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f_temp_admin\Downloads\"/>
    </mc:Choice>
  </mc:AlternateContent>
  <xr:revisionPtr revIDLastSave="0" documentId="13_ncr:1_{59822C4E-1759-499D-A2C3-02BD7C37E991}" xr6:coauthVersionLast="46" xr6:coauthVersionMax="46" xr10:uidLastSave="{00000000-0000-0000-0000-000000000000}"/>
  <bookViews>
    <workbookView xWindow="-120" yWindow="-120" windowWidth="29040" windowHeight="15840" firstSheet="5" activeTab="9" xr2:uid="{2BD48F38-55EE-4911-8B9D-F651B3833D7C}"/>
  </bookViews>
  <sheets>
    <sheet name="코드" sheetId="6" r:id="rId1"/>
    <sheet name="2020-06-04" sheetId="1" r:id="rId2"/>
    <sheet name="2020-06-14" sheetId="3" r:id="rId3"/>
    <sheet name="2020-06-30" sheetId="5" r:id="rId4"/>
    <sheet name="2020-11-29" sheetId="8" r:id="rId5"/>
    <sheet name="2020-12-13" sheetId="10" r:id="rId6"/>
    <sheet name="2020-12-20" sheetId="11" r:id="rId7"/>
    <sheet name="2020-12-27" sheetId="12" r:id="rId8"/>
    <sheet name="2021-01-03" sheetId="14" r:id="rId9"/>
    <sheet name="2021-01-17" sheetId="15" r:id="rId10"/>
  </sheets>
  <definedNames>
    <definedName name="두자리">코드!$B$28:$D$53</definedName>
    <definedName name="한자리">코드!$B$2:$D$27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5" l="1"/>
  <c r="K33" i="15"/>
  <c r="J33" i="15"/>
  <c r="F33" i="15"/>
  <c r="K32" i="15"/>
  <c r="J32" i="15"/>
  <c r="F32" i="15"/>
  <c r="K31" i="15"/>
  <c r="J31" i="15"/>
  <c r="F31" i="15"/>
  <c r="K30" i="15"/>
  <c r="M30" i="15" s="1"/>
  <c r="J30" i="15"/>
  <c r="F30" i="15"/>
  <c r="K29" i="15"/>
  <c r="J29" i="15"/>
  <c r="F29" i="15"/>
  <c r="K28" i="15"/>
  <c r="J28" i="15"/>
  <c r="F28" i="15"/>
  <c r="K27" i="15"/>
  <c r="J27" i="15"/>
  <c r="F27" i="15"/>
  <c r="K26" i="15"/>
  <c r="J26" i="15"/>
  <c r="F26" i="15"/>
  <c r="K25" i="15"/>
  <c r="J25" i="15"/>
  <c r="F25" i="15"/>
  <c r="K24" i="15"/>
  <c r="J24" i="15"/>
  <c r="F24" i="15"/>
  <c r="K23" i="15"/>
  <c r="M23" i="15" s="1"/>
  <c r="J23" i="15"/>
  <c r="F23" i="15"/>
  <c r="K22" i="15"/>
  <c r="M22" i="15" s="1"/>
  <c r="J22" i="15"/>
  <c r="F22" i="15"/>
  <c r="K21" i="15"/>
  <c r="J21" i="15"/>
  <c r="F21" i="15"/>
  <c r="K20" i="15"/>
  <c r="M20" i="15" s="1"/>
  <c r="J20" i="15"/>
  <c r="F20" i="15"/>
  <c r="K19" i="15"/>
  <c r="J19" i="15"/>
  <c r="F19" i="15"/>
  <c r="K18" i="15"/>
  <c r="M18" i="15" s="1"/>
  <c r="J18" i="15"/>
  <c r="F18" i="15"/>
  <c r="K17" i="15"/>
  <c r="M17" i="15" s="1"/>
  <c r="J17" i="15"/>
  <c r="F17" i="15"/>
  <c r="K16" i="15"/>
  <c r="M16" i="15" s="1"/>
  <c r="J16" i="15"/>
  <c r="F16" i="15"/>
  <c r="K15" i="15"/>
  <c r="M15" i="15" s="1"/>
  <c r="J15" i="15"/>
  <c r="F15" i="15"/>
  <c r="K14" i="15"/>
  <c r="J14" i="15"/>
  <c r="F14" i="15"/>
  <c r="K13" i="15"/>
  <c r="J13" i="15"/>
  <c r="F13" i="15"/>
  <c r="K12" i="15"/>
  <c r="J12" i="15"/>
  <c r="F12" i="15"/>
  <c r="K11" i="15"/>
  <c r="J11" i="15"/>
  <c r="F11" i="15"/>
  <c r="K10" i="15"/>
  <c r="M10" i="15" s="1"/>
  <c r="J10" i="15"/>
  <c r="F10" i="15"/>
  <c r="K9" i="15"/>
  <c r="J9" i="15"/>
  <c r="F9" i="15"/>
  <c r="K8" i="15"/>
  <c r="M8" i="15" s="1"/>
  <c r="J8" i="15"/>
  <c r="F8" i="15"/>
  <c r="K7" i="15"/>
  <c r="M7" i="15" s="1"/>
  <c r="J7" i="15"/>
  <c r="F7" i="15"/>
  <c r="K6" i="15"/>
  <c r="J6" i="15"/>
  <c r="F6" i="15"/>
  <c r="K5" i="15"/>
  <c r="J5" i="15"/>
  <c r="F5" i="15"/>
  <c r="B5" i="15"/>
  <c r="K4" i="15"/>
  <c r="J4" i="15"/>
  <c r="F4" i="15"/>
  <c r="E34" i="14"/>
  <c r="K33" i="14"/>
  <c r="J33" i="14"/>
  <c r="F33" i="14"/>
  <c r="K32" i="14"/>
  <c r="J32" i="14"/>
  <c r="F32" i="14"/>
  <c r="K31" i="14"/>
  <c r="J31" i="14"/>
  <c r="F31" i="14"/>
  <c r="K30" i="14"/>
  <c r="M30" i="14" s="1"/>
  <c r="J30" i="14"/>
  <c r="F30" i="14"/>
  <c r="K29" i="14"/>
  <c r="J29" i="14"/>
  <c r="F29" i="14"/>
  <c r="K28" i="14"/>
  <c r="J28" i="14"/>
  <c r="F28" i="14"/>
  <c r="K27" i="14"/>
  <c r="J27" i="14"/>
  <c r="F27" i="14"/>
  <c r="K26" i="14"/>
  <c r="M26" i="14" s="1"/>
  <c r="J26" i="14"/>
  <c r="F26" i="14"/>
  <c r="K25" i="14"/>
  <c r="J25" i="14"/>
  <c r="F25" i="14"/>
  <c r="K24" i="14"/>
  <c r="J24" i="14"/>
  <c r="F24" i="14"/>
  <c r="K23" i="14"/>
  <c r="J23" i="14"/>
  <c r="F23" i="14"/>
  <c r="K22" i="14"/>
  <c r="J22" i="14"/>
  <c r="F22" i="14"/>
  <c r="K21" i="14"/>
  <c r="J21" i="14"/>
  <c r="F21" i="14"/>
  <c r="K20" i="14"/>
  <c r="M20" i="14" s="1"/>
  <c r="J20" i="14"/>
  <c r="F20" i="14"/>
  <c r="K19" i="14"/>
  <c r="J19" i="14"/>
  <c r="F19" i="14"/>
  <c r="K18" i="14"/>
  <c r="J18" i="14"/>
  <c r="F18" i="14"/>
  <c r="K17" i="14"/>
  <c r="J17" i="14"/>
  <c r="F17" i="14"/>
  <c r="K16" i="14"/>
  <c r="J16" i="14"/>
  <c r="F16" i="14"/>
  <c r="K15" i="14"/>
  <c r="J15" i="14"/>
  <c r="F15" i="14"/>
  <c r="K14" i="14"/>
  <c r="J14" i="14"/>
  <c r="F14" i="14"/>
  <c r="K13" i="14"/>
  <c r="M13" i="14" s="1"/>
  <c r="J13" i="14"/>
  <c r="F13" i="14"/>
  <c r="K12" i="14"/>
  <c r="J12" i="14"/>
  <c r="F12" i="14"/>
  <c r="K11" i="14"/>
  <c r="J11" i="14"/>
  <c r="F11" i="14"/>
  <c r="K10" i="14"/>
  <c r="J10" i="14"/>
  <c r="F10" i="14"/>
  <c r="K9" i="14"/>
  <c r="J9" i="14"/>
  <c r="F9" i="14"/>
  <c r="K8" i="14"/>
  <c r="J8" i="14"/>
  <c r="F8" i="14"/>
  <c r="K7" i="14"/>
  <c r="J7" i="14"/>
  <c r="F7" i="14"/>
  <c r="K6" i="14"/>
  <c r="J6" i="14"/>
  <c r="F6" i="14"/>
  <c r="K5" i="14"/>
  <c r="J5" i="14"/>
  <c r="F5" i="14"/>
  <c r="B5" i="14"/>
  <c r="K4" i="14"/>
  <c r="J4" i="14"/>
  <c r="F4" i="14"/>
  <c r="M28" i="15" l="1"/>
  <c r="M27" i="15"/>
  <c r="M19" i="15"/>
  <c r="M14" i="15"/>
  <c r="M13" i="15"/>
  <c r="M11" i="15"/>
  <c r="M6" i="15"/>
  <c r="L13" i="15"/>
  <c r="M5" i="15"/>
  <c r="L14" i="15"/>
  <c r="L4" i="15"/>
  <c r="L5" i="15"/>
  <c r="L28" i="15"/>
  <c r="L11" i="15"/>
  <c r="L19" i="15"/>
  <c r="L6" i="15"/>
  <c r="L21" i="15"/>
  <c r="L29" i="15"/>
  <c r="M26" i="15"/>
  <c r="M31" i="15"/>
  <c r="M24" i="15"/>
  <c r="M32" i="15"/>
  <c r="M12" i="15"/>
  <c r="M25" i="15"/>
  <c r="M33" i="15"/>
  <c r="G8" i="15"/>
  <c r="G26" i="15"/>
  <c r="G10" i="15"/>
  <c r="G27" i="15"/>
  <c r="G9" i="15"/>
  <c r="G17" i="15"/>
  <c r="G22" i="15"/>
  <c r="G12" i="15"/>
  <c r="G25" i="15"/>
  <c r="G30" i="15"/>
  <c r="G16" i="15"/>
  <c r="G14" i="15"/>
  <c r="G20" i="15"/>
  <c r="G28" i="15"/>
  <c r="M4" i="15"/>
  <c r="L12" i="15"/>
  <c r="L20" i="15"/>
  <c r="M21" i="15"/>
  <c r="M29" i="15"/>
  <c r="G33" i="15"/>
  <c r="M6" i="14"/>
  <c r="M25" i="14"/>
  <c r="G24" i="15"/>
  <c r="L27" i="15"/>
  <c r="G32" i="15"/>
  <c r="G7" i="15"/>
  <c r="L10" i="15"/>
  <c r="G15" i="15"/>
  <c r="L18" i="15"/>
  <c r="G23" i="15"/>
  <c r="L26" i="15"/>
  <c r="G31" i="15"/>
  <c r="M7" i="14"/>
  <c r="M15" i="14"/>
  <c r="G6" i="15"/>
  <c r="L9" i="15"/>
  <c r="L17" i="15"/>
  <c r="L25" i="15"/>
  <c r="L33" i="15"/>
  <c r="G4" i="15"/>
  <c r="G5" i="15"/>
  <c r="L8" i="15"/>
  <c r="M9" i="15"/>
  <c r="G13" i="15"/>
  <c r="L16" i="15"/>
  <c r="G21" i="15"/>
  <c r="L24" i="15"/>
  <c r="G29" i="15"/>
  <c r="L32" i="15"/>
  <c r="L7" i="15"/>
  <c r="L15" i="15"/>
  <c r="L23" i="15"/>
  <c r="L31" i="15"/>
  <c r="M8" i="14"/>
  <c r="M24" i="14"/>
  <c r="G11" i="15"/>
  <c r="G19" i="15"/>
  <c r="L22" i="15"/>
  <c r="L30" i="15"/>
  <c r="G18" i="15"/>
  <c r="M28" i="14"/>
  <c r="M27" i="14"/>
  <c r="M19" i="14"/>
  <c r="M17" i="14"/>
  <c r="M12" i="14"/>
  <c r="M11" i="14"/>
  <c r="M9" i="14"/>
  <c r="M5" i="14"/>
  <c r="L13" i="14"/>
  <c r="L29" i="14"/>
  <c r="L27" i="14"/>
  <c r="L21" i="14"/>
  <c r="L12" i="14"/>
  <c r="L20" i="14"/>
  <c r="L28" i="14"/>
  <c r="G8" i="14"/>
  <c r="G31" i="14"/>
  <c r="M16" i="14"/>
  <c r="M31" i="14"/>
  <c r="M22" i="14"/>
  <c r="M32" i="14"/>
  <c r="M18" i="14"/>
  <c r="M23" i="14"/>
  <c r="M33" i="14"/>
  <c r="M14" i="14"/>
  <c r="G11" i="14"/>
  <c r="G9" i="14"/>
  <c r="G27" i="14"/>
  <c r="G29" i="14"/>
  <c r="G19" i="14"/>
  <c r="G6" i="14"/>
  <c r="G20" i="14"/>
  <c r="G25" i="14"/>
  <c r="G21" i="14"/>
  <c r="G12" i="14"/>
  <c r="G5" i="14"/>
  <c r="G15" i="14"/>
  <c r="G23" i="14"/>
  <c r="G28" i="14"/>
  <c r="G33" i="14"/>
  <c r="G18" i="14"/>
  <c r="G17" i="14"/>
  <c r="G13" i="14"/>
  <c r="G26" i="14"/>
  <c r="G16" i="14"/>
  <c r="L19" i="14"/>
  <c r="G24" i="14"/>
  <c r="G32" i="14"/>
  <c r="L5" i="14"/>
  <c r="M4" i="14"/>
  <c r="M21" i="14"/>
  <c r="M29" i="14"/>
  <c r="G7" i="14"/>
  <c r="L10" i="14"/>
  <c r="L18" i="14"/>
  <c r="L26" i="14"/>
  <c r="L9" i="14"/>
  <c r="M10" i="14"/>
  <c r="G14" i="14"/>
  <c r="L17" i="14"/>
  <c r="G22" i="14"/>
  <c r="L25" i="14"/>
  <c r="G30" i="14"/>
  <c r="L33" i="14"/>
  <c r="G4" i="14"/>
  <c r="L8" i="14"/>
  <c r="L16" i="14"/>
  <c r="L24" i="14"/>
  <c r="L32" i="14"/>
  <c r="L7" i="14"/>
  <c r="L15" i="14"/>
  <c r="L23" i="14"/>
  <c r="L31" i="14"/>
  <c r="L11" i="14"/>
  <c r="L6" i="14"/>
  <c r="L14" i="14"/>
  <c r="L22" i="14"/>
  <c r="L30" i="14"/>
  <c r="L4" i="14"/>
  <c r="G10" i="14"/>
  <c r="E34" i="12"/>
  <c r="K32" i="12"/>
  <c r="J32" i="12"/>
  <c r="F32" i="12"/>
  <c r="K33" i="12"/>
  <c r="J33" i="12"/>
  <c r="F33" i="12"/>
  <c r="K29" i="12"/>
  <c r="J29" i="12"/>
  <c r="F29" i="12"/>
  <c r="K31" i="12"/>
  <c r="M31" i="12" s="1"/>
  <c r="J31" i="12"/>
  <c r="F31" i="12"/>
  <c r="K30" i="12"/>
  <c r="J30" i="12"/>
  <c r="F30" i="12"/>
  <c r="K27" i="12"/>
  <c r="J27" i="12"/>
  <c r="F27" i="12"/>
  <c r="K28" i="12"/>
  <c r="J28" i="12"/>
  <c r="F28" i="12"/>
  <c r="K26" i="12"/>
  <c r="J26" i="12"/>
  <c r="F26" i="12"/>
  <c r="K25" i="12"/>
  <c r="J25" i="12"/>
  <c r="F25" i="12"/>
  <c r="K23" i="12"/>
  <c r="J23" i="12"/>
  <c r="F23" i="12"/>
  <c r="K24" i="12"/>
  <c r="J24" i="12"/>
  <c r="F24" i="12"/>
  <c r="K21" i="12"/>
  <c r="J21" i="12"/>
  <c r="F21" i="12"/>
  <c r="K22" i="12"/>
  <c r="J22" i="12"/>
  <c r="F22" i="12"/>
  <c r="K20" i="12"/>
  <c r="J20" i="12"/>
  <c r="F20" i="12"/>
  <c r="K19" i="12"/>
  <c r="J19" i="12"/>
  <c r="F19" i="12"/>
  <c r="K18" i="12"/>
  <c r="J18" i="12"/>
  <c r="F18" i="12"/>
  <c r="K17" i="12"/>
  <c r="J17" i="12"/>
  <c r="F17" i="12"/>
  <c r="K16" i="12"/>
  <c r="J16" i="12"/>
  <c r="F16" i="12"/>
  <c r="K13" i="12"/>
  <c r="J13" i="12"/>
  <c r="F13" i="12"/>
  <c r="K15" i="12"/>
  <c r="J15" i="12"/>
  <c r="F15" i="12"/>
  <c r="K14" i="12"/>
  <c r="J14" i="12"/>
  <c r="F14" i="12"/>
  <c r="K9" i="12"/>
  <c r="J9" i="12"/>
  <c r="F9" i="12"/>
  <c r="K12" i="12"/>
  <c r="J12" i="12"/>
  <c r="F12" i="12"/>
  <c r="K11" i="12"/>
  <c r="J11" i="12"/>
  <c r="F11" i="12"/>
  <c r="K8" i="12"/>
  <c r="J8" i="12"/>
  <c r="F8" i="12"/>
  <c r="K10" i="12"/>
  <c r="J10" i="12"/>
  <c r="F10" i="12"/>
  <c r="K7" i="12"/>
  <c r="J7" i="12"/>
  <c r="F7" i="12"/>
  <c r="K6" i="12"/>
  <c r="J6" i="12"/>
  <c r="F6" i="12"/>
  <c r="K5" i="12"/>
  <c r="J5" i="12"/>
  <c r="F5" i="12"/>
  <c r="B5" i="12"/>
  <c r="K4" i="12"/>
  <c r="J4" i="12"/>
  <c r="F4" i="12"/>
  <c r="N13" i="15" l="1"/>
  <c r="N30" i="15"/>
  <c r="N32" i="15"/>
  <c r="N31" i="15"/>
  <c r="N9" i="15"/>
  <c r="N29" i="15"/>
  <c r="N10" i="15"/>
  <c r="N25" i="15"/>
  <c r="N19" i="15"/>
  <c r="N21" i="15"/>
  <c r="N33" i="15"/>
  <c r="N14" i="15"/>
  <c r="N24" i="15"/>
  <c r="N28" i="15"/>
  <c r="N6" i="15"/>
  <c r="N16" i="15"/>
  <c r="N20" i="15"/>
  <c r="N27" i="15"/>
  <c r="M34" i="15"/>
  <c r="N4" i="15"/>
  <c r="N15" i="15"/>
  <c r="N22" i="15"/>
  <c r="N26" i="15"/>
  <c r="N23" i="15"/>
  <c r="N7" i="15"/>
  <c r="N17" i="15"/>
  <c r="N5" i="15"/>
  <c r="M8" i="12"/>
  <c r="N18" i="15"/>
  <c r="N12" i="15"/>
  <c r="N8" i="15"/>
  <c r="N11" i="15"/>
  <c r="N10" i="14"/>
  <c r="N31" i="14"/>
  <c r="N21" i="14"/>
  <c r="N26" i="14"/>
  <c r="N15" i="14"/>
  <c r="N22" i="14"/>
  <c r="N8" i="14"/>
  <c r="N5" i="14"/>
  <c r="M34" i="14"/>
  <c r="N4" i="14"/>
  <c r="N27" i="14"/>
  <c r="N13" i="14"/>
  <c r="N25" i="14"/>
  <c r="N7" i="14"/>
  <c r="N17" i="14"/>
  <c r="N30" i="14"/>
  <c r="N14" i="14"/>
  <c r="N19" i="14"/>
  <c r="N33" i="14"/>
  <c r="N24" i="14"/>
  <c r="N16" i="14"/>
  <c r="N11" i="14"/>
  <c r="N12" i="14"/>
  <c r="N23" i="14"/>
  <c r="N9" i="14"/>
  <c r="N6" i="14"/>
  <c r="N29" i="14"/>
  <c r="N28" i="14"/>
  <c r="N18" i="14"/>
  <c r="N32" i="14"/>
  <c r="N20" i="14"/>
  <c r="M27" i="12"/>
  <c r="M26" i="12"/>
  <c r="M18" i="12"/>
  <c r="M14" i="12"/>
  <c r="M5" i="12"/>
  <c r="L4" i="12"/>
  <c r="L5" i="12"/>
  <c r="M10" i="12"/>
  <c r="L14" i="12"/>
  <c r="M22" i="12"/>
  <c r="L10" i="12"/>
  <c r="L16" i="12"/>
  <c r="L22" i="12"/>
  <c r="M23" i="12"/>
  <c r="L30" i="12"/>
  <c r="M16" i="12"/>
  <c r="L23" i="12"/>
  <c r="M4" i="12"/>
  <c r="M28" i="12"/>
  <c r="M9" i="12"/>
  <c r="M17" i="12"/>
  <c r="M11" i="12"/>
  <c r="L27" i="12"/>
  <c r="G16" i="12"/>
  <c r="G22" i="12"/>
  <c r="G8" i="12"/>
  <c r="M29" i="12"/>
  <c r="M12" i="12"/>
  <c r="M6" i="12"/>
  <c r="M15" i="12"/>
  <c r="M19" i="12"/>
  <c r="M33" i="12"/>
  <c r="M21" i="12"/>
  <c r="M7" i="12"/>
  <c r="M13" i="12"/>
  <c r="M20" i="12"/>
  <c r="M25" i="12"/>
  <c r="M32" i="12"/>
  <c r="M24" i="12"/>
  <c r="G30" i="12"/>
  <c r="G26" i="12"/>
  <c r="G19" i="12"/>
  <c r="G21" i="12"/>
  <c r="G28" i="12"/>
  <c r="G23" i="12"/>
  <c r="G31" i="12"/>
  <c r="G6" i="12"/>
  <c r="G5" i="12"/>
  <c r="G12" i="12"/>
  <c r="G15" i="12"/>
  <c r="G9" i="12"/>
  <c r="G14" i="12"/>
  <c r="L9" i="12"/>
  <c r="G25" i="12"/>
  <c r="M30" i="12"/>
  <c r="G32" i="12"/>
  <c r="G17" i="12"/>
  <c r="L20" i="12"/>
  <c r="G10" i="12"/>
  <c r="L12" i="12"/>
  <c r="L19" i="12"/>
  <c r="L28" i="12"/>
  <c r="G33" i="12"/>
  <c r="L11" i="12"/>
  <c r="G13" i="12"/>
  <c r="L18" i="12"/>
  <c r="G24" i="12"/>
  <c r="L26" i="12"/>
  <c r="G29" i="12"/>
  <c r="L8" i="12"/>
  <c r="L17" i="12"/>
  <c r="L25" i="12"/>
  <c r="L32" i="12"/>
  <c r="G7" i="12"/>
  <c r="G4" i="12"/>
  <c r="L33" i="12"/>
  <c r="G20" i="12"/>
  <c r="L29" i="12"/>
  <c r="L7" i="12"/>
  <c r="L13" i="12"/>
  <c r="G27" i="12"/>
  <c r="L6" i="12"/>
  <c r="L15" i="12"/>
  <c r="L21" i="12"/>
  <c r="L31" i="12"/>
  <c r="L24" i="12"/>
  <c r="G11" i="12"/>
  <c r="G18" i="12"/>
  <c r="E34" i="11"/>
  <c r="K33" i="11"/>
  <c r="J33" i="11"/>
  <c r="F33" i="11"/>
  <c r="K32" i="11"/>
  <c r="J32" i="11"/>
  <c r="F32" i="11"/>
  <c r="K31" i="11"/>
  <c r="J31" i="11"/>
  <c r="F31" i="11"/>
  <c r="K30" i="11"/>
  <c r="J30" i="11"/>
  <c r="F30" i="11"/>
  <c r="K29" i="11"/>
  <c r="J29" i="11"/>
  <c r="F29" i="11"/>
  <c r="K28" i="11"/>
  <c r="J28" i="11"/>
  <c r="F28" i="11"/>
  <c r="K27" i="11"/>
  <c r="J27" i="11"/>
  <c r="F27" i="11"/>
  <c r="K26" i="11"/>
  <c r="J26" i="11"/>
  <c r="F26" i="11"/>
  <c r="K25" i="11"/>
  <c r="J25" i="11"/>
  <c r="F25" i="11"/>
  <c r="K24" i="11"/>
  <c r="J24" i="11"/>
  <c r="F24" i="11"/>
  <c r="K23" i="11"/>
  <c r="J23" i="11"/>
  <c r="F23" i="11"/>
  <c r="K22" i="11"/>
  <c r="J22" i="11"/>
  <c r="F22" i="11"/>
  <c r="K21" i="11"/>
  <c r="J21" i="11"/>
  <c r="F21" i="11"/>
  <c r="K20" i="11"/>
  <c r="J20" i="11"/>
  <c r="F20" i="11"/>
  <c r="K19" i="11"/>
  <c r="J19" i="11"/>
  <c r="F19" i="11"/>
  <c r="K18" i="11"/>
  <c r="J18" i="11"/>
  <c r="F18" i="11"/>
  <c r="K17" i="11"/>
  <c r="J17" i="11"/>
  <c r="F17" i="11"/>
  <c r="K16" i="11"/>
  <c r="J16" i="11"/>
  <c r="F16" i="11"/>
  <c r="K15" i="11"/>
  <c r="J15" i="11"/>
  <c r="F15" i="11"/>
  <c r="K14" i="11"/>
  <c r="J14" i="11"/>
  <c r="F14" i="11"/>
  <c r="K13" i="11"/>
  <c r="J13" i="11"/>
  <c r="F13" i="11"/>
  <c r="K12" i="11"/>
  <c r="J12" i="11"/>
  <c r="F12" i="11"/>
  <c r="K11" i="11"/>
  <c r="J11" i="11"/>
  <c r="F11" i="11"/>
  <c r="K10" i="11"/>
  <c r="J10" i="11"/>
  <c r="F10" i="11"/>
  <c r="K9" i="11"/>
  <c r="J9" i="11"/>
  <c r="F9" i="11"/>
  <c r="K8" i="11"/>
  <c r="J8" i="11"/>
  <c r="F8" i="11"/>
  <c r="K7" i="11"/>
  <c r="J7" i="11"/>
  <c r="F7" i="11"/>
  <c r="K6" i="11"/>
  <c r="J6" i="11"/>
  <c r="F6" i="11"/>
  <c r="K5" i="11"/>
  <c r="J5" i="11"/>
  <c r="F5" i="11"/>
  <c r="B5" i="11"/>
  <c r="K4" i="11"/>
  <c r="J4" i="11"/>
  <c r="F4" i="11"/>
  <c r="G4" i="11" s="1"/>
  <c r="E34" i="10"/>
  <c r="K32" i="10"/>
  <c r="J32" i="10"/>
  <c r="F32" i="10"/>
  <c r="K30" i="10"/>
  <c r="J30" i="10"/>
  <c r="F30" i="10"/>
  <c r="K33" i="10"/>
  <c r="J33" i="10"/>
  <c r="F33" i="10"/>
  <c r="K31" i="10"/>
  <c r="J31" i="10"/>
  <c r="F31" i="10"/>
  <c r="K29" i="10"/>
  <c r="J29" i="10"/>
  <c r="F29" i="10"/>
  <c r="K28" i="10"/>
  <c r="J28" i="10"/>
  <c r="F28" i="10"/>
  <c r="K27" i="10"/>
  <c r="J27" i="10"/>
  <c r="F27" i="10"/>
  <c r="K26" i="10"/>
  <c r="J26" i="10"/>
  <c r="F26" i="10"/>
  <c r="K25" i="10"/>
  <c r="J25" i="10"/>
  <c r="F25" i="10"/>
  <c r="K24" i="10"/>
  <c r="J24" i="10"/>
  <c r="F24" i="10"/>
  <c r="K22" i="10"/>
  <c r="J22" i="10"/>
  <c r="F22" i="10"/>
  <c r="K20" i="10"/>
  <c r="J20" i="10"/>
  <c r="F20" i="10"/>
  <c r="K23" i="10"/>
  <c r="J23" i="10"/>
  <c r="F23" i="10"/>
  <c r="K21" i="10"/>
  <c r="J21" i="10"/>
  <c r="F21" i="10"/>
  <c r="K19" i="10"/>
  <c r="J19" i="10"/>
  <c r="F19" i="10"/>
  <c r="K18" i="10"/>
  <c r="J18" i="10"/>
  <c r="F18" i="10"/>
  <c r="K16" i="10"/>
  <c r="J16" i="10"/>
  <c r="F16" i="10"/>
  <c r="K17" i="10"/>
  <c r="J17" i="10"/>
  <c r="F17" i="10"/>
  <c r="K15" i="10"/>
  <c r="J15" i="10"/>
  <c r="F15" i="10"/>
  <c r="K13" i="10"/>
  <c r="J13" i="10"/>
  <c r="F13" i="10"/>
  <c r="K14" i="10"/>
  <c r="J14" i="10"/>
  <c r="F14" i="10"/>
  <c r="K12" i="10"/>
  <c r="J12" i="10"/>
  <c r="F12" i="10"/>
  <c r="K11" i="10"/>
  <c r="J11" i="10"/>
  <c r="F11" i="10"/>
  <c r="K10" i="10"/>
  <c r="J10" i="10"/>
  <c r="F10" i="10"/>
  <c r="K9" i="10"/>
  <c r="J9" i="10"/>
  <c r="F9" i="10"/>
  <c r="K8" i="10"/>
  <c r="J8" i="10"/>
  <c r="F8" i="10"/>
  <c r="K6" i="10"/>
  <c r="J6" i="10"/>
  <c r="F6" i="10"/>
  <c r="K7" i="10"/>
  <c r="J7" i="10"/>
  <c r="F7" i="10"/>
  <c r="K5" i="10"/>
  <c r="J5" i="10"/>
  <c r="F5" i="10"/>
  <c r="B5" i="10"/>
  <c r="K4" i="10"/>
  <c r="J4" i="10"/>
  <c r="F4" i="10"/>
  <c r="N30" i="12" l="1"/>
  <c r="N5" i="12"/>
  <c r="N21" i="12"/>
  <c r="N18" i="12"/>
  <c r="N4" i="12"/>
  <c r="N8" i="12"/>
  <c r="N16" i="12"/>
  <c r="N32" i="12"/>
  <c r="M34" i="12"/>
  <c r="N12" i="12"/>
  <c r="N24" i="12"/>
  <c r="N27" i="12"/>
  <c r="N31" i="12"/>
  <c r="N33" i="12"/>
  <c r="N29" i="12"/>
  <c r="N25" i="12"/>
  <c r="N17" i="12"/>
  <c r="N23" i="12"/>
  <c r="N26" i="12"/>
  <c r="N20" i="12"/>
  <c r="N9" i="12"/>
  <c r="N19" i="12"/>
  <c r="N22" i="12"/>
  <c r="N13" i="12"/>
  <c r="N7" i="12"/>
  <c r="N15" i="12"/>
  <c r="N14" i="12"/>
  <c r="N11" i="12"/>
  <c r="N28" i="12"/>
  <c r="N6" i="12"/>
  <c r="N10" i="12"/>
  <c r="M4" i="11"/>
  <c r="L4" i="11"/>
  <c r="G5" i="11"/>
  <c r="M5" i="11"/>
  <c r="L5" i="11"/>
  <c r="G6" i="11"/>
  <c r="M6" i="11"/>
  <c r="L6" i="11"/>
  <c r="G7" i="11"/>
  <c r="M7" i="11"/>
  <c r="L7" i="11"/>
  <c r="G8" i="11"/>
  <c r="M8" i="11"/>
  <c r="L8" i="11"/>
  <c r="G9" i="11"/>
  <c r="M9" i="11"/>
  <c r="L9" i="11"/>
  <c r="G10" i="11"/>
  <c r="M10" i="11"/>
  <c r="L10" i="11"/>
  <c r="G11" i="11"/>
  <c r="M11" i="11"/>
  <c r="L11" i="11"/>
  <c r="G12" i="11"/>
  <c r="M12" i="11"/>
  <c r="L12" i="11"/>
  <c r="G13" i="11"/>
  <c r="M13" i="11"/>
  <c r="L13" i="11"/>
  <c r="G14" i="11"/>
  <c r="M14" i="11"/>
  <c r="L14" i="11"/>
  <c r="G15" i="11"/>
  <c r="M15" i="11"/>
  <c r="L15" i="11"/>
  <c r="G16" i="11"/>
  <c r="M16" i="11"/>
  <c r="L16" i="11"/>
  <c r="G17" i="11"/>
  <c r="M17" i="11"/>
  <c r="L17" i="11"/>
  <c r="G18" i="11"/>
  <c r="M18" i="11"/>
  <c r="L18" i="11"/>
  <c r="G19" i="11"/>
  <c r="M19" i="11"/>
  <c r="L19" i="11"/>
  <c r="G20" i="11"/>
  <c r="M20" i="11"/>
  <c r="L20" i="11"/>
  <c r="G21" i="11"/>
  <c r="M21" i="11"/>
  <c r="L21" i="11"/>
  <c r="G22" i="11"/>
  <c r="M22" i="11"/>
  <c r="L22" i="11"/>
  <c r="G23" i="11"/>
  <c r="M23" i="11"/>
  <c r="L23" i="11"/>
  <c r="G24" i="11"/>
  <c r="M24" i="11"/>
  <c r="L24" i="11"/>
  <c r="G25" i="11"/>
  <c r="M25" i="11"/>
  <c r="L25" i="11"/>
  <c r="G26" i="11"/>
  <c r="M26" i="11"/>
  <c r="L26" i="11"/>
  <c r="G27" i="11"/>
  <c r="M27" i="11"/>
  <c r="L27" i="11"/>
  <c r="G28" i="11"/>
  <c r="M28" i="11"/>
  <c r="L28" i="11"/>
  <c r="G29" i="11"/>
  <c r="M29" i="11"/>
  <c r="L29" i="11"/>
  <c r="G30" i="11"/>
  <c r="M30" i="11"/>
  <c r="L30" i="11"/>
  <c r="G31" i="11"/>
  <c r="M31" i="11"/>
  <c r="L31" i="11"/>
  <c r="G32" i="11"/>
  <c r="M32" i="11"/>
  <c r="L32" i="11"/>
  <c r="G33" i="11"/>
  <c r="M33" i="11"/>
  <c r="L33" i="11"/>
  <c r="M28" i="10"/>
  <c r="M26" i="10"/>
  <c r="M25" i="10"/>
  <c r="M18" i="10"/>
  <c r="M16" i="10"/>
  <c r="M10" i="10"/>
  <c r="M9" i="10"/>
  <c r="M4" i="10"/>
  <c r="L7" i="10"/>
  <c r="M5" i="10"/>
  <c r="L10" i="10"/>
  <c r="M14" i="10"/>
  <c r="L18" i="10"/>
  <c r="M23" i="10"/>
  <c r="L26" i="10"/>
  <c r="L29" i="10"/>
  <c r="L5" i="10"/>
  <c r="M7" i="10"/>
  <c r="L21" i="10"/>
  <c r="M13" i="10"/>
  <c r="M20" i="10"/>
  <c r="L13" i="10"/>
  <c r="L20" i="10"/>
  <c r="L23" i="10"/>
  <c r="L28" i="10"/>
  <c r="G6" i="10"/>
  <c r="G5" i="10"/>
  <c r="G15" i="10"/>
  <c r="G25" i="10"/>
  <c r="G17" i="10"/>
  <c r="G14" i="10"/>
  <c r="G23" i="10"/>
  <c r="G29" i="10"/>
  <c r="G24" i="10"/>
  <c r="G27" i="10"/>
  <c r="G19" i="10"/>
  <c r="G11" i="10"/>
  <c r="G26" i="10"/>
  <c r="G12" i="10"/>
  <c r="G21" i="10"/>
  <c r="G28" i="10"/>
  <c r="G22" i="10"/>
  <c r="M32" i="10"/>
  <c r="M30" i="10"/>
  <c r="M33" i="10"/>
  <c r="M31" i="10"/>
  <c r="M27" i="10"/>
  <c r="M24" i="10"/>
  <c r="M22" i="10"/>
  <c r="M21" i="10"/>
  <c r="M19" i="10"/>
  <c r="M17" i="10"/>
  <c r="M15" i="10"/>
  <c r="M12" i="10"/>
  <c r="M6" i="10"/>
  <c r="M29" i="10"/>
  <c r="G32" i="10"/>
  <c r="G8" i="10"/>
  <c r="L11" i="10"/>
  <c r="L19" i="10"/>
  <c r="L27" i="10"/>
  <c r="G30" i="10"/>
  <c r="M11" i="10"/>
  <c r="G33" i="10"/>
  <c r="L16" i="10"/>
  <c r="G20" i="10"/>
  <c r="L25" i="10"/>
  <c r="G31" i="10"/>
  <c r="L32" i="10"/>
  <c r="G9" i="10"/>
  <c r="G13" i="10"/>
  <c r="G4" i="10"/>
  <c r="L8" i="10"/>
  <c r="L17" i="10"/>
  <c r="L24" i="10"/>
  <c r="L30" i="10"/>
  <c r="G16" i="10"/>
  <c r="G7" i="10"/>
  <c r="L9" i="10"/>
  <c r="L6" i="10"/>
  <c r="M8" i="10"/>
  <c r="L15" i="10"/>
  <c r="L22" i="10"/>
  <c r="L33" i="10"/>
  <c r="L12" i="10"/>
  <c r="L31" i="10"/>
  <c r="L4" i="10"/>
  <c r="G10" i="10"/>
  <c r="L14" i="10"/>
  <c r="G18" i="10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K4" i="8"/>
  <c r="J4" i="8"/>
  <c r="E34" i="8"/>
  <c r="F31" i="8"/>
  <c r="F21" i="8"/>
  <c r="F30" i="8"/>
  <c r="F13" i="8"/>
  <c r="F24" i="8"/>
  <c r="F28" i="8"/>
  <c r="F25" i="8"/>
  <c r="F17" i="8"/>
  <c r="F26" i="8"/>
  <c r="F29" i="8"/>
  <c r="F23" i="8"/>
  <c r="F12" i="8"/>
  <c r="F22" i="8"/>
  <c r="F27" i="8"/>
  <c r="F11" i="8"/>
  <c r="F7" i="8"/>
  <c r="F19" i="8"/>
  <c r="F8" i="8"/>
  <c r="F20" i="8"/>
  <c r="F14" i="8"/>
  <c r="F16" i="8"/>
  <c r="F10" i="8"/>
  <c r="F9" i="8"/>
  <c r="F6" i="8"/>
  <c r="F4" i="8"/>
  <c r="F5" i="8"/>
  <c r="B5" i="8"/>
  <c r="F32" i="8"/>
  <c r="F33" i="8"/>
  <c r="F18" i="8"/>
  <c r="F15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2" i="6"/>
  <c r="N33" i="11" l="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M34" i="11"/>
  <c r="N4" i="11"/>
  <c r="N8" i="10"/>
  <c r="N5" i="10"/>
  <c r="N6" i="10"/>
  <c r="N27" i="10"/>
  <c r="N32" i="10"/>
  <c r="N14" i="10"/>
  <c r="N20" i="10"/>
  <c r="N18" i="10"/>
  <c r="N25" i="10"/>
  <c r="M34" i="10"/>
  <c r="N4" i="10"/>
  <c r="N15" i="10"/>
  <c r="N12" i="10"/>
  <c r="N33" i="10"/>
  <c r="N28" i="10"/>
  <c r="N10" i="10"/>
  <c r="N16" i="10"/>
  <c r="N24" i="10"/>
  <c r="N11" i="10"/>
  <c r="N29" i="10"/>
  <c r="N23" i="10"/>
  <c r="N9" i="10"/>
  <c r="N19" i="10"/>
  <c r="N26" i="10"/>
  <c r="N31" i="10"/>
  <c r="N17" i="10"/>
  <c r="N13" i="10"/>
  <c r="N22" i="10"/>
  <c r="N21" i="10"/>
  <c r="N30" i="10"/>
  <c r="N7" i="10"/>
  <c r="M30" i="8"/>
  <c r="M17" i="8"/>
  <c r="M13" i="8"/>
  <c r="M7" i="8"/>
  <c r="M25" i="8"/>
  <c r="M10" i="8"/>
  <c r="M31" i="8"/>
  <c r="M21" i="8"/>
  <c r="M12" i="8"/>
  <c r="M8" i="8"/>
  <c r="L8" i="8"/>
  <c r="M27" i="8"/>
  <c r="G26" i="8"/>
  <c r="L22" i="8"/>
  <c r="M9" i="8"/>
  <c r="G12" i="8"/>
  <c r="M29" i="8"/>
  <c r="G24" i="8"/>
  <c r="L4" i="8"/>
  <c r="G10" i="8"/>
  <c r="M14" i="8"/>
  <c r="M11" i="8"/>
  <c r="G25" i="8"/>
  <c r="L24" i="8"/>
  <c r="G14" i="8"/>
  <c r="G11" i="8"/>
  <c r="L27" i="8"/>
  <c r="M32" i="8"/>
  <c r="M4" i="8"/>
  <c r="L19" i="8"/>
  <c r="G27" i="8"/>
  <c r="G32" i="8"/>
  <c r="G6" i="8"/>
  <c r="M19" i="8"/>
  <c r="L26" i="8"/>
  <c r="G31" i="8"/>
  <c r="M15" i="8"/>
  <c r="G18" i="8"/>
  <c r="M18" i="8"/>
  <c r="G5" i="8"/>
  <c r="M20" i="8"/>
  <c r="G7" i="8"/>
  <c r="M26" i="8"/>
  <c r="G28" i="8"/>
  <c r="M6" i="8"/>
  <c r="M16" i="8"/>
  <c r="G8" i="8"/>
  <c r="M23" i="8"/>
  <c r="G17" i="8"/>
  <c r="M28" i="8"/>
  <c r="G15" i="8"/>
  <c r="M5" i="8"/>
  <c r="G9" i="8"/>
  <c r="L16" i="8"/>
  <c r="M22" i="8"/>
  <c r="G29" i="8"/>
  <c r="L28" i="8"/>
  <c r="G4" i="8"/>
  <c r="L9" i="8"/>
  <c r="L11" i="8"/>
  <c r="M24" i="8"/>
  <c r="L6" i="8"/>
  <c r="G20" i="8"/>
  <c r="L7" i="8"/>
  <c r="G23" i="8"/>
  <c r="L17" i="8"/>
  <c r="L25" i="8"/>
  <c r="G21" i="8"/>
  <c r="G33" i="8"/>
  <c r="G30" i="8"/>
  <c r="L31" i="8"/>
  <c r="L32" i="8"/>
  <c r="G16" i="8"/>
  <c r="L33" i="8"/>
  <c r="L20" i="8"/>
  <c r="L23" i="8"/>
  <c r="L21" i="8"/>
  <c r="L29" i="8"/>
  <c r="L18" i="8"/>
  <c r="L14" i="8"/>
  <c r="L12" i="8"/>
  <c r="L30" i="8"/>
  <c r="L5" i="8"/>
  <c r="G13" i="8"/>
  <c r="M33" i="8"/>
  <c r="L15" i="8"/>
  <c r="L13" i="8"/>
  <c r="G22" i="8"/>
  <c r="L10" i="8"/>
  <c r="G19" i="8"/>
  <c r="K15" i="5"/>
  <c r="J15" i="5"/>
  <c r="F15" i="5"/>
  <c r="E34" i="5"/>
  <c r="K24" i="5"/>
  <c r="J24" i="5"/>
  <c r="F24" i="5"/>
  <c r="K31" i="5"/>
  <c r="J31" i="5"/>
  <c r="F31" i="5"/>
  <c r="K28" i="5"/>
  <c r="J28" i="5"/>
  <c r="F28" i="5"/>
  <c r="K29" i="5"/>
  <c r="J29" i="5"/>
  <c r="F29" i="5"/>
  <c r="K32" i="5"/>
  <c r="J32" i="5"/>
  <c r="F32" i="5"/>
  <c r="K7" i="5"/>
  <c r="J7" i="5"/>
  <c r="F7" i="5"/>
  <c r="K20" i="5"/>
  <c r="J20" i="5"/>
  <c r="F20" i="5"/>
  <c r="K30" i="5"/>
  <c r="J30" i="5"/>
  <c r="F30" i="5"/>
  <c r="K33" i="5"/>
  <c r="J33" i="5"/>
  <c r="F33" i="5"/>
  <c r="K25" i="5"/>
  <c r="J25" i="5"/>
  <c r="F25" i="5"/>
  <c r="K22" i="5"/>
  <c r="J22" i="5"/>
  <c r="F22" i="5"/>
  <c r="K23" i="5"/>
  <c r="J23" i="5"/>
  <c r="F23" i="5"/>
  <c r="K6" i="5"/>
  <c r="J6" i="5"/>
  <c r="F6" i="5"/>
  <c r="K4" i="5"/>
  <c r="J4" i="5"/>
  <c r="F4" i="5"/>
  <c r="K5" i="5"/>
  <c r="J5" i="5"/>
  <c r="F5" i="5"/>
  <c r="K27" i="5"/>
  <c r="J27" i="5"/>
  <c r="F27" i="5"/>
  <c r="B27" i="5"/>
  <c r="K19" i="5"/>
  <c r="J19" i="5"/>
  <c r="F19" i="5"/>
  <c r="K14" i="5"/>
  <c r="J14" i="5"/>
  <c r="F14" i="5"/>
  <c r="K17" i="5"/>
  <c r="J17" i="5"/>
  <c r="F17" i="5"/>
  <c r="K26" i="5"/>
  <c r="J26" i="5"/>
  <c r="F26" i="5"/>
  <c r="K21" i="5"/>
  <c r="J21" i="5"/>
  <c r="F21" i="5"/>
  <c r="K11" i="5"/>
  <c r="J11" i="5"/>
  <c r="F11" i="5"/>
  <c r="K13" i="5"/>
  <c r="J13" i="5"/>
  <c r="F13" i="5"/>
  <c r="K12" i="5"/>
  <c r="J12" i="5"/>
  <c r="F12" i="5"/>
  <c r="K18" i="5"/>
  <c r="J18" i="5"/>
  <c r="F18" i="5"/>
  <c r="K8" i="5"/>
  <c r="J8" i="5"/>
  <c r="F8" i="5"/>
  <c r="B8" i="5"/>
  <c r="K10" i="5"/>
  <c r="J10" i="5"/>
  <c r="F10" i="5"/>
  <c r="K16" i="5"/>
  <c r="J16" i="5"/>
  <c r="F16" i="5"/>
  <c r="K9" i="5"/>
  <c r="J9" i="5"/>
  <c r="F9" i="5"/>
  <c r="N21" i="8" l="1"/>
  <c r="N29" i="8"/>
  <c r="N23" i="8"/>
  <c r="N25" i="8"/>
  <c r="N9" i="8"/>
  <c r="N33" i="8"/>
  <c r="N7" i="8"/>
  <c r="N27" i="8"/>
  <c r="N28" i="8"/>
  <c r="N24" i="8"/>
  <c r="N16" i="8"/>
  <c r="N12" i="8"/>
  <c r="N22" i="8"/>
  <c r="M34" i="8"/>
  <c r="N6" i="8"/>
  <c r="N10" i="8"/>
  <c r="N5" i="8"/>
  <c r="N4" i="8"/>
  <c r="N15" i="8"/>
  <c r="N30" i="8"/>
  <c r="N20" i="8"/>
  <c r="N14" i="8"/>
  <c r="N17" i="8"/>
  <c r="N13" i="8"/>
  <c r="N19" i="8"/>
  <c r="N26" i="8"/>
  <c r="N32" i="8"/>
  <c r="N31" i="8"/>
  <c r="N18" i="8"/>
  <c r="N11" i="8"/>
  <c r="N8" i="8"/>
  <c r="M32" i="5"/>
  <c r="M7" i="5"/>
  <c r="M25" i="5"/>
  <c r="M6" i="5"/>
  <c r="M4" i="5"/>
  <c r="M17" i="5"/>
  <c r="M11" i="5"/>
  <c r="M13" i="5"/>
  <c r="M16" i="5"/>
  <c r="M9" i="5"/>
  <c r="M24" i="5"/>
  <c r="M31" i="5"/>
  <c r="M28" i="5"/>
  <c r="M29" i="5"/>
  <c r="M30" i="5"/>
  <c r="M33" i="5"/>
  <c r="M22" i="5"/>
  <c r="M23" i="5"/>
  <c r="M27" i="5"/>
  <c r="M19" i="5"/>
  <c r="M14" i="5"/>
  <c r="M26" i="5"/>
  <c r="M21" i="5"/>
  <c r="M8" i="5"/>
  <c r="M10" i="5"/>
  <c r="G15" i="5"/>
  <c r="G23" i="5"/>
  <c r="M15" i="5"/>
  <c r="L5" i="5"/>
  <c r="L9" i="5"/>
  <c r="L25" i="5"/>
  <c r="L17" i="5"/>
  <c r="L32" i="5"/>
  <c r="L20" i="5"/>
  <c r="L15" i="5"/>
  <c r="L26" i="5"/>
  <c r="L11" i="5"/>
  <c r="L6" i="5"/>
  <c r="G30" i="5"/>
  <c r="G21" i="5"/>
  <c r="G20" i="5"/>
  <c r="G31" i="5"/>
  <c r="G10" i="5"/>
  <c r="G26" i="5"/>
  <c r="G22" i="5"/>
  <c r="G29" i="5"/>
  <c r="G5" i="5"/>
  <c r="G12" i="5"/>
  <c r="G25" i="5"/>
  <c r="G28" i="5"/>
  <c r="G14" i="5"/>
  <c r="G17" i="5"/>
  <c r="G33" i="5"/>
  <c r="L18" i="5"/>
  <c r="M12" i="5"/>
  <c r="L19" i="5"/>
  <c r="L27" i="5"/>
  <c r="M5" i="5"/>
  <c r="L30" i="5"/>
  <c r="M20" i="5"/>
  <c r="L12" i="5"/>
  <c r="L10" i="5"/>
  <c r="L8" i="5"/>
  <c r="M18" i="5"/>
  <c r="L14" i="5"/>
  <c r="L33" i="5"/>
  <c r="L24" i="5"/>
  <c r="G8" i="5"/>
  <c r="L7" i="5"/>
  <c r="G24" i="5"/>
  <c r="G16" i="5"/>
  <c r="G9" i="5"/>
  <c r="L16" i="5"/>
  <c r="G11" i="5"/>
  <c r="G6" i="5"/>
  <c r="G32" i="5"/>
  <c r="L31" i="5"/>
  <c r="L13" i="5"/>
  <c r="L4" i="5"/>
  <c r="G13" i="5"/>
  <c r="L22" i="5"/>
  <c r="G7" i="5"/>
  <c r="L28" i="5"/>
  <c r="L21" i="5"/>
  <c r="L23" i="5"/>
  <c r="L29" i="5"/>
  <c r="G4" i="5"/>
  <c r="G18" i="5"/>
  <c r="G19" i="5"/>
  <c r="G27" i="5"/>
  <c r="K32" i="3"/>
  <c r="J32" i="3"/>
  <c r="K31" i="3"/>
  <c r="J31" i="3"/>
  <c r="K30" i="3"/>
  <c r="J30" i="3"/>
  <c r="K28" i="3"/>
  <c r="J28" i="3"/>
  <c r="K26" i="3"/>
  <c r="J26" i="3"/>
  <c r="K29" i="3"/>
  <c r="J29" i="3"/>
  <c r="K27" i="3"/>
  <c r="J27" i="3"/>
  <c r="K25" i="3"/>
  <c r="J25" i="3"/>
  <c r="K24" i="3"/>
  <c r="J24" i="3"/>
  <c r="K23" i="3"/>
  <c r="J23" i="3"/>
  <c r="K16" i="3"/>
  <c r="J16" i="3"/>
  <c r="K21" i="3"/>
  <c r="J21" i="3"/>
  <c r="K22" i="3"/>
  <c r="J22" i="3"/>
  <c r="K19" i="3"/>
  <c r="J19" i="3"/>
  <c r="K20" i="3"/>
  <c r="J20" i="3"/>
  <c r="K17" i="3"/>
  <c r="J17" i="3"/>
  <c r="K18" i="3"/>
  <c r="J18" i="3"/>
  <c r="K15" i="3"/>
  <c r="J15" i="3"/>
  <c r="K12" i="3"/>
  <c r="J12" i="3"/>
  <c r="K14" i="3"/>
  <c r="J14" i="3"/>
  <c r="K13" i="3"/>
  <c r="J13" i="3"/>
  <c r="K11" i="3"/>
  <c r="J11" i="3"/>
  <c r="K10" i="3"/>
  <c r="J10" i="3"/>
  <c r="K9" i="3"/>
  <c r="J9" i="3"/>
  <c r="K7" i="3"/>
  <c r="J7" i="3"/>
  <c r="K8" i="3"/>
  <c r="J8" i="3"/>
  <c r="K6" i="3"/>
  <c r="J6" i="3"/>
  <c r="K5" i="3"/>
  <c r="J5" i="3"/>
  <c r="K4" i="3"/>
  <c r="J4" i="3"/>
  <c r="F32" i="3"/>
  <c r="F31" i="3"/>
  <c r="F30" i="3"/>
  <c r="F29" i="3"/>
  <c r="F27" i="3"/>
  <c r="F28" i="3"/>
  <c r="F26" i="3"/>
  <c r="F24" i="3"/>
  <c r="F25" i="3"/>
  <c r="F21" i="3"/>
  <c r="F23" i="3"/>
  <c r="F22" i="3"/>
  <c r="F19" i="3"/>
  <c r="F17" i="3"/>
  <c r="F15" i="3"/>
  <c r="F20" i="3"/>
  <c r="F12" i="3"/>
  <c r="F18" i="3"/>
  <c r="F14" i="3"/>
  <c r="F11" i="3"/>
  <c r="F16" i="3"/>
  <c r="F13" i="3"/>
  <c r="F10" i="3"/>
  <c r="F9" i="3"/>
  <c r="F8" i="3"/>
  <c r="F6" i="3"/>
  <c r="F7" i="3"/>
  <c r="F5" i="3"/>
  <c r="F4" i="3"/>
  <c r="E33" i="3"/>
  <c r="M32" i="3"/>
  <c r="M24" i="3"/>
  <c r="B17" i="3"/>
  <c r="B7" i="3"/>
  <c r="N9" i="5" l="1"/>
  <c r="N5" i="5"/>
  <c r="N24" i="5"/>
  <c r="N22" i="5"/>
  <c r="N19" i="5"/>
  <c r="N18" i="5"/>
  <c r="N15" i="5"/>
  <c r="N6" i="5"/>
  <c r="M34" i="5"/>
  <c r="N14" i="5"/>
  <c r="N32" i="5"/>
  <c r="N33" i="5"/>
  <c r="N23" i="5"/>
  <c r="N7" i="5"/>
  <c r="N27" i="5"/>
  <c r="N17" i="5"/>
  <c r="N12" i="5"/>
  <c r="N26" i="5"/>
  <c r="N13" i="5"/>
  <c r="N8" i="5"/>
  <c r="N10" i="5"/>
  <c r="N31" i="5"/>
  <c r="N16" i="5"/>
  <c r="N11" i="5"/>
  <c r="N4" i="5"/>
  <c r="N25" i="5"/>
  <c r="N20" i="5"/>
  <c r="N30" i="5"/>
  <c r="N29" i="5"/>
  <c r="N21" i="5"/>
  <c r="N28" i="5"/>
  <c r="M28" i="3"/>
  <c r="L8" i="3"/>
  <c r="L5" i="3"/>
  <c r="L9" i="3"/>
  <c r="L14" i="3"/>
  <c r="L17" i="3"/>
  <c r="L6" i="3"/>
  <c r="L10" i="3"/>
  <c r="L12" i="3"/>
  <c r="L20" i="3"/>
  <c r="L16" i="3"/>
  <c r="L11" i="3"/>
  <c r="L15" i="3"/>
  <c r="L4" i="3"/>
  <c r="L7" i="3"/>
  <c r="L13" i="3"/>
  <c r="L18" i="3"/>
  <c r="L21" i="3"/>
  <c r="L25" i="3"/>
  <c r="L28" i="3"/>
  <c r="L27" i="3"/>
  <c r="L30" i="3"/>
  <c r="L19" i="3"/>
  <c r="L23" i="3"/>
  <c r="L29" i="3"/>
  <c r="L31" i="3"/>
  <c r="L22" i="3"/>
  <c r="L24" i="3"/>
  <c r="L26" i="3"/>
  <c r="L32" i="3"/>
  <c r="M29" i="3"/>
  <c r="M31" i="3"/>
  <c r="M7" i="3"/>
  <c r="M13" i="3"/>
  <c r="M18" i="3"/>
  <c r="M22" i="3"/>
  <c r="M9" i="3"/>
  <c r="M14" i="3"/>
  <c r="M21" i="3"/>
  <c r="M25" i="3"/>
  <c r="M6" i="3"/>
  <c r="M10" i="3"/>
  <c r="M20" i="3"/>
  <c r="M27" i="3"/>
  <c r="M11" i="3"/>
  <c r="M15" i="3"/>
  <c r="M5" i="3"/>
  <c r="M17" i="3"/>
  <c r="M4" i="3"/>
  <c r="M8" i="3"/>
  <c r="M16" i="3"/>
  <c r="M12" i="3"/>
  <c r="M23" i="3"/>
  <c r="M26" i="3"/>
  <c r="M30" i="3"/>
  <c r="M19" i="3"/>
  <c r="G25" i="3"/>
  <c r="G24" i="3"/>
  <c r="G26" i="3"/>
  <c r="G17" i="3"/>
  <c r="G13" i="3"/>
  <c r="G29" i="3"/>
  <c r="G18" i="3"/>
  <c r="G15" i="3"/>
  <c r="G9" i="3"/>
  <c r="G16" i="3"/>
  <c r="G20" i="3"/>
  <c r="G10" i="3"/>
  <c r="G8" i="3"/>
  <c r="G32" i="3"/>
  <c r="G28" i="3"/>
  <c r="G22" i="3"/>
  <c r="G6" i="3"/>
  <c r="G5" i="3"/>
  <c r="G7" i="3"/>
  <c r="G14" i="3"/>
  <c r="G21" i="3"/>
  <c r="G31" i="3"/>
  <c r="G4" i="3"/>
  <c r="G23" i="3"/>
  <c r="G30" i="3"/>
  <c r="G11" i="3"/>
  <c r="G12" i="3"/>
  <c r="G27" i="3"/>
  <c r="G19" i="3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4" i="1"/>
  <c r="E3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J33" i="1"/>
  <c r="M33" i="1" s="1"/>
  <c r="J29" i="1"/>
  <c r="M29" i="1" s="1"/>
  <c r="K33" i="1"/>
  <c r="K29" i="1"/>
  <c r="B21" i="1"/>
  <c r="B19" i="1"/>
  <c r="B6" i="1"/>
  <c r="N8" i="3" l="1"/>
  <c r="N9" i="3"/>
  <c r="N22" i="3"/>
  <c r="N4" i="3"/>
  <c r="N11" i="3"/>
  <c r="N15" i="3"/>
  <c r="N19" i="3"/>
  <c r="N17" i="3"/>
  <c r="N31" i="3"/>
  <c r="N5" i="3"/>
  <c r="N30" i="3"/>
  <c r="N24" i="3"/>
  <c r="N6" i="3"/>
  <c r="N26" i="3"/>
  <c r="N7" i="3"/>
  <c r="N13" i="3"/>
  <c r="N25" i="3"/>
  <c r="N23" i="3"/>
  <c r="N18" i="3"/>
  <c r="N28" i="3"/>
  <c r="N10" i="3"/>
  <c r="N12" i="3"/>
  <c r="N14" i="3"/>
  <c r="N29" i="3"/>
  <c r="N21" i="3"/>
  <c r="N16" i="3"/>
  <c r="N32" i="3"/>
  <c r="N27" i="3"/>
  <c r="N20" i="3"/>
  <c r="M33" i="3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30" i="1"/>
  <c r="M30" i="1" s="1"/>
  <c r="K30" i="1"/>
  <c r="J31" i="1"/>
  <c r="K31" i="1"/>
  <c r="J32" i="1"/>
  <c r="K32" i="1"/>
  <c r="J6" i="1"/>
  <c r="K6" i="1"/>
  <c r="J5" i="1"/>
  <c r="K5" i="1"/>
  <c r="K4" i="1"/>
  <c r="J4" i="1"/>
  <c r="M32" i="1" l="1"/>
  <c r="M31" i="1"/>
  <c r="M27" i="1"/>
  <c r="M26" i="1"/>
  <c r="M24" i="1"/>
  <c r="M23" i="1"/>
  <c r="M22" i="1"/>
  <c r="M21" i="1"/>
  <c r="M34" i="1" s="1"/>
  <c r="M20" i="1"/>
  <c r="M19" i="1"/>
  <c r="M18" i="1"/>
  <c r="M17" i="1"/>
  <c r="M16" i="1"/>
  <c r="M15" i="1"/>
  <c r="M14" i="1"/>
  <c r="M13" i="1"/>
  <c r="M12" i="1"/>
  <c r="M11" i="1"/>
  <c r="M10" i="1"/>
  <c r="M8" i="1"/>
  <c r="M7" i="1"/>
  <c r="M6" i="1"/>
  <c r="M5" i="1"/>
  <c r="M25" i="1"/>
  <c r="M9" i="1"/>
  <c r="M28" i="1"/>
  <c r="M4" i="1"/>
</calcChain>
</file>

<file path=xl/sharedStrings.xml><?xml version="1.0" encoding="utf-8"?>
<sst xmlns="http://schemas.openxmlformats.org/spreadsheetml/2006/main" count="1313" uniqueCount="493">
  <si>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</si>
  <si>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</si>
  <si>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</si>
  <si>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</si>
  <si>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</si>
  <si>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</si>
  <si>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</si>
  <si>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</si>
  <si>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</si>
  <si>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</si>
  <si>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</si>
  <si>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</si>
  <si>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</si>
  <si>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</si>
  <si>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</si>
  <si>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</si>
  <si>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</si>
  <si>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</si>
  <si>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</si>
  <si>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</si>
  <si>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</si>
  <si>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v</t>
    <phoneticPr fontId="2" type="noConversion"/>
  </si>
  <si>
    <t>w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</si>
  <si>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</si>
  <si>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</si>
  <si>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</si>
  <si>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aa</t>
    <phoneticPr fontId="2" type="noConversion"/>
  </si>
  <si>
    <t>ab</t>
    <phoneticPr fontId="2" type="noConversion"/>
  </si>
  <si>
    <t>ac</t>
    <phoneticPr fontId="2" type="noConversion"/>
  </si>
  <si>
    <t>ad</t>
    <phoneticPr fontId="2" type="noConversion"/>
  </si>
  <si>
    <t>ae</t>
    <phoneticPr fontId="2" type="noConversion"/>
  </si>
  <si>
    <t>af</t>
    <phoneticPr fontId="2" type="noConversion"/>
  </si>
  <si>
    <t>ag</t>
    <phoneticPr fontId="2" type="noConversion"/>
  </si>
  <si>
    <t>ah</t>
    <phoneticPr fontId="2" type="noConversion"/>
  </si>
  <si>
    <t>ai</t>
    <phoneticPr fontId="2" type="noConversion"/>
  </si>
  <si>
    <t>aj</t>
    <phoneticPr fontId="2" type="noConversion"/>
  </si>
  <si>
    <t>ak</t>
    <phoneticPr fontId="2" type="noConversion"/>
  </si>
  <si>
    <t>al</t>
    <phoneticPr fontId="2" type="noConversion"/>
  </si>
  <si>
    <t>am</t>
    <phoneticPr fontId="2" type="noConversion"/>
  </si>
  <si>
    <t>an</t>
    <phoneticPr fontId="2" type="noConversion"/>
  </si>
  <si>
    <t>ao</t>
    <phoneticPr fontId="2" type="noConversion"/>
  </si>
  <si>
    <t>ap</t>
    <phoneticPr fontId="2" type="noConversion"/>
  </si>
  <si>
    <t>aq</t>
    <phoneticPr fontId="2" type="noConversion"/>
  </si>
  <si>
    <t>ar</t>
    <phoneticPr fontId="2" type="noConversion"/>
  </si>
  <si>
    <t>as</t>
    <phoneticPr fontId="2" type="noConversion"/>
  </si>
  <si>
    <t>at</t>
    <phoneticPr fontId="2" type="noConversion"/>
  </si>
  <si>
    <t>au</t>
    <phoneticPr fontId="2" type="noConversion"/>
  </si>
  <si>
    <t>av</t>
    <phoneticPr fontId="2" type="noConversion"/>
  </si>
  <si>
    <t>aw</t>
    <phoneticPr fontId="2" type="noConversion"/>
  </si>
  <si>
    <t>ax</t>
    <phoneticPr fontId="2" type="noConversion"/>
  </si>
  <si>
    <t>ay</t>
    <phoneticPr fontId="2" type="noConversion"/>
  </si>
  <si>
    <t>az</t>
    <phoneticPr fontId="2" type="noConversion"/>
  </si>
  <si>
    <t>길드원</t>
    <phoneticPr fontId="2" type="noConversion"/>
  </si>
  <si>
    <t>직위</t>
    <phoneticPr fontId="2" type="noConversion"/>
  </si>
  <si>
    <t>Lv.전</t>
    <phoneticPr fontId="2" type="noConversion"/>
  </si>
  <si>
    <t>Lv.후</t>
    <phoneticPr fontId="2" type="noConversion"/>
  </si>
  <si>
    <t>△Lv.</t>
    <phoneticPr fontId="2" type="noConversion"/>
  </si>
  <si>
    <t>순위</t>
    <phoneticPr fontId="2" type="noConversion"/>
  </si>
  <si>
    <t>누훈 전</t>
    <phoneticPr fontId="2" type="noConversion"/>
  </si>
  <si>
    <t>누훈 후</t>
    <phoneticPr fontId="2" type="noConversion"/>
  </si>
  <si>
    <t>훈순위</t>
    <phoneticPr fontId="2" type="noConversion"/>
  </si>
  <si>
    <t>성장률</t>
    <phoneticPr fontId="2" type="noConversion"/>
  </si>
  <si>
    <t>성순위</t>
    <phoneticPr fontId="2" type="noConversion"/>
  </si>
  <si>
    <t>Efreet</t>
    <phoneticPr fontId="2" type="noConversion"/>
  </si>
  <si>
    <t>정예</t>
    <phoneticPr fontId="2" type="noConversion"/>
  </si>
  <si>
    <t>2x</t>
    <phoneticPr fontId="2" type="noConversion"/>
  </si>
  <si>
    <t>24.4x</t>
    <phoneticPr fontId="2" type="noConversion"/>
  </si>
  <si>
    <t>S</t>
    <phoneticPr fontId="2" type="noConversion"/>
  </si>
  <si>
    <t>일반</t>
    <phoneticPr fontId="2" type="noConversion"/>
  </si>
  <si>
    <t>1.0x</t>
    <phoneticPr fontId="2" type="noConversion"/>
  </si>
  <si>
    <t>16.9x</t>
    <phoneticPr fontId="2" type="noConversion"/>
  </si>
  <si>
    <t>장로</t>
    <phoneticPr fontId="2" type="noConversion"/>
  </si>
  <si>
    <t>13.8x</t>
    <phoneticPr fontId="2" type="noConversion"/>
  </si>
  <si>
    <t>커피</t>
    <phoneticPr fontId="2" type="noConversion"/>
  </si>
  <si>
    <t>925.4w</t>
    <phoneticPr fontId="2" type="noConversion"/>
  </si>
  <si>
    <t>11.8x</t>
    <phoneticPr fontId="2" type="noConversion"/>
  </si>
  <si>
    <t>띠로링</t>
    <phoneticPr fontId="2" type="noConversion"/>
  </si>
  <si>
    <t>11.1x</t>
    <phoneticPr fontId="2" type="noConversion"/>
  </si>
  <si>
    <t>Yoran</t>
    <phoneticPr fontId="2" type="noConversion"/>
  </si>
  <si>
    <t>976.2w</t>
    <phoneticPr fontId="2" type="noConversion"/>
  </si>
  <si>
    <t>9.1x</t>
    <phoneticPr fontId="2" type="noConversion"/>
  </si>
  <si>
    <t>워크맨</t>
    <phoneticPr fontId="2" type="noConversion"/>
  </si>
  <si>
    <t>110.5w</t>
    <phoneticPr fontId="2" type="noConversion"/>
  </si>
  <si>
    <t>1.9x</t>
    <phoneticPr fontId="2" type="noConversion"/>
  </si>
  <si>
    <t>HARTY</t>
    <phoneticPr fontId="2" type="noConversion"/>
  </si>
  <si>
    <t>257.7w</t>
    <phoneticPr fontId="2" type="noConversion"/>
  </si>
  <si>
    <t>1.7x</t>
    <phoneticPr fontId="2" type="noConversion"/>
  </si>
  <si>
    <t>로키와판다</t>
    <phoneticPr fontId="2" type="noConversion"/>
  </si>
  <si>
    <t>357.6w</t>
    <phoneticPr fontId="2" type="noConversion"/>
  </si>
  <si>
    <t>1.1x</t>
    <phoneticPr fontId="2" type="noConversion"/>
  </si>
  <si>
    <t>야옹아멍해봐</t>
    <phoneticPr fontId="2" type="noConversion"/>
  </si>
  <si>
    <t>부길드마스터</t>
    <phoneticPr fontId="2" type="noConversion"/>
  </si>
  <si>
    <t>51.6w</t>
    <phoneticPr fontId="2" type="noConversion"/>
  </si>
  <si>
    <t>1x</t>
    <phoneticPr fontId="2" type="noConversion"/>
  </si>
  <si>
    <t>블랙돔</t>
    <phoneticPr fontId="2" type="noConversion"/>
  </si>
  <si>
    <t>62.6w</t>
    <phoneticPr fontId="2" type="noConversion"/>
  </si>
  <si>
    <t>862.7w</t>
    <phoneticPr fontId="2" type="noConversion"/>
  </si>
  <si>
    <t>조리뽕</t>
    <phoneticPr fontId="2" type="noConversion"/>
  </si>
  <si>
    <t>77.6w</t>
    <phoneticPr fontId="2" type="noConversion"/>
  </si>
  <si>
    <t>622.1w</t>
    <phoneticPr fontId="2" type="noConversion"/>
  </si>
  <si>
    <t>히노카미카구라</t>
    <phoneticPr fontId="2" type="noConversion"/>
  </si>
  <si>
    <t>35.1w</t>
    <phoneticPr fontId="2" type="noConversion"/>
  </si>
  <si>
    <t>548.6w</t>
    <phoneticPr fontId="2" type="noConversion"/>
  </si>
  <si>
    <t>민돌이행님</t>
    <phoneticPr fontId="2" type="noConversion"/>
  </si>
  <si>
    <t>길드마스터</t>
    <phoneticPr fontId="2" type="noConversion"/>
  </si>
  <si>
    <t>42.7w</t>
    <phoneticPr fontId="2" type="noConversion"/>
  </si>
  <si>
    <t>370.8w</t>
    <phoneticPr fontId="2" type="noConversion"/>
  </si>
  <si>
    <t>Nabo</t>
    <phoneticPr fontId="2" type="noConversion"/>
  </si>
  <si>
    <t>7.4w</t>
    <phoneticPr fontId="2" type="noConversion"/>
  </si>
  <si>
    <t>362.6w</t>
    <phoneticPr fontId="2" type="noConversion"/>
  </si>
  <si>
    <t>11.2w</t>
    <phoneticPr fontId="2" type="noConversion"/>
  </si>
  <si>
    <t>296.9w</t>
    <phoneticPr fontId="2" type="noConversion"/>
  </si>
  <si>
    <t>싼티나룡</t>
    <phoneticPr fontId="2" type="noConversion"/>
  </si>
  <si>
    <t>25.7w</t>
    <phoneticPr fontId="2" type="noConversion"/>
  </si>
  <si>
    <t>282.5w</t>
    <phoneticPr fontId="2" type="noConversion"/>
  </si>
  <si>
    <t>신입</t>
    <phoneticPr fontId="2" type="noConversion"/>
  </si>
  <si>
    <t>30w</t>
    <phoneticPr fontId="2" type="noConversion"/>
  </si>
  <si>
    <t>202.3w</t>
    <phoneticPr fontId="2" type="noConversion"/>
  </si>
  <si>
    <t>2Noma</t>
    <phoneticPr fontId="2" type="noConversion"/>
  </si>
  <si>
    <t>7.3w</t>
    <phoneticPr fontId="2" type="noConversion"/>
  </si>
  <si>
    <t>140.4w</t>
    <phoneticPr fontId="2" type="noConversion"/>
  </si>
  <si>
    <t>오환떡상가즈아</t>
    <phoneticPr fontId="2" type="noConversion"/>
  </si>
  <si>
    <t>6.6w</t>
    <phoneticPr fontId="2" type="noConversion"/>
  </si>
  <si>
    <t>86.3w</t>
    <phoneticPr fontId="2" type="noConversion"/>
  </si>
  <si>
    <t>에토</t>
    <phoneticPr fontId="2" type="noConversion"/>
  </si>
  <si>
    <t>1.1w</t>
    <phoneticPr fontId="2" type="noConversion"/>
  </si>
  <si>
    <t>S M</t>
    <phoneticPr fontId="2" type="noConversion"/>
  </si>
  <si>
    <t>1.7w</t>
    <phoneticPr fontId="2" type="noConversion"/>
  </si>
  <si>
    <t>2.3w</t>
    <phoneticPr fontId="2" type="noConversion"/>
  </si>
  <si>
    <t>까미s</t>
    <phoneticPr fontId="2" type="noConversion"/>
  </si>
  <si>
    <t>20.3v</t>
    <phoneticPr fontId="2" type="noConversion"/>
  </si>
  <si>
    <t>2w</t>
    <phoneticPr fontId="2" type="noConversion"/>
  </si>
  <si>
    <t>SamDaSoo</t>
    <phoneticPr fontId="2" type="noConversion"/>
  </si>
  <si>
    <t>133.1v</t>
    <phoneticPr fontId="2" type="noConversion"/>
  </si>
  <si>
    <t>698.3v</t>
    <phoneticPr fontId="2" type="noConversion"/>
  </si>
  <si>
    <t>랑옹핵펀치</t>
    <phoneticPr fontId="2" type="noConversion"/>
  </si>
  <si>
    <t>59.5v</t>
    <phoneticPr fontId="2" type="noConversion"/>
  </si>
  <si>
    <t>226.5v</t>
    <phoneticPr fontId="2" type="noConversion"/>
  </si>
  <si>
    <t>레몬덴버</t>
    <phoneticPr fontId="2" type="noConversion"/>
  </si>
  <si>
    <t>3.0v</t>
    <phoneticPr fontId="2" type="noConversion"/>
  </si>
  <si>
    <t>160.6v</t>
    <phoneticPr fontId="2" type="noConversion"/>
  </si>
  <si>
    <t>냉이지</t>
    <phoneticPr fontId="2" type="noConversion"/>
  </si>
  <si>
    <t>2.8v</t>
    <phoneticPr fontId="2" type="noConversion"/>
  </si>
  <si>
    <t>72.3v</t>
    <phoneticPr fontId="2" type="noConversion"/>
  </si>
  <si>
    <t>히로</t>
    <phoneticPr fontId="2" type="noConversion"/>
  </si>
  <si>
    <t>442.5u</t>
    <phoneticPr fontId="2" type="noConversion"/>
  </si>
  <si>
    <t>9.4v</t>
    <phoneticPr fontId="2" type="noConversion"/>
  </si>
  <si>
    <t>환생today</t>
    <phoneticPr fontId="2" type="noConversion"/>
  </si>
  <si>
    <t>763.6u</t>
    <phoneticPr fontId="2" type="noConversion"/>
  </si>
  <si>
    <t>4.8v</t>
    <phoneticPr fontId="2" type="noConversion"/>
  </si>
  <si>
    <t>LEADER_네지</t>
    <phoneticPr fontId="2" type="noConversion"/>
  </si>
  <si>
    <t>567.5u</t>
    <phoneticPr fontId="2" type="noConversion"/>
  </si>
  <si>
    <t>3.6v</t>
    <phoneticPr fontId="2" type="noConversion"/>
  </si>
  <si>
    <t>평균기렙</t>
    <phoneticPr fontId="2" type="noConversion"/>
  </si>
  <si>
    <t>평균성장률</t>
    <phoneticPr fontId="2" type="noConversion"/>
  </si>
  <si>
    <t>84.2x</t>
    <phoneticPr fontId="2" type="noConversion"/>
  </si>
  <si>
    <t>61.6x</t>
    <phoneticPr fontId="2" type="noConversion"/>
  </si>
  <si>
    <t>41.5x</t>
    <phoneticPr fontId="2" type="noConversion"/>
  </si>
  <si>
    <t>36.2x</t>
    <phoneticPr fontId="2" type="noConversion"/>
  </si>
  <si>
    <t>29.6x</t>
    <phoneticPr fontId="2" type="noConversion"/>
  </si>
  <si>
    <t>똑아멍멍해봐</t>
    <phoneticPr fontId="2" type="noConversion"/>
  </si>
  <si>
    <t>19.6x</t>
    <phoneticPr fontId="2" type="noConversion"/>
  </si>
  <si>
    <t>7.1x</t>
    <phoneticPr fontId="2" type="noConversion"/>
  </si>
  <si>
    <t>으노냥</t>
    <phoneticPr fontId="2" type="noConversion"/>
  </si>
  <si>
    <t>4x</t>
    <phoneticPr fontId="2" type="noConversion"/>
  </si>
  <si>
    <t>야옹아어흥해봐</t>
    <phoneticPr fontId="2" type="noConversion"/>
  </si>
  <si>
    <t>3.5x</t>
    <phoneticPr fontId="2" type="noConversion"/>
  </si>
  <si>
    <t>까미S</t>
    <phoneticPr fontId="2" type="noConversion"/>
  </si>
  <si>
    <t>3.2x</t>
    <phoneticPr fontId="2" type="noConversion"/>
  </si>
  <si>
    <t>2.6x</t>
    <phoneticPr fontId="2" type="noConversion"/>
  </si>
  <si>
    <t>1.6x</t>
    <phoneticPr fontId="2" type="noConversion"/>
  </si>
  <si>
    <t>샴발라의 봄</t>
    <phoneticPr fontId="2" type="noConversion"/>
  </si>
  <si>
    <t>1.5x</t>
    <phoneticPr fontId="2" type="noConversion"/>
  </si>
  <si>
    <t>976w</t>
    <phoneticPr fontId="2" type="noConversion"/>
  </si>
  <si>
    <t>974.7w</t>
    <phoneticPr fontId="2" type="noConversion"/>
  </si>
  <si>
    <t>607.2w</t>
    <phoneticPr fontId="2" type="noConversion"/>
  </si>
  <si>
    <t>제티</t>
    <phoneticPr fontId="2" type="noConversion"/>
  </si>
  <si>
    <t>533.1w</t>
    <phoneticPr fontId="2" type="noConversion"/>
  </si>
  <si>
    <t>512.4w</t>
    <phoneticPr fontId="2" type="noConversion"/>
  </si>
  <si>
    <t>261.1w</t>
    <phoneticPr fontId="2" type="noConversion"/>
  </si>
  <si>
    <t>리더2보게한2사양반</t>
    <phoneticPr fontId="2" type="noConversion"/>
  </si>
  <si>
    <t>13.4w</t>
    <phoneticPr fontId="2" type="noConversion"/>
  </si>
  <si>
    <t>2.6w</t>
    <phoneticPr fontId="2" type="noConversion"/>
  </si>
  <si>
    <t>1.6w</t>
    <phoneticPr fontId="2" type="noConversion"/>
  </si>
  <si>
    <t>882.1v</t>
    <phoneticPr fontId="2" type="noConversion"/>
  </si>
  <si>
    <t>455.8v</t>
    <phoneticPr fontId="2" type="noConversion"/>
  </si>
  <si>
    <t>354.8v</t>
    <phoneticPr fontId="2" type="noConversion"/>
  </si>
  <si>
    <t>20.5v</t>
    <phoneticPr fontId="2" type="noConversion"/>
  </si>
  <si>
    <t>11.6v</t>
    <phoneticPr fontId="2" type="noConversion"/>
  </si>
  <si>
    <t>7.4v</t>
    <phoneticPr fontId="2" type="noConversion"/>
  </si>
  <si>
    <t>신비로운</t>
    <phoneticPr fontId="2" type="noConversion"/>
  </si>
  <si>
    <t>138.4w</t>
    <phoneticPr fontId="2" type="noConversion"/>
  </si>
  <si>
    <t>87.9x</t>
    <phoneticPr fontId="2" type="noConversion"/>
  </si>
  <si>
    <t>1.1y</t>
    <phoneticPr fontId="2" type="noConversion"/>
  </si>
  <si>
    <t>4.3x</t>
    <phoneticPr fontId="2" type="noConversion"/>
  </si>
  <si>
    <t>30.4x</t>
    <phoneticPr fontId="2" type="noConversion"/>
  </si>
  <si>
    <t>198.5w</t>
    <phoneticPr fontId="2" type="noConversion"/>
  </si>
  <si>
    <t>1.4x</t>
    <phoneticPr fontId="2" type="noConversion"/>
  </si>
  <si>
    <t>2.4y</t>
    <phoneticPr fontId="2" type="noConversion"/>
  </si>
  <si>
    <t>15.9y</t>
    <phoneticPr fontId="2" type="noConversion"/>
  </si>
  <si>
    <t>11.7y</t>
    <phoneticPr fontId="2" type="noConversion"/>
  </si>
  <si>
    <t>74.2y</t>
    <phoneticPr fontId="2" type="noConversion"/>
  </si>
  <si>
    <t>3.4y</t>
    <phoneticPr fontId="2" type="noConversion"/>
  </si>
  <si>
    <t>21.5y</t>
    <phoneticPr fontId="2" type="noConversion"/>
  </si>
  <si>
    <t>212x</t>
    <phoneticPr fontId="2" type="noConversion"/>
  </si>
  <si>
    <t>1.3y</t>
    <phoneticPr fontId="2" type="noConversion"/>
  </si>
  <si>
    <t>jeonga</t>
    <phoneticPr fontId="2" type="noConversion"/>
  </si>
  <si>
    <t>754.2x</t>
    <phoneticPr fontId="2" type="noConversion"/>
  </si>
  <si>
    <t>4.4y</t>
    <phoneticPr fontId="2" type="noConversion"/>
  </si>
  <si>
    <t>397x</t>
    <phoneticPr fontId="2" type="noConversion"/>
  </si>
  <si>
    <t>2.3y</t>
    <phoneticPr fontId="2" type="noConversion"/>
  </si>
  <si>
    <t>84.1x</t>
    <phoneticPr fontId="2" type="noConversion"/>
  </si>
  <si>
    <t>481.5x</t>
    <phoneticPr fontId="2" type="noConversion"/>
  </si>
  <si>
    <t>얼죽아</t>
    <phoneticPr fontId="2" type="noConversion"/>
  </si>
  <si>
    <t>1w</t>
    <phoneticPr fontId="2" type="noConversion"/>
  </si>
  <si>
    <t>5.5w</t>
    <phoneticPr fontId="2" type="noConversion"/>
  </si>
  <si>
    <t>Sir_</t>
    <phoneticPr fontId="2" type="noConversion"/>
  </si>
  <si>
    <t>3.1y</t>
    <phoneticPr fontId="2" type="noConversion"/>
  </si>
  <si>
    <t>16.5y</t>
    <phoneticPr fontId="2" type="noConversion"/>
  </si>
  <si>
    <t>126.2x</t>
    <phoneticPr fontId="2" type="noConversion"/>
  </si>
  <si>
    <t>665.6x</t>
    <phoneticPr fontId="2" type="noConversion"/>
  </si>
  <si>
    <t>2.8y</t>
    <phoneticPr fontId="2" type="noConversion"/>
  </si>
  <si>
    <t>14.4y</t>
    <phoneticPr fontId="2" type="noConversion"/>
  </si>
  <si>
    <t>190.7x</t>
    <phoneticPr fontId="2" type="noConversion"/>
  </si>
  <si>
    <t>965.3x</t>
    <phoneticPr fontId="2" type="noConversion"/>
  </si>
  <si>
    <t>454.1w</t>
    <phoneticPr fontId="2" type="noConversion"/>
  </si>
  <si>
    <t>2.2x</t>
    <phoneticPr fontId="2" type="noConversion"/>
  </si>
  <si>
    <t>90.4x</t>
    <phoneticPr fontId="2" type="noConversion"/>
  </si>
  <si>
    <t>424.9x</t>
    <phoneticPr fontId="2" type="noConversion"/>
  </si>
  <si>
    <t>32.8x</t>
    <phoneticPr fontId="2" type="noConversion"/>
  </si>
  <si>
    <t>146.5x</t>
    <phoneticPr fontId="2" type="noConversion"/>
  </si>
  <si>
    <t>50.9x</t>
    <phoneticPr fontId="2" type="noConversion"/>
  </si>
  <si>
    <t>206.8x</t>
    <phoneticPr fontId="2" type="noConversion"/>
  </si>
  <si>
    <t>166.3v</t>
    <phoneticPr fontId="2" type="noConversion"/>
  </si>
  <si>
    <t>603v</t>
    <phoneticPr fontId="2" type="noConversion"/>
  </si>
  <si>
    <t>9.8x</t>
    <phoneticPr fontId="2" type="noConversion"/>
  </si>
  <si>
    <t>31x</t>
    <phoneticPr fontId="2" type="noConversion"/>
  </si>
  <si>
    <t>43.4x</t>
    <phoneticPr fontId="2" type="noConversion"/>
  </si>
  <si>
    <t>133.7x</t>
    <phoneticPr fontId="2" type="noConversion"/>
  </si>
  <si>
    <t>23.4x</t>
    <phoneticPr fontId="2" type="noConversion"/>
  </si>
  <si>
    <t>63.6x</t>
    <phoneticPr fontId="2" type="noConversion"/>
  </si>
  <si>
    <t>3.7w</t>
    <phoneticPr fontId="2" type="noConversion"/>
  </si>
  <si>
    <t>9.7w</t>
    <phoneticPr fontId="2" type="noConversion"/>
  </si>
  <si>
    <t>51.4w</t>
    <phoneticPr fontId="2" type="noConversion"/>
  </si>
  <si>
    <t>126.9w</t>
    <phoneticPr fontId="2" type="noConversion"/>
  </si>
  <si>
    <t>17.5w</t>
    <phoneticPr fontId="2" type="noConversion"/>
  </si>
  <si>
    <t>147.4v</t>
    <phoneticPr fontId="2" type="noConversion"/>
  </si>
  <si>
    <t>337v</t>
    <phoneticPr fontId="2" type="noConversion"/>
  </si>
  <si>
    <t>24.5w</t>
    <phoneticPr fontId="2" type="noConversion"/>
  </si>
  <si>
    <t>49.8w</t>
    <phoneticPr fontId="2" type="noConversion"/>
  </si>
  <si>
    <t>159.2w</t>
    <phoneticPr fontId="2" type="noConversion"/>
  </si>
  <si>
    <t>181.8w</t>
    <phoneticPr fontId="2" type="noConversion"/>
  </si>
  <si>
    <t>229.7ad</t>
    <phoneticPr fontId="2" type="noConversion"/>
  </si>
  <si>
    <t>615.2ad</t>
    <phoneticPr fontId="2" type="noConversion"/>
  </si>
  <si>
    <t>152.7ad</t>
    <phoneticPr fontId="2" type="noConversion"/>
  </si>
  <si>
    <t>412.7ad</t>
    <phoneticPr fontId="2" type="noConversion"/>
  </si>
  <si>
    <t>145.3ad</t>
    <phoneticPr fontId="2" type="noConversion"/>
  </si>
  <si>
    <t>367.4ad</t>
    <phoneticPr fontId="2" type="noConversion"/>
  </si>
  <si>
    <t>103.7ad</t>
    <phoneticPr fontId="2" type="noConversion"/>
  </si>
  <si>
    <t>293.9ad</t>
    <phoneticPr fontId="2" type="noConversion"/>
  </si>
  <si>
    <t>고신영</t>
    <phoneticPr fontId="2" type="noConversion"/>
  </si>
  <si>
    <t>16.2ad</t>
    <phoneticPr fontId="2" type="noConversion"/>
  </si>
  <si>
    <t>76.9ad</t>
    <phoneticPr fontId="2" type="noConversion"/>
  </si>
  <si>
    <t>고성낙일</t>
    <phoneticPr fontId="2" type="noConversion"/>
  </si>
  <si>
    <t>13ad</t>
    <phoneticPr fontId="2" type="noConversion"/>
  </si>
  <si>
    <t>69.8ad</t>
    <phoneticPr fontId="2" type="noConversion"/>
  </si>
  <si>
    <t>피담검비</t>
    <phoneticPr fontId="2" type="noConversion"/>
  </si>
  <si>
    <t>12.5ad</t>
    <phoneticPr fontId="2" type="noConversion"/>
  </si>
  <si>
    <t>58.2ad</t>
    <phoneticPr fontId="2" type="noConversion"/>
  </si>
  <si>
    <t>cosba</t>
    <phoneticPr fontId="2" type="noConversion"/>
  </si>
  <si>
    <t>12.2ad</t>
    <phoneticPr fontId="2" type="noConversion"/>
  </si>
  <si>
    <t>54.4ad</t>
    <phoneticPr fontId="2" type="noConversion"/>
  </si>
  <si>
    <t>7.6ad</t>
    <phoneticPr fontId="2" type="noConversion"/>
  </si>
  <si>
    <t>35.5ad</t>
    <phoneticPr fontId="2" type="noConversion"/>
  </si>
  <si>
    <t>달콤달달</t>
    <phoneticPr fontId="2" type="noConversion"/>
  </si>
  <si>
    <t>8ad</t>
    <phoneticPr fontId="2" type="noConversion"/>
  </si>
  <si>
    <t>19.4ad</t>
    <phoneticPr fontId="2" type="noConversion"/>
  </si>
  <si>
    <t>2.1ad</t>
    <phoneticPr fontId="2" type="noConversion"/>
  </si>
  <si>
    <t>13.6ad</t>
    <phoneticPr fontId="2" type="noConversion"/>
  </si>
  <si>
    <t>775.4ac</t>
    <phoneticPr fontId="2" type="noConversion"/>
  </si>
  <si>
    <t>5.1ad</t>
    <phoneticPr fontId="2" type="noConversion"/>
  </si>
  <si>
    <t>55.1ac</t>
    <phoneticPr fontId="2" type="noConversion"/>
  </si>
  <si>
    <t>185ac</t>
    <phoneticPr fontId="2" type="noConversion"/>
  </si>
  <si>
    <t>11.5ac</t>
    <phoneticPr fontId="2" type="noConversion"/>
  </si>
  <si>
    <t>35.1ac</t>
    <phoneticPr fontId="2" type="noConversion"/>
  </si>
  <si>
    <t>10.6ac</t>
    <phoneticPr fontId="2" type="noConversion"/>
  </si>
  <si>
    <t>25.4ac</t>
    <phoneticPr fontId="2" type="noConversion"/>
  </si>
  <si>
    <t>정찌돼</t>
    <phoneticPr fontId="2" type="noConversion"/>
  </si>
  <si>
    <t>321.8ab</t>
    <phoneticPr fontId="2" type="noConversion"/>
  </si>
  <si>
    <t>996.6ab</t>
    <phoneticPr fontId="2" type="noConversion"/>
  </si>
  <si>
    <t>1ab</t>
    <phoneticPr fontId="2" type="noConversion"/>
  </si>
  <si>
    <t>9.4ab</t>
    <phoneticPr fontId="2" type="noConversion"/>
  </si>
  <si>
    <t>863.1aa</t>
    <phoneticPr fontId="2" type="noConversion"/>
  </si>
  <si>
    <t>2.6ab</t>
    <phoneticPr fontId="2" type="noConversion"/>
  </si>
  <si>
    <t>테임즈</t>
    <phoneticPr fontId="2" type="noConversion"/>
  </si>
  <si>
    <t>51.8ab</t>
    <phoneticPr fontId="2" type="noConversion"/>
  </si>
  <si>
    <t>70.6ab</t>
    <phoneticPr fontId="2" type="noConversion"/>
  </si>
  <si>
    <t>로티플여우</t>
    <phoneticPr fontId="2" type="noConversion"/>
  </si>
  <si>
    <t>2.9ab</t>
    <phoneticPr fontId="2" type="noConversion"/>
  </si>
  <si>
    <t>78.5aa</t>
    <phoneticPr fontId="2" type="noConversion"/>
  </si>
  <si>
    <t>656.7aa</t>
    <phoneticPr fontId="2" type="noConversion"/>
  </si>
  <si>
    <t>현직백수</t>
    <phoneticPr fontId="2" type="noConversion"/>
  </si>
  <si>
    <t>86.1aa</t>
    <phoneticPr fontId="2" type="noConversion"/>
  </si>
  <si>
    <t>우엉줄거지</t>
    <phoneticPr fontId="2" type="noConversion"/>
  </si>
  <si>
    <t>21.4aa</t>
    <phoneticPr fontId="2" type="noConversion"/>
  </si>
  <si>
    <t>75.1aa</t>
    <phoneticPr fontId="2" type="noConversion"/>
  </si>
  <si>
    <t>19.1aa</t>
    <phoneticPr fontId="2" type="noConversion"/>
  </si>
  <si>
    <t>79.3aa</t>
    <phoneticPr fontId="2" type="noConversion"/>
  </si>
  <si>
    <t>5.9aa</t>
    <phoneticPr fontId="2" type="noConversion"/>
  </si>
  <si>
    <t>37.9aa</t>
    <phoneticPr fontId="2" type="noConversion"/>
  </si>
  <si>
    <t>1.3z</t>
    <phoneticPr fontId="2" type="noConversion"/>
  </si>
  <si>
    <t>6.1z</t>
    <phoneticPr fontId="2" type="noConversion"/>
  </si>
  <si>
    <t>첼시팬</t>
    <phoneticPr fontId="2" type="noConversion"/>
  </si>
  <si>
    <t>331.1y</t>
    <phoneticPr fontId="2" type="noConversion"/>
  </si>
  <si>
    <t>1.1z</t>
    <phoneticPr fontId="2" type="noConversion"/>
  </si>
  <si>
    <t>Aimecca</t>
    <phoneticPr fontId="2" type="noConversion"/>
  </si>
  <si>
    <t>170.1y</t>
    <phoneticPr fontId="2" type="noConversion"/>
  </si>
  <si>
    <t>419.6y</t>
    <phoneticPr fontId="2" type="noConversion"/>
  </si>
  <si>
    <t>이리으리</t>
    <phoneticPr fontId="2" type="noConversion"/>
  </si>
  <si>
    <t>66y</t>
    <phoneticPr fontId="2" type="noConversion"/>
  </si>
  <si>
    <t>302.5y</t>
    <phoneticPr fontId="2" type="noConversion"/>
  </si>
  <si>
    <t>지히</t>
    <phoneticPr fontId="2" type="noConversion"/>
  </si>
  <si>
    <t>235.7y</t>
    <phoneticPr fontId="2" type="noConversion"/>
  </si>
  <si>
    <t>1.2ae</t>
    <phoneticPr fontId="2" type="noConversion"/>
  </si>
  <si>
    <t>2.3ae</t>
    <phoneticPr fontId="2" type="noConversion"/>
  </si>
  <si>
    <t>823.6ad</t>
    <phoneticPr fontId="2" type="noConversion"/>
  </si>
  <si>
    <t>1.6ae</t>
    <phoneticPr fontId="2" type="noConversion"/>
  </si>
  <si>
    <t>650.8ad</t>
    <phoneticPr fontId="2" type="noConversion"/>
  </si>
  <si>
    <t>1.3ae</t>
    <phoneticPr fontId="2" type="noConversion"/>
  </si>
  <si>
    <t>812.1ad</t>
    <phoneticPr fontId="2" type="noConversion"/>
  </si>
  <si>
    <t>1.5ae</t>
    <phoneticPr fontId="2" type="noConversion"/>
  </si>
  <si>
    <t>192ad</t>
    <phoneticPr fontId="2" type="noConversion"/>
  </si>
  <si>
    <t>415.2ad</t>
    <phoneticPr fontId="2" type="noConversion"/>
  </si>
  <si>
    <t>184.2ad</t>
    <phoneticPr fontId="2" type="noConversion"/>
  </si>
  <si>
    <t>407.4ad</t>
    <phoneticPr fontId="2" type="noConversion"/>
  </si>
  <si>
    <t>147.5ad</t>
    <phoneticPr fontId="2" type="noConversion"/>
  </si>
  <si>
    <t>321.2ad</t>
    <phoneticPr fontId="2" type="noConversion"/>
  </si>
  <si>
    <t>138.5ad</t>
    <phoneticPr fontId="2" type="noConversion"/>
  </si>
  <si>
    <t>312.9ad</t>
    <phoneticPr fontId="2" type="noConversion"/>
  </si>
  <si>
    <t>112.3ad</t>
    <phoneticPr fontId="2" type="noConversion"/>
  </si>
  <si>
    <t>279.7ad</t>
    <phoneticPr fontId="2" type="noConversion"/>
  </si>
  <si>
    <t>63.2ad</t>
    <phoneticPr fontId="2" type="noConversion"/>
  </si>
  <si>
    <t>176.6ad</t>
    <phoneticPr fontId="2" type="noConversion"/>
  </si>
  <si>
    <t>36.8ad</t>
    <phoneticPr fontId="2" type="noConversion"/>
  </si>
  <si>
    <t>52.5ad</t>
    <phoneticPr fontId="2" type="noConversion"/>
  </si>
  <si>
    <t>14.2ad</t>
    <phoneticPr fontId="2" type="noConversion"/>
  </si>
  <si>
    <t>39.2ad</t>
    <phoneticPr fontId="2" type="noConversion"/>
  </si>
  <si>
    <t>460.3ac</t>
    <phoneticPr fontId="2" type="noConversion"/>
  </si>
  <si>
    <t>3.4ad</t>
    <phoneticPr fontId="2" type="noConversion"/>
  </si>
  <si>
    <t>515ac</t>
    <phoneticPr fontId="2" type="noConversion"/>
  </si>
  <si>
    <t>1.2ad</t>
    <phoneticPr fontId="2" type="noConversion"/>
  </si>
  <si>
    <t>87.7ac</t>
    <phoneticPr fontId="2" type="noConversion"/>
  </si>
  <si>
    <t>446.8ac</t>
    <phoneticPr fontId="2" type="noConversion"/>
  </si>
  <si>
    <t>2.1ac</t>
    <phoneticPr fontId="2" type="noConversion"/>
  </si>
  <si>
    <t>6.2ac</t>
    <phoneticPr fontId="2" type="noConversion"/>
  </si>
  <si>
    <t>95.7ab</t>
    <phoneticPr fontId="2" type="noConversion"/>
  </si>
  <si>
    <t>2.3ac</t>
    <phoneticPr fontId="2" type="noConversion"/>
  </si>
  <si>
    <t>46.6ab</t>
    <phoneticPr fontId="2" type="noConversion"/>
  </si>
  <si>
    <t>152.7ab</t>
    <phoneticPr fontId="2" type="noConversion"/>
  </si>
  <si>
    <t>23.1ab</t>
    <phoneticPr fontId="2" type="noConversion"/>
  </si>
  <si>
    <t>73.2ab</t>
    <phoneticPr fontId="2" type="noConversion"/>
  </si>
  <si>
    <t>4.3ab</t>
    <phoneticPr fontId="2" type="noConversion"/>
  </si>
  <si>
    <t>8.8ab</t>
    <phoneticPr fontId="2" type="noConversion"/>
  </si>
  <si>
    <t>2.8ab</t>
    <phoneticPr fontId="2" type="noConversion"/>
  </si>
  <si>
    <t>11.1ab</t>
    <phoneticPr fontId="2" type="noConversion"/>
  </si>
  <si>
    <t>5ab</t>
    <phoneticPr fontId="2" type="noConversion"/>
  </si>
  <si>
    <t>17.5ab</t>
    <phoneticPr fontId="2" type="noConversion"/>
  </si>
  <si>
    <t>148.5aa</t>
    <phoneticPr fontId="2" type="noConversion"/>
  </si>
  <si>
    <t>284.5aa</t>
    <phoneticPr fontId="2" type="noConversion"/>
  </si>
  <si>
    <t>240.3aa</t>
    <phoneticPr fontId="2" type="noConversion"/>
  </si>
  <si>
    <t>520.6aa</t>
    <phoneticPr fontId="2" type="noConversion"/>
  </si>
  <si>
    <t>69.1aa</t>
    <phoneticPr fontId="2" type="noConversion"/>
  </si>
  <si>
    <t>255.6aa</t>
    <phoneticPr fontId="2" type="noConversion"/>
  </si>
  <si>
    <t>19.3z</t>
    <phoneticPr fontId="2" type="noConversion"/>
  </si>
  <si>
    <t>90.8z</t>
    <phoneticPr fontId="2" type="noConversion"/>
  </si>
  <si>
    <t>1.4z</t>
    <phoneticPr fontId="2" type="noConversion"/>
  </si>
  <si>
    <t>12.8z</t>
    <phoneticPr fontId="2" type="noConversion"/>
  </si>
  <si>
    <t>2.5z</t>
    <phoneticPr fontId="2" type="noConversion"/>
  </si>
  <si>
    <t>8.4z</t>
    <phoneticPr fontId="2" type="noConversion"/>
  </si>
  <si>
    <t>771.4y</t>
    <phoneticPr fontId="2" type="noConversion"/>
  </si>
  <si>
    <t>2.2z</t>
    <phoneticPr fontId="2" type="noConversion"/>
  </si>
  <si>
    <t>4.7ae</t>
  </si>
  <si>
    <t>3.4ae</t>
  </si>
  <si>
    <t>2.5ae</t>
  </si>
  <si>
    <t>3.2ae</t>
  </si>
  <si>
    <t>762.8ad</t>
  </si>
  <si>
    <t>759.1ad</t>
  </si>
  <si>
    <t>598.1ad</t>
  </si>
  <si>
    <t>581.8ad</t>
  </si>
  <si>
    <t>555.8ad</t>
  </si>
  <si>
    <t>353.8ad</t>
  </si>
  <si>
    <t>72.4ad</t>
  </si>
  <si>
    <t>97.7ad</t>
  </si>
  <si>
    <t>10.9ad</t>
  </si>
  <si>
    <t>3.8ad</t>
  </si>
  <si>
    <t>1.2ad</t>
  </si>
  <si>
    <t>13.3ac</t>
  </si>
  <si>
    <t>59.2ac</t>
  </si>
  <si>
    <t>293.7ab</t>
  </si>
  <si>
    <t>141ab</t>
  </si>
  <si>
    <t>15.4ab</t>
  </si>
  <si>
    <t>35.6ab</t>
  </si>
  <si>
    <t>58.4ab</t>
  </si>
  <si>
    <t>769.3aa</t>
  </si>
  <si>
    <t>967.4aa</t>
  </si>
  <si>
    <t>441.2aa</t>
  </si>
  <si>
    <t>331.4z</t>
  </si>
  <si>
    <t>82.7z</t>
  </si>
  <si>
    <t>23.1z</t>
  </si>
  <si>
    <t>6.6z</t>
  </si>
  <si>
    <t>4.9z</t>
  </si>
  <si>
    <t>16.3ae</t>
    <phoneticPr fontId="2" type="noConversion"/>
  </si>
  <si>
    <t>11.9ae</t>
    <phoneticPr fontId="2" type="noConversion"/>
  </si>
  <si>
    <t>10.5ae</t>
    <phoneticPr fontId="2" type="noConversion"/>
  </si>
  <si>
    <t>10.8ae</t>
    <phoneticPr fontId="2" type="noConversion"/>
  </si>
  <si>
    <t>1.1ae</t>
    <phoneticPr fontId="2" type="noConversion"/>
  </si>
  <si>
    <t>340.5ad</t>
    <phoneticPr fontId="2" type="noConversion"/>
  </si>
  <si>
    <t>721.8ad</t>
    <phoneticPr fontId="2" type="noConversion"/>
  </si>
  <si>
    <t>102ad</t>
    <phoneticPr fontId="2" type="noConversion"/>
  </si>
  <si>
    <t>60.7ad</t>
    <phoneticPr fontId="2" type="noConversion"/>
  </si>
  <si>
    <t>15.5ad</t>
    <phoneticPr fontId="2" type="noConversion"/>
  </si>
  <si>
    <t>5.9ad</t>
    <phoneticPr fontId="2" type="noConversion"/>
  </si>
  <si>
    <t>620ac</t>
    <phoneticPr fontId="2" type="noConversion"/>
  </si>
  <si>
    <t>3.9ac</t>
    <phoneticPr fontId="2" type="noConversion"/>
  </si>
  <si>
    <t>1ac</t>
    <phoneticPr fontId="2" type="noConversion"/>
  </si>
  <si>
    <t>394.8ab</t>
    <phoneticPr fontId="2" type="noConversion"/>
  </si>
  <si>
    <t>163.5ab</t>
    <phoneticPr fontId="2" type="noConversion"/>
  </si>
  <si>
    <t>254.1ab</t>
    <phoneticPr fontId="2" type="noConversion"/>
  </si>
  <si>
    <t>52.6ab</t>
    <phoneticPr fontId="2" type="noConversion"/>
  </si>
  <si>
    <t>2.7ab</t>
    <phoneticPr fontId="2" type="noConversion"/>
  </si>
  <si>
    <t>2ab</t>
    <phoneticPr fontId="2" type="noConversion"/>
  </si>
  <si>
    <t>20.7aa</t>
    <phoneticPr fontId="2" type="noConversion"/>
  </si>
  <si>
    <t>8aa</t>
    <phoneticPr fontId="2" type="noConversion"/>
  </si>
  <si>
    <t>1.3aa</t>
    <phoneticPr fontId="2" type="noConversion"/>
  </si>
  <si>
    <t>61.4z</t>
    <phoneticPr fontId="2" type="noConversion"/>
  </si>
  <si>
    <t>22.3z</t>
    <phoneticPr fontId="2" type="noConversion"/>
  </si>
  <si>
    <t xml:space="preserve"> </t>
    <phoneticPr fontId="2" type="noConversion"/>
  </si>
  <si>
    <t>37ae</t>
    <phoneticPr fontId="2" type="noConversion"/>
  </si>
  <si>
    <t>25ae</t>
    <phoneticPr fontId="2" type="noConversion"/>
  </si>
  <si>
    <t>24.6ae</t>
    <phoneticPr fontId="2" type="noConversion"/>
  </si>
  <si>
    <t>24.1ae</t>
    <phoneticPr fontId="2" type="noConversion"/>
  </si>
  <si>
    <t>5.2ae</t>
    <phoneticPr fontId="2" type="noConversion"/>
  </si>
  <si>
    <t>5.3ae</t>
    <phoneticPr fontId="2" type="noConversion"/>
  </si>
  <si>
    <t>4.9ae</t>
    <phoneticPr fontId="2" type="noConversion"/>
  </si>
  <si>
    <t>3.9ae</t>
    <phoneticPr fontId="2" type="noConversion"/>
  </si>
  <si>
    <t>4ae</t>
    <phoneticPr fontId="2" type="noConversion"/>
  </si>
  <si>
    <t>1.7ae</t>
    <phoneticPr fontId="2" type="noConversion"/>
  </si>
  <si>
    <t>136.9ad</t>
    <phoneticPr fontId="2" type="noConversion"/>
  </si>
  <si>
    <t>147.1ad</t>
    <phoneticPr fontId="2" type="noConversion"/>
  </si>
  <si>
    <t>70.6ad</t>
    <phoneticPr fontId="2" type="noConversion"/>
  </si>
  <si>
    <t>14.8ad</t>
    <phoneticPr fontId="2" type="noConversion"/>
  </si>
  <si>
    <t>5.7ad</t>
    <phoneticPr fontId="2" type="noConversion"/>
  </si>
  <si>
    <t>5.8ad</t>
    <phoneticPr fontId="2" type="noConversion"/>
  </si>
  <si>
    <t>51.8ac</t>
    <phoneticPr fontId="2" type="noConversion"/>
  </si>
  <si>
    <t>2.5ac</t>
    <phoneticPr fontId="2" type="noConversion"/>
  </si>
  <si>
    <t>1.5ac</t>
    <phoneticPr fontId="2" type="noConversion"/>
  </si>
  <si>
    <t>355.3ab</t>
    <phoneticPr fontId="2" type="noConversion"/>
  </si>
  <si>
    <t>678.8ab</t>
    <phoneticPr fontId="2" type="noConversion"/>
  </si>
  <si>
    <t>882.4ab</t>
    <phoneticPr fontId="2" type="noConversion"/>
  </si>
  <si>
    <t>19.8ab</t>
    <phoneticPr fontId="2" type="noConversion"/>
  </si>
  <si>
    <t>3.9ab</t>
    <phoneticPr fontId="2" type="noConversion"/>
  </si>
  <si>
    <t>1.1ab</t>
    <phoneticPr fontId="2" type="noConversion"/>
  </si>
  <si>
    <t>201.8aa</t>
    <phoneticPr fontId="2" type="noConversion"/>
  </si>
  <si>
    <t>287.9aa</t>
    <phoneticPr fontId="2" type="noConversion"/>
  </si>
  <si>
    <t>215.7z</t>
    <phoneticPr fontId="2" type="noConversion"/>
  </si>
  <si>
    <t>72.7z</t>
    <phoneticPr fontId="2" type="noConversion"/>
  </si>
  <si>
    <t>91.3ae</t>
    <phoneticPr fontId="2" type="noConversion"/>
  </si>
  <si>
    <t>64ae</t>
    <phoneticPr fontId="2" type="noConversion"/>
  </si>
  <si>
    <t>66.6ae</t>
    <phoneticPr fontId="2" type="noConversion"/>
  </si>
  <si>
    <t>66ae</t>
    <phoneticPr fontId="2" type="noConversion"/>
  </si>
  <si>
    <t>17.5ae</t>
    <phoneticPr fontId="2" type="noConversion"/>
  </si>
  <si>
    <t>17ae</t>
    <phoneticPr fontId="2" type="noConversion"/>
  </si>
  <si>
    <t>19.7ae</t>
    <phoneticPr fontId="2" type="noConversion"/>
  </si>
  <si>
    <t>14ae</t>
    <phoneticPr fontId="2" type="noConversion"/>
  </si>
  <si>
    <t>7.2ae</t>
    <phoneticPr fontId="2" type="noConversion"/>
  </si>
  <si>
    <t>152.4ad</t>
    <phoneticPr fontId="2" type="noConversion"/>
  </si>
  <si>
    <t>198ad</t>
    <phoneticPr fontId="2" type="noConversion"/>
  </si>
  <si>
    <t>809.3ad</t>
    <phoneticPr fontId="2" type="noConversion"/>
  </si>
  <si>
    <t>46.2ad</t>
    <phoneticPr fontId="2" type="noConversion"/>
  </si>
  <si>
    <t>49.8ad</t>
    <phoneticPr fontId="2" type="noConversion"/>
  </si>
  <si>
    <t>36.3ad</t>
    <phoneticPr fontId="2" type="noConversion"/>
  </si>
  <si>
    <t>616ac</t>
    <phoneticPr fontId="2" type="noConversion"/>
  </si>
  <si>
    <t>4.8ac</t>
    <phoneticPr fontId="2" type="noConversion"/>
  </si>
  <si>
    <t>8.6ac</t>
    <phoneticPr fontId="2" type="noConversion"/>
  </si>
  <si>
    <t>878.3ab</t>
    <phoneticPr fontId="2" type="noConversion"/>
  </si>
  <si>
    <t>140.8ac</t>
    <phoneticPr fontId="2" type="noConversion"/>
  </si>
  <si>
    <t>234ab</t>
    <phoneticPr fontId="2" type="noConversion"/>
  </si>
  <si>
    <t>11.6ab</t>
    <phoneticPr fontId="2" type="noConversion"/>
  </si>
  <si>
    <t>9ab</t>
    <phoneticPr fontId="2" type="noConversion"/>
  </si>
  <si>
    <t>2.4ab</t>
    <phoneticPr fontId="2" type="noConversion"/>
  </si>
  <si>
    <t>14.2ab</t>
    <phoneticPr fontId="2" type="noConversion"/>
  </si>
  <si>
    <t>1.4aa</t>
    <phoneticPr fontId="2" type="noConversion"/>
  </si>
  <si>
    <t>345.3z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</si>
</sst>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7" xfId="0" applyNumberFormat="1" applyFill="1" applyBorder="1" applyAlignment="1">
      <alignment horizontal="center" vertical="center"/>
    </xf>
    <xf numFmtId="9" fontId="0" fillId="3" borderId="17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3" borderId="17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92"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theme="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FF0000"/>
      </font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0099FF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49F6-AEB9-4147-8BE6-0816CA37A390}">
  <dimension ref="B2:D53"/>
  <sheetViews>
    <sheetView topLeftCell="A25" workbookViewId="0">
      <selection activeCell="F48" sqref="F48"/>
    </sheetView>
  </sheetViews>
  <sheetFormatPr defaultRowHeight="16.5" x14ac:dyDescent="0.3"/>
  <sheetData>
    <row r="2" spans="2:4" x14ac:dyDescent="0.3">
      <c r="B2" t="s">
        <v>0</v>
      </c>
      <c r="C2">
        <v>1</v>
      </c>
      <c r="D2">
        <f>C2*3</f>
        <v>3</v>
      </c>
    </row>
    <row r="3" spans="2:4" x14ac:dyDescent="0.3">
      <c r="B3" t="s">
        <v>1</v>
      </c>
      <c r="C3">
        <v>2</v>
      </c>
      <c r="D3">
        <f t="shared" ref="D3:D53" si="0">C3*3</f>
        <v>6</v>
      </c>
    </row>
    <row r="4" spans="2:4" x14ac:dyDescent="0.3">
      <c r="B4" t="s">
        <v>2</v>
      </c>
      <c r="C4">
        <v>3</v>
      </c>
      <c r="D4">
        <f t="shared" si="0"/>
        <v>9</v>
      </c>
    </row>
    <row r="5" spans="2:4" x14ac:dyDescent="0.3">
      <c r="B5" t="s">
        <v>3</v>
      </c>
      <c r="C5">
        <v>4</v>
      </c>
      <c r="D5">
        <f t="shared" si="0"/>
        <v>12</v>
      </c>
    </row>
    <row r="6" spans="2:4" x14ac:dyDescent="0.3">
      <c r="B6" t="s">
        <v>4</v>
      </c>
      <c r="C6">
        <v>5</v>
      </c>
      <c r="D6">
        <f t="shared" si="0"/>
        <v>15</v>
      </c>
    </row>
    <row r="7" spans="2:4" x14ac:dyDescent="0.3">
      <c r="B7" t="s">
        <v>5</v>
      </c>
      <c r="C7">
        <v>6</v>
      </c>
      <c r="D7">
        <f t="shared" si="0"/>
        <v>18</v>
      </c>
    </row>
    <row r="8" spans="2:4" x14ac:dyDescent="0.3">
      <c r="B8" t="s">
        <v>6</v>
      </c>
      <c r="C8">
        <v>7</v>
      </c>
      <c r="D8">
        <f t="shared" si="0"/>
        <v>21</v>
      </c>
    </row>
    <row r="9" spans="2:4" x14ac:dyDescent="0.3">
      <c r="B9" t="s">
        <v>7</v>
      </c>
      <c r="C9">
        <v>8</v>
      </c>
      <c r="D9">
        <f t="shared" si="0"/>
        <v>24</v>
      </c>
    </row>
    <row r="10" spans="2:4" x14ac:dyDescent="0.3">
      <c r="B10" t="s">
        <v>8</v>
      </c>
      <c r="C10">
        <v>9</v>
      </c>
      <c r="D10">
        <f t="shared" si="0"/>
        <v>27</v>
      </c>
    </row>
    <row r="11" spans="2:4" x14ac:dyDescent="0.3">
      <c r="B11" t="s">
        <v>9</v>
      </c>
      <c r="C11">
        <v>10</v>
      </c>
      <c r="D11">
        <f t="shared" si="0"/>
        <v>30</v>
      </c>
    </row>
    <row r="12" spans="2:4" x14ac:dyDescent="0.3">
      <c r="B12" t="s">
        <v>10</v>
      </c>
      <c r="C12">
        <v>11</v>
      </c>
      <c r="D12">
        <f t="shared" si="0"/>
        <v>33</v>
      </c>
    </row>
    <row r="13" spans="2:4" x14ac:dyDescent="0.3">
      <c r="B13" t="s">
        <v>11</v>
      </c>
      <c r="C13">
        <v>12</v>
      </c>
      <c r="D13">
        <f t="shared" si="0"/>
        <v>36</v>
      </c>
    </row>
    <row r="14" spans="2:4" x14ac:dyDescent="0.3">
      <c r="B14" t="s">
        <v>12</v>
      </c>
      <c r="C14">
        <v>13</v>
      </c>
      <c r="D14">
        <f t="shared" si="0"/>
        <v>39</v>
      </c>
    </row>
    <row r="15" spans="2:4" x14ac:dyDescent="0.3">
      <c r="B15" t="s">
        <v>13</v>
      </c>
      <c r="C15">
        <v>14</v>
      </c>
      <c r="D15">
        <f t="shared" si="0"/>
        <v>42</v>
      </c>
    </row>
    <row r="16" spans="2:4" x14ac:dyDescent="0.3">
      <c r="B16" t="s">
        <v>14</v>
      </c>
      <c r="C16">
        <v>15</v>
      </c>
      <c r="D16">
        <f t="shared" si="0"/>
        <v>45</v>
      </c>
    </row>
    <row r="17" spans="2:4" x14ac:dyDescent="0.3">
      <c r="B17" t="s">
        <v>15</v>
      </c>
      <c r="C17">
        <v>16</v>
      </c>
      <c r="D17">
        <f t="shared" si="0"/>
        <v>48</v>
      </c>
    </row>
    <row r="18" spans="2:4" x14ac:dyDescent="0.3">
      <c r="B18" t="s">
        <v>16</v>
      </c>
      <c r="C18">
        <v>17</v>
      </c>
      <c r="D18">
        <f t="shared" si="0"/>
        <v>51</v>
      </c>
    </row>
    <row r="19" spans="2:4" x14ac:dyDescent="0.3">
      <c r="B19" t="s">
        <v>17</v>
      </c>
      <c r="C19">
        <v>18</v>
      </c>
      <c r="D19">
        <f t="shared" si="0"/>
        <v>54</v>
      </c>
    </row>
    <row r="20" spans="2:4" x14ac:dyDescent="0.3">
      <c r="B20" t="s">
        <v>18</v>
      </c>
      <c r="C20">
        <v>19</v>
      </c>
      <c r="D20">
        <f t="shared" si="0"/>
        <v>57</v>
      </c>
    </row>
    <row r="21" spans="2:4" x14ac:dyDescent="0.3">
      <c r="B21" t="s">
        <v>19</v>
      </c>
      <c r="C21">
        <v>20</v>
      </c>
      <c r="D21">
        <f t="shared" si="0"/>
        <v>60</v>
      </c>
    </row>
    <row r="22" spans="2:4" x14ac:dyDescent="0.3">
      <c r="B22" t="s">
        <v>20</v>
      </c>
      <c r="C22">
        <v>21</v>
      </c>
      <c r="D22">
        <f t="shared" si="0"/>
        <v>63</v>
      </c>
    </row>
    <row r="23" spans="2:4" x14ac:dyDescent="0.3">
      <c r="B23" t="s">
        <v>21</v>
      </c>
      <c r="C23">
        <v>22</v>
      </c>
      <c r="D23">
        <f t="shared" si="0"/>
        <v>66</v>
      </c>
    </row>
    <row r="24" spans="2:4" x14ac:dyDescent="0.3">
      <c r="B24" t="s">
        <v>22</v>
      </c>
      <c r="C24">
        <v>23</v>
      </c>
      <c r="D24">
        <f t="shared" si="0"/>
        <v>69</v>
      </c>
    </row>
    <row r="25" spans="2:4" x14ac:dyDescent="0.3">
      <c r="B25" t="s">
        <v>23</v>
      </c>
      <c r="C25">
        <v>24</v>
      </c>
      <c r="D25">
        <f t="shared" si="0"/>
        <v>72</v>
      </c>
    </row>
    <row r="26" spans="2:4" x14ac:dyDescent="0.3">
      <c r="B26" t="s">
        <v>24</v>
      </c>
      <c r="C26">
        <v>25</v>
      </c>
      <c r="D26">
        <f t="shared" si="0"/>
        <v>75</v>
      </c>
    </row>
    <row r="27" spans="2:4" x14ac:dyDescent="0.3">
      <c r="B27" t="s">
        <v>25</v>
      </c>
      <c r="C27">
        <v>26</v>
      </c>
      <c r="D27">
        <f t="shared" si="0"/>
        <v>78</v>
      </c>
    </row>
    <row r="28" spans="2:4" x14ac:dyDescent="0.3">
      <c r="B28" t="s">
        <v>26</v>
      </c>
      <c r="C28">
        <v>27</v>
      </c>
      <c r="D28">
        <f t="shared" si="0"/>
        <v>81</v>
      </c>
    </row>
    <row r="29" spans="2:4" x14ac:dyDescent="0.3">
      <c r="B29" t="s">
        <v>27</v>
      </c>
      <c r="C29">
        <v>28</v>
      </c>
      <c r="D29">
        <f t="shared" si="0"/>
        <v>84</v>
      </c>
    </row>
    <row r="30" spans="2:4" x14ac:dyDescent="0.3">
      <c r="B30" t="s">
        <v>28</v>
      </c>
      <c r="C30">
        <v>29</v>
      </c>
      <c r="D30">
        <f t="shared" si="0"/>
        <v>87</v>
      </c>
    </row>
    <row r="31" spans="2:4" x14ac:dyDescent="0.3">
      <c r="B31" t="s">
        <v>29</v>
      </c>
      <c r="C31">
        <v>30</v>
      </c>
      <c r="D31">
        <f t="shared" si="0"/>
        <v>90</v>
      </c>
    </row>
    <row r="32" spans="2:4" x14ac:dyDescent="0.3">
      <c r="B32" t="s">
        <v>30</v>
      </c>
      <c r="C32">
        <v>31</v>
      </c>
      <c r="D32">
        <f t="shared" si="0"/>
        <v>93</v>
      </c>
    </row>
    <row r="33" spans="2:4" x14ac:dyDescent="0.3">
      <c r="B33" t="s">
        <v>31</v>
      </c>
      <c r="C33">
        <v>32</v>
      </c>
      <c r="D33">
        <f t="shared" si="0"/>
        <v>96</v>
      </c>
    </row>
    <row r="34" spans="2:4" x14ac:dyDescent="0.3">
      <c r="B34" t="s">
        <v>32</v>
      </c>
      <c r="C34">
        <v>33</v>
      </c>
      <c r="D34">
        <f t="shared" si="0"/>
        <v>99</v>
      </c>
    </row>
    <row r="35" spans="2:4" x14ac:dyDescent="0.3">
      <c r="B35" t="s">
        <v>33</v>
      </c>
      <c r="C35">
        <v>34</v>
      </c>
      <c r="D35">
        <f t="shared" si="0"/>
        <v>102</v>
      </c>
    </row>
    <row r="36" spans="2:4" x14ac:dyDescent="0.3">
      <c r="B36" t="s">
        <v>34</v>
      </c>
      <c r="C36">
        <v>35</v>
      </c>
      <c r="D36">
        <f t="shared" si="0"/>
        <v>105</v>
      </c>
    </row>
    <row r="37" spans="2:4" x14ac:dyDescent="0.3">
      <c r="B37" t="s">
        <v>35</v>
      </c>
      <c r="C37">
        <v>36</v>
      </c>
      <c r="D37">
        <f t="shared" si="0"/>
        <v>108</v>
      </c>
    </row>
    <row r="38" spans="2:4" x14ac:dyDescent="0.3">
      <c r="B38" t="s">
        <v>36</v>
      </c>
      <c r="C38">
        <v>37</v>
      </c>
      <c r="D38">
        <f t="shared" si="0"/>
        <v>111</v>
      </c>
    </row>
    <row r="39" spans="2:4" x14ac:dyDescent="0.3">
      <c r="B39" t="s">
        <v>37</v>
      </c>
      <c r="C39">
        <v>38</v>
      </c>
      <c r="D39">
        <f t="shared" si="0"/>
        <v>114</v>
      </c>
    </row>
    <row r="40" spans="2:4" x14ac:dyDescent="0.3">
      <c r="B40" t="s">
        <v>38</v>
      </c>
      <c r="C40">
        <v>39</v>
      </c>
      <c r="D40">
        <f t="shared" si="0"/>
        <v>117</v>
      </c>
    </row>
    <row r="41" spans="2:4" x14ac:dyDescent="0.3">
      <c r="B41" t="s">
        <v>39</v>
      </c>
      <c r="C41">
        <v>40</v>
      </c>
      <c r="D41">
        <f t="shared" si="0"/>
        <v>120</v>
      </c>
    </row>
    <row r="42" spans="2:4" x14ac:dyDescent="0.3">
      <c r="B42" t="s">
        <v>40</v>
      </c>
      <c r="C42">
        <v>41</v>
      </c>
      <c r="D42">
        <f t="shared" si="0"/>
        <v>123</v>
      </c>
    </row>
    <row r="43" spans="2:4" x14ac:dyDescent="0.3">
      <c r="B43" t="s">
        <v>41</v>
      </c>
      <c r="C43">
        <v>42</v>
      </c>
      <c r="D43">
        <f t="shared" si="0"/>
        <v>126</v>
      </c>
    </row>
    <row r="44" spans="2:4" x14ac:dyDescent="0.3">
      <c r="B44" t="s">
        <v>42</v>
      </c>
      <c r="C44">
        <v>43</v>
      </c>
      <c r="D44">
        <f t="shared" si="0"/>
        <v>129</v>
      </c>
    </row>
    <row r="45" spans="2:4" x14ac:dyDescent="0.3">
      <c r="B45" t="s">
        <v>43</v>
      </c>
      <c r="C45">
        <v>44</v>
      </c>
      <c r="D45">
        <f t="shared" si="0"/>
        <v>132</v>
      </c>
    </row>
    <row r="46" spans="2:4" x14ac:dyDescent="0.3">
      <c r="B46" t="s">
        <v>44</v>
      </c>
      <c r="C46">
        <v>45</v>
      </c>
      <c r="D46">
        <f t="shared" si="0"/>
        <v>135</v>
      </c>
    </row>
    <row r="47" spans="2:4" x14ac:dyDescent="0.3">
      <c r="B47" t="s">
        <v>45</v>
      </c>
      <c r="C47">
        <v>46</v>
      </c>
      <c r="D47">
        <f t="shared" si="0"/>
        <v>138</v>
      </c>
    </row>
    <row r="48" spans="2:4" x14ac:dyDescent="0.3">
      <c r="B48" t="s">
        <v>46</v>
      </c>
      <c r="C48">
        <v>47</v>
      </c>
      <c r="D48">
        <f t="shared" si="0"/>
        <v>141</v>
      </c>
    </row>
    <row r="49" spans="2:4" x14ac:dyDescent="0.3">
      <c r="B49" t="s">
        <v>47</v>
      </c>
      <c r="C49">
        <v>48</v>
      </c>
      <c r="D49">
        <f t="shared" si="0"/>
        <v>144</v>
      </c>
    </row>
    <row r="50" spans="2:4" x14ac:dyDescent="0.3">
      <c r="B50" t="s">
        <v>48</v>
      </c>
      <c r="C50">
        <v>49</v>
      </c>
      <c r="D50">
        <f t="shared" si="0"/>
        <v>147</v>
      </c>
    </row>
    <row r="51" spans="2:4" x14ac:dyDescent="0.3">
      <c r="B51" t="s">
        <v>49</v>
      </c>
      <c r="C51">
        <v>50</v>
      </c>
      <c r="D51">
        <f t="shared" si="0"/>
        <v>150</v>
      </c>
    </row>
    <row r="52" spans="2:4" x14ac:dyDescent="0.3">
      <c r="B52" t="s">
        <v>50</v>
      </c>
      <c r="C52">
        <v>51</v>
      </c>
      <c r="D52">
        <f t="shared" si="0"/>
        <v>153</v>
      </c>
    </row>
    <row r="53" spans="2:4" x14ac:dyDescent="0.3">
      <c r="B53" t="s">
        <v>51</v>
      </c>
      <c r="C53">
        <v>52</v>
      </c>
      <c r="D53">
        <f t="shared" si="0"/>
        <v>156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2EB5-B7B3-4865-91DE-D74DC77C753C}">
  <dimension ref="B2:Q34"/>
  <sheetViews>
    <sheetView tabSelected="1" zoomScale="85" zoomScaleNormal="85" workbookViewId="0">
      <selection activeCell="B3" sqref="B3:N34"/>
    </sheetView>
  </sheetViews>
  <sheetFormatPr defaultColWidth="9" defaultRowHeight="16.5" x14ac:dyDescent="0.3"/>
  <cols>
    <col min="2" max="2" width="17.25" bestFit="1" customWidth="1"/>
    <col min="3" max="3" width="13" bestFit="1" customWidth="1"/>
    <col min="4" max="4" width="6.125" bestFit="1" customWidth="1"/>
    <col min="5" max="5" width="8.5" customWidth="1"/>
    <col min="6" max="6" width="6.125" bestFit="1" customWidth="1"/>
    <col min="7" max="7" width="5.5" bestFit="1" customWidth="1"/>
    <col min="9" max="9" width="9" bestFit="1" customWidth="1"/>
    <col min="10" max="11" width="11" hidden="1" customWidth="1"/>
    <col min="12" max="12" width="9.375" customWidth="1"/>
    <col min="13" max="13" width="8.5" bestFit="1" customWidth="1"/>
    <col min="14" max="14" width="7.375" bestFit="1" customWidth="1"/>
    <col min="20" max="23" width="9" customWidth="1"/>
  </cols>
  <sheetData>
    <row r="2" spans="2:14" ht="17.25" thickBot="1" x14ac:dyDescent="0.35"/>
    <row r="3" spans="2:14" ht="17.25" thickBot="1" x14ac:dyDescent="0.35">
      <c r="B3" s="10" t="s">
        <v>52</v>
      </c>
      <c r="C3" s="11" t="s">
        <v>53</v>
      </c>
      <c r="D3" s="11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1" t="s">
        <v>59</v>
      </c>
      <c r="J3" s="11"/>
      <c r="K3" s="11"/>
      <c r="L3" s="11" t="s">
        <v>60</v>
      </c>
      <c r="M3" s="11" t="s">
        <v>61</v>
      </c>
      <c r="N3" s="12" t="s">
        <v>62</v>
      </c>
    </row>
    <row r="4" spans="2:14" ht="17.25" thickBot="1" x14ac:dyDescent="0.35">
      <c r="B4" s="13" t="s">
        <v>63</v>
      </c>
      <c r="C4" s="13" t="s">
        <v>64</v>
      </c>
      <c r="D4" s="27">
        <v>1249</v>
      </c>
      <c r="E4" s="27">
        <v>1254</v>
      </c>
      <c r="F4" s="3">
        <f t="shared" ref="F4:F33" si="0">E4-D4</f>
        <v>5</v>
      </c>
      <c r="G4" s="2">
        <f t="shared" ref="G4:G33" si="1">RANK(F4,$F$4:$F$33,0)</f>
        <v>23</v>
      </c>
      <c r="H4" s="27" t="s">
        <v>437</v>
      </c>
      <c r="I4" s="27" t="s">
        <v>466</v>
      </c>
      <c r="J4" s="2">
        <f t="shared" ref="J4:K33" si="2">IF(AND(CODE(MID(H4,LEN(H4)-1,1))&gt;=97,CODE(MID(H4,LEN(H4)-1,1))&lt;=122),LEFT(H4,LEN(H4)-2)*POWER(10,VLOOKUP(RIGHT(H4,2),두자리,3,FALSE)),LEFT(H4,LEN(H4)-1)*POWER(10,VLOOKUP(RIGHT(H4,1),한자리,3,FALSE)))</f>
        <v>3.7000000000000001E+94</v>
      </c>
      <c r="K4" s="2">
        <f t="shared" si="2"/>
        <v>9.1299999999999995E+94</v>
      </c>
      <c r="L4" s="13">
        <f t="shared" ref="L4:L33" si="3">RANK(K4,$K$4:$K$33,0)</f>
        <v>1</v>
      </c>
      <c r="M4" s="16">
        <f t="shared" ref="M4:M33" si="4">K4/J4-1</f>
        <v>1.4675675675675675</v>
      </c>
      <c r="N4" s="13">
        <f t="shared" ref="N4:N33" si="5">RANK(M4,$M$4:$M$33,0)</f>
        <v>26</v>
      </c>
    </row>
    <row r="5" spans="2:14" ht="17.25" thickBot="1" x14ac:dyDescent="0.35">
      <c r="B5" s="14" t="str">
        <f>"-일광-"</f>
        <v>-일광-</v>
      </c>
      <c r="C5" s="14" t="s">
        <v>104</v>
      </c>
      <c r="D5" s="27">
        <v>1246</v>
      </c>
      <c r="E5" s="27">
        <v>1251</v>
      </c>
      <c r="F5" s="6">
        <f t="shared" si="0"/>
        <v>5</v>
      </c>
      <c r="G5" s="5">
        <f t="shared" si="1"/>
        <v>23</v>
      </c>
      <c r="H5" s="27" t="s">
        <v>438</v>
      </c>
      <c r="I5" s="27" t="s">
        <v>467</v>
      </c>
      <c r="J5" s="2">
        <f t="shared" si="2"/>
        <v>2.5000000000000001E+94</v>
      </c>
      <c r="K5" s="2">
        <f t="shared" si="2"/>
        <v>6.4000000000000003E+94</v>
      </c>
      <c r="L5" s="13">
        <f t="shared" si="3"/>
        <v>4</v>
      </c>
      <c r="M5" s="17">
        <f t="shared" si="4"/>
        <v>1.56</v>
      </c>
      <c r="N5" s="14">
        <f t="shared" si="5"/>
        <v>24</v>
      </c>
    </row>
    <row r="6" spans="2:14" ht="17.25" thickBot="1" x14ac:dyDescent="0.35">
      <c r="B6" s="14" t="s">
        <v>76</v>
      </c>
      <c r="C6" s="14" t="s">
        <v>64</v>
      </c>
      <c r="D6" s="27">
        <v>1247</v>
      </c>
      <c r="E6" s="27">
        <v>1251</v>
      </c>
      <c r="F6" s="6">
        <f t="shared" si="0"/>
        <v>4</v>
      </c>
      <c r="G6" s="5">
        <f t="shared" si="1"/>
        <v>27</v>
      </c>
      <c r="H6" s="27" t="s">
        <v>439</v>
      </c>
      <c r="I6" s="27" t="s">
        <v>468</v>
      </c>
      <c r="J6" s="2">
        <f t="shared" si="2"/>
        <v>2.4600000000000003E+94</v>
      </c>
      <c r="K6" s="2">
        <f t="shared" si="2"/>
        <v>6.6599999999999997E+94</v>
      </c>
      <c r="L6" s="13">
        <f t="shared" si="3"/>
        <v>2</v>
      </c>
      <c r="M6" s="17">
        <f t="shared" si="4"/>
        <v>1.7073170731707314</v>
      </c>
      <c r="N6" s="14">
        <f t="shared" si="5"/>
        <v>23</v>
      </c>
    </row>
    <row r="7" spans="2:14" ht="17.25" thickBot="1" x14ac:dyDescent="0.35">
      <c r="B7" s="14" t="s">
        <v>73</v>
      </c>
      <c r="C7" s="14" t="s">
        <v>91</v>
      </c>
      <c r="D7" s="27">
        <v>1243</v>
      </c>
      <c r="E7" s="27">
        <v>1248</v>
      </c>
      <c r="F7" s="6">
        <f t="shared" si="0"/>
        <v>5</v>
      </c>
      <c r="G7" s="5">
        <f t="shared" si="1"/>
        <v>23</v>
      </c>
      <c r="H7" s="27" t="s">
        <v>440</v>
      </c>
      <c r="I7" s="27" t="s">
        <v>469</v>
      </c>
      <c r="J7" s="2">
        <f t="shared" si="2"/>
        <v>2.4100000000000001E+94</v>
      </c>
      <c r="K7" s="2">
        <f t="shared" si="2"/>
        <v>6.6E+94</v>
      </c>
      <c r="L7" s="13">
        <f t="shared" si="3"/>
        <v>3</v>
      </c>
      <c r="M7" s="17">
        <f t="shared" si="4"/>
        <v>1.7385892116182573</v>
      </c>
      <c r="N7" s="14">
        <f t="shared" si="5"/>
        <v>22</v>
      </c>
    </row>
    <row r="8" spans="2:14" ht="17.25" thickBot="1" x14ac:dyDescent="0.35">
      <c r="B8" s="14" t="s">
        <v>263</v>
      </c>
      <c r="C8" s="14" t="s">
        <v>68</v>
      </c>
      <c r="D8" s="27">
        <v>1240</v>
      </c>
      <c r="E8" s="27">
        <v>1246</v>
      </c>
      <c r="F8" s="6">
        <f t="shared" si="0"/>
        <v>6</v>
      </c>
      <c r="G8" s="5">
        <f t="shared" si="1"/>
        <v>17</v>
      </c>
      <c r="H8" s="27" t="s">
        <v>441</v>
      </c>
      <c r="I8" s="27" t="s">
        <v>470</v>
      </c>
      <c r="J8" s="2">
        <f t="shared" si="2"/>
        <v>5.2E+93</v>
      </c>
      <c r="K8" s="2">
        <f t="shared" si="2"/>
        <v>1.7500000000000002E+94</v>
      </c>
      <c r="L8" s="13">
        <f t="shared" si="3"/>
        <v>6</v>
      </c>
      <c r="M8" s="17">
        <f t="shared" si="4"/>
        <v>2.3653846153846159</v>
      </c>
      <c r="N8" s="14">
        <f t="shared" si="5"/>
        <v>19</v>
      </c>
    </row>
    <row r="9" spans="2:14" ht="17.25" thickBot="1" x14ac:dyDescent="0.35">
      <c r="B9" s="14" t="s">
        <v>118</v>
      </c>
      <c r="C9" s="14" t="s">
        <v>68</v>
      </c>
      <c r="D9" s="27">
        <v>1240</v>
      </c>
      <c r="E9" s="27">
        <v>1246</v>
      </c>
      <c r="F9" s="6">
        <f t="shared" si="0"/>
        <v>6</v>
      </c>
      <c r="G9" s="5">
        <f t="shared" si="1"/>
        <v>17</v>
      </c>
      <c r="H9" s="27" t="s">
        <v>442</v>
      </c>
      <c r="I9" s="27" t="s">
        <v>472</v>
      </c>
      <c r="J9" s="2">
        <f t="shared" si="2"/>
        <v>5.3000000000000004E+93</v>
      </c>
      <c r="K9" s="2">
        <f t="shared" si="2"/>
        <v>1.9700000000000002E+94</v>
      </c>
      <c r="L9" s="13">
        <f t="shared" si="3"/>
        <v>5</v>
      </c>
      <c r="M9" s="17">
        <f t="shared" si="4"/>
        <v>2.716981132075472</v>
      </c>
      <c r="N9" s="14">
        <f t="shared" si="5"/>
        <v>14</v>
      </c>
    </row>
    <row r="10" spans="2:14" ht="17.25" thickBot="1" x14ac:dyDescent="0.35">
      <c r="B10" s="14" t="s">
        <v>260</v>
      </c>
      <c r="C10" s="14" t="s">
        <v>68</v>
      </c>
      <c r="D10" s="27">
        <v>1240</v>
      </c>
      <c r="E10" s="27">
        <v>1245</v>
      </c>
      <c r="F10" s="6">
        <f t="shared" si="0"/>
        <v>5</v>
      </c>
      <c r="G10" s="5">
        <f t="shared" si="1"/>
        <v>23</v>
      </c>
      <c r="H10" s="27" t="s">
        <v>443</v>
      </c>
      <c r="I10" s="27" t="s">
        <v>471</v>
      </c>
      <c r="J10" s="2">
        <f t="shared" si="2"/>
        <v>4.9000000000000006E+93</v>
      </c>
      <c r="K10" s="2">
        <f t="shared" si="2"/>
        <v>1.7000000000000001E+94</v>
      </c>
      <c r="L10" s="13">
        <f t="shared" si="3"/>
        <v>7</v>
      </c>
      <c r="M10" s="17">
        <f t="shared" si="4"/>
        <v>2.4693877551020407</v>
      </c>
      <c r="N10" s="14">
        <f t="shared" si="5"/>
        <v>17</v>
      </c>
    </row>
    <row r="11" spans="2:14" ht="17.25" thickBot="1" x14ac:dyDescent="0.35">
      <c r="B11" s="14" t="s">
        <v>266</v>
      </c>
      <c r="C11" s="14" t="s">
        <v>68</v>
      </c>
      <c r="D11" s="27">
        <v>1239</v>
      </c>
      <c r="E11" s="27">
        <v>1245</v>
      </c>
      <c r="F11" s="6">
        <f t="shared" si="0"/>
        <v>6</v>
      </c>
      <c r="G11" s="5">
        <f t="shared" si="1"/>
        <v>17</v>
      </c>
      <c r="H11" s="27" t="s">
        <v>444</v>
      </c>
      <c r="I11" s="27" t="s">
        <v>473</v>
      </c>
      <c r="J11" s="2">
        <f t="shared" si="2"/>
        <v>3.9000000000000002E+93</v>
      </c>
      <c r="K11" s="2">
        <f t="shared" si="2"/>
        <v>1.4E+94</v>
      </c>
      <c r="L11" s="13">
        <f t="shared" si="3"/>
        <v>8</v>
      </c>
      <c r="M11" s="17">
        <f t="shared" si="4"/>
        <v>2.5897435897435894</v>
      </c>
      <c r="N11" s="14">
        <f t="shared" si="5"/>
        <v>15</v>
      </c>
    </row>
    <row r="12" spans="2:14" ht="17.25" thickBot="1" x14ac:dyDescent="0.35">
      <c r="B12" s="14" t="s">
        <v>269</v>
      </c>
      <c r="C12" s="14" t="s">
        <v>68</v>
      </c>
      <c r="D12" s="27">
        <v>1239</v>
      </c>
      <c r="E12" s="27">
        <v>1245</v>
      </c>
      <c r="F12" s="6">
        <f t="shared" si="0"/>
        <v>6</v>
      </c>
      <c r="G12" s="5">
        <f t="shared" si="1"/>
        <v>17</v>
      </c>
      <c r="H12" s="27" t="s">
        <v>445</v>
      </c>
      <c r="I12" s="27" t="s">
        <v>473</v>
      </c>
      <c r="J12" s="2">
        <f t="shared" si="2"/>
        <v>4.0000000000000002E+93</v>
      </c>
      <c r="K12" s="2">
        <f t="shared" si="2"/>
        <v>1.4E+94</v>
      </c>
      <c r="L12" s="13">
        <f t="shared" si="3"/>
        <v>8</v>
      </c>
      <c r="M12" s="17">
        <f t="shared" si="4"/>
        <v>2.5</v>
      </c>
      <c r="N12" s="14">
        <f t="shared" si="5"/>
        <v>16</v>
      </c>
    </row>
    <row r="13" spans="2:14" ht="17.25" thickBot="1" x14ac:dyDescent="0.35">
      <c r="B13" s="14" t="s">
        <v>190</v>
      </c>
      <c r="C13" s="14" t="s">
        <v>68</v>
      </c>
      <c r="D13" s="27">
        <v>1233</v>
      </c>
      <c r="E13" s="27">
        <v>1241</v>
      </c>
      <c r="F13" s="6">
        <f t="shared" si="0"/>
        <v>8</v>
      </c>
      <c r="G13" s="5">
        <f t="shared" si="1"/>
        <v>12</v>
      </c>
      <c r="H13" s="27" t="s">
        <v>446</v>
      </c>
      <c r="I13" s="27" t="s">
        <v>474</v>
      </c>
      <c r="J13" s="2">
        <f t="shared" si="2"/>
        <v>1.7E+93</v>
      </c>
      <c r="K13" s="2">
        <f t="shared" si="2"/>
        <v>7.2000000000000008E+93</v>
      </c>
      <c r="L13" s="13">
        <f t="shared" si="3"/>
        <v>10</v>
      </c>
      <c r="M13" s="17">
        <f t="shared" si="4"/>
        <v>3.2352941176470589</v>
      </c>
      <c r="N13" s="14">
        <f t="shared" si="5"/>
        <v>13</v>
      </c>
    </row>
    <row r="14" spans="2:14" ht="17.25" thickBot="1" x14ac:dyDescent="0.35">
      <c r="B14" s="14" t="s">
        <v>107</v>
      </c>
      <c r="C14" s="14" t="s">
        <v>68</v>
      </c>
      <c r="D14" s="27">
        <v>1224</v>
      </c>
      <c r="E14" s="27">
        <v>1231</v>
      </c>
      <c r="F14" s="6">
        <f t="shared" si="0"/>
        <v>7</v>
      </c>
      <c r="G14" s="5">
        <f t="shared" si="1"/>
        <v>15</v>
      </c>
      <c r="H14" s="27" t="s">
        <v>328</v>
      </c>
      <c r="I14" s="27" t="s">
        <v>446</v>
      </c>
      <c r="J14" s="2">
        <f t="shared" si="2"/>
        <v>1.3E+93</v>
      </c>
      <c r="K14" s="2">
        <f t="shared" si="2"/>
        <v>1.7E+93</v>
      </c>
      <c r="L14" s="13">
        <f t="shared" si="3"/>
        <v>11</v>
      </c>
      <c r="M14" s="17">
        <f t="shared" si="4"/>
        <v>0.30769230769230771</v>
      </c>
      <c r="N14" s="14">
        <f t="shared" si="5"/>
        <v>29</v>
      </c>
    </row>
    <row r="15" spans="2:14" ht="17.25" thickBot="1" x14ac:dyDescent="0.35">
      <c r="B15" s="14" t="s">
        <v>274</v>
      </c>
      <c r="C15" s="14" t="s">
        <v>68</v>
      </c>
      <c r="D15" s="27">
        <v>1214</v>
      </c>
      <c r="E15" s="27">
        <v>1214</v>
      </c>
      <c r="F15" s="6">
        <f t="shared" si="0"/>
        <v>0</v>
      </c>
      <c r="G15" s="5">
        <f t="shared" si="1"/>
        <v>30</v>
      </c>
      <c r="H15" s="27" t="s">
        <v>447</v>
      </c>
      <c r="I15" s="27" t="s">
        <v>475</v>
      </c>
      <c r="J15" s="2">
        <f t="shared" si="2"/>
        <v>1.369E+92</v>
      </c>
      <c r="K15" s="2">
        <f t="shared" si="2"/>
        <v>1.5239999999999999E+92</v>
      </c>
      <c r="L15" s="13">
        <f t="shared" si="3"/>
        <v>14</v>
      </c>
      <c r="M15" s="17">
        <f t="shared" si="4"/>
        <v>0.11322132943754548</v>
      </c>
      <c r="N15" s="14">
        <f t="shared" si="5"/>
        <v>30</v>
      </c>
    </row>
    <row r="16" spans="2:14" ht="17.25" thickBot="1" x14ac:dyDescent="0.35">
      <c r="B16" s="14" t="s">
        <v>167</v>
      </c>
      <c r="C16" s="14" t="s">
        <v>91</v>
      </c>
      <c r="D16" s="27">
        <v>1214</v>
      </c>
      <c r="E16" s="27">
        <v>1215</v>
      </c>
      <c r="F16" s="6">
        <f t="shared" si="0"/>
        <v>1</v>
      </c>
      <c r="G16" s="5">
        <f t="shared" si="1"/>
        <v>29</v>
      </c>
      <c r="H16" s="27" t="s">
        <v>448</v>
      </c>
      <c r="I16" s="27" t="s">
        <v>476</v>
      </c>
      <c r="J16" s="2">
        <f t="shared" si="2"/>
        <v>1.4709999999999999E+92</v>
      </c>
      <c r="K16" s="2">
        <f t="shared" si="2"/>
        <v>1.98E+92</v>
      </c>
      <c r="L16" s="13">
        <f t="shared" si="3"/>
        <v>13</v>
      </c>
      <c r="M16" s="17">
        <f t="shared" si="4"/>
        <v>0.34602311352821213</v>
      </c>
      <c r="N16" s="14">
        <f t="shared" si="5"/>
        <v>28</v>
      </c>
    </row>
    <row r="17" spans="2:17" ht="17.25" thickBot="1" x14ac:dyDescent="0.35">
      <c r="B17" s="14" t="s">
        <v>81</v>
      </c>
      <c r="C17" s="14" t="s">
        <v>68</v>
      </c>
      <c r="D17" s="27">
        <v>1213</v>
      </c>
      <c r="E17" s="27">
        <v>1227</v>
      </c>
      <c r="F17" s="6">
        <f t="shared" si="0"/>
        <v>14</v>
      </c>
      <c r="G17" s="5">
        <f t="shared" si="1"/>
        <v>5</v>
      </c>
      <c r="H17" s="27" t="s">
        <v>449</v>
      </c>
      <c r="I17" s="27" t="s">
        <v>477</v>
      </c>
      <c r="J17" s="2">
        <f t="shared" si="2"/>
        <v>7.0599999999999995E+91</v>
      </c>
      <c r="K17" s="2">
        <f t="shared" si="2"/>
        <v>8.0929999999999988E+92</v>
      </c>
      <c r="L17" s="13">
        <f t="shared" si="3"/>
        <v>12</v>
      </c>
      <c r="M17" s="17">
        <f t="shared" si="4"/>
        <v>10.463172804532578</v>
      </c>
      <c r="N17" s="14">
        <f t="shared" si="5"/>
        <v>6</v>
      </c>
    </row>
    <row r="18" spans="2:17" ht="17.25" thickBot="1" x14ac:dyDescent="0.35">
      <c r="B18" s="14" t="s">
        <v>97</v>
      </c>
      <c r="C18" s="14" t="s">
        <v>68</v>
      </c>
      <c r="D18" s="27">
        <v>1197</v>
      </c>
      <c r="E18" s="27">
        <v>1206</v>
      </c>
      <c r="F18" s="6">
        <f t="shared" si="0"/>
        <v>9</v>
      </c>
      <c r="G18" s="5">
        <f t="shared" si="1"/>
        <v>11</v>
      </c>
      <c r="H18" s="27" t="s">
        <v>450</v>
      </c>
      <c r="I18" s="27" t="s">
        <v>478</v>
      </c>
      <c r="J18" s="2">
        <f t="shared" si="2"/>
        <v>1.48E+91</v>
      </c>
      <c r="K18" s="2">
        <f t="shared" si="2"/>
        <v>4.6200000000000004E+91</v>
      </c>
      <c r="L18" s="13">
        <f t="shared" si="3"/>
        <v>16</v>
      </c>
      <c r="M18" s="17">
        <f t="shared" si="4"/>
        <v>2.1216216216216219</v>
      </c>
      <c r="N18" s="14">
        <f t="shared" si="5"/>
        <v>20</v>
      </c>
    </row>
    <row r="19" spans="2:17" ht="17.25" thickBot="1" x14ac:dyDescent="0.35">
      <c r="B19" s="14" t="s">
        <v>287</v>
      </c>
      <c r="C19" s="14" t="s">
        <v>68</v>
      </c>
      <c r="D19" s="27">
        <v>1194</v>
      </c>
      <c r="E19" s="27">
        <v>1207</v>
      </c>
      <c r="F19" s="6">
        <f t="shared" si="0"/>
        <v>13</v>
      </c>
      <c r="G19" s="5">
        <f t="shared" si="1"/>
        <v>6</v>
      </c>
      <c r="H19" s="27" t="s">
        <v>451</v>
      </c>
      <c r="I19" s="27" t="s">
        <v>479</v>
      </c>
      <c r="J19" s="2">
        <f t="shared" si="2"/>
        <v>5.7000000000000002E+90</v>
      </c>
      <c r="K19" s="2">
        <f t="shared" si="2"/>
        <v>4.9799999999999997E+91</v>
      </c>
      <c r="L19" s="13">
        <f t="shared" si="3"/>
        <v>15</v>
      </c>
      <c r="M19" s="17">
        <f t="shared" si="4"/>
        <v>7.7368421052631575</v>
      </c>
      <c r="N19" s="14">
        <f t="shared" si="5"/>
        <v>7</v>
      </c>
    </row>
    <row r="20" spans="2:17" ht="17.25" thickBot="1" x14ac:dyDescent="0.35">
      <c r="B20" s="14" t="s">
        <v>294</v>
      </c>
      <c r="C20" s="14" t="s">
        <v>68</v>
      </c>
      <c r="D20" s="27">
        <v>1188</v>
      </c>
      <c r="E20" s="27">
        <v>1200</v>
      </c>
      <c r="F20" s="6">
        <f t="shared" si="0"/>
        <v>12</v>
      </c>
      <c r="G20" s="5">
        <f t="shared" si="1"/>
        <v>8</v>
      </c>
      <c r="H20" s="27" t="s">
        <v>452</v>
      </c>
      <c r="I20" s="27" t="s">
        <v>480</v>
      </c>
      <c r="J20" s="2">
        <f t="shared" si="2"/>
        <v>5.7999999999999994E+90</v>
      </c>
      <c r="K20" s="2">
        <f t="shared" si="2"/>
        <v>3.6299999999999997E+91</v>
      </c>
      <c r="L20" s="13">
        <f t="shared" si="3"/>
        <v>17</v>
      </c>
      <c r="M20" s="17">
        <f t="shared" si="4"/>
        <v>5.2586206896551726</v>
      </c>
      <c r="N20" s="14">
        <f t="shared" si="5"/>
        <v>10</v>
      </c>
    </row>
    <row r="21" spans="2:17" ht="17.25" thickBot="1" x14ac:dyDescent="0.35">
      <c r="B21" s="14" t="s">
        <v>297</v>
      </c>
      <c r="C21" s="14" t="s">
        <v>115</v>
      </c>
      <c r="D21" s="27">
        <v>1162</v>
      </c>
      <c r="E21" s="27">
        <v>1181</v>
      </c>
      <c r="F21" s="6">
        <f t="shared" si="0"/>
        <v>19</v>
      </c>
      <c r="G21" s="5">
        <f t="shared" si="1"/>
        <v>3</v>
      </c>
      <c r="H21" s="5" t="s">
        <v>453</v>
      </c>
      <c r="I21" s="5" t="s">
        <v>481</v>
      </c>
      <c r="J21" s="2">
        <f t="shared" si="2"/>
        <v>5.1799999999999998E+88</v>
      </c>
      <c r="K21" s="2">
        <f t="shared" si="2"/>
        <v>6.1599999999999998E+89</v>
      </c>
      <c r="L21" s="13">
        <f t="shared" si="3"/>
        <v>18</v>
      </c>
      <c r="M21" s="17">
        <f t="shared" si="4"/>
        <v>10.891891891891891</v>
      </c>
      <c r="N21" s="14">
        <f t="shared" si="5"/>
        <v>4</v>
      </c>
    </row>
    <row r="22" spans="2:17" ht="17.25" thickBot="1" x14ac:dyDescent="0.35">
      <c r="B22" s="14" t="s">
        <v>213</v>
      </c>
      <c r="C22" s="14" t="s">
        <v>68</v>
      </c>
      <c r="D22" s="27">
        <v>1134</v>
      </c>
      <c r="E22" s="27">
        <v>1140</v>
      </c>
      <c r="F22" s="6">
        <f t="shared" si="0"/>
        <v>6</v>
      </c>
      <c r="G22" s="5">
        <f t="shared" si="1"/>
        <v>17</v>
      </c>
      <c r="H22" s="27" t="s">
        <v>454</v>
      </c>
      <c r="I22" s="27" t="s">
        <v>482</v>
      </c>
      <c r="J22" s="2">
        <f t="shared" si="2"/>
        <v>2.4999999999999999E+87</v>
      </c>
      <c r="K22" s="2">
        <f t="shared" si="2"/>
        <v>4.7999999999999996E+87</v>
      </c>
      <c r="L22" s="13">
        <f t="shared" si="3"/>
        <v>21</v>
      </c>
      <c r="M22" s="17">
        <f t="shared" si="4"/>
        <v>0.91999999999999993</v>
      </c>
      <c r="N22" s="14">
        <f t="shared" si="5"/>
        <v>27</v>
      </c>
    </row>
    <row r="23" spans="2:17" ht="17.25" thickBot="1" x14ac:dyDescent="0.35">
      <c r="B23" s="14" t="s">
        <v>141</v>
      </c>
      <c r="C23" s="14" t="s">
        <v>68</v>
      </c>
      <c r="D23" s="27">
        <v>1133</v>
      </c>
      <c r="E23" s="27">
        <v>1148</v>
      </c>
      <c r="F23" s="6">
        <f t="shared" si="0"/>
        <v>15</v>
      </c>
      <c r="G23" s="5">
        <f t="shared" si="1"/>
        <v>4</v>
      </c>
      <c r="H23" s="27" t="s">
        <v>455</v>
      </c>
      <c r="I23" s="27" t="s">
        <v>483</v>
      </c>
      <c r="J23" s="2">
        <f t="shared" si="2"/>
        <v>1.4999999999999999E+87</v>
      </c>
      <c r="K23" s="2">
        <f t="shared" si="2"/>
        <v>8.5999999999999984E+87</v>
      </c>
      <c r="L23" s="13">
        <f t="shared" si="3"/>
        <v>20</v>
      </c>
      <c r="M23" s="17">
        <f t="shared" si="4"/>
        <v>4.7333333333333325</v>
      </c>
      <c r="N23" s="14">
        <f t="shared" si="5"/>
        <v>11</v>
      </c>
      <c r="Q23" t="s">
        <v>436</v>
      </c>
    </row>
    <row r="24" spans="2:17" ht="17.25" thickBot="1" x14ac:dyDescent="0.35">
      <c r="B24" s="14" t="s">
        <v>135</v>
      </c>
      <c r="C24" s="14" t="s">
        <v>68</v>
      </c>
      <c r="D24" s="27">
        <v>1130</v>
      </c>
      <c r="E24" s="27">
        <v>1136</v>
      </c>
      <c r="F24" s="6">
        <f t="shared" si="0"/>
        <v>6</v>
      </c>
      <c r="G24" s="5">
        <f t="shared" si="1"/>
        <v>17</v>
      </c>
      <c r="H24" s="27" t="s">
        <v>456</v>
      </c>
      <c r="I24" s="27" t="s">
        <v>484</v>
      </c>
      <c r="J24" s="2">
        <f t="shared" si="2"/>
        <v>3.5530000000000001E+86</v>
      </c>
      <c r="K24" s="2">
        <f t="shared" si="2"/>
        <v>8.7830000000000006E+86</v>
      </c>
      <c r="L24" s="13">
        <f t="shared" si="3"/>
        <v>23</v>
      </c>
      <c r="M24" s="17">
        <f t="shared" si="4"/>
        <v>1.4719954967632987</v>
      </c>
      <c r="N24" s="14">
        <f t="shared" si="5"/>
        <v>25</v>
      </c>
    </row>
    <row r="25" spans="2:17" ht="17.25" thickBot="1" x14ac:dyDescent="0.35">
      <c r="B25" s="14" t="s">
        <v>301</v>
      </c>
      <c r="C25" s="14" t="s">
        <v>68</v>
      </c>
      <c r="D25" s="27">
        <v>1123</v>
      </c>
      <c r="E25" s="27">
        <v>1131</v>
      </c>
      <c r="F25" s="6">
        <f t="shared" si="0"/>
        <v>8</v>
      </c>
      <c r="G25" s="5">
        <f t="shared" si="1"/>
        <v>12</v>
      </c>
      <c r="H25" s="27" t="s">
        <v>457</v>
      </c>
      <c r="I25" s="27" t="s">
        <v>356</v>
      </c>
      <c r="J25" s="2">
        <f t="shared" si="2"/>
        <v>6.7879999999999996E+86</v>
      </c>
      <c r="K25" s="2">
        <f t="shared" si="2"/>
        <v>2.2999999999999997E+87</v>
      </c>
      <c r="L25" s="13">
        <f t="shared" si="3"/>
        <v>22</v>
      </c>
      <c r="M25" s="17">
        <f t="shared" si="4"/>
        <v>2.3883323512080139</v>
      </c>
      <c r="N25" s="14">
        <f t="shared" si="5"/>
        <v>18</v>
      </c>
    </row>
    <row r="26" spans="2:17" ht="17.25" thickBot="1" x14ac:dyDescent="0.35">
      <c r="B26" s="14" t="s">
        <v>303</v>
      </c>
      <c r="C26" s="14" t="s">
        <v>68</v>
      </c>
      <c r="D26" s="27">
        <v>1136</v>
      </c>
      <c r="E26" s="27">
        <v>1173</v>
      </c>
      <c r="F26" s="6">
        <f t="shared" si="0"/>
        <v>37</v>
      </c>
      <c r="G26" s="5">
        <f t="shared" si="1"/>
        <v>1</v>
      </c>
      <c r="H26" s="27" t="s">
        <v>458</v>
      </c>
      <c r="I26" s="27" t="s">
        <v>485</v>
      </c>
      <c r="J26" s="2">
        <f t="shared" si="2"/>
        <v>8.824E+86</v>
      </c>
      <c r="K26" s="2">
        <f t="shared" si="2"/>
        <v>1.4080000000000001E+89</v>
      </c>
      <c r="L26" s="13">
        <f t="shared" si="3"/>
        <v>19</v>
      </c>
      <c r="M26" s="17">
        <f t="shared" si="4"/>
        <v>158.56482320942882</v>
      </c>
      <c r="N26" s="14">
        <f t="shared" si="5"/>
        <v>1</v>
      </c>
    </row>
    <row r="27" spans="2:17" ht="17.25" thickBot="1" x14ac:dyDescent="0.35">
      <c r="B27" s="14" t="s">
        <v>144</v>
      </c>
      <c r="C27" s="14" t="s">
        <v>64</v>
      </c>
      <c r="D27" s="27">
        <v>1107</v>
      </c>
      <c r="E27" s="27">
        <v>1119</v>
      </c>
      <c r="F27" s="6">
        <f t="shared" si="0"/>
        <v>12</v>
      </c>
      <c r="G27" s="5">
        <f t="shared" si="1"/>
        <v>8</v>
      </c>
      <c r="H27" s="27" t="s">
        <v>459</v>
      </c>
      <c r="I27" s="27" t="s">
        <v>486</v>
      </c>
      <c r="J27" s="2">
        <f t="shared" si="2"/>
        <v>1.98E+85</v>
      </c>
      <c r="K27" s="2">
        <f t="shared" si="2"/>
        <v>2.3400000000000001E+86</v>
      </c>
      <c r="L27" s="13">
        <f t="shared" si="3"/>
        <v>24</v>
      </c>
      <c r="M27" s="17">
        <f t="shared" si="4"/>
        <v>10.818181818181818</v>
      </c>
      <c r="N27" s="14">
        <f t="shared" si="5"/>
        <v>5</v>
      </c>
    </row>
    <row r="28" spans="2:17" ht="17.25" thickBot="1" x14ac:dyDescent="0.35">
      <c r="B28" s="14" t="s">
        <v>132</v>
      </c>
      <c r="C28" s="14" t="s">
        <v>64</v>
      </c>
      <c r="D28" s="27">
        <v>1088</v>
      </c>
      <c r="E28" s="27">
        <v>1092</v>
      </c>
      <c r="F28" s="6">
        <f t="shared" si="0"/>
        <v>4</v>
      </c>
      <c r="G28" s="5">
        <f t="shared" si="1"/>
        <v>27</v>
      </c>
      <c r="H28" s="27" t="s">
        <v>460</v>
      </c>
      <c r="I28" s="27" t="s">
        <v>487</v>
      </c>
      <c r="J28" s="2">
        <f t="shared" si="2"/>
        <v>3.9000000000000002E+84</v>
      </c>
      <c r="K28" s="2">
        <f t="shared" si="2"/>
        <v>1.16E+85</v>
      </c>
      <c r="L28" s="13">
        <f t="shared" si="3"/>
        <v>26</v>
      </c>
      <c r="M28" s="17">
        <f t="shared" si="4"/>
        <v>1.974358974358974</v>
      </c>
      <c r="N28" s="14">
        <f t="shared" si="5"/>
        <v>21</v>
      </c>
    </row>
    <row r="29" spans="2:17" ht="17.25" thickBot="1" x14ac:dyDescent="0.35">
      <c r="B29" s="14" t="s">
        <v>312</v>
      </c>
      <c r="C29" s="14" t="s">
        <v>68</v>
      </c>
      <c r="D29" s="27">
        <v>1091</v>
      </c>
      <c r="E29" s="27">
        <v>1102</v>
      </c>
      <c r="F29" s="6">
        <f t="shared" si="0"/>
        <v>11</v>
      </c>
      <c r="G29" s="5">
        <f t="shared" si="1"/>
        <v>10</v>
      </c>
      <c r="H29" s="27" t="s">
        <v>461</v>
      </c>
      <c r="I29" s="27" t="s">
        <v>488</v>
      </c>
      <c r="J29" s="2">
        <f t="shared" si="2"/>
        <v>1.1000000000000001E+84</v>
      </c>
      <c r="K29" s="2">
        <f t="shared" si="2"/>
        <v>9.0000000000000012E+84</v>
      </c>
      <c r="L29" s="13">
        <f t="shared" si="3"/>
        <v>27</v>
      </c>
      <c r="M29" s="17">
        <f t="shared" si="4"/>
        <v>7.1818181818181817</v>
      </c>
      <c r="N29" s="14">
        <f t="shared" si="5"/>
        <v>8</v>
      </c>
    </row>
    <row r="30" spans="2:17" ht="17.25" thickBot="1" x14ac:dyDescent="0.35">
      <c r="B30" s="14" t="s">
        <v>150</v>
      </c>
      <c r="C30" s="14" t="s">
        <v>68</v>
      </c>
      <c r="D30" s="27">
        <v>1074</v>
      </c>
      <c r="E30" s="27">
        <v>1087</v>
      </c>
      <c r="F30" s="6">
        <f t="shared" si="0"/>
        <v>13</v>
      </c>
      <c r="G30" s="5">
        <f t="shared" si="1"/>
        <v>6</v>
      </c>
      <c r="H30" s="27" t="s">
        <v>462</v>
      </c>
      <c r="I30" s="27" t="s">
        <v>489</v>
      </c>
      <c r="J30" s="2">
        <f t="shared" si="2"/>
        <v>2.0179999999999999E+83</v>
      </c>
      <c r="K30" s="2">
        <f t="shared" si="2"/>
        <v>2.4E+84</v>
      </c>
      <c r="L30" s="13">
        <f t="shared" si="3"/>
        <v>28</v>
      </c>
      <c r="M30" s="17">
        <f t="shared" si="4"/>
        <v>10.892963330029733</v>
      </c>
      <c r="N30" s="14">
        <f t="shared" si="5"/>
        <v>3</v>
      </c>
    </row>
    <row r="31" spans="2:17" ht="17.25" thickBot="1" x14ac:dyDescent="0.35">
      <c r="B31" s="14" t="s">
        <v>318</v>
      </c>
      <c r="C31" s="14" t="s">
        <v>68</v>
      </c>
      <c r="D31" s="27">
        <v>1080</v>
      </c>
      <c r="E31" s="27">
        <v>1102</v>
      </c>
      <c r="F31" s="6">
        <f t="shared" si="0"/>
        <v>22</v>
      </c>
      <c r="G31" s="5">
        <f t="shared" si="1"/>
        <v>2</v>
      </c>
      <c r="H31" s="27" t="s">
        <v>463</v>
      </c>
      <c r="I31" s="27" t="s">
        <v>490</v>
      </c>
      <c r="J31" s="2">
        <f t="shared" si="2"/>
        <v>2.8789999999999994E+83</v>
      </c>
      <c r="K31" s="2">
        <f t="shared" si="2"/>
        <v>1.42E+85</v>
      </c>
      <c r="L31" s="13">
        <f t="shared" si="3"/>
        <v>25</v>
      </c>
      <c r="M31" s="17">
        <f t="shared" si="4"/>
        <v>48.32268148662731</v>
      </c>
      <c r="N31" s="14">
        <f t="shared" si="5"/>
        <v>2</v>
      </c>
    </row>
    <row r="32" spans="2:17" ht="17.25" thickBot="1" x14ac:dyDescent="0.35">
      <c r="B32" s="14" t="s">
        <v>315</v>
      </c>
      <c r="C32" s="14" t="s">
        <v>68</v>
      </c>
      <c r="D32" s="27">
        <v>1033</v>
      </c>
      <c r="E32" s="27">
        <v>1040</v>
      </c>
      <c r="F32" s="6">
        <f t="shared" si="0"/>
        <v>7</v>
      </c>
      <c r="G32" s="5">
        <f t="shared" si="1"/>
        <v>15</v>
      </c>
      <c r="H32" s="5" t="s">
        <v>464</v>
      </c>
      <c r="I32" s="5" t="s">
        <v>491</v>
      </c>
      <c r="J32" s="2">
        <f t="shared" si="2"/>
        <v>2.1569999999999999E+80</v>
      </c>
      <c r="K32" s="2">
        <f t="shared" si="2"/>
        <v>1.3999999999999998E+81</v>
      </c>
      <c r="L32" s="13">
        <f t="shared" si="3"/>
        <v>29</v>
      </c>
      <c r="M32" s="17">
        <f t="shared" si="4"/>
        <v>5.4904960593416776</v>
      </c>
      <c r="N32" s="14">
        <f t="shared" si="5"/>
        <v>9</v>
      </c>
    </row>
    <row r="33" spans="2:14" ht="17.25" thickBot="1" x14ac:dyDescent="0.35">
      <c r="B33" s="15" t="s">
        <v>321</v>
      </c>
      <c r="C33" s="15" t="s">
        <v>68</v>
      </c>
      <c r="D33" s="27">
        <v>1019</v>
      </c>
      <c r="E33" s="27">
        <v>1027</v>
      </c>
      <c r="F33" s="9">
        <f t="shared" si="0"/>
        <v>8</v>
      </c>
      <c r="G33" s="8">
        <f t="shared" si="1"/>
        <v>12</v>
      </c>
      <c r="H33" s="8" t="s">
        <v>465</v>
      </c>
      <c r="I33" s="8" t="s">
        <v>492</v>
      </c>
      <c r="J33" s="2">
        <f t="shared" si="2"/>
        <v>7.2700000000000001E+79</v>
      </c>
      <c r="K33" s="2">
        <f t="shared" si="2"/>
        <v>3.453E+80</v>
      </c>
      <c r="L33" s="25">
        <f t="shared" si="3"/>
        <v>30</v>
      </c>
      <c r="M33" s="18">
        <f t="shared" si="4"/>
        <v>3.7496561210453923</v>
      </c>
      <c r="N33" s="15">
        <f t="shared" si="5"/>
        <v>12</v>
      </c>
    </row>
    <row r="34" spans="2:14" ht="17.25" thickBot="1" x14ac:dyDescent="0.35">
      <c r="B34" s="22" t="s">
        <v>153</v>
      </c>
      <c r="C34" s="19"/>
      <c r="D34" s="20"/>
      <c r="E34" s="23">
        <f>AVERAGE(D4:D33)</f>
        <v>1172.3333333333333</v>
      </c>
      <c r="F34" s="20"/>
      <c r="G34" s="20"/>
      <c r="H34" s="28" t="s">
        <v>154</v>
      </c>
      <c r="I34" s="28"/>
      <c r="J34" s="20"/>
      <c r="K34" s="20"/>
      <c r="L34" s="20"/>
      <c r="M34" s="24">
        <f>AVERAGE(M4:M33)</f>
        <v>10.53659970960228</v>
      </c>
      <c r="N34" s="21"/>
    </row>
  </sheetData>
  <mergeCells count="1">
    <mergeCell ref="H34:I34"/>
  </mergeCells>
  <phoneticPr fontId="2" type="noConversion"/>
  <conditionalFormatting sqref="C4:C31 C33">
    <cfRule type="expression" dxfId="23" priority="19">
      <formula>$C4="장로"</formula>
    </cfRule>
    <cfRule type="expression" dxfId="22" priority="20">
      <formula>OR($C4="길드마스터",$C4="부길드마스터")</formula>
    </cfRule>
    <cfRule type="expression" dxfId="21" priority="21">
      <formula>$C4="일반"</formula>
    </cfRule>
    <cfRule type="expression" dxfId="20" priority="22">
      <formula>$C4="정예"</formula>
    </cfRule>
  </conditionalFormatting>
  <conditionalFormatting sqref="F4:F31 F33">
    <cfRule type="expression" dxfId="19" priority="16">
      <formula>$F4&gt;10</formula>
    </cfRule>
    <cfRule type="expression" dxfId="18" priority="17">
      <formula>$F4&gt;5</formula>
    </cfRule>
    <cfRule type="expression" dxfId="17" priority="18">
      <formula>$F4&gt;=0</formula>
    </cfRule>
  </conditionalFormatting>
  <conditionalFormatting sqref="M4:M31 M33">
    <cfRule type="expression" dxfId="16" priority="13">
      <formula>$M4&gt;400%</formula>
    </cfRule>
    <cfRule type="expression" dxfId="15" priority="14">
      <formula>$M4&gt;100%</formula>
    </cfRule>
    <cfRule type="expression" dxfId="14" priority="15">
      <formula>$M4&gt;0%</formula>
    </cfRule>
  </conditionalFormatting>
  <conditionalFormatting sqref="L4:L31 L33">
    <cfRule type="top10" dxfId="13" priority="23" bottom="1" rank="5"/>
  </conditionalFormatting>
  <conditionalFormatting sqref="N4:N31 N33">
    <cfRule type="top10" dxfId="12" priority="24" bottom="1" rank="5"/>
  </conditionalFormatting>
  <conditionalFormatting sqref="C32">
    <cfRule type="expression" dxfId="11" priority="7">
      <formula>$C32="장로"</formula>
    </cfRule>
    <cfRule type="expression" dxfId="10" priority="8">
      <formula>OR($C32="길드마스터",$C32="부길드마스터")</formula>
    </cfRule>
    <cfRule type="expression" dxfId="9" priority="9">
      <formula>$C32="일반"</formula>
    </cfRule>
    <cfRule type="expression" dxfId="8" priority="10">
      <formula>$C32="정예"</formula>
    </cfRule>
  </conditionalFormatting>
  <conditionalFormatting sqref="F32">
    <cfRule type="expression" dxfId="7" priority="4">
      <formula>$F32&gt;10</formula>
    </cfRule>
    <cfRule type="expression" dxfId="6" priority="5">
      <formula>$F32&gt;5</formula>
    </cfRule>
    <cfRule type="expression" dxfId="5" priority="6">
      <formula>$F32&gt;=0</formula>
    </cfRule>
  </conditionalFormatting>
  <conditionalFormatting sqref="M32">
    <cfRule type="expression" dxfId="4" priority="1">
      <formula>$M32&gt;400%</formula>
    </cfRule>
    <cfRule type="expression" dxfId="3" priority="2">
      <formula>$M32&gt;100%</formula>
    </cfRule>
    <cfRule type="expression" dxfId="2" priority="3">
      <formula>$M32&gt;0%</formula>
    </cfRule>
  </conditionalFormatting>
  <conditionalFormatting sqref="L32">
    <cfRule type="top10" dxfId="1" priority="11" bottom="1" rank="5"/>
  </conditionalFormatting>
  <conditionalFormatting sqref="N32">
    <cfRule type="top10" dxfId="0" priority="12" bottom="1" rank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6316-F139-4E43-82F2-EC32602DFD92}">
  <dimension ref="B2:V34"/>
  <sheetViews>
    <sheetView topLeftCell="A3" zoomScale="85" zoomScaleNormal="85" workbookViewId="0">
      <selection activeCell="J3" sqref="J1:K1048576"/>
    </sheetView>
  </sheetViews>
  <sheetFormatPr defaultRowHeight="16.5" x14ac:dyDescent="0.3"/>
  <cols>
    <col min="2" max="2" width="17.25" bestFit="1" customWidth="1"/>
    <col min="3" max="3" width="13" bestFit="1" customWidth="1"/>
    <col min="4" max="6" width="6.125" bestFit="1" customWidth="1"/>
    <col min="7" max="7" width="5.5" bestFit="1" customWidth="1"/>
    <col min="10" max="11" width="11" hidden="1" customWidth="1"/>
    <col min="12" max="14" width="7.375" bestFit="1" customWidth="1"/>
    <col min="21" max="22" width="0" hidden="1" customWidth="1"/>
  </cols>
  <sheetData>
    <row r="2" spans="2:22" ht="17.25" thickBot="1" x14ac:dyDescent="0.35">
      <c r="U2" t="s">
        <v>0</v>
      </c>
      <c r="V2">
        <v>1</v>
      </c>
    </row>
    <row r="3" spans="2:22" ht="17.25" thickBot="1" x14ac:dyDescent="0.35">
      <c r="B3" s="10" t="s">
        <v>52</v>
      </c>
      <c r="C3" s="11" t="s">
        <v>53</v>
      </c>
      <c r="D3" s="11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1" t="s">
        <v>59</v>
      </c>
      <c r="J3" s="11"/>
      <c r="K3" s="11"/>
      <c r="L3" s="11" t="s">
        <v>60</v>
      </c>
      <c r="M3" s="11" t="s">
        <v>61</v>
      </c>
      <c r="N3" s="12" t="s">
        <v>62</v>
      </c>
      <c r="U3" t="s">
        <v>1</v>
      </c>
      <c r="V3">
        <v>2</v>
      </c>
    </row>
    <row r="4" spans="2:22" x14ac:dyDescent="0.3">
      <c r="B4" s="13" t="s">
        <v>63</v>
      </c>
      <c r="C4" s="13" t="s">
        <v>64</v>
      </c>
      <c r="D4" s="1">
        <v>905</v>
      </c>
      <c r="E4" s="2">
        <v>920</v>
      </c>
      <c r="F4" s="3">
        <f>E4-D4</f>
        <v>15</v>
      </c>
      <c r="G4" s="2">
        <f>RANK(F4,$F$4:$F$33,0)</f>
        <v>18</v>
      </c>
      <c r="H4" s="1" t="s">
        <v>65</v>
      </c>
      <c r="I4" s="3" t="s">
        <v>66</v>
      </c>
      <c r="J4" s="2">
        <f t="shared" ref="J4:K6" si="0">VALUE(LEFT(H4,LEN(H4)-1))*POWER(10,3*VLOOKUP(RIGHT(H4,1),$U$2:$V$27,2,FALSE))</f>
        <v>1.9999999999999999E+72</v>
      </c>
      <c r="K4" s="2">
        <f t="shared" si="0"/>
        <v>2.4399999999999997E+73</v>
      </c>
      <c r="L4" s="2">
        <f>RANK(K4,$K$4:$K$33,0)</f>
        <v>1</v>
      </c>
      <c r="M4" s="16">
        <f>K4/J4-1</f>
        <v>11.2</v>
      </c>
      <c r="N4" s="13">
        <f>RANK(M4,$M$4:$M$33,0)</f>
        <v>17</v>
      </c>
      <c r="U4" t="s">
        <v>2</v>
      </c>
      <c r="V4">
        <v>3</v>
      </c>
    </row>
    <row r="5" spans="2:22" x14ac:dyDescent="0.3">
      <c r="B5" s="14" t="s">
        <v>67</v>
      </c>
      <c r="C5" s="14" t="s">
        <v>68</v>
      </c>
      <c r="D5" s="4">
        <v>901</v>
      </c>
      <c r="E5" s="5">
        <v>918</v>
      </c>
      <c r="F5" s="6">
        <f t="shared" ref="F5:F33" si="1">E5-D5</f>
        <v>17</v>
      </c>
      <c r="G5" s="5">
        <f t="shared" ref="G5:G33" si="2">RANK(F5,$F$4:$F$33,0)</f>
        <v>10</v>
      </c>
      <c r="H5" s="4" t="s">
        <v>69</v>
      </c>
      <c r="I5" s="6" t="s">
        <v>70</v>
      </c>
      <c r="J5" s="5">
        <f t="shared" si="0"/>
        <v>9.9999999999999994E+71</v>
      </c>
      <c r="K5" s="5">
        <f t="shared" si="0"/>
        <v>1.6899999999999998E+73</v>
      </c>
      <c r="L5" s="5">
        <f t="shared" ref="L5:L33" si="3">RANK(K5,$K$4:$K$33,0)</f>
        <v>2</v>
      </c>
      <c r="M5" s="17">
        <f>K5/J5-1</f>
        <v>15.899999999999999</v>
      </c>
      <c r="N5" s="14">
        <f t="shared" ref="N5:N33" si="4">RANK(M5,$M$4:$M$33,0)</f>
        <v>11</v>
      </c>
      <c r="U5" t="s">
        <v>3</v>
      </c>
      <c r="V5">
        <v>4</v>
      </c>
    </row>
    <row r="6" spans="2:22" x14ac:dyDescent="0.3">
      <c r="B6" s="14" t="str">
        <f>"-일광-"</f>
        <v>-일광-</v>
      </c>
      <c r="C6" s="14" t="s">
        <v>71</v>
      </c>
      <c r="D6" s="4">
        <v>901</v>
      </c>
      <c r="E6" s="5">
        <v>915</v>
      </c>
      <c r="F6" s="6">
        <f t="shared" si="1"/>
        <v>14</v>
      </c>
      <c r="G6" s="5">
        <f t="shared" si="2"/>
        <v>21</v>
      </c>
      <c r="H6" s="4" t="s">
        <v>69</v>
      </c>
      <c r="I6" s="6" t="s">
        <v>72</v>
      </c>
      <c r="J6" s="5">
        <f t="shared" si="0"/>
        <v>9.9999999999999994E+71</v>
      </c>
      <c r="K6" s="5">
        <f t="shared" si="0"/>
        <v>1.3800000000000001E+73</v>
      </c>
      <c r="L6" s="5">
        <f t="shared" si="3"/>
        <v>3</v>
      </c>
      <c r="M6" s="17">
        <f>K6/J6-1</f>
        <v>12.8</v>
      </c>
      <c r="N6" s="14">
        <f t="shared" si="4"/>
        <v>13</v>
      </c>
      <c r="U6" t="s">
        <v>4</v>
      </c>
      <c r="V6">
        <v>5</v>
      </c>
    </row>
    <row r="7" spans="2:22" x14ac:dyDescent="0.3">
      <c r="B7" s="14" t="s">
        <v>73</v>
      </c>
      <c r="C7" s="14" t="s">
        <v>71</v>
      </c>
      <c r="D7" s="4">
        <v>901</v>
      </c>
      <c r="E7" s="5">
        <v>916</v>
      </c>
      <c r="F7" s="6">
        <f t="shared" si="1"/>
        <v>15</v>
      </c>
      <c r="G7" s="5">
        <f t="shared" si="2"/>
        <v>18</v>
      </c>
      <c r="H7" s="4" t="s">
        <v>74</v>
      </c>
      <c r="I7" s="6" t="s">
        <v>75</v>
      </c>
      <c r="J7" s="5">
        <f t="shared" ref="J7:J33" si="5">VALUE(LEFT(H7,LEN(H7)-1))*POWER(10,3*VLOOKUP(RIGHT(H7,1),$U$2:$V$27,2,FALSE))</f>
        <v>9.2540000000000014E+71</v>
      </c>
      <c r="K7" s="5">
        <f t="shared" ref="K7:K33" si="6">VALUE(LEFT(I7,LEN(I7)-1))*POWER(10,3*VLOOKUP(RIGHT(I7,1),$U$2:$V$27,2,FALSE))</f>
        <v>1.18E+73</v>
      </c>
      <c r="L7" s="5">
        <f t="shared" si="3"/>
        <v>4</v>
      </c>
      <c r="M7" s="17">
        <f t="shared" ref="M7:M33" si="7">K7/J7-1</f>
        <v>11.751242705856924</v>
      </c>
      <c r="N7" s="14">
        <f t="shared" si="4"/>
        <v>16</v>
      </c>
      <c r="U7" t="s">
        <v>5</v>
      </c>
      <c r="V7">
        <v>6</v>
      </c>
    </row>
    <row r="8" spans="2:22" x14ac:dyDescent="0.3">
      <c r="B8" s="14" t="s">
        <v>76</v>
      </c>
      <c r="C8" s="14" t="s">
        <v>64</v>
      </c>
      <c r="D8" s="4">
        <v>902</v>
      </c>
      <c r="E8" s="5">
        <v>916</v>
      </c>
      <c r="F8" s="6">
        <f t="shared" si="1"/>
        <v>14</v>
      </c>
      <c r="G8" s="5">
        <f t="shared" si="2"/>
        <v>21</v>
      </c>
      <c r="H8" s="4" t="s">
        <v>69</v>
      </c>
      <c r="I8" s="6" t="s">
        <v>77</v>
      </c>
      <c r="J8" s="5">
        <f t="shared" si="5"/>
        <v>9.9999999999999994E+71</v>
      </c>
      <c r="K8" s="5">
        <f t="shared" si="6"/>
        <v>1.1099999999999998E+73</v>
      </c>
      <c r="L8" s="5">
        <f t="shared" si="3"/>
        <v>5</v>
      </c>
      <c r="M8" s="17">
        <f t="shared" si="7"/>
        <v>10.1</v>
      </c>
      <c r="N8" s="14">
        <f t="shared" si="4"/>
        <v>18</v>
      </c>
      <c r="U8" t="s">
        <v>6</v>
      </c>
      <c r="V8">
        <v>7</v>
      </c>
    </row>
    <row r="9" spans="2:22" x14ac:dyDescent="0.3">
      <c r="B9" s="14" t="s">
        <v>78</v>
      </c>
      <c r="C9" s="14" t="s">
        <v>68</v>
      </c>
      <c r="D9" s="4">
        <v>901</v>
      </c>
      <c r="E9" s="5">
        <v>915</v>
      </c>
      <c r="F9" s="6">
        <f t="shared" si="1"/>
        <v>14</v>
      </c>
      <c r="G9" s="5">
        <f t="shared" si="2"/>
        <v>21</v>
      </c>
      <c r="H9" s="4" t="s">
        <v>79</v>
      </c>
      <c r="I9" s="6" t="s">
        <v>80</v>
      </c>
      <c r="J9" s="5">
        <f t="shared" si="5"/>
        <v>9.7620000000000005E+71</v>
      </c>
      <c r="K9" s="5">
        <f t="shared" si="6"/>
        <v>9.0999999999999995E+72</v>
      </c>
      <c r="L9" s="5">
        <f t="shared" si="3"/>
        <v>6</v>
      </c>
      <c r="M9" s="17">
        <f t="shared" si="7"/>
        <v>8.3218602745339059</v>
      </c>
      <c r="N9" s="14">
        <f t="shared" si="4"/>
        <v>20</v>
      </c>
      <c r="U9" t="s">
        <v>7</v>
      </c>
      <c r="V9">
        <v>8</v>
      </c>
    </row>
    <row r="10" spans="2:22" x14ac:dyDescent="0.3">
      <c r="B10" s="14" t="s">
        <v>81</v>
      </c>
      <c r="C10" s="14" t="s">
        <v>68</v>
      </c>
      <c r="D10" s="4">
        <v>891</v>
      </c>
      <c r="E10" s="5">
        <v>908</v>
      </c>
      <c r="F10" s="6">
        <f t="shared" si="1"/>
        <v>17</v>
      </c>
      <c r="G10" s="5">
        <f t="shared" si="2"/>
        <v>10</v>
      </c>
      <c r="H10" s="4" t="s">
        <v>82</v>
      </c>
      <c r="I10" s="6" t="s">
        <v>83</v>
      </c>
      <c r="J10" s="5">
        <f t="shared" si="5"/>
        <v>1.105E+71</v>
      </c>
      <c r="K10" s="5">
        <f t="shared" si="6"/>
        <v>1.8999999999999996E+72</v>
      </c>
      <c r="L10" s="5">
        <f t="shared" si="3"/>
        <v>7</v>
      </c>
      <c r="M10" s="17">
        <f t="shared" si="7"/>
        <v>16.194570135746602</v>
      </c>
      <c r="N10" s="14">
        <f t="shared" si="4"/>
        <v>10</v>
      </c>
      <c r="U10" t="s">
        <v>8</v>
      </c>
      <c r="V10">
        <v>9</v>
      </c>
    </row>
    <row r="11" spans="2:22" x14ac:dyDescent="0.3">
      <c r="B11" s="14" t="s">
        <v>84</v>
      </c>
      <c r="C11" s="14" t="s">
        <v>68</v>
      </c>
      <c r="D11" s="4">
        <v>881</v>
      </c>
      <c r="E11" s="5">
        <v>906</v>
      </c>
      <c r="F11" s="6">
        <f t="shared" si="1"/>
        <v>25</v>
      </c>
      <c r="G11" s="5">
        <f t="shared" si="2"/>
        <v>4</v>
      </c>
      <c r="H11" s="4" t="s">
        <v>85</v>
      </c>
      <c r="I11" s="6" t="s">
        <v>86</v>
      </c>
      <c r="J11" s="5">
        <f t="shared" si="5"/>
        <v>2.5770000000000001E+71</v>
      </c>
      <c r="K11" s="5">
        <f t="shared" si="6"/>
        <v>1.6999999999999999E+72</v>
      </c>
      <c r="L11" s="5">
        <f t="shared" si="3"/>
        <v>8</v>
      </c>
      <c r="M11" s="17">
        <f t="shared" si="7"/>
        <v>5.5968180054326728</v>
      </c>
      <c r="N11" s="14">
        <f t="shared" si="4"/>
        <v>24</v>
      </c>
      <c r="U11" t="s">
        <v>9</v>
      </c>
      <c r="V11">
        <v>10</v>
      </c>
    </row>
    <row r="12" spans="2:22" x14ac:dyDescent="0.3">
      <c r="B12" s="14" t="s">
        <v>87</v>
      </c>
      <c r="C12" s="14" t="s">
        <v>64</v>
      </c>
      <c r="D12" s="4">
        <v>896</v>
      </c>
      <c r="E12" s="5">
        <v>900</v>
      </c>
      <c r="F12" s="6">
        <f t="shared" si="1"/>
        <v>4</v>
      </c>
      <c r="G12" s="5">
        <f t="shared" si="2"/>
        <v>29</v>
      </c>
      <c r="H12" s="4" t="s">
        <v>88</v>
      </c>
      <c r="I12" s="6" t="s">
        <v>89</v>
      </c>
      <c r="J12" s="5">
        <f t="shared" si="5"/>
        <v>3.5760000000000004E+71</v>
      </c>
      <c r="K12" s="5">
        <f t="shared" si="6"/>
        <v>1.1E+72</v>
      </c>
      <c r="L12" s="5">
        <f t="shared" si="3"/>
        <v>9</v>
      </c>
      <c r="M12" s="17">
        <f t="shared" si="7"/>
        <v>2.0760626398210289</v>
      </c>
      <c r="N12" s="14">
        <f t="shared" si="4"/>
        <v>29</v>
      </c>
      <c r="U12" t="s">
        <v>10</v>
      </c>
      <c r="V12">
        <v>11</v>
      </c>
    </row>
    <row r="13" spans="2:22" x14ac:dyDescent="0.3">
      <c r="B13" s="14" t="s">
        <v>90</v>
      </c>
      <c r="C13" s="14" t="s">
        <v>91</v>
      </c>
      <c r="D13" s="4">
        <v>887</v>
      </c>
      <c r="E13" s="5">
        <v>905</v>
      </c>
      <c r="F13" s="6">
        <f t="shared" si="1"/>
        <v>18</v>
      </c>
      <c r="G13" s="5">
        <f t="shared" si="2"/>
        <v>7</v>
      </c>
      <c r="H13" s="4" t="s">
        <v>92</v>
      </c>
      <c r="I13" s="6" t="s">
        <v>93</v>
      </c>
      <c r="J13" s="5">
        <f t="shared" si="5"/>
        <v>5.1600000000000002E+70</v>
      </c>
      <c r="K13" s="5">
        <f t="shared" si="6"/>
        <v>9.9999999999999994E+71</v>
      </c>
      <c r="L13" s="5">
        <f t="shared" si="3"/>
        <v>10</v>
      </c>
      <c r="M13" s="17">
        <f t="shared" si="7"/>
        <v>18.379844961240309</v>
      </c>
      <c r="N13" s="14">
        <f t="shared" si="4"/>
        <v>8</v>
      </c>
      <c r="U13" t="s">
        <v>11</v>
      </c>
      <c r="V13">
        <v>12</v>
      </c>
    </row>
    <row r="14" spans="2:22" x14ac:dyDescent="0.3">
      <c r="B14" s="14" t="s">
        <v>94</v>
      </c>
      <c r="C14" s="14" t="s">
        <v>68</v>
      </c>
      <c r="D14" s="4">
        <v>888</v>
      </c>
      <c r="E14" s="5">
        <v>904</v>
      </c>
      <c r="F14" s="6">
        <f t="shared" si="1"/>
        <v>16</v>
      </c>
      <c r="G14" s="5">
        <f t="shared" si="2"/>
        <v>15</v>
      </c>
      <c r="H14" s="4" t="s">
        <v>95</v>
      </c>
      <c r="I14" s="6" t="s">
        <v>96</v>
      </c>
      <c r="J14" s="5">
        <f t="shared" si="5"/>
        <v>6.2600000000000007E+70</v>
      </c>
      <c r="K14" s="5">
        <f t="shared" si="6"/>
        <v>8.6270000000000009E+71</v>
      </c>
      <c r="L14" s="5">
        <f t="shared" si="3"/>
        <v>11</v>
      </c>
      <c r="M14" s="17">
        <f t="shared" si="7"/>
        <v>12.781150159744408</v>
      </c>
      <c r="N14" s="14">
        <f t="shared" si="4"/>
        <v>14</v>
      </c>
      <c r="U14" t="s">
        <v>12</v>
      </c>
      <c r="V14">
        <v>13</v>
      </c>
    </row>
    <row r="15" spans="2:22" x14ac:dyDescent="0.3">
      <c r="B15" s="14" t="s">
        <v>97</v>
      </c>
      <c r="C15" s="14" t="s">
        <v>68</v>
      </c>
      <c r="D15" s="4">
        <v>888</v>
      </c>
      <c r="E15" s="5">
        <v>901</v>
      </c>
      <c r="F15" s="6">
        <f t="shared" si="1"/>
        <v>13</v>
      </c>
      <c r="G15" s="5">
        <f t="shared" si="2"/>
        <v>24</v>
      </c>
      <c r="H15" s="4" t="s">
        <v>98</v>
      </c>
      <c r="I15" s="6" t="s">
        <v>99</v>
      </c>
      <c r="J15" s="5">
        <f t="shared" si="5"/>
        <v>7.7600000000000003E+70</v>
      </c>
      <c r="K15" s="5">
        <f t="shared" si="6"/>
        <v>6.2210000000000002E+71</v>
      </c>
      <c r="L15" s="5">
        <f t="shared" si="3"/>
        <v>12</v>
      </c>
      <c r="M15" s="17">
        <f t="shared" si="7"/>
        <v>7.016752577319588</v>
      </c>
      <c r="N15" s="14">
        <f t="shared" si="4"/>
        <v>22</v>
      </c>
      <c r="U15" t="s">
        <v>13</v>
      </c>
      <c r="V15">
        <v>14</v>
      </c>
    </row>
    <row r="16" spans="2:22" x14ac:dyDescent="0.3">
      <c r="B16" s="14" t="s">
        <v>100</v>
      </c>
      <c r="C16" s="14" t="s">
        <v>68</v>
      </c>
      <c r="D16" s="4">
        <v>881</v>
      </c>
      <c r="E16" s="5">
        <v>899</v>
      </c>
      <c r="F16" s="6">
        <f t="shared" si="1"/>
        <v>18</v>
      </c>
      <c r="G16" s="5">
        <f t="shared" si="2"/>
        <v>7</v>
      </c>
      <c r="H16" s="4" t="s">
        <v>101</v>
      </c>
      <c r="I16" s="6" t="s">
        <v>102</v>
      </c>
      <c r="J16" s="5">
        <f t="shared" si="5"/>
        <v>3.5100000000000004E+70</v>
      </c>
      <c r="K16" s="5">
        <f t="shared" si="6"/>
        <v>5.4860000000000007E+71</v>
      </c>
      <c r="L16" s="5">
        <f t="shared" si="3"/>
        <v>13</v>
      </c>
      <c r="M16" s="17">
        <f t="shared" si="7"/>
        <v>14.62962962962963</v>
      </c>
      <c r="N16" s="14">
        <f t="shared" si="4"/>
        <v>12</v>
      </c>
      <c r="U16" t="s">
        <v>14</v>
      </c>
      <c r="V16">
        <v>15</v>
      </c>
    </row>
    <row r="17" spans="2:22" x14ac:dyDescent="0.3">
      <c r="B17" s="14" t="s">
        <v>103</v>
      </c>
      <c r="C17" s="14" t="s">
        <v>104</v>
      </c>
      <c r="D17" s="4">
        <v>885</v>
      </c>
      <c r="E17" s="5">
        <v>900</v>
      </c>
      <c r="F17" s="6">
        <f t="shared" si="1"/>
        <v>15</v>
      </c>
      <c r="G17" s="5">
        <f t="shared" si="2"/>
        <v>18</v>
      </c>
      <c r="H17" s="4" t="s">
        <v>105</v>
      </c>
      <c r="I17" s="6" t="s">
        <v>106</v>
      </c>
      <c r="J17" s="5">
        <f t="shared" si="5"/>
        <v>4.2700000000000007E+70</v>
      </c>
      <c r="K17" s="5">
        <f t="shared" si="6"/>
        <v>3.7080000000000003E+71</v>
      </c>
      <c r="L17" s="5">
        <f t="shared" si="3"/>
        <v>14</v>
      </c>
      <c r="M17" s="17">
        <f t="shared" si="7"/>
        <v>7.6838407494145198</v>
      </c>
      <c r="N17" s="14">
        <f t="shared" si="4"/>
        <v>21</v>
      </c>
      <c r="U17" t="s">
        <v>15</v>
      </c>
      <c r="V17">
        <v>16</v>
      </c>
    </row>
    <row r="18" spans="2:22" x14ac:dyDescent="0.3">
      <c r="B18" s="14" t="s">
        <v>107</v>
      </c>
      <c r="C18" s="14" t="s">
        <v>68</v>
      </c>
      <c r="D18" s="4">
        <v>876</v>
      </c>
      <c r="E18" s="5">
        <v>899</v>
      </c>
      <c r="F18" s="6">
        <f t="shared" si="1"/>
        <v>23</v>
      </c>
      <c r="G18" s="5">
        <f t="shared" si="2"/>
        <v>5</v>
      </c>
      <c r="H18" s="4" t="s">
        <v>108</v>
      </c>
      <c r="I18" s="6" t="s">
        <v>109</v>
      </c>
      <c r="J18" s="5">
        <f t="shared" si="5"/>
        <v>7.4000000000000013E+69</v>
      </c>
      <c r="K18" s="5">
        <f t="shared" si="6"/>
        <v>3.6260000000000004E+71</v>
      </c>
      <c r="L18" s="5">
        <f t="shared" si="3"/>
        <v>15</v>
      </c>
      <c r="M18" s="17">
        <f t="shared" si="7"/>
        <v>48</v>
      </c>
      <c r="N18" s="14">
        <f t="shared" si="4"/>
        <v>3</v>
      </c>
      <c r="U18" t="s">
        <v>16</v>
      </c>
      <c r="V18">
        <v>17</v>
      </c>
    </row>
    <row r="19" spans="2:22" x14ac:dyDescent="0.3">
      <c r="B19" s="14" t="str">
        <f>"-화이트리스트-"</f>
        <v>-화이트리스트-</v>
      </c>
      <c r="C19" s="14" t="s">
        <v>68</v>
      </c>
      <c r="D19" s="4">
        <v>881</v>
      </c>
      <c r="E19" s="5">
        <v>898</v>
      </c>
      <c r="F19" s="6">
        <f t="shared" si="1"/>
        <v>17</v>
      </c>
      <c r="G19" s="5">
        <f t="shared" si="2"/>
        <v>10</v>
      </c>
      <c r="H19" s="4" t="s">
        <v>110</v>
      </c>
      <c r="I19" s="6" t="s">
        <v>111</v>
      </c>
      <c r="J19" s="5">
        <f t="shared" si="5"/>
        <v>1.1200000000000001E+70</v>
      </c>
      <c r="K19" s="5">
        <f t="shared" si="6"/>
        <v>2.969E+71</v>
      </c>
      <c r="L19" s="5">
        <f t="shared" si="3"/>
        <v>16</v>
      </c>
      <c r="M19" s="17">
        <f t="shared" si="7"/>
        <v>25.508928571428569</v>
      </c>
      <c r="N19" s="14">
        <f t="shared" si="4"/>
        <v>5</v>
      </c>
      <c r="U19" t="s">
        <v>17</v>
      </c>
      <c r="V19">
        <v>18</v>
      </c>
    </row>
    <row r="20" spans="2:22" x14ac:dyDescent="0.3">
      <c r="B20" s="14" t="s">
        <v>112</v>
      </c>
      <c r="C20" s="14" t="s">
        <v>68</v>
      </c>
      <c r="D20" s="4">
        <v>880</v>
      </c>
      <c r="E20" s="5">
        <v>896</v>
      </c>
      <c r="F20" s="6">
        <f t="shared" si="1"/>
        <v>16</v>
      </c>
      <c r="G20" s="5">
        <f t="shared" si="2"/>
        <v>15</v>
      </c>
      <c r="H20" s="4" t="s">
        <v>113</v>
      </c>
      <c r="I20" s="6" t="s">
        <v>114</v>
      </c>
      <c r="J20" s="5">
        <f t="shared" si="5"/>
        <v>2.57E+70</v>
      </c>
      <c r="K20" s="5">
        <f t="shared" si="6"/>
        <v>2.8250000000000003E+71</v>
      </c>
      <c r="L20" s="5">
        <f t="shared" si="3"/>
        <v>17</v>
      </c>
      <c r="M20" s="17">
        <f t="shared" si="7"/>
        <v>9.9922178988326866</v>
      </c>
      <c r="N20" s="14">
        <f t="shared" si="4"/>
        <v>19</v>
      </c>
      <c r="U20" t="s">
        <v>18</v>
      </c>
      <c r="V20">
        <v>19</v>
      </c>
    </row>
    <row r="21" spans="2:22" x14ac:dyDescent="0.3">
      <c r="B21" s="14" t="str">
        <f>"-봄-"</f>
        <v>-봄-</v>
      </c>
      <c r="C21" s="14" t="s">
        <v>115</v>
      </c>
      <c r="D21" s="4"/>
      <c r="E21" s="5">
        <v>895</v>
      </c>
      <c r="F21" s="6">
        <f t="shared" si="1"/>
        <v>895</v>
      </c>
      <c r="G21" s="5">
        <f t="shared" si="2"/>
        <v>1</v>
      </c>
      <c r="H21" s="4" t="s">
        <v>116</v>
      </c>
      <c r="I21" s="6" t="s">
        <v>117</v>
      </c>
      <c r="J21" s="5">
        <f t="shared" si="5"/>
        <v>3.0000000000000004E+70</v>
      </c>
      <c r="K21" s="5">
        <f t="shared" si="6"/>
        <v>2.0230000000000004E+71</v>
      </c>
      <c r="L21" s="5">
        <f t="shared" si="3"/>
        <v>18</v>
      </c>
      <c r="M21" s="17">
        <f t="shared" si="7"/>
        <v>5.7433333333333341</v>
      </c>
      <c r="N21" s="14">
        <f t="shared" si="4"/>
        <v>23</v>
      </c>
      <c r="U21" t="s">
        <v>19</v>
      </c>
      <c r="V21">
        <v>20</v>
      </c>
    </row>
    <row r="22" spans="2:22" x14ac:dyDescent="0.3">
      <c r="B22" s="14" t="s">
        <v>118</v>
      </c>
      <c r="C22" s="14" t="s">
        <v>68</v>
      </c>
      <c r="D22" s="4">
        <v>875</v>
      </c>
      <c r="E22" s="5">
        <v>893</v>
      </c>
      <c r="F22" s="6">
        <f t="shared" si="1"/>
        <v>18</v>
      </c>
      <c r="G22" s="5">
        <f t="shared" si="2"/>
        <v>7</v>
      </c>
      <c r="H22" s="4" t="s">
        <v>119</v>
      </c>
      <c r="I22" s="6" t="s">
        <v>120</v>
      </c>
      <c r="J22" s="5">
        <f t="shared" si="5"/>
        <v>7.3000000000000001E+69</v>
      </c>
      <c r="K22" s="5">
        <f t="shared" si="6"/>
        <v>1.4040000000000002E+71</v>
      </c>
      <c r="L22" s="5">
        <f t="shared" si="3"/>
        <v>19</v>
      </c>
      <c r="M22" s="17">
        <f t="shared" si="7"/>
        <v>18.232876712328768</v>
      </c>
      <c r="N22" s="14">
        <f t="shared" si="4"/>
        <v>9</v>
      </c>
      <c r="U22" t="s">
        <v>20</v>
      </c>
      <c r="V22">
        <v>21</v>
      </c>
    </row>
    <row r="23" spans="2:22" x14ac:dyDescent="0.3">
      <c r="B23" s="14" t="s">
        <v>121</v>
      </c>
      <c r="C23" s="14" t="s">
        <v>68</v>
      </c>
      <c r="D23" s="4">
        <v>876</v>
      </c>
      <c r="E23" s="5">
        <v>892</v>
      </c>
      <c r="F23" s="6">
        <f t="shared" si="1"/>
        <v>16</v>
      </c>
      <c r="G23" s="5">
        <f t="shared" si="2"/>
        <v>15</v>
      </c>
      <c r="H23" s="4" t="s">
        <v>122</v>
      </c>
      <c r="I23" s="6" t="s">
        <v>123</v>
      </c>
      <c r="J23" s="5">
        <f t="shared" si="5"/>
        <v>6.6000000000000005E+69</v>
      </c>
      <c r="K23" s="5">
        <f t="shared" si="6"/>
        <v>8.6300000000000008E+70</v>
      </c>
      <c r="L23" s="5">
        <f t="shared" si="3"/>
        <v>20</v>
      </c>
      <c r="M23" s="17">
        <f t="shared" si="7"/>
        <v>12.075757575757576</v>
      </c>
      <c r="N23" s="14">
        <f t="shared" si="4"/>
        <v>15</v>
      </c>
      <c r="U23" t="s">
        <v>21</v>
      </c>
      <c r="V23">
        <v>22</v>
      </c>
    </row>
    <row r="24" spans="2:22" x14ac:dyDescent="0.3">
      <c r="B24" s="14" t="s">
        <v>124</v>
      </c>
      <c r="C24" s="14" t="s">
        <v>68</v>
      </c>
      <c r="D24" s="4">
        <v>861</v>
      </c>
      <c r="E24" s="5">
        <v>889</v>
      </c>
      <c r="F24" s="6">
        <f t="shared" si="1"/>
        <v>28</v>
      </c>
      <c r="G24" s="5">
        <f t="shared" si="2"/>
        <v>3</v>
      </c>
      <c r="H24" s="4" t="s">
        <v>125</v>
      </c>
      <c r="I24" s="6" t="s">
        <v>105</v>
      </c>
      <c r="J24" s="5">
        <f t="shared" si="5"/>
        <v>1.1000000000000001E+69</v>
      </c>
      <c r="K24" s="5">
        <f t="shared" si="6"/>
        <v>4.2700000000000007E+70</v>
      </c>
      <c r="L24" s="5">
        <f t="shared" si="3"/>
        <v>21</v>
      </c>
      <c r="M24" s="17">
        <f t="shared" si="7"/>
        <v>37.81818181818182</v>
      </c>
      <c r="N24" s="14">
        <f t="shared" si="4"/>
        <v>4</v>
      </c>
      <c r="U24" t="s">
        <v>22</v>
      </c>
      <c r="V24">
        <v>23</v>
      </c>
    </row>
    <row r="25" spans="2:22" x14ac:dyDescent="0.3">
      <c r="B25" s="14" t="s">
        <v>126</v>
      </c>
      <c r="C25" s="14" t="s">
        <v>68</v>
      </c>
      <c r="D25" s="4">
        <v>867</v>
      </c>
      <c r="E25" s="5">
        <v>867</v>
      </c>
      <c r="F25" s="6">
        <f t="shared" si="1"/>
        <v>0</v>
      </c>
      <c r="G25" s="5">
        <f t="shared" si="2"/>
        <v>30</v>
      </c>
      <c r="H25" s="4" t="s">
        <v>127</v>
      </c>
      <c r="I25" s="6" t="s">
        <v>128</v>
      </c>
      <c r="J25" s="5">
        <f t="shared" si="5"/>
        <v>1.7000000000000001E+69</v>
      </c>
      <c r="K25" s="5">
        <f t="shared" si="6"/>
        <v>2.3000000000000002E+69</v>
      </c>
      <c r="L25" s="5">
        <f t="shared" si="3"/>
        <v>22</v>
      </c>
      <c r="M25" s="17">
        <f t="shared" si="7"/>
        <v>0.35294117647058831</v>
      </c>
      <c r="N25" s="14">
        <f t="shared" si="4"/>
        <v>30</v>
      </c>
      <c r="U25" t="s">
        <v>23</v>
      </c>
      <c r="V25">
        <v>24</v>
      </c>
    </row>
    <row r="26" spans="2:22" x14ac:dyDescent="0.3">
      <c r="B26" s="14" t="s">
        <v>129</v>
      </c>
      <c r="C26" s="14" t="s">
        <v>68</v>
      </c>
      <c r="D26" s="4">
        <v>841</v>
      </c>
      <c r="E26" s="5">
        <v>873</v>
      </c>
      <c r="F26" s="6">
        <f t="shared" si="1"/>
        <v>32</v>
      </c>
      <c r="G26" s="5">
        <f t="shared" si="2"/>
        <v>2</v>
      </c>
      <c r="H26" s="4" t="s">
        <v>130</v>
      </c>
      <c r="I26" s="6" t="s">
        <v>131</v>
      </c>
      <c r="J26" s="5">
        <f t="shared" si="5"/>
        <v>2.0299999999999999E+67</v>
      </c>
      <c r="K26" s="5">
        <f t="shared" si="6"/>
        <v>2.0000000000000001E+69</v>
      </c>
      <c r="L26" s="5">
        <f t="shared" si="3"/>
        <v>23</v>
      </c>
      <c r="M26" s="17">
        <f t="shared" si="7"/>
        <v>97.52216748768474</v>
      </c>
      <c r="N26" s="14">
        <f t="shared" si="4"/>
        <v>1</v>
      </c>
      <c r="U26" t="s">
        <v>24</v>
      </c>
      <c r="V26">
        <v>25</v>
      </c>
    </row>
    <row r="27" spans="2:22" x14ac:dyDescent="0.3">
      <c r="B27" s="14" t="s">
        <v>132</v>
      </c>
      <c r="C27" s="14" t="s">
        <v>91</v>
      </c>
      <c r="D27" s="4">
        <v>846</v>
      </c>
      <c r="E27" s="5">
        <v>855</v>
      </c>
      <c r="F27" s="6">
        <f t="shared" si="1"/>
        <v>9</v>
      </c>
      <c r="G27" s="5">
        <f t="shared" si="2"/>
        <v>28</v>
      </c>
      <c r="H27" s="4" t="s">
        <v>133</v>
      </c>
      <c r="I27" s="6" t="s">
        <v>134</v>
      </c>
      <c r="J27" s="5">
        <f t="shared" si="5"/>
        <v>1.331E+68</v>
      </c>
      <c r="K27" s="5">
        <f t="shared" si="6"/>
        <v>6.9829999999999995E+68</v>
      </c>
      <c r="L27" s="5">
        <f t="shared" si="3"/>
        <v>24</v>
      </c>
      <c r="M27" s="17">
        <f t="shared" si="7"/>
        <v>4.2464312546957173</v>
      </c>
      <c r="N27" s="14">
        <f t="shared" si="4"/>
        <v>27</v>
      </c>
      <c r="U27" t="s">
        <v>25</v>
      </c>
      <c r="V27">
        <v>26</v>
      </c>
    </row>
    <row r="28" spans="2:22" x14ac:dyDescent="0.3">
      <c r="B28" s="14" t="s">
        <v>135</v>
      </c>
      <c r="C28" s="14" t="s">
        <v>68</v>
      </c>
      <c r="D28" s="4">
        <v>847</v>
      </c>
      <c r="E28" s="5">
        <v>859</v>
      </c>
      <c r="F28" s="6">
        <f t="shared" si="1"/>
        <v>12</v>
      </c>
      <c r="G28" s="5">
        <f t="shared" si="2"/>
        <v>26</v>
      </c>
      <c r="H28" s="4" t="s">
        <v>136</v>
      </c>
      <c r="I28" s="6" t="s">
        <v>137</v>
      </c>
      <c r="J28" s="5">
        <f t="shared" si="5"/>
        <v>5.9499999999999997E+67</v>
      </c>
      <c r="K28" s="5">
        <f t="shared" si="6"/>
        <v>2.2649999999999997E+68</v>
      </c>
      <c r="L28" s="5">
        <f t="shared" si="3"/>
        <v>25</v>
      </c>
      <c r="M28" s="17">
        <f t="shared" si="7"/>
        <v>2.8067226890756301</v>
      </c>
      <c r="N28" s="14">
        <f t="shared" si="4"/>
        <v>28</v>
      </c>
    </row>
    <row r="29" spans="2:22" x14ac:dyDescent="0.3">
      <c r="B29" s="14" t="s">
        <v>138</v>
      </c>
      <c r="C29" s="14" t="s">
        <v>71</v>
      </c>
      <c r="D29" s="4">
        <v>834</v>
      </c>
      <c r="E29" s="5">
        <v>851</v>
      </c>
      <c r="F29" s="6">
        <f t="shared" si="1"/>
        <v>17</v>
      </c>
      <c r="G29" s="5">
        <f t="shared" si="2"/>
        <v>10</v>
      </c>
      <c r="H29" s="4" t="s">
        <v>139</v>
      </c>
      <c r="I29" s="6" t="s">
        <v>140</v>
      </c>
      <c r="J29" s="5">
        <f t="shared" si="5"/>
        <v>2.9999999999999996E+66</v>
      </c>
      <c r="K29" s="5">
        <f t="shared" si="6"/>
        <v>1.6059999999999999E+68</v>
      </c>
      <c r="L29" s="5">
        <f t="shared" si="3"/>
        <v>26</v>
      </c>
      <c r="M29" s="17">
        <f t="shared" si="7"/>
        <v>52.533333333333339</v>
      </c>
      <c r="N29" s="14">
        <f t="shared" si="4"/>
        <v>2</v>
      </c>
    </row>
    <row r="30" spans="2:22" x14ac:dyDescent="0.3">
      <c r="B30" s="14" t="s">
        <v>141</v>
      </c>
      <c r="C30" s="14" t="s">
        <v>68</v>
      </c>
      <c r="D30" s="4">
        <v>833</v>
      </c>
      <c r="E30" s="5">
        <v>855</v>
      </c>
      <c r="F30" s="6">
        <f t="shared" si="1"/>
        <v>22</v>
      </c>
      <c r="G30" s="5">
        <f t="shared" si="2"/>
        <v>6</v>
      </c>
      <c r="H30" s="4" t="s">
        <v>142</v>
      </c>
      <c r="I30" s="6" t="s">
        <v>143</v>
      </c>
      <c r="J30" s="5">
        <f t="shared" si="5"/>
        <v>2.7999999999999997E+66</v>
      </c>
      <c r="K30" s="5">
        <f t="shared" si="6"/>
        <v>7.2299999999999994E+67</v>
      </c>
      <c r="L30" s="5">
        <f t="shared" si="3"/>
        <v>27</v>
      </c>
      <c r="M30" s="17">
        <f t="shared" si="7"/>
        <v>24.821428571428573</v>
      </c>
      <c r="N30" s="14">
        <f t="shared" si="4"/>
        <v>6</v>
      </c>
    </row>
    <row r="31" spans="2:22" x14ac:dyDescent="0.3">
      <c r="B31" s="14" t="s">
        <v>144</v>
      </c>
      <c r="C31" s="14" t="s">
        <v>64</v>
      </c>
      <c r="D31" s="4">
        <v>819</v>
      </c>
      <c r="E31" s="5">
        <v>836</v>
      </c>
      <c r="F31" s="6">
        <f t="shared" si="1"/>
        <v>17</v>
      </c>
      <c r="G31" s="5">
        <f t="shared" si="2"/>
        <v>10</v>
      </c>
      <c r="H31" s="4" t="s">
        <v>145</v>
      </c>
      <c r="I31" s="6" t="s">
        <v>146</v>
      </c>
      <c r="J31" s="5">
        <f t="shared" si="5"/>
        <v>4.4250000000000007E+65</v>
      </c>
      <c r="K31" s="5">
        <f t="shared" si="6"/>
        <v>9.4000000000000003E+66</v>
      </c>
      <c r="L31" s="5">
        <f t="shared" si="3"/>
        <v>28</v>
      </c>
      <c r="M31" s="17">
        <f t="shared" si="7"/>
        <v>20.242937853107343</v>
      </c>
      <c r="N31" s="14">
        <f t="shared" si="4"/>
        <v>7</v>
      </c>
    </row>
    <row r="32" spans="2:22" x14ac:dyDescent="0.3">
      <c r="B32" s="14" t="s">
        <v>147</v>
      </c>
      <c r="C32" s="14" t="s">
        <v>68</v>
      </c>
      <c r="D32" s="4">
        <v>816</v>
      </c>
      <c r="E32" s="5">
        <v>828</v>
      </c>
      <c r="F32" s="6">
        <f t="shared" si="1"/>
        <v>12</v>
      </c>
      <c r="G32" s="5">
        <f t="shared" si="2"/>
        <v>26</v>
      </c>
      <c r="H32" s="4" t="s">
        <v>148</v>
      </c>
      <c r="I32" s="6" t="s">
        <v>149</v>
      </c>
      <c r="J32" s="5">
        <f t="shared" si="5"/>
        <v>7.6360000000000006E+65</v>
      </c>
      <c r="K32" s="5">
        <f t="shared" si="6"/>
        <v>4.7999999999999996E+66</v>
      </c>
      <c r="L32" s="5">
        <f t="shared" si="3"/>
        <v>29</v>
      </c>
      <c r="M32" s="17">
        <f t="shared" si="7"/>
        <v>5.2860136196961749</v>
      </c>
      <c r="N32" s="14">
        <f t="shared" si="4"/>
        <v>26</v>
      </c>
    </row>
    <row r="33" spans="2:14" ht="17.25" thickBot="1" x14ac:dyDescent="0.35">
      <c r="B33" s="15" t="s">
        <v>150</v>
      </c>
      <c r="C33" s="15" t="s">
        <v>68</v>
      </c>
      <c r="D33" s="7">
        <v>813</v>
      </c>
      <c r="E33" s="8">
        <v>826</v>
      </c>
      <c r="F33" s="9">
        <f t="shared" si="1"/>
        <v>13</v>
      </c>
      <c r="G33" s="8">
        <f t="shared" si="2"/>
        <v>24</v>
      </c>
      <c r="H33" s="7" t="s">
        <v>151</v>
      </c>
      <c r="I33" s="9" t="s">
        <v>152</v>
      </c>
      <c r="J33" s="8">
        <f t="shared" si="5"/>
        <v>5.6749999999999999E+65</v>
      </c>
      <c r="K33" s="8">
        <f t="shared" si="6"/>
        <v>3.5999999999999999E+66</v>
      </c>
      <c r="L33" s="8">
        <f t="shared" si="3"/>
        <v>30</v>
      </c>
      <c r="M33" s="18">
        <f t="shared" si="7"/>
        <v>5.3436123348017617</v>
      </c>
      <c r="N33" s="15">
        <f t="shared" si="4"/>
        <v>25</v>
      </c>
    </row>
    <row r="34" spans="2:14" ht="17.25" thickBot="1" x14ac:dyDescent="0.35">
      <c r="B34" s="22" t="s">
        <v>153</v>
      </c>
      <c r="C34" s="19"/>
      <c r="D34" s="20"/>
      <c r="E34" s="23">
        <f>AVERAGE(E4:E33)</f>
        <v>887.83333333333337</v>
      </c>
      <c r="F34" s="20"/>
      <c r="G34" s="20"/>
      <c r="H34" s="28" t="s">
        <v>154</v>
      </c>
      <c r="I34" s="28"/>
      <c r="J34" s="20"/>
      <c r="K34" s="20"/>
      <c r="L34" s="20"/>
      <c r="M34" s="24">
        <f>AVERAGE(M4:M33)</f>
        <v>17.498621868963205</v>
      </c>
      <c r="N34" s="21"/>
    </row>
  </sheetData>
  <mergeCells count="1">
    <mergeCell ref="H34:I34"/>
  </mergeCells>
  <phoneticPr fontId="2" type="noConversion"/>
  <conditionalFormatting sqref="M4:M33">
    <cfRule type="expression" dxfId="191" priority="13">
      <formula>$M4&gt;400%</formula>
    </cfRule>
    <cfRule type="expression" dxfId="190" priority="14">
      <formula>$M4&gt;100%</formula>
    </cfRule>
    <cfRule type="expression" dxfId="189" priority="15">
      <formula>$M4&gt;0%</formula>
    </cfRule>
  </conditionalFormatting>
  <conditionalFormatting sqref="N4:N33">
    <cfRule type="top10" dxfId="188" priority="12" bottom="1" rank="5"/>
  </conditionalFormatting>
  <conditionalFormatting sqref="F4:F33">
    <cfRule type="expression" dxfId="187" priority="6">
      <formula>$F4&gt;10</formula>
    </cfRule>
    <cfRule type="expression" dxfId="186" priority="7">
      <formula>$F4&gt;5</formula>
    </cfRule>
    <cfRule type="expression" dxfId="185" priority="8">
      <formula>$F4&gt;=0</formula>
    </cfRule>
  </conditionalFormatting>
  <conditionalFormatting sqref="L4:L33">
    <cfRule type="top10" dxfId="184" priority="5" bottom="1" rank="5"/>
  </conditionalFormatting>
  <conditionalFormatting sqref="C4:C33">
    <cfRule type="expression" dxfId="183" priority="1">
      <formula>$C4="장로"</formula>
    </cfRule>
    <cfRule type="expression" dxfId="182" priority="2">
      <formula>OR($C4="길드마스터",$C4="부길드마스터")</formula>
    </cfRule>
    <cfRule type="expression" dxfId="181" priority="3">
      <formula>$C4="일반"</formula>
    </cfRule>
    <cfRule type="expression" dxfId="180" priority="4">
      <formula>$C4="정예"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402E-0645-44BC-81F6-2AD7E54150A5}">
  <dimension ref="B2:V33"/>
  <sheetViews>
    <sheetView topLeftCell="A2" zoomScale="85" zoomScaleNormal="85" workbookViewId="0">
      <selection activeCell="B4" sqref="B4:N33"/>
    </sheetView>
  </sheetViews>
  <sheetFormatPr defaultRowHeight="16.5" x14ac:dyDescent="0.3"/>
  <cols>
    <col min="2" max="2" width="17.25" bestFit="1" customWidth="1"/>
    <col min="3" max="3" width="13" bestFit="1" customWidth="1"/>
    <col min="4" max="6" width="6.125" bestFit="1" customWidth="1"/>
    <col min="7" max="7" width="5.5" bestFit="1" customWidth="1"/>
    <col min="10" max="11" width="11" hidden="1" customWidth="1"/>
    <col min="12" max="14" width="7.375" bestFit="1" customWidth="1"/>
    <col min="20" max="20" width="9" customWidth="1"/>
    <col min="21" max="22" width="9" hidden="1" customWidth="1"/>
    <col min="23" max="23" width="9" customWidth="1"/>
  </cols>
  <sheetData>
    <row r="2" spans="2:22" ht="17.25" thickBot="1" x14ac:dyDescent="0.35">
      <c r="U2" t="s">
        <v>0</v>
      </c>
      <c r="V2">
        <v>1</v>
      </c>
    </row>
    <row r="3" spans="2:22" ht="17.25" thickBot="1" x14ac:dyDescent="0.35">
      <c r="B3" s="10" t="s">
        <v>52</v>
      </c>
      <c r="C3" s="11" t="s">
        <v>53</v>
      </c>
      <c r="D3" s="11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1" t="s">
        <v>59</v>
      </c>
      <c r="J3" s="11"/>
      <c r="K3" s="11"/>
      <c r="L3" s="11" t="s">
        <v>60</v>
      </c>
      <c r="M3" s="11" t="s">
        <v>61</v>
      </c>
      <c r="N3" s="12" t="s">
        <v>62</v>
      </c>
      <c r="U3" t="s">
        <v>1</v>
      </c>
      <c r="V3">
        <v>2</v>
      </c>
    </row>
    <row r="4" spans="2:22" ht="17.25" thickBot="1" x14ac:dyDescent="0.35">
      <c r="B4" s="13" t="s">
        <v>63</v>
      </c>
      <c r="C4" s="13" t="s">
        <v>64</v>
      </c>
      <c r="D4" s="2">
        <v>920</v>
      </c>
      <c r="E4">
        <v>926</v>
      </c>
      <c r="F4" s="3">
        <f t="shared" ref="F4:F32" si="0">E4-D4</f>
        <v>6</v>
      </c>
      <c r="G4" s="2">
        <f t="shared" ref="G4:G32" si="1">RANK(F4,$F$4:$F$32,0)</f>
        <v>12</v>
      </c>
      <c r="H4" s="3" t="s">
        <v>66</v>
      </c>
      <c r="I4" t="s">
        <v>155</v>
      </c>
      <c r="J4" s="2">
        <f t="shared" ref="J4:J32" si="2">VALUE(LEFT(H4,LEN(H4)-1))*POWER(10,3*VLOOKUP(RIGHT(H4,1),$U$2:$V$26,2,FALSE))</f>
        <v>2.4399999999999997E+73</v>
      </c>
      <c r="K4" s="2">
        <f t="shared" ref="K4:K32" si="3">VALUE(LEFT(I4,LEN(I4)-1))*POWER(10,3*VLOOKUP(RIGHT(I4,1),$U$2:$V$26,2,FALSE))</f>
        <v>8.4199999999999999E+73</v>
      </c>
      <c r="L4" s="13">
        <f t="shared" ref="L4:L32" si="4">RANK(K4,$K$4:$K$32,0)</f>
        <v>1</v>
      </c>
      <c r="M4" s="16">
        <f t="shared" ref="M4:M32" si="5">K4/J4-1</f>
        <v>2.4508196721311482</v>
      </c>
      <c r="N4" s="13">
        <f t="shared" ref="N4:N32" si="6">RANK(M4,$M$4:$M$32,0)</f>
        <v>12</v>
      </c>
      <c r="U4" t="s">
        <v>2</v>
      </c>
      <c r="V4">
        <v>3</v>
      </c>
    </row>
    <row r="5" spans="2:22" ht="17.25" thickBot="1" x14ac:dyDescent="0.35">
      <c r="B5" s="14" t="s">
        <v>67</v>
      </c>
      <c r="C5" s="14" t="s">
        <v>68</v>
      </c>
      <c r="D5" s="5">
        <v>918</v>
      </c>
      <c r="E5">
        <v>925</v>
      </c>
      <c r="F5" s="6">
        <f t="shared" si="0"/>
        <v>7</v>
      </c>
      <c r="G5" s="5">
        <f t="shared" si="1"/>
        <v>10</v>
      </c>
      <c r="H5" s="6" t="s">
        <v>70</v>
      </c>
      <c r="I5" t="s">
        <v>156</v>
      </c>
      <c r="J5" s="5">
        <f t="shared" si="2"/>
        <v>1.6899999999999998E+73</v>
      </c>
      <c r="K5" s="5">
        <f t="shared" si="3"/>
        <v>6.16E+73</v>
      </c>
      <c r="L5" s="13">
        <f t="shared" si="4"/>
        <v>2</v>
      </c>
      <c r="M5" s="17">
        <f t="shared" si="5"/>
        <v>2.6449704142011838</v>
      </c>
      <c r="N5" s="14">
        <f t="shared" si="6"/>
        <v>10</v>
      </c>
      <c r="U5" t="s">
        <v>3</v>
      </c>
      <c r="V5">
        <v>4</v>
      </c>
    </row>
    <row r="6" spans="2:22" ht="17.25" thickBot="1" x14ac:dyDescent="0.35">
      <c r="B6" s="14" t="s">
        <v>73</v>
      </c>
      <c r="C6" s="14" t="s">
        <v>71</v>
      </c>
      <c r="D6" s="5">
        <v>916</v>
      </c>
      <c r="E6">
        <v>924</v>
      </c>
      <c r="F6" s="6">
        <f t="shared" si="0"/>
        <v>8</v>
      </c>
      <c r="G6" s="5">
        <f t="shared" si="1"/>
        <v>6</v>
      </c>
      <c r="H6" s="6" t="s">
        <v>75</v>
      </c>
      <c r="I6" t="s">
        <v>157</v>
      </c>
      <c r="J6" s="5">
        <f t="shared" si="2"/>
        <v>1.18E+73</v>
      </c>
      <c r="K6" s="5">
        <f t="shared" si="3"/>
        <v>4.15E+73</v>
      </c>
      <c r="L6" s="13">
        <f t="shared" si="4"/>
        <v>3</v>
      </c>
      <c r="M6" s="17">
        <f t="shared" si="5"/>
        <v>2.5169491525423728</v>
      </c>
      <c r="N6" s="14">
        <f t="shared" si="6"/>
        <v>11</v>
      </c>
      <c r="U6" t="s">
        <v>4</v>
      </c>
      <c r="V6">
        <v>5</v>
      </c>
    </row>
    <row r="7" spans="2:22" ht="17.25" thickBot="1" x14ac:dyDescent="0.35">
      <c r="B7" s="14" t="str">
        <f>"-일광-"</f>
        <v>-일광-</v>
      </c>
      <c r="C7" s="14" t="s">
        <v>71</v>
      </c>
      <c r="D7" s="5">
        <v>915</v>
      </c>
      <c r="E7">
        <v>920</v>
      </c>
      <c r="F7" s="6">
        <f t="shared" si="0"/>
        <v>5</v>
      </c>
      <c r="G7" s="5">
        <f t="shared" si="1"/>
        <v>19</v>
      </c>
      <c r="H7" s="6" t="s">
        <v>72</v>
      </c>
      <c r="I7" t="s">
        <v>158</v>
      </c>
      <c r="J7" s="5">
        <f t="shared" si="2"/>
        <v>1.3800000000000001E+73</v>
      </c>
      <c r="K7" s="5">
        <f t="shared" si="3"/>
        <v>3.6199999999999998E+73</v>
      </c>
      <c r="L7" s="13">
        <f t="shared" si="4"/>
        <v>4</v>
      </c>
      <c r="M7" s="17">
        <f t="shared" si="5"/>
        <v>1.6231884057971011</v>
      </c>
      <c r="N7" s="14">
        <f t="shared" si="6"/>
        <v>18</v>
      </c>
      <c r="U7" t="s">
        <v>5</v>
      </c>
      <c r="V7">
        <v>6</v>
      </c>
    </row>
    <row r="8" spans="2:22" ht="17.25" thickBot="1" x14ac:dyDescent="0.35">
      <c r="B8" s="14" t="s">
        <v>76</v>
      </c>
      <c r="C8" s="14" t="s">
        <v>64</v>
      </c>
      <c r="D8" s="5">
        <v>916</v>
      </c>
      <c r="E8">
        <v>920</v>
      </c>
      <c r="F8" s="6">
        <f t="shared" si="0"/>
        <v>4</v>
      </c>
      <c r="G8" s="5">
        <f t="shared" si="1"/>
        <v>21</v>
      </c>
      <c r="H8" s="6" t="s">
        <v>77</v>
      </c>
      <c r="I8" t="s">
        <v>159</v>
      </c>
      <c r="J8" s="5">
        <f t="shared" si="2"/>
        <v>1.1099999999999998E+73</v>
      </c>
      <c r="K8" s="5">
        <f t="shared" si="3"/>
        <v>2.9600000000000002E+73</v>
      </c>
      <c r="L8" s="13">
        <f t="shared" si="4"/>
        <v>5</v>
      </c>
      <c r="M8" s="17">
        <f t="shared" si="5"/>
        <v>1.6666666666666674</v>
      </c>
      <c r="N8" s="14">
        <f t="shared" si="6"/>
        <v>17</v>
      </c>
      <c r="U8" t="s">
        <v>6</v>
      </c>
      <c r="V8">
        <v>7</v>
      </c>
    </row>
    <row r="9" spans="2:22" ht="17.25" thickBot="1" x14ac:dyDescent="0.35">
      <c r="B9" s="14" t="s">
        <v>160</v>
      </c>
      <c r="C9" s="14" t="s">
        <v>68</v>
      </c>
      <c r="D9" s="5">
        <v>915</v>
      </c>
      <c r="E9">
        <v>918</v>
      </c>
      <c r="F9" s="6">
        <f t="shared" si="0"/>
        <v>3</v>
      </c>
      <c r="G9" s="5">
        <f t="shared" si="1"/>
        <v>22</v>
      </c>
      <c r="H9" s="6" t="s">
        <v>80</v>
      </c>
      <c r="I9" t="s">
        <v>161</v>
      </c>
      <c r="J9" s="5">
        <f t="shared" si="2"/>
        <v>9.0999999999999995E+72</v>
      </c>
      <c r="K9" s="5">
        <f t="shared" si="3"/>
        <v>1.96E+73</v>
      </c>
      <c r="L9" s="13">
        <f t="shared" si="4"/>
        <v>6</v>
      </c>
      <c r="M9" s="17">
        <f t="shared" si="5"/>
        <v>1.1538461538461542</v>
      </c>
      <c r="N9" s="14">
        <f t="shared" si="6"/>
        <v>22</v>
      </c>
      <c r="U9" t="s">
        <v>7</v>
      </c>
      <c r="V9">
        <v>8</v>
      </c>
    </row>
    <row r="10" spans="2:22" ht="17.25" thickBot="1" x14ac:dyDescent="0.35">
      <c r="B10" s="14" t="s">
        <v>81</v>
      </c>
      <c r="C10" s="14" t="s">
        <v>68</v>
      </c>
      <c r="D10" s="5">
        <v>908</v>
      </c>
      <c r="E10">
        <v>916</v>
      </c>
      <c r="F10" s="6">
        <f t="shared" si="0"/>
        <v>8</v>
      </c>
      <c r="G10" s="5">
        <f t="shared" si="1"/>
        <v>6</v>
      </c>
      <c r="H10" s="6" t="s">
        <v>83</v>
      </c>
      <c r="I10" t="s">
        <v>162</v>
      </c>
      <c r="J10" s="5">
        <f t="shared" si="2"/>
        <v>1.8999999999999996E+72</v>
      </c>
      <c r="K10" s="5">
        <f t="shared" si="3"/>
        <v>7.0999999999999993E+72</v>
      </c>
      <c r="L10" s="13">
        <f t="shared" si="4"/>
        <v>7</v>
      </c>
      <c r="M10" s="17">
        <f t="shared" si="5"/>
        <v>2.7368421052631584</v>
      </c>
      <c r="N10" s="14">
        <f t="shared" si="6"/>
        <v>8</v>
      </c>
      <c r="U10" t="s">
        <v>8</v>
      </c>
      <c r="V10">
        <v>9</v>
      </c>
    </row>
    <row r="11" spans="2:22" ht="17.25" thickBot="1" x14ac:dyDescent="0.35">
      <c r="B11" s="14" t="s">
        <v>163</v>
      </c>
      <c r="C11" s="14" t="s">
        <v>68</v>
      </c>
      <c r="D11" s="5">
        <v>905</v>
      </c>
      <c r="E11">
        <v>912</v>
      </c>
      <c r="F11" s="6">
        <f t="shared" si="0"/>
        <v>7</v>
      </c>
      <c r="G11" s="5">
        <f t="shared" si="1"/>
        <v>10</v>
      </c>
      <c r="H11" s="6" t="s">
        <v>93</v>
      </c>
      <c r="I11" t="s">
        <v>164</v>
      </c>
      <c r="J11" s="5">
        <f t="shared" si="2"/>
        <v>9.9999999999999994E+71</v>
      </c>
      <c r="K11" s="5">
        <f t="shared" si="3"/>
        <v>3.9999999999999998E+72</v>
      </c>
      <c r="L11" s="13">
        <f t="shared" si="4"/>
        <v>8</v>
      </c>
      <c r="M11" s="17">
        <f t="shared" si="5"/>
        <v>3</v>
      </c>
      <c r="N11" s="14">
        <f t="shared" si="6"/>
        <v>7</v>
      </c>
      <c r="U11" t="s">
        <v>9</v>
      </c>
      <c r="V11">
        <v>10</v>
      </c>
    </row>
    <row r="12" spans="2:22" ht="17.25" thickBot="1" x14ac:dyDescent="0.35">
      <c r="B12" s="14" t="s">
        <v>165</v>
      </c>
      <c r="C12" s="14" t="s">
        <v>91</v>
      </c>
      <c r="D12" s="5">
        <v>899</v>
      </c>
      <c r="E12">
        <v>909</v>
      </c>
      <c r="F12" s="6">
        <f t="shared" si="0"/>
        <v>10</v>
      </c>
      <c r="G12" s="5">
        <f t="shared" si="1"/>
        <v>3</v>
      </c>
      <c r="H12" s="6" t="s">
        <v>102</v>
      </c>
      <c r="I12" t="s">
        <v>166</v>
      </c>
      <c r="J12" s="5">
        <f t="shared" si="2"/>
        <v>5.4860000000000007E+71</v>
      </c>
      <c r="K12" s="5">
        <f t="shared" si="3"/>
        <v>3.4999999999999997E+72</v>
      </c>
      <c r="L12" s="13">
        <f t="shared" si="4"/>
        <v>9</v>
      </c>
      <c r="M12" s="17">
        <f t="shared" si="5"/>
        <v>5.3798760481224921</v>
      </c>
      <c r="N12" s="14">
        <f t="shared" si="6"/>
        <v>3</v>
      </c>
      <c r="U12" t="s">
        <v>10</v>
      </c>
      <c r="V12">
        <v>11</v>
      </c>
    </row>
    <row r="13" spans="2:22" ht="17.25" thickBot="1" x14ac:dyDescent="0.35">
      <c r="B13" s="14" t="s">
        <v>167</v>
      </c>
      <c r="C13" s="14" t="s">
        <v>68</v>
      </c>
      <c r="D13" s="5">
        <v>906</v>
      </c>
      <c r="E13">
        <v>909</v>
      </c>
      <c r="F13" s="6">
        <f t="shared" si="0"/>
        <v>3</v>
      </c>
      <c r="G13" s="5">
        <f t="shared" si="1"/>
        <v>22</v>
      </c>
      <c r="H13" s="6" t="s">
        <v>86</v>
      </c>
      <c r="I13" t="s">
        <v>168</v>
      </c>
      <c r="J13" s="5">
        <f t="shared" si="2"/>
        <v>1.6999999999999999E+72</v>
      </c>
      <c r="K13" s="5">
        <f t="shared" si="3"/>
        <v>3.2000000000000001E+72</v>
      </c>
      <c r="L13" s="13">
        <f t="shared" si="4"/>
        <v>10</v>
      </c>
      <c r="M13" s="17">
        <f t="shared" si="5"/>
        <v>0.88235294117647078</v>
      </c>
      <c r="N13" s="14">
        <f t="shared" si="6"/>
        <v>25</v>
      </c>
      <c r="U13" t="s">
        <v>11</v>
      </c>
      <c r="V13">
        <v>12</v>
      </c>
    </row>
    <row r="14" spans="2:22" ht="17.25" thickBot="1" x14ac:dyDescent="0.35">
      <c r="B14" s="14" t="s">
        <v>94</v>
      </c>
      <c r="C14" s="14" t="s">
        <v>68</v>
      </c>
      <c r="D14" s="5">
        <v>904</v>
      </c>
      <c r="E14">
        <v>909</v>
      </c>
      <c r="F14" s="6">
        <f t="shared" si="0"/>
        <v>5</v>
      </c>
      <c r="G14" s="5">
        <f t="shared" si="1"/>
        <v>19</v>
      </c>
      <c r="H14" s="6" t="s">
        <v>96</v>
      </c>
      <c r="I14" t="s">
        <v>169</v>
      </c>
      <c r="J14" s="5">
        <f t="shared" si="2"/>
        <v>8.6270000000000009E+71</v>
      </c>
      <c r="K14" s="5">
        <f t="shared" si="3"/>
        <v>2.5999999999999998E+72</v>
      </c>
      <c r="L14" s="13">
        <f t="shared" si="4"/>
        <v>11</v>
      </c>
      <c r="M14" s="17">
        <f t="shared" si="5"/>
        <v>2.0137939028631036</v>
      </c>
      <c r="N14" s="14">
        <f t="shared" si="6"/>
        <v>16</v>
      </c>
      <c r="U14" t="s">
        <v>12</v>
      </c>
      <c r="V14">
        <v>13</v>
      </c>
    </row>
    <row r="15" spans="2:22" ht="17.25" thickBot="1" x14ac:dyDescent="0.35">
      <c r="B15" s="14" t="s">
        <v>107</v>
      </c>
      <c r="C15" s="14" t="s">
        <v>68</v>
      </c>
      <c r="D15" s="5">
        <v>899</v>
      </c>
      <c r="E15">
        <v>907</v>
      </c>
      <c r="F15" s="6">
        <f t="shared" si="0"/>
        <v>8</v>
      </c>
      <c r="G15" s="5">
        <f t="shared" si="1"/>
        <v>6</v>
      </c>
      <c r="H15" s="6" t="s">
        <v>109</v>
      </c>
      <c r="I15" t="s">
        <v>170</v>
      </c>
      <c r="J15" s="5">
        <f t="shared" si="2"/>
        <v>3.6260000000000004E+71</v>
      </c>
      <c r="K15" s="5">
        <f t="shared" si="3"/>
        <v>1.6000000000000001E+72</v>
      </c>
      <c r="L15" s="13">
        <f t="shared" si="4"/>
        <v>12</v>
      </c>
      <c r="M15" s="17">
        <f t="shared" si="5"/>
        <v>3.4125758411472695</v>
      </c>
      <c r="N15" s="14">
        <f t="shared" si="6"/>
        <v>6</v>
      </c>
      <c r="U15" t="s">
        <v>13</v>
      </c>
      <c r="V15">
        <v>14</v>
      </c>
    </row>
    <row r="16" spans="2:22" ht="17.25" thickBot="1" x14ac:dyDescent="0.35">
      <c r="B16" s="14" t="s">
        <v>171</v>
      </c>
      <c r="C16" s="14" t="s">
        <v>64</v>
      </c>
      <c r="D16" s="5">
        <v>900</v>
      </c>
      <c r="E16">
        <v>900</v>
      </c>
      <c r="F16" s="6">
        <f t="shared" si="0"/>
        <v>0</v>
      </c>
      <c r="G16" s="5">
        <f t="shared" si="1"/>
        <v>26</v>
      </c>
      <c r="H16" s="6" t="s">
        <v>89</v>
      </c>
      <c r="I16" t="s">
        <v>172</v>
      </c>
      <c r="J16" s="5">
        <f t="shared" si="2"/>
        <v>1.1E+72</v>
      </c>
      <c r="K16" s="5">
        <f t="shared" si="3"/>
        <v>1.4999999999999998E+72</v>
      </c>
      <c r="L16" s="13">
        <f t="shared" si="4"/>
        <v>13</v>
      </c>
      <c r="M16" s="17">
        <f t="shared" si="5"/>
        <v>0.36363636363636354</v>
      </c>
      <c r="N16" s="14">
        <f t="shared" si="6"/>
        <v>28</v>
      </c>
      <c r="U16" t="s">
        <v>14</v>
      </c>
      <c r="V16">
        <v>15</v>
      </c>
    </row>
    <row r="17" spans="2:22" ht="17.25" thickBot="1" x14ac:dyDescent="0.35">
      <c r="B17" s="14" t="str">
        <f>"-화이트리스트-"</f>
        <v>-화이트리스트-</v>
      </c>
      <c r="C17" s="14" t="s">
        <v>68</v>
      </c>
      <c r="D17" s="5">
        <v>898</v>
      </c>
      <c r="E17">
        <v>904</v>
      </c>
      <c r="F17" s="6">
        <f t="shared" si="0"/>
        <v>6</v>
      </c>
      <c r="G17" s="5">
        <f t="shared" si="1"/>
        <v>12</v>
      </c>
      <c r="H17" s="6" t="s">
        <v>111</v>
      </c>
      <c r="I17" t="s">
        <v>93</v>
      </c>
      <c r="J17" s="5">
        <f t="shared" si="2"/>
        <v>2.969E+71</v>
      </c>
      <c r="K17" s="5">
        <f t="shared" si="3"/>
        <v>9.9999999999999994E+71</v>
      </c>
      <c r="L17" s="13">
        <f t="shared" si="4"/>
        <v>14</v>
      </c>
      <c r="M17" s="17">
        <f t="shared" si="5"/>
        <v>2.368137420006736</v>
      </c>
      <c r="N17" s="14">
        <f t="shared" si="6"/>
        <v>14</v>
      </c>
      <c r="U17" t="s">
        <v>15</v>
      </c>
      <c r="V17">
        <v>16</v>
      </c>
    </row>
    <row r="18" spans="2:22" ht="17.25" thickBot="1" x14ac:dyDescent="0.35">
      <c r="B18" s="14" t="s">
        <v>97</v>
      </c>
      <c r="C18" s="14" t="s">
        <v>68</v>
      </c>
      <c r="D18" s="5">
        <v>901</v>
      </c>
      <c r="E18">
        <v>904</v>
      </c>
      <c r="F18" s="6">
        <f t="shared" si="0"/>
        <v>3</v>
      </c>
      <c r="G18" s="5">
        <f t="shared" si="1"/>
        <v>22</v>
      </c>
      <c r="H18" s="6" t="s">
        <v>99</v>
      </c>
      <c r="I18" t="s">
        <v>173</v>
      </c>
      <c r="J18" s="5">
        <f t="shared" si="2"/>
        <v>6.2210000000000002E+71</v>
      </c>
      <c r="K18" s="5">
        <f t="shared" si="3"/>
        <v>9.7600000000000001E+71</v>
      </c>
      <c r="L18" s="13">
        <f t="shared" si="4"/>
        <v>15</v>
      </c>
      <c r="M18" s="17">
        <f t="shared" si="5"/>
        <v>0.56887960135026527</v>
      </c>
      <c r="N18" s="14">
        <f t="shared" si="6"/>
        <v>27</v>
      </c>
      <c r="U18" t="s">
        <v>16</v>
      </c>
      <c r="V18">
        <v>17</v>
      </c>
    </row>
    <row r="19" spans="2:22" ht="17.25" thickBot="1" x14ac:dyDescent="0.35">
      <c r="B19" s="14" t="s">
        <v>112</v>
      </c>
      <c r="C19" s="14" t="s">
        <v>68</v>
      </c>
      <c r="D19" s="5">
        <v>896</v>
      </c>
      <c r="E19">
        <v>902</v>
      </c>
      <c r="F19" s="6">
        <f t="shared" si="0"/>
        <v>6</v>
      </c>
      <c r="G19" s="5">
        <f t="shared" si="1"/>
        <v>12</v>
      </c>
      <c r="H19" s="6" t="s">
        <v>114</v>
      </c>
      <c r="I19" t="s">
        <v>174</v>
      </c>
      <c r="J19" s="5">
        <f t="shared" si="2"/>
        <v>2.8250000000000003E+71</v>
      </c>
      <c r="K19" s="5">
        <f t="shared" si="3"/>
        <v>9.7470000000000021E+71</v>
      </c>
      <c r="L19" s="13">
        <f t="shared" si="4"/>
        <v>16</v>
      </c>
      <c r="M19" s="17">
        <f t="shared" si="5"/>
        <v>2.4502654867256641</v>
      </c>
      <c r="N19" s="14">
        <f t="shared" si="6"/>
        <v>13</v>
      </c>
      <c r="U19" t="s">
        <v>17</v>
      </c>
      <c r="V19">
        <v>18</v>
      </c>
    </row>
    <row r="20" spans="2:22" ht="17.25" thickBot="1" x14ac:dyDescent="0.35">
      <c r="B20" s="14" t="s">
        <v>103</v>
      </c>
      <c r="C20" s="14" t="s">
        <v>104</v>
      </c>
      <c r="D20" s="5">
        <v>900</v>
      </c>
      <c r="E20">
        <v>903</v>
      </c>
      <c r="F20" s="6">
        <f t="shared" si="0"/>
        <v>3</v>
      </c>
      <c r="G20" s="5">
        <f t="shared" si="1"/>
        <v>22</v>
      </c>
      <c r="H20" s="6" t="s">
        <v>106</v>
      </c>
      <c r="I20" t="s">
        <v>175</v>
      </c>
      <c r="J20" s="5">
        <f t="shared" si="2"/>
        <v>3.7080000000000003E+71</v>
      </c>
      <c r="K20" s="5">
        <f t="shared" si="3"/>
        <v>6.0720000000000008E+71</v>
      </c>
      <c r="L20" s="13">
        <f t="shared" si="4"/>
        <v>17</v>
      </c>
      <c r="M20" s="17">
        <f t="shared" si="5"/>
        <v>0.63754045307443374</v>
      </c>
      <c r="N20" s="14">
        <f t="shared" si="6"/>
        <v>26</v>
      </c>
      <c r="U20" t="s">
        <v>18</v>
      </c>
      <c r="V20">
        <v>19</v>
      </c>
    </row>
    <row r="21" spans="2:22" ht="17.25" thickBot="1" x14ac:dyDescent="0.35">
      <c r="B21" s="14" t="s">
        <v>176</v>
      </c>
      <c r="C21" s="14" t="s">
        <v>68</v>
      </c>
      <c r="D21" s="5">
        <v>889</v>
      </c>
      <c r="E21">
        <v>901</v>
      </c>
      <c r="F21" s="6">
        <f t="shared" si="0"/>
        <v>12</v>
      </c>
      <c r="G21" s="5">
        <f t="shared" si="1"/>
        <v>2</v>
      </c>
      <c r="H21" s="6" t="s">
        <v>105</v>
      </c>
      <c r="I21" t="s">
        <v>177</v>
      </c>
      <c r="J21" s="5">
        <f t="shared" si="2"/>
        <v>4.2700000000000007E+70</v>
      </c>
      <c r="K21" s="5">
        <f t="shared" si="3"/>
        <v>5.331000000000001E+71</v>
      </c>
      <c r="L21" s="13">
        <f t="shared" si="4"/>
        <v>18</v>
      </c>
      <c r="M21" s="17">
        <f t="shared" si="5"/>
        <v>11.484777517564403</v>
      </c>
      <c r="N21" s="14">
        <f t="shared" si="6"/>
        <v>1</v>
      </c>
      <c r="U21" t="s">
        <v>19</v>
      </c>
      <c r="V21">
        <v>20</v>
      </c>
    </row>
    <row r="22" spans="2:22" ht="17.25" thickBot="1" x14ac:dyDescent="0.35">
      <c r="B22" s="14" t="s">
        <v>118</v>
      </c>
      <c r="C22" s="14" t="s">
        <v>68</v>
      </c>
      <c r="D22" s="5">
        <v>893</v>
      </c>
      <c r="E22">
        <v>901</v>
      </c>
      <c r="F22" s="6">
        <f t="shared" si="0"/>
        <v>8</v>
      </c>
      <c r="G22" s="5">
        <f t="shared" si="1"/>
        <v>6</v>
      </c>
      <c r="H22" s="6" t="s">
        <v>120</v>
      </c>
      <c r="I22" t="s">
        <v>178</v>
      </c>
      <c r="J22" s="5">
        <f t="shared" si="2"/>
        <v>1.4040000000000002E+71</v>
      </c>
      <c r="K22" s="5">
        <f t="shared" si="3"/>
        <v>5.1240000000000003E+71</v>
      </c>
      <c r="L22" s="13">
        <f t="shared" si="4"/>
        <v>19</v>
      </c>
      <c r="M22" s="17">
        <f t="shared" si="5"/>
        <v>2.6495726495726495</v>
      </c>
      <c r="N22" s="14">
        <f t="shared" si="6"/>
        <v>9</v>
      </c>
      <c r="U22" t="s">
        <v>20</v>
      </c>
      <c r="V22">
        <v>21</v>
      </c>
    </row>
    <row r="23" spans="2:22" ht="17.25" thickBot="1" x14ac:dyDescent="0.35">
      <c r="B23" s="14" t="s">
        <v>121</v>
      </c>
      <c r="C23" s="14" t="s">
        <v>68</v>
      </c>
      <c r="D23" s="5">
        <v>892</v>
      </c>
      <c r="E23">
        <v>898</v>
      </c>
      <c r="F23" s="6">
        <f t="shared" si="0"/>
        <v>6</v>
      </c>
      <c r="G23" s="5">
        <f t="shared" si="1"/>
        <v>12</v>
      </c>
      <c r="H23" s="6" t="s">
        <v>123</v>
      </c>
      <c r="I23" t="s">
        <v>179</v>
      </c>
      <c r="J23" s="5">
        <f t="shared" si="2"/>
        <v>8.6300000000000008E+70</v>
      </c>
      <c r="K23" s="5">
        <f t="shared" si="3"/>
        <v>2.6110000000000004E+71</v>
      </c>
      <c r="L23" s="13">
        <f t="shared" si="4"/>
        <v>20</v>
      </c>
      <c r="M23" s="17">
        <f t="shared" si="5"/>
        <v>2.0254924681344151</v>
      </c>
      <c r="N23" s="14">
        <f t="shared" si="6"/>
        <v>15</v>
      </c>
      <c r="U23" t="s">
        <v>21</v>
      </c>
      <c r="V23">
        <v>22</v>
      </c>
    </row>
    <row r="24" spans="2:22" ht="17.25" thickBot="1" x14ac:dyDescent="0.35">
      <c r="B24" s="14" t="s">
        <v>180</v>
      </c>
      <c r="C24" s="14" t="s">
        <v>68</v>
      </c>
      <c r="D24" s="5">
        <v>873</v>
      </c>
      <c r="E24">
        <v>883</v>
      </c>
      <c r="F24" s="6">
        <f t="shared" si="0"/>
        <v>10</v>
      </c>
      <c r="G24" s="5">
        <f t="shared" si="1"/>
        <v>3</v>
      </c>
      <c r="H24" s="6" t="s">
        <v>131</v>
      </c>
      <c r="I24" t="s">
        <v>181</v>
      </c>
      <c r="J24" s="5">
        <f t="shared" si="2"/>
        <v>2.0000000000000001E+69</v>
      </c>
      <c r="K24" s="5">
        <f t="shared" si="3"/>
        <v>1.3400000000000002E+70</v>
      </c>
      <c r="L24" s="13">
        <f t="shared" si="4"/>
        <v>21</v>
      </c>
      <c r="M24" s="17">
        <f t="shared" si="5"/>
        <v>5.7</v>
      </c>
      <c r="N24" s="14">
        <f t="shared" si="6"/>
        <v>2</v>
      </c>
      <c r="U24" t="s">
        <v>22</v>
      </c>
      <c r="V24">
        <v>23</v>
      </c>
    </row>
    <row r="25" spans="2:22" ht="17.25" thickBot="1" x14ac:dyDescent="0.35">
      <c r="B25" s="14" t="s">
        <v>126</v>
      </c>
      <c r="C25" s="14" t="s">
        <v>68</v>
      </c>
      <c r="D25" s="5">
        <v>867</v>
      </c>
      <c r="E25">
        <v>867</v>
      </c>
      <c r="F25" s="6">
        <f t="shared" si="0"/>
        <v>0</v>
      </c>
      <c r="G25" s="5">
        <f t="shared" si="1"/>
        <v>26</v>
      </c>
      <c r="H25" s="6" t="s">
        <v>128</v>
      </c>
      <c r="I25" t="s">
        <v>182</v>
      </c>
      <c r="J25" s="5">
        <f t="shared" si="2"/>
        <v>2.3000000000000002E+69</v>
      </c>
      <c r="K25" s="5">
        <f t="shared" si="3"/>
        <v>2.6000000000000002E+69</v>
      </c>
      <c r="L25" s="13">
        <f t="shared" si="4"/>
        <v>22</v>
      </c>
      <c r="M25" s="17">
        <f t="shared" si="5"/>
        <v>0.13043478260869557</v>
      </c>
      <c r="N25" s="14">
        <f t="shared" si="6"/>
        <v>29</v>
      </c>
      <c r="U25" t="s">
        <v>23</v>
      </c>
      <c r="V25">
        <v>24</v>
      </c>
    </row>
    <row r="26" spans="2:22" ht="17.25" thickBot="1" x14ac:dyDescent="0.35">
      <c r="B26" s="14" t="s">
        <v>132</v>
      </c>
      <c r="C26" s="14" t="s">
        <v>91</v>
      </c>
      <c r="D26" s="5">
        <v>855</v>
      </c>
      <c r="E26">
        <v>861</v>
      </c>
      <c r="F26" s="6">
        <f t="shared" si="0"/>
        <v>6</v>
      </c>
      <c r="G26" s="5">
        <f t="shared" si="1"/>
        <v>12</v>
      </c>
      <c r="H26" s="6" t="s">
        <v>134</v>
      </c>
      <c r="I26" t="s">
        <v>183</v>
      </c>
      <c r="J26" s="5">
        <f t="shared" si="2"/>
        <v>6.9829999999999995E+68</v>
      </c>
      <c r="K26" s="5">
        <f t="shared" si="3"/>
        <v>1.6000000000000001E+69</v>
      </c>
      <c r="L26" s="13">
        <f t="shared" si="4"/>
        <v>23</v>
      </c>
      <c r="M26" s="17">
        <f t="shared" si="5"/>
        <v>1.2912788199914078</v>
      </c>
      <c r="N26" s="14">
        <f t="shared" si="6"/>
        <v>20</v>
      </c>
      <c r="U26" t="s">
        <v>24</v>
      </c>
      <c r="V26">
        <v>25</v>
      </c>
    </row>
    <row r="27" spans="2:22" ht="17.25" thickBot="1" x14ac:dyDescent="0.35">
      <c r="B27" s="14" t="s">
        <v>138</v>
      </c>
      <c r="C27" s="14" t="s">
        <v>71</v>
      </c>
      <c r="D27" s="5">
        <v>851</v>
      </c>
      <c r="E27">
        <v>867</v>
      </c>
      <c r="F27" s="6">
        <f t="shared" si="0"/>
        <v>16</v>
      </c>
      <c r="G27" s="5">
        <f t="shared" si="1"/>
        <v>1</v>
      </c>
      <c r="H27" s="6" t="s">
        <v>140</v>
      </c>
      <c r="I27" t="s">
        <v>184</v>
      </c>
      <c r="J27" s="5">
        <f t="shared" si="2"/>
        <v>1.6059999999999999E+68</v>
      </c>
      <c r="K27" s="5">
        <f t="shared" si="3"/>
        <v>8.8210000000000004E+68</v>
      </c>
      <c r="L27" s="13">
        <f t="shared" si="4"/>
        <v>24</v>
      </c>
      <c r="M27" s="17">
        <f t="shared" si="5"/>
        <v>4.4925280199252811</v>
      </c>
      <c r="N27" s="14">
        <f t="shared" si="6"/>
        <v>4</v>
      </c>
      <c r="U27" t="s">
        <v>25</v>
      </c>
      <c r="V27">
        <v>26</v>
      </c>
    </row>
    <row r="28" spans="2:22" ht="17.25" thickBot="1" x14ac:dyDescent="0.35">
      <c r="B28" s="14" t="s">
        <v>135</v>
      </c>
      <c r="C28" s="14" t="s">
        <v>68</v>
      </c>
      <c r="D28" s="5">
        <v>859</v>
      </c>
      <c r="E28">
        <v>859</v>
      </c>
      <c r="F28" s="6">
        <f t="shared" si="0"/>
        <v>0</v>
      </c>
      <c r="G28" s="5">
        <f t="shared" si="1"/>
        <v>26</v>
      </c>
      <c r="H28" s="6" t="s">
        <v>137</v>
      </c>
      <c r="I28" t="s">
        <v>185</v>
      </c>
      <c r="J28" s="5">
        <f t="shared" si="2"/>
        <v>2.2649999999999997E+68</v>
      </c>
      <c r="K28" s="5">
        <f t="shared" si="3"/>
        <v>4.558E+68</v>
      </c>
      <c r="L28" s="13">
        <f t="shared" si="4"/>
        <v>25</v>
      </c>
      <c r="M28" s="17">
        <f t="shared" si="5"/>
        <v>1.0123620309050776</v>
      </c>
      <c r="N28" s="14">
        <f t="shared" si="6"/>
        <v>24</v>
      </c>
    </row>
    <row r="29" spans="2:22" ht="17.25" thickBot="1" x14ac:dyDescent="0.35">
      <c r="B29" s="14" t="s">
        <v>141</v>
      </c>
      <c r="C29" s="14" t="s">
        <v>68</v>
      </c>
      <c r="D29" s="5">
        <v>855</v>
      </c>
      <c r="E29">
        <v>864</v>
      </c>
      <c r="F29" s="6">
        <f t="shared" si="0"/>
        <v>9</v>
      </c>
      <c r="G29" s="5">
        <f t="shared" si="1"/>
        <v>5</v>
      </c>
      <c r="H29" s="6" t="s">
        <v>143</v>
      </c>
      <c r="I29" t="s">
        <v>186</v>
      </c>
      <c r="J29" s="5">
        <f t="shared" si="2"/>
        <v>7.2299999999999994E+67</v>
      </c>
      <c r="K29" s="5">
        <f t="shared" si="3"/>
        <v>3.5480000000000001E+68</v>
      </c>
      <c r="L29" s="13">
        <f t="shared" si="4"/>
        <v>26</v>
      </c>
      <c r="M29" s="17">
        <f t="shared" si="5"/>
        <v>3.9073305670816048</v>
      </c>
      <c r="N29" s="14">
        <f t="shared" si="6"/>
        <v>5</v>
      </c>
    </row>
    <row r="30" spans="2:22" ht="17.25" thickBot="1" x14ac:dyDescent="0.35">
      <c r="B30" s="14" t="s">
        <v>144</v>
      </c>
      <c r="C30" s="14" t="s">
        <v>64</v>
      </c>
      <c r="D30" s="5">
        <v>836</v>
      </c>
      <c r="E30">
        <v>836</v>
      </c>
      <c r="F30" s="6">
        <f t="shared" si="0"/>
        <v>0</v>
      </c>
      <c r="G30" s="5">
        <f t="shared" si="1"/>
        <v>26</v>
      </c>
      <c r="H30" s="6" t="s">
        <v>146</v>
      </c>
      <c r="I30" t="s">
        <v>187</v>
      </c>
      <c r="J30" s="5">
        <f t="shared" si="2"/>
        <v>9.4000000000000003E+66</v>
      </c>
      <c r="K30" s="5">
        <f t="shared" si="3"/>
        <v>2.0499999999999999E+67</v>
      </c>
      <c r="L30" s="13">
        <f t="shared" si="4"/>
        <v>27</v>
      </c>
      <c r="M30" s="17">
        <f t="shared" si="5"/>
        <v>1.1808510638297869</v>
      </c>
      <c r="N30" s="14">
        <f t="shared" si="6"/>
        <v>21</v>
      </c>
    </row>
    <row r="31" spans="2:22" ht="17.25" thickBot="1" x14ac:dyDescent="0.35">
      <c r="B31" s="14" t="s">
        <v>147</v>
      </c>
      <c r="C31" s="14" t="s">
        <v>68</v>
      </c>
      <c r="D31" s="5">
        <v>828</v>
      </c>
      <c r="E31">
        <v>834</v>
      </c>
      <c r="F31" s="6">
        <f t="shared" si="0"/>
        <v>6</v>
      </c>
      <c r="G31" s="5">
        <f t="shared" si="1"/>
        <v>12</v>
      </c>
      <c r="H31" s="6" t="s">
        <v>149</v>
      </c>
      <c r="I31" t="s">
        <v>188</v>
      </c>
      <c r="J31" s="5">
        <f t="shared" si="2"/>
        <v>4.7999999999999996E+66</v>
      </c>
      <c r="K31" s="5">
        <f t="shared" si="3"/>
        <v>1.1599999999999999E+67</v>
      </c>
      <c r="L31" s="13">
        <f t="shared" si="4"/>
        <v>28</v>
      </c>
      <c r="M31" s="17">
        <f t="shared" si="5"/>
        <v>1.416666666666667</v>
      </c>
      <c r="N31" s="14">
        <f t="shared" si="6"/>
        <v>19</v>
      </c>
    </row>
    <row r="32" spans="2:22" ht="17.25" thickBot="1" x14ac:dyDescent="0.35">
      <c r="B32" s="15" t="s">
        <v>150</v>
      </c>
      <c r="C32" s="15" t="s">
        <v>68</v>
      </c>
      <c r="D32" s="8">
        <v>826</v>
      </c>
      <c r="E32">
        <v>832</v>
      </c>
      <c r="F32" s="9">
        <f t="shared" si="0"/>
        <v>6</v>
      </c>
      <c r="G32" s="8">
        <f t="shared" si="1"/>
        <v>12</v>
      </c>
      <c r="H32" s="9" t="s">
        <v>152</v>
      </c>
      <c r="I32" t="s">
        <v>189</v>
      </c>
      <c r="J32" s="8">
        <f t="shared" si="2"/>
        <v>3.5999999999999999E+66</v>
      </c>
      <c r="K32" s="8">
        <f t="shared" si="3"/>
        <v>7.4000000000000001E+66</v>
      </c>
      <c r="L32" s="25">
        <f t="shared" si="4"/>
        <v>29</v>
      </c>
      <c r="M32" s="18">
        <f t="shared" si="5"/>
        <v>1.0555555555555558</v>
      </c>
      <c r="N32" s="15">
        <f t="shared" si="6"/>
        <v>23</v>
      </c>
    </row>
    <row r="33" spans="2:14" ht="17.25" thickBot="1" x14ac:dyDescent="0.35">
      <c r="B33" s="22" t="s">
        <v>153</v>
      </c>
      <c r="C33" s="19"/>
      <c r="D33" s="20"/>
      <c r="E33" s="23">
        <f>AVERAGE(D4:D32)</f>
        <v>887.58620689655174</v>
      </c>
      <c r="F33" s="20"/>
      <c r="G33" s="20"/>
      <c r="H33" s="28" t="s">
        <v>154</v>
      </c>
      <c r="I33" s="28"/>
      <c r="J33" s="20"/>
      <c r="K33" s="20"/>
      <c r="L33" s="20"/>
      <c r="M33" s="24">
        <f>AVERAGE(M4:M32)</f>
        <v>2.490247957599522</v>
      </c>
      <c r="N33" s="21"/>
    </row>
  </sheetData>
  <sortState xmlns:xlrd2="http://schemas.microsoft.com/office/spreadsheetml/2017/richdata2" ref="B4:N32">
    <sortCondition ref="L4"/>
  </sortState>
  <mergeCells count="1">
    <mergeCell ref="H33:I33"/>
  </mergeCells>
  <phoneticPr fontId="2" type="noConversion"/>
  <conditionalFormatting sqref="C4:C32">
    <cfRule type="expression" dxfId="179" priority="8">
      <formula>$C4="장로"</formula>
    </cfRule>
    <cfRule type="expression" dxfId="178" priority="9">
      <formula>OR($C4="길드마스터",$C4="부길드마스터")</formula>
    </cfRule>
    <cfRule type="expression" dxfId="177" priority="10">
      <formula>$C4="일반"</formula>
    </cfRule>
    <cfRule type="expression" dxfId="176" priority="11">
      <formula>$C4="정예"</formula>
    </cfRule>
  </conditionalFormatting>
  <conditionalFormatting sqref="F4:F32">
    <cfRule type="expression" dxfId="175" priority="5">
      <formula>$F4&gt;10</formula>
    </cfRule>
    <cfRule type="expression" dxfId="174" priority="6">
      <formula>$F4&gt;5</formula>
    </cfRule>
    <cfRule type="expression" dxfId="173" priority="7">
      <formula>$F4&gt;=0</formula>
    </cfRule>
  </conditionalFormatting>
  <conditionalFormatting sqref="M4:M32">
    <cfRule type="expression" dxfId="172" priority="2">
      <formula>$M4&gt;400%</formula>
    </cfRule>
    <cfRule type="expression" dxfId="171" priority="3">
      <formula>$M4&gt;100%</formula>
    </cfRule>
    <cfRule type="expression" dxfId="170" priority="4">
      <formula>$M4&gt;0%</formula>
    </cfRule>
  </conditionalFormatting>
  <conditionalFormatting sqref="L4:L32">
    <cfRule type="top10" dxfId="169" priority="16" bottom="1" rank="5"/>
  </conditionalFormatting>
  <conditionalFormatting sqref="N4:N32">
    <cfRule type="top10" dxfId="168" priority="38" bottom="1" rank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3C92-A761-482C-A27B-90943D6CB478}">
  <dimension ref="B2:V34"/>
  <sheetViews>
    <sheetView zoomScale="85" zoomScaleNormal="85" workbookViewId="0">
      <selection activeCell="B3" sqref="B3:N34"/>
    </sheetView>
  </sheetViews>
  <sheetFormatPr defaultRowHeight="16.5" x14ac:dyDescent="0.3"/>
  <cols>
    <col min="2" max="2" width="17.25" bestFit="1" customWidth="1"/>
    <col min="3" max="3" width="13" bestFit="1" customWidth="1"/>
    <col min="4" max="6" width="6.125" bestFit="1" customWidth="1"/>
    <col min="7" max="7" width="5.5" bestFit="1" customWidth="1"/>
    <col min="10" max="11" width="11" hidden="1" customWidth="1"/>
    <col min="12" max="14" width="7.375" bestFit="1" customWidth="1"/>
    <col min="20" max="23" width="9" customWidth="1"/>
  </cols>
  <sheetData>
    <row r="2" spans="2:22" ht="17.25" thickBot="1" x14ac:dyDescent="0.35">
      <c r="U2" t="s">
        <v>0</v>
      </c>
      <c r="V2">
        <v>1</v>
      </c>
    </row>
    <row r="3" spans="2:22" ht="17.25" thickBot="1" x14ac:dyDescent="0.35">
      <c r="B3" s="10" t="s">
        <v>52</v>
      </c>
      <c r="C3" s="11" t="s">
        <v>53</v>
      </c>
      <c r="D3" s="11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1" t="s">
        <v>59</v>
      </c>
      <c r="J3" s="11"/>
      <c r="K3" s="11"/>
      <c r="L3" s="11" t="s">
        <v>60</v>
      </c>
      <c r="M3" s="11" t="s">
        <v>61</v>
      </c>
      <c r="N3" s="12" t="s">
        <v>62</v>
      </c>
      <c r="U3" t="s">
        <v>1</v>
      </c>
      <c r="V3">
        <v>2</v>
      </c>
    </row>
    <row r="4" spans="2:22" ht="17.25" thickBot="1" x14ac:dyDescent="0.35">
      <c r="B4" s="13" t="s">
        <v>190</v>
      </c>
      <c r="C4" s="13" t="s">
        <v>68</v>
      </c>
      <c r="D4" s="2">
        <v>900</v>
      </c>
      <c r="E4">
        <v>917</v>
      </c>
      <c r="F4" s="3">
        <f t="shared" ref="F4:F33" si="0">E4-D4</f>
        <v>17</v>
      </c>
      <c r="G4" s="2">
        <f t="shared" ref="G4:G33" si="1">RANK(F4,$F$4:$F$33,0)</f>
        <v>2</v>
      </c>
      <c r="H4" s="3" t="s">
        <v>191</v>
      </c>
      <c r="I4" t="s">
        <v>83</v>
      </c>
      <c r="J4" s="2">
        <f t="shared" ref="J4:J33" si="2">VALUE(LEFT(H4,LEN(H4)-1))*POWER(10,3*VLOOKUP(RIGHT(H4,1),$U$2:$V$26,2,FALSE))</f>
        <v>1.3840000000000001E+71</v>
      </c>
      <c r="K4" s="2">
        <f t="shared" ref="K4:K33" si="3">VALUE(LEFT(I4,LEN(I4)-1))*POWER(10,3*VLOOKUP(RIGHT(I4,1),$U$2:$V$26,2,FALSE))</f>
        <v>1.8999999999999996E+72</v>
      </c>
      <c r="L4" s="13">
        <f t="shared" ref="L4:L33" si="4">RANK(K4,$K$4:$K$33,0)</f>
        <v>21</v>
      </c>
      <c r="M4" s="16">
        <f t="shared" ref="M4:M33" si="5">K4/J4-1</f>
        <v>12.728323699421962</v>
      </c>
      <c r="N4" s="13">
        <f t="shared" ref="N4:N33" si="6">RANK(M4,$M$4:$M$33,0)</f>
        <v>1</v>
      </c>
      <c r="U4" t="s">
        <v>2</v>
      </c>
      <c r="V4">
        <v>3</v>
      </c>
    </row>
    <row r="5" spans="2:22" ht="17.25" thickBot="1" x14ac:dyDescent="0.35">
      <c r="B5" s="14" t="s">
        <v>97</v>
      </c>
      <c r="C5" s="14" t="s">
        <v>68</v>
      </c>
      <c r="D5" s="5">
        <v>936</v>
      </c>
      <c r="E5">
        <v>954</v>
      </c>
      <c r="F5" s="6">
        <f t="shared" si="0"/>
        <v>18</v>
      </c>
      <c r="G5" s="5">
        <f t="shared" si="1"/>
        <v>1</v>
      </c>
      <c r="H5" s="6" t="s">
        <v>192</v>
      </c>
      <c r="I5" t="s">
        <v>193</v>
      </c>
      <c r="J5" s="5">
        <f t="shared" si="2"/>
        <v>8.7900000000000003E+73</v>
      </c>
      <c r="K5" s="5">
        <f t="shared" si="3"/>
        <v>1.1000000000000001E+75</v>
      </c>
      <c r="L5" s="13">
        <f t="shared" si="4"/>
        <v>9</v>
      </c>
      <c r="M5" s="17">
        <f t="shared" si="5"/>
        <v>11.514220705346986</v>
      </c>
      <c r="N5" s="14">
        <f t="shared" si="6"/>
        <v>2</v>
      </c>
      <c r="U5" t="s">
        <v>3</v>
      </c>
      <c r="V5">
        <v>4</v>
      </c>
    </row>
    <row r="6" spans="2:22" ht="17.25" thickBot="1" x14ac:dyDescent="0.35">
      <c r="B6" s="14" t="s">
        <v>103</v>
      </c>
      <c r="C6" s="14" t="s">
        <v>104</v>
      </c>
      <c r="D6" s="5">
        <v>915</v>
      </c>
      <c r="E6">
        <v>930</v>
      </c>
      <c r="F6" s="6">
        <f t="shared" si="0"/>
        <v>15</v>
      </c>
      <c r="G6" s="5">
        <f t="shared" si="1"/>
        <v>3</v>
      </c>
      <c r="H6" s="6" t="s">
        <v>194</v>
      </c>
      <c r="I6" t="s">
        <v>195</v>
      </c>
      <c r="J6" s="5">
        <f t="shared" si="2"/>
        <v>4.2999999999999993E+72</v>
      </c>
      <c r="K6" s="5">
        <f t="shared" si="3"/>
        <v>3.0399999999999994E+73</v>
      </c>
      <c r="L6" s="13">
        <f t="shared" si="4"/>
        <v>19</v>
      </c>
      <c r="M6" s="17">
        <f t="shared" si="5"/>
        <v>6.0697674418604652</v>
      </c>
      <c r="N6" s="14">
        <f t="shared" si="6"/>
        <v>3</v>
      </c>
      <c r="U6" t="s">
        <v>4</v>
      </c>
      <c r="V6">
        <v>5</v>
      </c>
    </row>
    <row r="7" spans="2:22" ht="17.25" thickBot="1" x14ac:dyDescent="0.35">
      <c r="B7" s="14" t="s">
        <v>138</v>
      </c>
      <c r="C7" s="14" t="s">
        <v>71</v>
      </c>
      <c r="D7" s="5">
        <v>901</v>
      </c>
      <c r="E7">
        <v>912</v>
      </c>
      <c r="F7" s="6">
        <f t="shared" si="0"/>
        <v>11</v>
      </c>
      <c r="G7" s="5">
        <f t="shared" si="1"/>
        <v>11</v>
      </c>
      <c r="H7" s="6" t="s">
        <v>196</v>
      </c>
      <c r="I7" t="s">
        <v>197</v>
      </c>
      <c r="J7" s="5">
        <f t="shared" si="2"/>
        <v>1.9850000000000001E+71</v>
      </c>
      <c r="K7" s="5">
        <f t="shared" si="3"/>
        <v>1.3999999999999998E+72</v>
      </c>
      <c r="L7" s="13">
        <f t="shared" si="4"/>
        <v>22</v>
      </c>
      <c r="M7" s="17">
        <f t="shared" si="5"/>
        <v>6.0528967254408048</v>
      </c>
      <c r="N7" s="14">
        <f t="shared" si="6"/>
        <v>4</v>
      </c>
      <c r="U7" t="s">
        <v>5</v>
      </c>
      <c r="V7">
        <v>6</v>
      </c>
    </row>
    <row r="8" spans="2:22" ht="17.25" thickBot="1" x14ac:dyDescent="0.35">
      <c r="B8" s="14" t="str">
        <f>"-일광-"</f>
        <v>-일광-</v>
      </c>
      <c r="C8" s="14" t="s">
        <v>71</v>
      </c>
      <c r="D8" s="5">
        <v>956</v>
      </c>
      <c r="E8">
        <v>963</v>
      </c>
      <c r="F8" s="6">
        <f t="shared" si="0"/>
        <v>7</v>
      </c>
      <c r="G8" s="5">
        <f t="shared" si="1"/>
        <v>22</v>
      </c>
      <c r="H8" s="6" t="s">
        <v>198</v>
      </c>
      <c r="I8" t="s">
        <v>199</v>
      </c>
      <c r="J8" s="5">
        <f t="shared" si="2"/>
        <v>2.3999999999999996E+75</v>
      </c>
      <c r="K8" s="5">
        <f t="shared" si="3"/>
        <v>1.5899999999999998E+76</v>
      </c>
      <c r="L8" s="13">
        <f t="shared" si="4"/>
        <v>4</v>
      </c>
      <c r="M8" s="17">
        <f t="shared" si="5"/>
        <v>5.625</v>
      </c>
      <c r="N8" s="14">
        <f t="shared" si="6"/>
        <v>5</v>
      </c>
      <c r="U8" t="s">
        <v>6</v>
      </c>
      <c r="V8">
        <v>7</v>
      </c>
    </row>
    <row r="9" spans="2:22" ht="17.25" thickBot="1" x14ac:dyDescent="0.35">
      <c r="B9" s="14" t="s">
        <v>63</v>
      </c>
      <c r="C9" s="14" t="s">
        <v>64</v>
      </c>
      <c r="D9" s="5">
        <v>965</v>
      </c>
      <c r="E9">
        <v>974</v>
      </c>
      <c r="F9" s="6">
        <f t="shared" si="0"/>
        <v>9</v>
      </c>
      <c r="G9" s="5">
        <f t="shared" si="1"/>
        <v>13</v>
      </c>
      <c r="H9" s="6" t="s">
        <v>200</v>
      </c>
      <c r="I9" t="s">
        <v>201</v>
      </c>
      <c r="J9" s="5">
        <f t="shared" si="2"/>
        <v>1.1699999999999999E+76</v>
      </c>
      <c r="K9" s="5">
        <f t="shared" si="3"/>
        <v>7.4200000000000001E+76</v>
      </c>
      <c r="L9" s="13">
        <f t="shared" si="4"/>
        <v>1</v>
      </c>
      <c r="M9" s="17">
        <f t="shared" si="5"/>
        <v>5.3418803418803424</v>
      </c>
      <c r="N9" s="14">
        <f t="shared" si="6"/>
        <v>6</v>
      </c>
      <c r="U9" t="s">
        <v>7</v>
      </c>
      <c r="V9">
        <v>8</v>
      </c>
    </row>
    <row r="10" spans="2:22" ht="17.25" thickBot="1" x14ac:dyDescent="0.35">
      <c r="B10" s="14" t="s">
        <v>73</v>
      </c>
      <c r="C10" s="14" t="s">
        <v>71</v>
      </c>
      <c r="D10" s="5">
        <v>959</v>
      </c>
      <c r="E10">
        <v>968</v>
      </c>
      <c r="F10" s="6">
        <f t="shared" si="0"/>
        <v>9</v>
      </c>
      <c r="G10" s="5">
        <f t="shared" si="1"/>
        <v>13</v>
      </c>
      <c r="H10" s="6" t="s">
        <v>202</v>
      </c>
      <c r="I10" t="s">
        <v>203</v>
      </c>
      <c r="J10" s="5">
        <f t="shared" si="2"/>
        <v>3.3999999999999997E+75</v>
      </c>
      <c r="K10" s="5">
        <f t="shared" si="3"/>
        <v>2.1499999999999999E+76</v>
      </c>
      <c r="L10" s="13">
        <f t="shared" si="4"/>
        <v>2</v>
      </c>
      <c r="M10" s="17">
        <f t="shared" si="5"/>
        <v>5.3235294117647065</v>
      </c>
      <c r="N10" s="14">
        <f t="shared" si="6"/>
        <v>7</v>
      </c>
      <c r="U10" t="s">
        <v>8</v>
      </c>
      <c r="V10">
        <v>9</v>
      </c>
    </row>
    <row r="11" spans="2:22" ht="17.25" thickBot="1" x14ac:dyDescent="0.35">
      <c r="B11" s="14" t="s">
        <v>163</v>
      </c>
      <c r="C11" s="14" t="s">
        <v>68</v>
      </c>
      <c r="D11" s="5">
        <v>942</v>
      </c>
      <c r="E11">
        <v>954</v>
      </c>
      <c r="F11" s="6">
        <f t="shared" si="0"/>
        <v>12</v>
      </c>
      <c r="G11" s="5">
        <f t="shared" si="1"/>
        <v>9</v>
      </c>
      <c r="H11" s="6" t="s">
        <v>204</v>
      </c>
      <c r="I11" t="s">
        <v>205</v>
      </c>
      <c r="J11" s="5">
        <f t="shared" si="2"/>
        <v>2.12E+74</v>
      </c>
      <c r="K11" s="5">
        <f t="shared" si="3"/>
        <v>1.2999999999999999E+75</v>
      </c>
      <c r="L11" s="13">
        <f t="shared" si="4"/>
        <v>8</v>
      </c>
      <c r="M11" s="17">
        <f t="shared" si="5"/>
        <v>5.132075471698113</v>
      </c>
      <c r="N11" s="14">
        <f t="shared" si="6"/>
        <v>8</v>
      </c>
      <c r="U11" t="s">
        <v>9</v>
      </c>
      <c r="V11">
        <v>10</v>
      </c>
    </row>
    <row r="12" spans="2:22" ht="17.25" thickBot="1" x14ac:dyDescent="0.35">
      <c r="B12" s="14" t="s">
        <v>206</v>
      </c>
      <c r="C12" s="14" t="s">
        <v>68</v>
      </c>
      <c r="D12" s="5">
        <v>944</v>
      </c>
      <c r="E12">
        <v>957</v>
      </c>
      <c r="F12" s="6">
        <f t="shared" si="0"/>
        <v>13</v>
      </c>
      <c r="G12" s="5">
        <f t="shared" si="1"/>
        <v>4</v>
      </c>
      <c r="H12" s="6" t="s">
        <v>207</v>
      </c>
      <c r="I12" t="s">
        <v>208</v>
      </c>
      <c r="J12" s="5">
        <f t="shared" si="2"/>
        <v>7.5420000000000001E+74</v>
      </c>
      <c r="K12" s="5">
        <f t="shared" si="3"/>
        <v>4.4000000000000002E+75</v>
      </c>
      <c r="L12" s="13">
        <f t="shared" si="4"/>
        <v>6</v>
      </c>
      <c r="M12" s="17">
        <f t="shared" si="5"/>
        <v>4.833996287456908</v>
      </c>
      <c r="N12" s="14">
        <f t="shared" si="6"/>
        <v>9</v>
      </c>
      <c r="U12" t="s">
        <v>10</v>
      </c>
      <c r="V12">
        <v>11</v>
      </c>
    </row>
    <row r="13" spans="2:22" ht="17.25" thickBot="1" x14ac:dyDescent="0.35">
      <c r="B13" s="14" t="s">
        <v>81</v>
      </c>
      <c r="C13" s="14" t="s">
        <v>68</v>
      </c>
      <c r="D13" s="5">
        <v>945</v>
      </c>
      <c r="E13">
        <v>958</v>
      </c>
      <c r="F13" s="6">
        <f t="shared" si="0"/>
        <v>13</v>
      </c>
      <c r="G13" s="5">
        <f t="shared" si="1"/>
        <v>4</v>
      </c>
      <c r="H13" s="6" t="s">
        <v>209</v>
      </c>
      <c r="I13" t="s">
        <v>210</v>
      </c>
      <c r="J13" s="5">
        <f t="shared" si="2"/>
        <v>3.9699999999999998E+74</v>
      </c>
      <c r="K13" s="5">
        <f t="shared" si="3"/>
        <v>2.2999999999999999E+75</v>
      </c>
      <c r="L13" s="13">
        <f t="shared" si="4"/>
        <v>7</v>
      </c>
      <c r="M13" s="17">
        <f t="shared" si="5"/>
        <v>4.7934508816120909</v>
      </c>
      <c r="N13" s="14">
        <f t="shared" si="6"/>
        <v>10</v>
      </c>
      <c r="U13" t="s">
        <v>11</v>
      </c>
      <c r="V13">
        <v>12</v>
      </c>
    </row>
    <row r="14" spans="2:22" ht="17.25" thickBot="1" x14ac:dyDescent="0.35">
      <c r="B14" s="14" t="s">
        <v>107</v>
      </c>
      <c r="C14" s="14" t="s">
        <v>68</v>
      </c>
      <c r="D14" s="5">
        <v>934</v>
      </c>
      <c r="E14">
        <v>947</v>
      </c>
      <c r="F14" s="6">
        <f t="shared" si="0"/>
        <v>13</v>
      </c>
      <c r="G14" s="5">
        <f t="shared" si="1"/>
        <v>4</v>
      </c>
      <c r="H14" s="6" t="s">
        <v>211</v>
      </c>
      <c r="I14" t="s">
        <v>212</v>
      </c>
      <c r="J14" s="5">
        <f t="shared" si="2"/>
        <v>8.409999999999999E+73</v>
      </c>
      <c r="K14" s="5">
        <f t="shared" si="3"/>
        <v>4.8149999999999994E+74</v>
      </c>
      <c r="L14" s="13">
        <f t="shared" si="4"/>
        <v>12</v>
      </c>
      <c r="M14" s="17">
        <f t="shared" si="5"/>
        <v>4.7253269916765754</v>
      </c>
      <c r="N14" s="14">
        <f t="shared" si="6"/>
        <v>11</v>
      </c>
      <c r="U14" t="s">
        <v>12</v>
      </c>
      <c r="V14">
        <v>13</v>
      </c>
    </row>
    <row r="15" spans="2:22" ht="17.25" thickBot="1" x14ac:dyDescent="0.35">
      <c r="B15" s="14" t="s">
        <v>213</v>
      </c>
      <c r="C15" s="14" t="s">
        <v>115</v>
      </c>
      <c r="D15" s="5">
        <v>873</v>
      </c>
      <c r="E15">
        <v>884</v>
      </c>
      <c r="F15" s="6">
        <f t="shared" si="0"/>
        <v>11</v>
      </c>
      <c r="G15" s="5">
        <f t="shared" si="1"/>
        <v>11</v>
      </c>
      <c r="H15" s="6" t="s">
        <v>214</v>
      </c>
      <c r="I15" t="s">
        <v>215</v>
      </c>
      <c r="J15" s="5">
        <f t="shared" si="2"/>
        <v>1.0000000000000001E+69</v>
      </c>
      <c r="K15" s="5">
        <f t="shared" si="3"/>
        <v>5.5000000000000008E+69</v>
      </c>
      <c r="L15" s="13">
        <f t="shared" si="4"/>
        <v>28</v>
      </c>
      <c r="M15" s="17">
        <f t="shared" si="5"/>
        <v>4.5</v>
      </c>
      <c r="N15" s="14">
        <f t="shared" si="6"/>
        <v>12</v>
      </c>
      <c r="U15" t="s">
        <v>13</v>
      </c>
      <c r="V15">
        <v>14</v>
      </c>
    </row>
    <row r="16" spans="2:22" ht="17.25" thickBot="1" x14ac:dyDescent="0.35">
      <c r="B16" s="14" t="s">
        <v>216</v>
      </c>
      <c r="C16" s="14" t="s">
        <v>68</v>
      </c>
      <c r="D16" s="5">
        <v>954</v>
      </c>
      <c r="E16">
        <v>963</v>
      </c>
      <c r="F16" s="6">
        <f t="shared" si="0"/>
        <v>9</v>
      </c>
      <c r="G16" s="5">
        <f t="shared" si="1"/>
        <v>13</v>
      </c>
      <c r="H16" s="6" t="s">
        <v>217</v>
      </c>
      <c r="I16" t="s">
        <v>218</v>
      </c>
      <c r="J16" s="5">
        <f t="shared" si="2"/>
        <v>3.0999999999999997E+75</v>
      </c>
      <c r="K16" s="5">
        <f t="shared" si="3"/>
        <v>1.65E+76</v>
      </c>
      <c r="L16" s="13">
        <f t="shared" si="4"/>
        <v>3</v>
      </c>
      <c r="M16" s="17">
        <f t="shared" si="5"/>
        <v>4.3225806451612909</v>
      </c>
      <c r="N16" s="14">
        <f t="shared" si="6"/>
        <v>13</v>
      </c>
      <c r="U16" t="s">
        <v>14</v>
      </c>
      <c r="V16">
        <v>15</v>
      </c>
    </row>
    <row r="17" spans="2:22" ht="17.25" thickBot="1" x14ac:dyDescent="0.35">
      <c r="B17" s="14" t="s">
        <v>94</v>
      </c>
      <c r="C17" s="14" t="s">
        <v>68</v>
      </c>
      <c r="D17" s="5">
        <v>938</v>
      </c>
      <c r="E17">
        <v>951</v>
      </c>
      <c r="F17" s="6">
        <f t="shared" si="0"/>
        <v>13</v>
      </c>
      <c r="G17" s="5">
        <f t="shared" si="1"/>
        <v>4</v>
      </c>
      <c r="H17" s="6" t="s">
        <v>219</v>
      </c>
      <c r="I17" t="s">
        <v>220</v>
      </c>
      <c r="J17" s="5">
        <f t="shared" si="2"/>
        <v>1.262E+74</v>
      </c>
      <c r="K17" s="5">
        <f t="shared" si="3"/>
        <v>6.6559999999999995E+74</v>
      </c>
      <c r="L17" s="13">
        <f t="shared" si="4"/>
        <v>11</v>
      </c>
      <c r="M17" s="17">
        <f t="shared" si="5"/>
        <v>4.2741679873217109</v>
      </c>
      <c r="N17" s="14">
        <f t="shared" si="6"/>
        <v>14</v>
      </c>
      <c r="U17" t="s">
        <v>15</v>
      </c>
      <c r="V17">
        <v>16</v>
      </c>
    </row>
    <row r="18" spans="2:22" ht="17.25" thickBot="1" x14ac:dyDescent="0.35">
      <c r="B18" s="14" t="s">
        <v>76</v>
      </c>
      <c r="C18" s="14" t="s">
        <v>64</v>
      </c>
      <c r="D18" s="5">
        <v>956</v>
      </c>
      <c r="E18">
        <v>964</v>
      </c>
      <c r="F18" s="6">
        <f t="shared" si="0"/>
        <v>8</v>
      </c>
      <c r="G18" s="5">
        <f t="shared" si="1"/>
        <v>17</v>
      </c>
      <c r="H18" s="6" t="s">
        <v>221</v>
      </c>
      <c r="I18" t="s">
        <v>222</v>
      </c>
      <c r="J18" s="5">
        <f t="shared" si="2"/>
        <v>2.7999999999999997E+75</v>
      </c>
      <c r="K18" s="5">
        <f t="shared" si="3"/>
        <v>1.44E+76</v>
      </c>
      <c r="L18" s="13">
        <f t="shared" si="4"/>
        <v>5</v>
      </c>
      <c r="M18" s="17">
        <f t="shared" si="5"/>
        <v>4.1428571428571432</v>
      </c>
      <c r="N18" s="14">
        <f t="shared" si="6"/>
        <v>15</v>
      </c>
      <c r="U18" t="s">
        <v>16</v>
      </c>
      <c r="V18">
        <v>17</v>
      </c>
    </row>
    <row r="19" spans="2:22" ht="17.25" thickBot="1" x14ac:dyDescent="0.35">
      <c r="B19" s="14" t="s">
        <v>171</v>
      </c>
      <c r="C19" s="14" t="s">
        <v>64</v>
      </c>
      <c r="D19" s="5">
        <v>939</v>
      </c>
      <c r="E19">
        <v>948</v>
      </c>
      <c r="F19" s="6">
        <f t="shared" si="0"/>
        <v>9</v>
      </c>
      <c r="G19" s="5">
        <f t="shared" si="1"/>
        <v>13</v>
      </c>
      <c r="H19" s="6" t="s">
        <v>223</v>
      </c>
      <c r="I19" t="s">
        <v>224</v>
      </c>
      <c r="J19" s="5">
        <f t="shared" si="2"/>
        <v>1.9069999999999997E+74</v>
      </c>
      <c r="K19" s="5">
        <f t="shared" si="3"/>
        <v>9.6529999999999999E+74</v>
      </c>
      <c r="L19" s="13">
        <f t="shared" si="4"/>
        <v>10</v>
      </c>
      <c r="M19" s="17">
        <f t="shared" si="5"/>
        <v>4.0618772941793404</v>
      </c>
      <c r="N19" s="14">
        <f t="shared" si="6"/>
        <v>16</v>
      </c>
      <c r="U19" t="s">
        <v>17</v>
      </c>
      <c r="V19">
        <v>18</v>
      </c>
    </row>
    <row r="20" spans="2:22" ht="17.25" thickBot="1" x14ac:dyDescent="0.35">
      <c r="B20" s="14" t="s">
        <v>132</v>
      </c>
      <c r="C20" s="14" t="s">
        <v>91</v>
      </c>
      <c r="D20" s="5">
        <v>906</v>
      </c>
      <c r="E20">
        <v>914</v>
      </c>
      <c r="F20" s="6">
        <f t="shared" si="0"/>
        <v>8</v>
      </c>
      <c r="G20" s="5">
        <f t="shared" si="1"/>
        <v>17</v>
      </c>
      <c r="H20" s="6" t="s">
        <v>225</v>
      </c>
      <c r="I20" t="s">
        <v>226</v>
      </c>
      <c r="J20" s="5">
        <f t="shared" si="2"/>
        <v>4.5410000000000009E+71</v>
      </c>
      <c r="K20" s="5">
        <f t="shared" si="3"/>
        <v>2.2E+72</v>
      </c>
      <c r="L20" s="13">
        <f t="shared" si="4"/>
        <v>20</v>
      </c>
      <c r="M20" s="17">
        <f t="shared" si="5"/>
        <v>3.8447478528958365</v>
      </c>
      <c r="N20" s="14">
        <f t="shared" si="6"/>
        <v>17</v>
      </c>
      <c r="U20" t="s">
        <v>18</v>
      </c>
      <c r="V20">
        <v>19</v>
      </c>
    </row>
    <row r="21" spans="2:22" ht="17.25" thickBot="1" x14ac:dyDescent="0.35">
      <c r="B21" s="14" t="s">
        <v>165</v>
      </c>
      <c r="C21" s="14" t="s">
        <v>91</v>
      </c>
      <c r="D21" s="5">
        <v>934</v>
      </c>
      <c r="E21">
        <v>946</v>
      </c>
      <c r="F21" s="6">
        <f t="shared" si="0"/>
        <v>12</v>
      </c>
      <c r="G21" s="5">
        <f t="shared" si="1"/>
        <v>9</v>
      </c>
      <c r="H21" s="6" t="s">
        <v>227</v>
      </c>
      <c r="I21" t="s">
        <v>228</v>
      </c>
      <c r="J21" s="5">
        <f t="shared" si="2"/>
        <v>9.0399999999999996E+73</v>
      </c>
      <c r="K21" s="5">
        <f t="shared" si="3"/>
        <v>4.2489999999999994E+74</v>
      </c>
      <c r="L21" s="13">
        <f t="shared" si="4"/>
        <v>13</v>
      </c>
      <c r="M21" s="17">
        <f t="shared" si="5"/>
        <v>3.7002212389380524</v>
      </c>
      <c r="N21" s="14">
        <f t="shared" si="6"/>
        <v>18</v>
      </c>
      <c r="U21" t="s">
        <v>19</v>
      </c>
      <c r="V21">
        <v>20</v>
      </c>
    </row>
    <row r="22" spans="2:22" ht="17.25" thickBot="1" x14ac:dyDescent="0.35">
      <c r="B22" s="14" t="s">
        <v>118</v>
      </c>
      <c r="C22" s="14" t="s">
        <v>68</v>
      </c>
      <c r="D22" s="5">
        <v>929</v>
      </c>
      <c r="E22">
        <v>942</v>
      </c>
      <c r="F22" s="6">
        <f t="shared" si="0"/>
        <v>13</v>
      </c>
      <c r="G22" s="5">
        <f t="shared" si="1"/>
        <v>4</v>
      </c>
      <c r="H22" s="6" t="s">
        <v>229</v>
      </c>
      <c r="I22" t="s">
        <v>230</v>
      </c>
      <c r="J22" s="5">
        <f t="shared" si="2"/>
        <v>3.2799999999999997E+73</v>
      </c>
      <c r="K22" s="5">
        <f t="shared" si="3"/>
        <v>1.4649999999999999E+74</v>
      </c>
      <c r="L22" s="13">
        <f t="shared" si="4"/>
        <v>15</v>
      </c>
      <c r="M22" s="17">
        <f t="shared" si="5"/>
        <v>3.4664634146341466</v>
      </c>
      <c r="N22" s="14">
        <f t="shared" si="6"/>
        <v>19</v>
      </c>
      <c r="U22" t="s">
        <v>20</v>
      </c>
      <c r="V22">
        <v>21</v>
      </c>
    </row>
    <row r="23" spans="2:22" ht="17.25" thickBot="1" x14ac:dyDescent="0.35">
      <c r="B23" s="14" t="s">
        <v>176</v>
      </c>
      <c r="C23" s="14" t="s">
        <v>68</v>
      </c>
      <c r="D23" s="5">
        <v>932</v>
      </c>
      <c r="E23">
        <v>940</v>
      </c>
      <c r="F23" s="6">
        <f t="shared" si="0"/>
        <v>8</v>
      </c>
      <c r="G23" s="5">
        <f t="shared" si="1"/>
        <v>17</v>
      </c>
      <c r="H23" s="6" t="s">
        <v>231</v>
      </c>
      <c r="I23" t="s">
        <v>232</v>
      </c>
      <c r="J23" s="5">
        <f t="shared" si="2"/>
        <v>5.0899999999999993E+73</v>
      </c>
      <c r="K23" s="5">
        <f t="shared" si="3"/>
        <v>2.0679999999999999E+74</v>
      </c>
      <c r="L23" s="13">
        <f t="shared" si="4"/>
        <v>14</v>
      </c>
      <c r="M23" s="17">
        <f t="shared" si="5"/>
        <v>3.0628683693516701</v>
      </c>
      <c r="N23" s="14">
        <f t="shared" si="6"/>
        <v>20</v>
      </c>
      <c r="U23" t="s">
        <v>21</v>
      </c>
      <c r="V23">
        <v>22</v>
      </c>
    </row>
    <row r="24" spans="2:22" ht="17.25" thickBot="1" x14ac:dyDescent="0.35">
      <c r="B24" s="14" t="s">
        <v>150</v>
      </c>
      <c r="C24" s="14" t="s">
        <v>68</v>
      </c>
      <c r="D24" s="5">
        <v>853</v>
      </c>
      <c r="E24">
        <v>859</v>
      </c>
      <c r="F24" s="6">
        <f t="shared" si="0"/>
        <v>6</v>
      </c>
      <c r="G24" s="5">
        <f t="shared" si="1"/>
        <v>23</v>
      </c>
      <c r="H24" s="6" t="s">
        <v>233</v>
      </c>
      <c r="I24" t="s">
        <v>234</v>
      </c>
      <c r="J24" s="5">
        <f t="shared" si="2"/>
        <v>1.6630000000000001E+68</v>
      </c>
      <c r="K24" s="5">
        <f t="shared" si="3"/>
        <v>6.0299999999999996E+68</v>
      </c>
      <c r="L24" s="13">
        <f t="shared" si="4"/>
        <v>29</v>
      </c>
      <c r="M24" s="17">
        <f t="shared" si="5"/>
        <v>2.6259771497294042</v>
      </c>
      <c r="N24" s="14">
        <f t="shared" si="6"/>
        <v>21</v>
      </c>
      <c r="U24" t="s">
        <v>22</v>
      </c>
      <c r="V24">
        <v>23</v>
      </c>
    </row>
    <row r="25" spans="2:22" ht="17.25" thickBot="1" x14ac:dyDescent="0.35">
      <c r="B25" s="14" t="s">
        <v>121</v>
      </c>
      <c r="C25" s="14" t="s">
        <v>68</v>
      </c>
      <c r="D25" s="5">
        <v>925</v>
      </c>
      <c r="E25">
        <v>931</v>
      </c>
      <c r="F25" s="6">
        <f t="shared" si="0"/>
        <v>6</v>
      </c>
      <c r="G25" s="5">
        <f t="shared" si="1"/>
        <v>23</v>
      </c>
      <c r="H25" s="6" t="s">
        <v>235</v>
      </c>
      <c r="I25" t="s">
        <v>236</v>
      </c>
      <c r="J25" s="5">
        <f t="shared" si="2"/>
        <v>9.8000000000000001E+72</v>
      </c>
      <c r="K25" s="5">
        <f t="shared" si="3"/>
        <v>3.1E+73</v>
      </c>
      <c r="L25" s="13">
        <f t="shared" si="4"/>
        <v>18</v>
      </c>
      <c r="M25" s="17">
        <f t="shared" si="5"/>
        <v>2.1632653061224487</v>
      </c>
      <c r="N25" s="14">
        <f t="shared" si="6"/>
        <v>22</v>
      </c>
      <c r="U25" t="s">
        <v>23</v>
      </c>
      <c r="V25">
        <v>24</v>
      </c>
    </row>
    <row r="26" spans="2:22" ht="17.25" thickBot="1" x14ac:dyDescent="0.35">
      <c r="B26" s="14" t="s">
        <v>167</v>
      </c>
      <c r="C26" s="14" t="s">
        <v>68</v>
      </c>
      <c r="D26" s="5">
        <v>931</v>
      </c>
      <c r="E26">
        <v>939</v>
      </c>
      <c r="F26" s="6">
        <f t="shared" si="0"/>
        <v>8</v>
      </c>
      <c r="G26" s="5">
        <f t="shared" si="1"/>
        <v>17</v>
      </c>
      <c r="H26" s="6" t="s">
        <v>237</v>
      </c>
      <c r="I26" t="s">
        <v>238</v>
      </c>
      <c r="J26" s="5">
        <f t="shared" si="2"/>
        <v>4.3399999999999994E+73</v>
      </c>
      <c r="K26" s="5">
        <f t="shared" si="3"/>
        <v>1.3369999999999998E+74</v>
      </c>
      <c r="L26" s="13">
        <f t="shared" si="4"/>
        <v>16</v>
      </c>
      <c r="M26" s="17">
        <f t="shared" si="5"/>
        <v>2.0806451612903225</v>
      </c>
      <c r="N26" s="14">
        <f t="shared" si="6"/>
        <v>23</v>
      </c>
      <c r="U26" t="s">
        <v>24</v>
      </c>
      <c r="V26">
        <v>25</v>
      </c>
    </row>
    <row r="27" spans="2:22" ht="17.25" thickBot="1" x14ac:dyDescent="0.35">
      <c r="B27" s="14" t="str">
        <f>"-화이트리스트-"</f>
        <v>-화이트리스트-</v>
      </c>
      <c r="C27" s="14" t="s">
        <v>68</v>
      </c>
      <c r="D27" s="5">
        <v>925</v>
      </c>
      <c r="E27">
        <v>930</v>
      </c>
      <c r="F27" s="6">
        <f t="shared" si="0"/>
        <v>5</v>
      </c>
      <c r="G27" s="5">
        <f t="shared" si="1"/>
        <v>26</v>
      </c>
      <c r="H27" s="6" t="s">
        <v>239</v>
      </c>
      <c r="I27" t="s">
        <v>240</v>
      </c>
      <c r="J27" s="5">
        <f t="shared" si="2"/>
        <v>2.3399999999999998E+73</v>
      </c>
      <c r="K27" s="5">
        <f t="shared" si="3"/>
        <v>6.3599999999999997E+73</v>
      </c>
      <c r="L27" s="13">
        <f t="shared" si="4"/>
        <v>17</v>
      </c>
      <c r="M27" s="17">
        <f t="shared" si="5"/>
        <v>1.7179487179487181</v>
      </c>
      <c r="N27" s="14">
        <f t="shared" si="6"/>
        <v>24</v>
      </c>
      <c r="U27" t="s">
        <v>25</v>
      </c>
      <c r="V27">
        <v>26</v>
      </c>
    </row>
    <row r="28" spans="2:22" ht="17.25" thickBot="1" x14ac:dyDescent="0.35">
      <c r="B28" s="14" t="s">
        <v>144</v>
      </c>
      <c r="C28" s="14" t="s">
        <v>64</v>
      </c>
      <c r="D28" s="5">
        <v>874</v>
      </c>
      <c r="E28">
        <v>880</v>
      </c>
      <c r="F28" s="6">
        <f t="shared" si="0"/>
        <v>6</v>
      </c>
      <c r="G28" s="5">
        <f t="shared" si="1"/>
        <v>23</v>
      </c>
      <c r="H28" s="6" t="s">
        <v>241</v>
      </c>
      <c r="I28" t="s">
        <v>242</v>
      </c>
      <c r="J28" s="5">
        <f t="shared" si="2"/>
        <v>3.7000000000000007E+69</v>
      </c>
      <c r="K28" s="5">
        <f t="shared" si="3"/>
        <v>9.7000000000000003E+69</v>
      </c>
      <c r="L28" s="13">
        <f t="shared" si="4"/>
        <v>27</v>
      </c>
      <c r="M28" s="17">
        <f t="shared" si="5"/>
        <v>1.621621621621621</v>
      </c>
      <c r="N28" s="14">
        <f t="shared" si="6"/>
        <v>25</v>
      </c>
    </row>
    <row r="29" spans="2:22" ht="17.25" thickBot="1" x14ac:dyDescent="0.35">
      <c r="B29" s="14" t="s">
        <v>141</v>
      </c>
      <c r="C29" s="14" t="s">
        <v>68</v>
      </c>
      <c r="D29" s="5">
        <v>894</v>
      </c>
      <c r="E29">
        <v>902</v>
      </c>
      <c r="F29" s="6">
        <f t="shared" si="0"/>
        <v>8</v>
      </c>
      <c r="G29" s="5">
        <f t="shared" si="1"/>
        <v>17</v>
      </c>
      <c r="H29" s="6" t="s">
        <v>243</v>
      </c>
      <c r="I29" t="s">
        <v>244</v>
      </c>
      <c r="J29" s="5">
        <f t="shared" si="2"/>
        <v>5.14E+70</v>
      </c>
      <c r="K29" s="5">
        <f t="shared" si="3"/>
        <v>1.2690000000000001E+71</v>
      </c>
      <c r="L29" s="13">
        <f t="shared" si="4"/>
        <v>24</v>
      </c>
      <c r="M29" s="17">
        <f t="shared" si="5"/>
        <v>1.4688715953307394</v>
      </c>
      <c r="N29" s="14">
        <f t="shared" si="6"/>
        <v>26</v>
      </c>
    </row>
    <row r="30" spans="2:22" ht="17.25" thickBot="1" x14ac:dyDescent="0.35">
      <c r="B30" s="14" t="s">
        <v>126</v>
      </c>
      <c r="C30" s="14" t="s">
        <v>68</v>
      </c>
      <c r="D30" s="5">
        <v>880</v>
      </c>
      <c r="E30">
        <v>880</v>
      </c>
      <c r="F30" s="6">
        <f t="shared" si="0"/>
        <v>0</v>
      </c>
      <c r="G30" s="5">
        <f t="shared" si="1"/>
        <v>29</v>
      </c>
      <c r="H30" s="6" t="s">
        <v>119</v>
      </c>
      <c r="I30" t="s">
        <v>245</v>
      </c>
      <c r="J30" s="5">
        <f t="shared" si="2"/>
        <v>7.3000000000000001E+69</v>
      </c>
      <c r="K30" s="5">
        <f t="shared" si="3"/>
        <v>1.75E+70</v>
      </c>
      <c r="L30" s="13">
        <f t="shared" si="4"/>
        <v>26</v>
      </c>
      <c r="M30" s="17">
        <f t="shared" si="5"/>
        <v>1.3972602739726026</v>
      </c>
      <c r="N30" s="14">
        <f t="shared" si="6"/>
        <v>27</v>
      </c>
    </row>
    <row r="31" spans="2:22" ht="17.25" thickBot="1" x14ac:dyDescent="0.35">
      <c r="B31" s="14" t="s">
        <v>147</v>
      </c>
      <c r="C31" s="14" t="s">
        <v>68</v>
      </c>
      <c r="D31" s="5">
        <v>853</v>
      </c>
      <c r="E31">
        <v>856</v>
      </c>
      <c r="F31" s="6">
        <f t="shared" si="0"/>
        <v>3</v>
      </c>
      <c r="G31" s="5">
        <f t="shared" si="1"/>
        <v>28</v>
      </c>
      <c r="H31" s="6" t="s">
        <v>246</v>
      </c>
      <c r="I31" t="s">
        <v>247</v>
      </c>
      <c r="J31" s="5">
        <f t="shared" si="2"/>
        <v>1.474E+68</v>
      </c>
      <c r="K31" s="5">
        <f t="shared" si="3"/>
        <v>3.3699999999999996E+68</v>
      </c>
      <c r="L31" s="13">
        <f t="shared" si="4"/>
        <v>30</v>
      </c>
      <c r="M31" s="17">
        <f t="shared" si="5"/>
        <v>1.2862957937584802</v>
      </c>
      <c r="N31" s="14">
        <f t="shared" si="6"/>
        <v>28</v>
      </c>
    </row>
    <row r="32" spans="2:22" ht="17.25" thickBot="1" x14ac:dyDescent="0.35">
      <c r="B32" s="14" t="s">
        <v>135</v>
      </c>
      <c r="C32" s="14" t="s">
        <v>68</v>
      </c>
      <c r="D32" s="5">
        <v>891</v>
      </c>
      <c r="E32">
        <v>895</v>
      </c>
      <c r="F32" s="6">
        <f t="shared" si="0"/>
        <v>4</v>
      </c>
      <c r="G32" s="5">
        <f t="shared" si="1"/>
        <v>27</v>
      </c>
      <c r="H32" s="6" t="s">
        <v>248</v>
      </c>
      <c r="I32" t="s">
        <v>249</v>
      </c>
      <c r="J32" s="5">
        <f t="shared" si="2"/>
        <v>2.4500000000000001E+70</v>
      </c>
      <c r="K32" s="5">
        <f t="shared" si="3"/>
        <v>4.98E+70</v>
      </c>
      <c r="L32" s="13">
        <f t="shared" si="4"/>
        <v>25</v>
      </c>
      <c r="M32" s="17">
        <f t="shared" si="5"/>
        <v>1.0326530612244897</v>
      </c>
      <c r="N32" s="14">
        <f t="shared" si="6"/>
        <v>29</v>
      </c>
    </row>
    <row r="33" spans="2:14" ht="17.25" thickBot="1" x14ac:dyDescent="0.35">
      <c r="B33" s="15" t="s">
        <v>180</v>
      </c>
      <c r="C33" s="15" t="s">
        <v>68</v>
      </c>
      <c r="D33" s="8">
        <v>894</v>
      </c>
      <c r="E33">
        <v>894</v>
      </c>
      <c r="F33" s="9">
        <f t="shared" si="0"/>
        <v>0</v>
      </c>
      <c r="G33" s="8">
        <f t="shared" si="1"/>
        <v>29</v>
      </c>
      <c r="H33" s="9" t="s">
        <v>250</v>
      </c>
      <c r="I33" t="s">
        <v>251</v>
      </c>
      <c r="J33" s="8">
        <f t="shared" si="2"/>
        <v>1.592E+71</v>
      </c>
      <c r="K33" s="8">
        <f t="shared" si="3"/>
        <v>1.8180000000000001E+71</v>
      </c>
      <c r="L33" s="25">
        <f t="shared" si="4"/>
        <v>23</v>
      </c>
      <c r="M33" s="18">
        <f t="shared" si="5"/>
        <v>0.14195979899497502</v>
      </c>
      <c r="N33" s="15">
        <f t="shared" si="6"/>
        <v>30</v>
      </c>
    </row>
    <row r="34" spans="2:14" ht="17.25" thickBot="1" x14ac:dyDescent="0.35">
      <c r="B34" s="22" t="s">
        <v>153</v>
      </c>
      <c r="C34" s="19"/>
      <c r="D34" s="20"/>
      <c r="E34" s="23">
        <f>AVERAGE(D4:D33)</f>
        <v>919.26666666666665</v>
      </c>
      <c r="F34" s="20"/>
      <c r="G34" s="20"/>
      <c r="H34" s="28" t="s">
        <v>154</v>
      </c>
      <c r="I34" s="28"/>
      <c r="J34" s="20"/>
      <c r="K34" s="20"/>
      <c r="L34" s="20"/>
      <c r="M34" s="24">
        <f>AVERAGE(M4:M33)</f>
        <v>4.1017583461163998</v>
      </c>
      <c r="N34" s="21"/>
    </row>
  </sheetData>
  <sortState xmlns:xlrd2="http://schemas.microsoft.com/office/spreadsheetml/2017/richdata2" ref="B4:N33">
    <sortCondition ref="N4"/>
  </sortState>
  <mergeCells count="1">
    <mergeCell ref="H34:I34"/>
  </mergeCells>
  <phoneticPr fontId="2" type="noConversion"/>
  <conditionalFormatting sqref="C4:C31 C33">
    <cfRule type="expression" dxfId="167" priority="19">
      <formula>$C4="장로"</formula>
    </cfRule>
    <cfRule type="expression" dxfId="166" priority="20">
      <formula>OR($C4="길드마스터",$C4="부길드마스터")</formula>
    </cfRule>
    <cfRule type="expression" dxfId="165" priority="21">
      <formula>$C4="일반"</formula>
    </cfRule>
    <cfRule type="expression" dxfId="164" priority="22">
      <formula>$C4="정예"</formula>
    </cfRule>
  </conditionalFormatting>
  <conditionalFormatting sqref="F4:F31 F33">
    <cfRule type="expression" dxfId="163" priority="16">
      <formula>$F4&gt;10</formula>
    </cfRule>
    <cfRule type="expression" dxfId="162" priority="17">
      <formula>$F4&gt;5</formula>
    </cfRule>
    <cfRule type="expression" dxfId="161" priority="18">
      <formula>$F4&gt;=0</formula>
    </cfRule>
  </conditionalFormatting>
  <conditionalFormatting sqref="M4:M31 M33">
    <cfRule type="expression" dxfId="160" priority="13">
      <formula>$M4&gt;400%</formula>
    </cfRule>
    <cfRule type="expression" dxfId="159" priority="14">
      <formula>$M4&gt;100%</formula>
    </cfRule>
    <cfRule type="expression" dxfId="158" priority="15">
      <formula>$M4&gt;0%</formula>
    </cfRule>
  </conditionalFormatting>
  <conditionalFormatting sqref="L4:L31 L33">
    <cfRule type="top10" dxfId="157" priority="23" bottom="1" rank="5"/>
  </conditionalFormatting>
  <conditionalFormatting sqref="N4:N31 N33">
    <cfRule type="top10" dxfId="156" priority="24" bottom="1" rank="5"/>
  </conditionalFormatting>
  <conditionalFormatting sqref="C32">
    <cfRule type="expression" dxfId="155" priority="7">
      <formula>$C32="장로"</formula>
    </cfRule>
    <cfRule type="expression" dxfId="154" priority="8">
      <formula>OR($C32="길드마스터",$C32="부길드마스터")</formula>
    </cfRule>
    <cfRule type="expression" dxfId="153" priority="9">
      <formula>$C32="일반"</formula>
    </cfRule>
    <cfRule type="expression" dxfId="152" priority="10">
      <formula>$C32="정예"</formula>
    </cfRule>
  </conditionalFormatting>
  <conditionalFormatting sqref="F32">
    <cfRule type="expression" dxfId="151" priority="4">
      <formula>$F32&gt;10</formula>
    </cfRule>
    <cfRule type="expression" dxfId="150" priority="5">
      <formula>$F32&gt;5</formula>
    </cfRule>
    <cfRule type="expression" dxfId="149" priority="6">
      <formula>$F32&gt;=0</formula>
    </cfRule>
  </conditionalFormatting>
  <conditionalFormatting sqref="M32">
    <cfRule type="expression" dxfId="148" priority="1">
      <formula>$M32&gt;400%</formula>
    </cfRule>
    <cfRule type="expression" dxfId="147" priority="2">
      <formula>$M32&gt;100%</formula>
    </cfRule>
    <cfRule type="expression" dxfId="146" priority="3">
      <formula>$M32&gt;0%</formula>
    </cfRule>
  </conditionalFormatting>
  <conditionalFormatting sqref="L32">
    <cfRule type="top10" dxfId="145" priority="11" bottom="1" rank="5"/>
  </conditionalFormatting>
  <conditionalFormatting sqref="N32">
    <cfRule type="top10" dxfId="144" priority="12" bottom="1" rank="5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5207-4FB9-484B-93C5-00349D913E59}">
  <dimension ref="B2:N34"/>
  <sheetViews>
    <sheetView zoomScale="85" zoomScaleNormal="85" workbookViewId="0">
      <selection activeCell="O22" sqref="O22"/>
    </sheetView>
  </sheetViews>
  <sheetFormatPr defaultRowHeight="16.5" x14ac:dyDescent="0.3"/>
  <cols>
    <col min="2" max="2" width="17.25" bestFit="1" customWidth="1"/>
    <col min="3" max="3" width="13" bestFit="1" customWidth="1"/>
    <col min="4" max="4" width="6.125" bestFit="1" customWidth="1"/>
    <col min="5" max="5" width="8.5" customWidth="1"/>
    <col min="6" max="6" width="6.125" bestFit="1" customWidth="1"/>
    <col min="7" max="7" width="5.5" bestFit="1" customWidth="1"/>
    <col min="10" max="11" width="11" hidden="1" customWidth="1"/>
    <col min="12" max="14" width="7.375" bestFit="1" customWidth="1"/>
    <col min="20" max="23" width="9" customWidth="1"/>
  </cols>
  <sheetData>
    <row r="2" spans="2:14" ht="17.25" thickBot="1" x14ac:dyDescent="0.35"/>
    <row r="3" spans="2:14" ht="17.25" thickBot="1" x14ac:dyDescent="0.35">
      <c r="B3" s="10" t="s">
        <v>52</v>
      </c>
      <c r="C3" s="11" t="s">
        <v>53</v>
      </c>
      <c r="D3" s="11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1" t="s">
        <v>59</v>
      </c>
      <c r="J3" s="11"/>
      <c r="K3" s="11"/>
      <c r="L3" s="11" t="s">
        <v>60</v>
      </c>
      <c r="M3" s="11" t="s">
        <v>61</v>
      </c>
      <c r="N3" s="12" t="s">
        <v>62</v>
      </c>
    </row>
    <row r="4" spans="2:14" ht="17.25" thickBot="1" x14ac:dyDescent="0.35">
      <c r="B4" s="13" t="s">
        <v>63</v>
      </c>
      <c r="C4" s="13" t="s">
        <v>64</v>
      </c>
      <c r="D4" s="2">
        <v>1214</v>
      </c>
      <c r="E4">
        <v>1219</v>
      </c>
      <c r="F4" s="3">
        <f t="shared" ref="F4:F33" si="0">E4-D4</f>
        <v>5</v>
      </c>
      <c r="G4" s="2">
        <f t="shared" ref="G4:G33" si="1">RANK(F4,$F$4:$F$33,0)</f>
        <v>22</v>
      </c>
      <c r="H4" s="2" t="s">
        <v>252</v>
      </c>
      <c r="I4" t="s">
        <v>253</v>
      </c>
      <c r="J4" s="2">
        <f t="shared" ref="J4:J33" si="2">IF(AND(CODE(MID(H4,LEN(H4)-1,1))&gt;=97,CODE(MID(H4,LEN(H4)-1,1))&lt;=122),LEFT(H4,LEN(H4)-2)*POWER(10,VLOOKUP(RIGHT(H4,2),두자리,3,FALSE)),LEFT(H4,LEN(H4)-1)*POWER(10,VLOOKUP(RIGHT(H4,1),한자리,3,FALSE)))</f>
        <v>2.2969999999999998E+92</v>
      </c>
      <c r="K4" s="2">
        <f t="shared" ref="K4:K33" si="3">IF(AND(CODE(MID(I4,LEN(I4)-1,1))&gt;=97,CODE(MID(I4,LEN(I4)-1,1))&lt;=122),LEFT(I4,LEN(I4)-2)*POWER(10,VLOOKUP(RIGHT(I4,2),두자리,3,FALSE)),LEFT(I4,LEN(I4)-1)*POWER(10,VLOOKUP(RIGHT(I4,1),한자리,3,FALSE)))</f>
        <v>6.1520000000000008E+92</v>
      </c>
      <c r="L4" s="13">
        <f t="shared" ref="L4:L33" si="4">RANK(K4,$K$4:$K$33,0)</f>
        <v>1</v>
      </c>
      <c r="M4" s="16">
        <f t="shared" ref="M4:M33" si="5">K4/J4-1</f>
        <v>1.6782760121898135</v>
      </c>
      <c r="N4" s="13">
        <f t="shared" ref="N4:N33" si="6">RANK(M4,$M$4:$M$33,0)</f>
        <v>23</v>
      </c>
    </row>
    <row r="5" spans="2:14" ht="17.25" thickBot="1" x14ac:dyDescent="0.35">
      <c r="B5" s="14" t="str">
        <f>"-일광-"</f>
        <v>-일광-</v>
      </c>
      <c r="C5" s="14" t="s">
        <v>104</v>
      </c>
      <c r="D5" s="5">
        <v>1211</v>
      </c>
      <c r="E5">
        <v>1216</v>
      </c>
      <c r="F5" s="6">
        <f t="shared" si="0"/>
        <v>5</v>
      </c>
      <c r="G5" s="5">
        <f t="shared" si="1"/>
        <v>22</v>
      </c>
      <c r="H5" s="5" t="s">
        <v>254</v>
      </c>
      <c r="I5" t="s">
        <v>255</v>
      </c>
      <c r="J5" s="2">
        <f t="shared" si="2"/>
        <v>1.5269999999999998E+92</v>
      </c>
      <c r="K5" s="2">
        <f t="shared" si="3"/>
        <v>4.1269999999999997E+92</v>
      </c>
      <c r="L5" s="13">
        <f t="shared" si="4"/>
        <v>2</v>
      </c>
      <c r="M5" s="17">
        <f t="shared" si="5"/>
        <v>1.7026850032743943</v>
      </c>
      <c r="N5" s="14">
        <f t="shared" si="6"/>
        <v>22</v>
      </c>
    </row>
    <row r="6" spans="2:14" ht="17.25" thickBot="1" x14ac:dyDescent="0.35">
      <c r="B6" s="14" t="s">
        <v>73</v>
      </c>
      <c r="C6" s="14" t="s">
        <v>91</v>
      </c>
      <c r="D6" s="5">
        <v>1209</v>
      </c>
      <c r="E6">
        <v>1214</v>
      </c>
      <c r="F6" s="6">
        <f t="shared" si="0"/>
        <v>5</v>
      </c>
      <c r="G6" s="5">
        <f t="shared" si="1"/>
        <v>22</v>
      </c>
      <c r="H6" s="5" t="s">
        <v>256</v>
      </c>
      <c r="I6" t="s">
        <v>257</v>
      </c>
      <c r="J6" s="2">
        <f t="shared" si="2"/>
        <v>1.4529999999999999E+92</v>
      </c>
      <c r="K6" s="2">
        <f t="shared" si="3"/>
        <v>3.6739999999999995E+92</v>
      </c>
      <c r="L6" s="13">
        <f t="shared" si="4"/>
        <v>3</v>
      </c>
      <c r="M6" s="17">
        <f t="shared" si="5"/>
        <v>1.5285615966964898</v>
      </c>
      <c r="N6" s="14">
        <f t="shared" si="6"/>
        <v>24</v>
      </c>
    </row>
    <row r="7" spans="2:14" ht="17.25" thickBot="1" x14ac:dyDescent="0.35">
      <c r="B7" s="14" t="s">
        <v>76</v>
      </c>
      <c r="C7" s="14" t="s">
        <v>64</v>
      </c>
      <c r="D7" s="5">
        <v>1209</v>
      </c>
      <c r="E7">
        <v>1214</v>
      </c>
      <c r="F7" s="6">
        <f t="shared" si="0"/>
        <v>5</v>
      </c>
      <c r="G7" s="5">
        <f t="shared" si="1"/>
        <v>22</v>
      </c>
      <c r="H7" s="5" t="s">
        <v>258</v>
      </c>
      <c r="I7" t="s">
        <v>259</v>
      </c>
      <c r="J7" s="2">
        <f t="shared" si="2"/>
        <v>1.037E+92</v>
      </c>
      <c r="K7" s="2">
        <f t="shared" si="3"/>
        <v>2.9389999999999997E+92</v>
      </c>
      <c r="L7" s="13">
        <f t="shared" si="4"/>
        <v>4</v>
      </c>
      <c r="M7" s="17">
        <f t="shared" si="5"/>
        <v>1.8341369334619091</v>
      </c>
      <c r="N7" s="14">
        <f t="shared" si="6"/>
        <v>21</v>
      </c>
    </row>
    <row r="8" spans="2:14" ht="17.25" thickBot="1" x14ac:dyDescent="0.35">
      <c r="B8" s="14" t="s">
        <v>260</v>
      </c>
      <c r="C8" s="14" t="s">
        <v>68</v>
      </c>
      <c r="D8" s="5">
        <v>1199</v>
      </c>
      <c r="E8">
        <v>1209</v>
      </c>
      <c r="F8" s="6">
        <f t="shared" si="0"/>
        <v>10</v>
      </c>
      <c r="G8" s="5">
        <f t="shared" si="1"/>
        <v>10</v>
      </c>
      <c r="H8" s="5" t="s">
        <v>261</v>
      </c>
      <c r="I8" t="s">
        <v>262</v>
      </c>
      <c r="J8" s="2">
        <f t="shared" si="2"/>
        <v>1.6199999999999998E+91</v>
      </c>
      <c r="K8" s="2">
        <f t="shared" si="3"/>
        <v>7.690000000000001E+91</v>
      </c>
      <c r="L8" s="13">
        <f t="shared" si="4"/>
        <v>5</v>
      </c>
      <c r="M8" s="17">
        <f t="shared" si="5"/>
        <v>3.7469135802469147</v>
      </c>
      <c r="N8" s="14">
        <f t="shared" si="6"/>
        <v>8</v>
      </c>
    </row>
    <row r="9" spans="2:14" ht="17.25" thickBot="1" x14ac:dyDescent="0.35">
      <c r="B9" s="14" t="s">
        <v>263</v>
      </c>
      <c r="C9" s="14" t="s">
        <v>68</v>
      </c>
      <c r="D9" s="5">
        <v>1198</v>
      </c>
      <c r="E9">
        <v>1209</v>
      </c>
      <c r="F9" s="6">
        <f t="shared" si="0"/>
        <v>11</v>
      </c>
      <c r="G9" s="5">
        <f t="shared" si="1"/>
        <v>8</v>
      </c>
      <c r="H9" s="5" t="s">
        <v>264</v>
      </c>
      <c r="I9" t="s">
        <v>265</v>
      </c>
      <c r="J9" s="2">
        <f t="shared" si="2"/>
        <v>1.3E+91</v>
      </c>
      <c r="K9" s="2">
        <f t="shared" si="3"/>
        <v>6.9800000000000002E+91</v>
      </c>
      <c r="L9" s="13">
        <f t="shared" si="4"/>
        <v>6</v>
      </c>
      <c r="M9" s="17">
        <f t="shared" si="5"/>
        <v>4.3692307692307697</v>
      </c>
      <c r="N9" s="14">
        <f t="shared" si="6"/>
        <v>7</v>
      </c>
    </row>
    <row r="10" spans="2:14" ht="17.25" thickBot="1" x14ac:dyDescent="0.35">
      <c r="B10" s="14" t="s">
        <v>266</v>
      </c>
      <c r="C10" s="14" t="s">
        <v>68</v>
      </c>
      <c r="D10" s="5">
        <v>1198</v>
      </c>
      <c r="E10">
        <v>1208</v>
      </c>
      <c r="F10" s="6">
        <f t="shared" si="0"/>
        <v>10</v>
      </c>
      <c r="G10" s="5">
        <f t="shared" si="1"/>
        <v>10</v>
      </c>
      <c r="H10" s="5" t="s">
        <v>267</v>
      </c>
      <c r="I10" t="s">
        <v>268</v>
      </c>
      <c r="J10" s="2">
        <f t="shared" si="2"/>
        <v>1.2499999999999999E+91</v>
      </c>
      <c r="K10" s="2">
        <f t="shared" si="3"/>
        <v>5.8200000000000001E+91</v>
      </c>
      <c r="L10" s="13">
        <f t="shared" si="4"/>
        <v>7</v>
      </c>
      <c r="M10" s="17">
        <f t="shared" si="5"/>
        <v>3.6560000000000006</v>
      </c>
      <c r="N10" s="14">
        <f t="shared" si="6"/>
        <v>11</v>
      </c>
    </row>
    <row r="11" spans="2:14" ht="17.25" thickBot="1" x14ac:dyDescent="0.35">
      <c r="B11" s="14" t="s">
        <v>269</v>
      </c>
      <c r="C11" s="14" t="s">
        <v>68</v>
      </c>
      <c r="D11" s="5">
        <v>1197</v>
      </c>
      <c r="E11">
        <v>1207</v>
      </c>
      <c r="F11" s="6">
        <f t="shared" si="0"/>
        <v>10</v>
      </c>
      <c r="G11" s="5">
        <f t="shared" si="1"/>
        <v>10</v>
      </c>
      <c r="H11" s="5" t="s">
        <v>270</v>
      </c>
      <c r="I11" t="s">
        <v>271</v>
      </c>
      <c r="J11" s="2">
        <f t="shared" si="2"/>
        <v>1.2199999999999999E+91</v>
      </c>
      <c r="K11" s="2">
        <f t="shared" si="3"/>
        <v>5.4399999999999996E+91</v>
      </c>
      <c r="L11" s="13">
        <f t="shared" si="4"/>
        <v>8</v>
      </c>
      <c r="M11" s="17">
        <f t="shared" si="5"/>
        <v>3.4590163934426226</v>
      </c>
      <c r="N11" s="14">
        <f t="shared" si="6"/>
        <v>13</v>
      </c>
    </row>
    <row r="12" spans="2:14" ht="17.25" thickBot="1" x14ac:dyDescent="0.35">
      <c r="B12" s="14" t="s">
        <v>118</v>
      </c>
      <c r="C12" s="14" t="s">
        <v>68</v>
      </c>
      <c r="D12" s="5">
        <v>1194</v>
      </c>
      <c r="E12">
        <v>1205</v>
      </c>
      <c r="F12" s="6">
        <f t="shared" si="0"/>
        <v>11</v>
      </c>
      <c r="G12" s="5">
        <f t="shared" si="1"/>
        <v>8</v>
      </c>
      <c r="H12" s="5" t="s">
        <v>272</v>
      </c>
      <c r="I12" t="s">
        <v>273</v>
      </c>
      <c r="J12" s="2">
        <f t="shared" si="2"/>
        <v>7.5999999999999993E+90</v>
      </c>
      <c r="K12" s="2">
        <f t="shared" si="3"/>
        <v>3.5499999999999996E+91</v>
      </c>
      <c r="L12" s="13">
        <f t="shared" si="4"/>
        <v>9</v>
      </c>
      <c r="M12" s="17">
        <f t="shared" si="5"/>
        <v>3.6710526315789469</v>
      </c>
      <c r="N12" s="14">
        <f t="shared" si="6"/>
        <v>10</v>
      </c>
    </row>
    <row r="13" spans="2:14" ht="17.25" thickBot="1" x14ac:dyDescent="0.35">
      <c r="B13" s="14" t="s">
        <v>274</v>
      </c>
      <c r="C13" s="14" t="s">
        <v>68</v>
      </c>
      <c r="D13" s="5">
        <v>1194</v>
      </c>
      <c r="E13">
        <v>1198</v>
      </c>
      <c r="F13" s="6">
        <f t="shared" si="0"/>
        <v>4</v>
      </c>
      <c r="G13" s="5">
        <f t="shared" si="1"/>
        <v>27</v>
      </c>
      <c r="H13" s="5" t="s">
        <v>275</v>
      </c>
      <c r="I13" t="s">
        <v>276</v>
      </c>
      <c r="J13" s="2">
        <f t="shared" si="2"/>
        <v>7.9999999999999997E+90</v>
      </c>
      <c r="K13" s="2">
        <f t="shared" si="3"/>
        <v>1.9399999999999999E+91</v>
      </c>
      <c r="L13" s="13">
        <f t="shared" si="4"/>
        <v>10</v>
      </c>
      <c r="M13" s="17">
        <f t="shared" si="5"/>
        <v>1.4249999999999998</v>
      </c>
      <c r="N13" s="14">
        <f t="shared" si="6"/>
        <v>26</v>
      </c>
    </row>
    <row r="14" spans="2:14" ht="17.25" thickBot="1" x14ac:dyDescent="0.35">
      <c r="B14" s="14" t="s">
        <v>107</v>
      </c>
      <c r="C14" s="14" t="s">
        <v>68</v>
      </c>
      <c r="D14" s="5">
        <v>1184</v>
      </c>
      <c r="E14">
        <v>1198</v>
      </c>
      <c r="F14" s="6">
        <f t="shared" si="0"/>
        <v>14</v>
      </c>
      <c r="G14" s="5">
        <f t="shared" si="1"/>
        <v>4</v>
      </c>
      <c r="H14" s="5" t="s">
        <v>277</v>
      </c>
      <c r="I14" t="s">
        <v>278</v>
      </c>
      <c r="J14" s="2">
        <f t="shared" si="2"/>
        <v>2.0999999999999998E+90</v>
      </c>
      <c r="K14" s="2">
        <f t="shared" si="3"/>
        <v>1.3599999999999999E+91</v>
      </c>
      <c r="L14" s="13">
        <f t="shared" si="4"/>
        <v>11</v>
      </c>
      <c r="M14" s="17">
        <f t="shared" si="5"/>
        <v>5.4761904761904763</v>
      </c>
      <c r="N14" s="14">
        <f t="shared" si="6"/>
        <v>5</v>
      </c>
    </row>
    <row r="15" spans="2:14" ht="17.25" thickBot="1" x14ac:dyDescent="0.35">
      <c r="B15" s="14" t="s">
        <v>190</v>
      </c>
      <c r="C15" s="14" t="s">
        <v>68</v>
      </c>
      <c r="D15" s="5">
        <v>1177</v>
      </c>
      <c r="E15">
        <v>1190</v>
      </c>
      <c r="F15" s="6">
        <f t="shared" si="0"/>
        <v>13</v>
      </c>
      <c r="G15" s="5">
        <f t="shared" si="1"/>
        <v>5</v>
      </c>
      <c r="H15" s="5" t="s">
        <v>279</v>
      </c>
      <c r="I15" t="s">
        <v>280</v>
      </c>
      <c r="J15" s="2">
        <f t="shared" si="2"/>
        <v>7.7539999999999989E+89</v>
      </c>
      <c r="K15" s="2">
        <f t="shared" si="3"/>
        <v>5.0999999999999996E+90</v>
      </c>
      <c r="L15" s="13">
        <f t="shared" si="4"/>
        <v>12</v>
      </c>
      <c r="M15" s="17">
        <f t="shared" si="5"/>
        <v>5.5772504513799337</v>
      </c>
      <c r="N15" s="14">
        <f t="shared" si="6"/>
        <v>4</v>
      </c>
    </row>
    <row r="16" spans="2:14" ht="17.25" thickBot="1" x14ac:dyDescent="0.35">
      <c r="B16" s="14" t="s">
        <v>81</v>
      </c>
      <c r="C16" s="14" t="s">
        <v>68</v>
      </c>
      <c r="D16" s="5">
        <v>1154</v>
      </c>
      <c r="E16">
        <v>1164</v>
      </c>
      <c r="F16" s="6">
        <f t="shared" si="0"/>
        <v>10</v>
      </c>
      <c r="G16" s="5">
        <f t="shared" si="1"/>
        <v>10</v>
      </c>
      <c r="H16" s="5" t="s">
        <v>281</v>
      </c>
      <c r="I16" t="s">
        <v>282</v>
      </c>
      <c r="J16" s="2">
        <f t="shared" si="2"/>
        <v>5.5100000000000002E+88</v>
      </c>
      <c r="K16" s="2">
        <f t="shared" si="3"/>
        <v>1.8499999999999999E+89</v>
      </c>
      <c r="L16" s="13">
        <f t="shared" si="4"/>
        <v>13</v>
      </c>
      <c r="M16" s="17">
        <f t="shared" si="5"/>
        <v>2.3575317604355712</v>
      </c>
      <c r="N16" s="14">
        <f t="shared" si="6"/>
        <v>16</v>
      </c>
    </row>
    <row r="17" spans="2:14" ht="17.25" thickBot="1" x14ac:dyDescent="0.35">
      <c r="B17" s="14" t="s">
        <v>167</v>
      </c>
      <c r="C17" s="14" t="s">
        <v>91</v>
      </c>
      <c r="D17" s="5">
        <v>1145</v>
      </c>
      <c r="E17">
        <v>1158</v>
      </c>
      <c r="F17" s="6">
        <f t="shared" si="0"/>
        <v>13</v>
      </c>
      <c r="G17" s="5">
        <f t="shared" si="1"/>
        <v>5</v>
      </c>
      <c r="H17" s="5" t="s">
        <v>283</v>
      </c>
      <c r="I17" t="s">
        <v>284</v>
      </c>
      <c r="J17" s="2">
        <f t="shared" si="2"/>
        <v>1.1499999999999999E+88</v>
      </c>
      <c r="K17" s="2">
        <f t="shared" si="3"/>
        <v>3.51E+88</v>
      </c>
      <c r="L17" s="13">
        <f t="shared" si="4"/>
        <v>14</v>
      </c>
      <c r="M17" s="17">
        <f t="shared" si="5"/>
        <v>2.0521739130434784</v>
      </c>
      <c r="N17" s="14">
        <f t="shared" si="6"/>
        <v>19</v>
      </c>
    </row>
    <row r="18" spans="2:14" ht="17.25" thickBot="1" x14ac:dyDescent="0.35">
      <c r="B18" s="14" t="s">
        <v>97</v>
      </c>
      <c r="C18" s="14" t="s">
        <v>68</v>
      </c>
      <c r="D18" s="5">
        <v>1145</v>
      </c>
      <c r="E18">
        <v>1150</v>
      </c>
      <c r="F18" s="6">
        <f t="shared" si="0"/>
        <v>5</v>
      </c>
      <c r="G18" s="5">
        <f t="shared" si="1"/>
        <v>22</v>
      </c>
      <c r="H18" s="5" t="s">
        <v>285</v>
      </c>
      <c r="I18" t="s">
        <v>286</v>
      </c>
      <c r="J18" s="2">
        <f t="shared" si="2"/>
        <v>1.0599999999999998E+88</v>
      </c>
      <c r="K18" s="2">
        <f t="shared" si="3"/>
        <v>2.5399999999999997E+88</v>
      </c>
      <c r="L18" s="13">
        <f t="shared" si="4"/>
        <v>15</v>
      </c>
      <c r="M18" s="17">
        <f t="shared" si="5"/>
        <v>1.3962264150943398</v>
      </c>
      <c r="N18" s="14">
        <f t="shared" si="6"/>
        <v>27</v>
      </c>
    </row>
    <row r="19" spans="2:14" ht="17.25" thickBot="1" x14ac:dyDescent="0.35">
      <c r="B19" s="14" t="s">
        <v>287</v>
      </c>
      <c r="C19" s="14" t="s">
        <v>68</v>
      </c>
      <c r="D19" s="5">
        <v>1122</v>
      </c>
      <c r="E19">
        <v>1131</v>
      </c>
      <c r="F19" s="6">
        <f t="shared" si="0"/>
        <v>9</v>
      </c>
      <c r="G19" s="5">
        <f t="shared" si="1"/>
        <v>15</v>
      </c>
      <c r="H19" s="5" t="s">
        <v>288</v>
      </c>
      <c r="I19" t="s">
        <v>289</v>
      </c>
      <c r="J19" s="2">
        <f t="shared" si="2"/>
        <v>3.2180000000000005E+86</v>
      </c>
      <c r="K19" s="2">
        <f t="shared" si="3"/>
        <v>9.9660000000000005E+86</v>
      </c>
      <c r="L19" s="13">
        <f t="shared" si="4"/>
        <v>16</v>
      </c>
      <c r="M19" s="17">
        <f t="shared" si="5"/>
        <v>2.0969546302050959</v>
      </c>
      <c r="N19" s="14">
        <f t="shared" si="6"/>
        <v>18</v>
      </c>
    </row>
    <row r="20" spans="2:14" ht="17.25" thickBot="1" x14ac:dyDescent="0.35">
      <c r="B20" s="14" t="s">
        <v>213</v>
      </c>
      <c r="C20" s="14" t="s">
        <v>68</v>
      </c>
      <c r="D20" s="5">
        <v>1087</v>
      </c>
      <c r="E20">
        <v>1103</v>
      </c>
      <c r="F20" s="6">
        <f t="shared" si="0"/>
        <v>16</v>
      </c>
      <c r="G20" s="5">
        <f t="shared" si="1"/>
        <v>2</v>
      </c>
      <c r="H20" s="5" t="s">
        <v>290</v>
      </c>
      <c r="I20" t="s">
        <v>291</v>
      </c>
      <c r="J20" s="2">
        <f t="shared" si="2"/>
        <v>1.0000000000000001E+84</v>
      </c>
      <c r="K20" s="2">
        <f t="shared" si="3"/>
        <v>9.4000000000000014E+84</v>
      </c>
      <c r="L20" s="13">
        <f t="shared" si="4"/>
        <v>18</v>
      </c>
      <c r="M20" s="17">
        <f t="shared" si="5"/>
        <v>8.4</v>
      </c>
      <c r="N20" s="14">
        <f t="shared" si="6"/>
        <v>2</v>
      </c>
    </row>
    <row r="21" spans="2:14" ht="17.25" thickBot="1" x14ac:dyDescent="0.35">
      <c r="B21" s="14" t="s">
        <v>135</v>
      </c>
      <c r="C21" s="14" t="s">
        <v>68</v>
      </c>
      <c r="D21" s="5">
        <v>1094</v>
      </c>
      <c r="E21">
        <v>1100</v>
      </c>
      <c r="F21" s="6">
        <f t="shared" si="0"/>
        <v>6</v>
      </c>
      <c r="G21" s="5">
        <f t="shared" si="1"/>
        <v>19</v>
      </c>
      <c r="H21" s="5" t="s">
        <v>292</v>
      </c>
      <c r="I21" t="s">
        <v>293</v>
      </c>
      <c r="J21" s="2">
        <f t="shared" si="2"/>
        <v>8.6309999999999995E+83</v>
      </c>
      <c r="K21" s="2">
        <f t="shared" si="3"/>
        <v>2.6000000000000001E+84</v>
      </c>
      <c r="L21" s="13">
        <f t="shared" si="4"/>
        <v>20</v>
      </c>
      <c r="M21" s="17">
        <f t="shared" si="5"/>
        <v>2.0123971729811148</v>
      </c>
      <c r="N21" s="14">
        <f t="shared" si="6"/>
        <v>20</v>
      </c>
    </row>
    <row r="22" spans="2:14" ht="17.25" thickBot="1" x14ac:dyDescent="0.35">
      <c r="B22" s="14" t="s">
        <v>294</v>
      </c>
      <c r="C22" s="14" t="s">
        <v>68</v>
      </c>
      <c r="D22" s="5">
        <v>1098</v>
      </c>
      <c r="E22">
        <v>1098</v>
      </c>
      <c r="F22" s="6">
        <f t="shared" si="0"/>
        <v>0</v>
      </c>
      <c r="G22" s="5">
        <f t="shared" si="1"/>
        <v>28</v>
      </c>
      <c r="H22" s="5" t="s">
        <v>295</v>
      </c>
      <c r="I22" t="s">
        <v>296</v>
      </c>
      <c r="J22" s="2">
        <f t="shared" si="2"/>
        <v>5.1799999999999999E+85</v>
      </c>
      <c r="K22" s="2">
        <f t="shared" si="3"/>
        <v>7.0599999999999998E+85</v>
      </c>
      <c r="L22" s="13">
        <f t="shared" si="4"/>
        <v>17</v>
      </c>
      <c r="M22" s="17">
        <f t="shared" si="5"/>
        <v>0.36293436293436288</v>
      </c>
      <c r="N22" s="14">
        <f t="shared" si="6"/>
        <v>28</v>
      </c>
    </row>
    <row r="23" spans="2:14" ht="17.25" thickBot="1" x14ac:dyDescent="0.35">
      <c r="B23" s="14" t="s">
        <v>297</v>
      </c>
      <c r="C23" s="14" t="s">
        <v>115</v>
      </c>
      <c r="D23" s="5">
        <v>1098</v>
      </c>
      <c r="E23">
        <v>1098</v>
      </c>
      <c r="F23" s="6">
        <f t="shared" si="0"/>
        <v>0</v>
      </c>
      <c r="G23" s="5">
        <f t="shared" si="1"/>
        <v>28</v>
      </c>
      <c r="H23" s="5" t="s">
        <v>298</v>
      </c>
      <c r="I23" s="5" t="s">
        <v>298</v>
      </c>
      <c r="J23" s="2">
        <f t="shared" si="2"/>
        <v>2.8999999999999999E+84</v>
      </c>
      <c r="K23" s="2">
        <f t="shared" si="3"/>
        <v>2.8999999999999999E+84</v>
      </c>
      <c r="L23" s="13">
        <f t="shared" si="4"/>
        <v>19</v>
      </c>
      <c r="M23" s="17">
        <f t="shared" si="5"/>
        <v>0</v>
      </c>
      <c r="N23" s="14">
        <f t="shared" si="6"/>
        <v>29</v>
      </c>
    </row>
    <row r="24" spans="2:14" ht="17.25" thickBot="1" x14ac:dyDescent="0.35">
      <c r="B24" s="14" t="s">
        <v>141</v>
      </c>
      <c r="C24" s="14" t="s">
        <v>68</v>
      </c>
      <c r="D24" s="5">
        <v>1071</v>
      </c>
      <c r="E24">
        <v>1088</v>
      </c>
      <c r="F24" s="6">
        <f t="shared" si="0"/>
        <v>17</v>
      </c>
      <c r="G24" s="5">
        <f t="shared" si="1"/>
        <v>1</v>
      </c>
      <c r="H24" s="5" t="s">
        <v>299</v>
      </c>
      <c r="I24" t="s">
        <v>300</v>
      </c>
      <c r="J24" s="2">
        <f t="shared" si="2"/>
        <v>7.8499999999999992E+82</v>
      </c>
      <c r="K24" s="2">
        <f t="shared" si="3"/>
        <v>6.5669999999999999E+83</v>
      </c>
      <c r="L24" s="13">
        <f t="shared" si="4"/>
        <v>22</v>
      </c>
      <c r="M24" s="17">
        <f t="shared" si="5"/>
        <v>7.3656050955414027</v>
      </c>
      <c r="N24" s="14">
        <f t="shared" si="6"/>
        <v>3</v>
      </c>
    </row>
    <row r="25" spans="2:14" ht="17.25" thickBot="1" x14ac:dyDescent="0.35">
      <c r="B25" s="14" t="s">
        <v>301</v>
      </c>
      <c r="C25" s="14" t="s">
        <v>68</v>
      </c>
      <c r="D25" s="5">
        <v>1071</v>
      </c>
      <c r="E25">
        <v>1086</v>
      </c>
      <c r="F25" s="6">
        <f t="shared" si="0"/>
        <v>15</v>
      </c>
      <c r="G25" s="5">
        <f t="shared" si="1"/>
        <v>3</v>
      </c>
      <c r="H25" s="5" t="s">
        <v>302</v>
      </c>
      <c r="I25" t="s">
        <v>290</v>
      </c>
      <c r="J25" s="2">
        <f t="shared" si="2"/>
        <v>8.6099999999999992E+82</v>
      </c>
      <c r="K25" s="2">
        <f t="shared" si="3"/>
        <v>1.0000000000000001E+84</v>
      </c>
      <c r="L25" s="13">
        <f t="shared" si="4"/>
        <v>21</v>
      </c>
      <c r="M25" s="17">
        <f t="shared" si="5"/>
        <v>10.6144018583043</v>
      </c>
      <c r="N25" s="14">
        <f t="shared" si="6"/>
        <v>1</v>
      </c>
    </row>
    <row r="26" spans="2:14" ht="17.25" thickBot="1" x14ac:dyDescent="0.35">
      <c r="B26" s="14" t="s">
        <v>303</v>
      </c>
      <c r="C26" s="14" t="s">
        <v>68</v>
      </c>
      <c r="D26" s="5">
        <v>1062</v>
      </c>
      <c r="E26">
        <v>1068</v>
      </c>
      <c r="F26" s="6">
        <f t="shared" si="0"/>
        <v>6</v>
      </c>
      <c r="G26" s="5">
        <f t="shared" si="1"/>
        <v>19</v>
      </c>
      <c r="H26" s="5" t="s">
        <v>304</v>
      </c>
      <c r="I26" t="s">
        <v>305</v>
      </c>
      <c r="J26" s="2">
        <f t="shared" si="2"/>
        <v>2.1399999999999995E+82</v>
      </c>
      <c r="K26" s="2">
        <f t="shared" si="3"/>
        <v>7.5099999999999988E+82</v>
      </c>
      <c r="L26" s="13">
        <f t="shared" si="4"/>
        <v>24</v>
      </c>
      <c r="M26" s="17">
        <f t="shared" si="5"/>
        <v>2.5093457943925235</v>
      </c>
      <c r="N26" s="14">
        <f t="shared" si="6"/>
        <v>15</v>
      </c>
    </row>
    <row r="27" spans="2:14" ht="17.25" thickBot="1" x14ac:dyDescent="0.35">
      <c r="B27" s="14" t="s">
        <v>132</v>
      </c>
      <c r="C27" s="14" t="s">
        <v>64</v>
      </c>
      <c r="D27" s="5">
        <v>1056</v>
      </c>
      <c r="E27">
        <v>1066</v>
      </c>
      <c r="F27" s="6">
        <f t="shared" si="0"/>
        <v>10</v>
      </c>
      <c r="G27" s="5">
        <f t="shared" si="1"/>
        <v>10</v>
      </c>
      <c r="H27" s="5" t="s">
        <v>306</v>
      </c>
      <c r="I27" t="s">
        <v>307</v>
      </c>
      <c r="J27" s="2">
        <f t="shared" si="2"/>
        <v>1.91E+82</v>
      </c>
      <c r="K27" s="2">
        <f t="shared" si="3"/>
        <v>7.9299999999999996E+82</v>
      </c>
      <c r="L27" s="13">
        <f t="shared" si="4"/>
        <v>23</v>
      </c>
      <c r="M27" s="17">
        <f t="shared" si="5"/>
        <v>3.151832460732984</v>
      </c>
      <c r="N27" s="14">
        <f t="shared" si="6"/>
        <v>14</v>
      </c>
    </row>
    <row r="28" spans="2:14" ht="17.25" thickBot="1" x14ac:dyDescent="0.35">
      <c r="B28" s="14" t="s">
        <v>144</v>
      </c>
      <c r="C28" s="14" t="s">
        <v>64</v>
      </c>
      <c r="D28" s="5">
        <v>1051</v>
      </c>
      <c r="E28">
        <v>1063</v>
      </c>
      <c r="F28" s="6">
        <f t="shared" si="0"/>
        <v>12</v>
      </c>
      <c r="G28" s="5">
        <f t="shared" si="1"/>
        <v>7</v>
      </c>
      <c r="H28" s="5" t="s">
        <v>308</v>
      </c>
      <c r="I28" t="s">
        <v>309</v>
      </c>
      <c r="J28" s="2">
        <f t="shared" si="2"/>
        <v>5.8999999999999995E+81</v>
      </c>
      <c r="K28" s="2">
        <f t="shared" si="3"/>
        <v>3.7899999999999994E+82</v>
      </c>
      <c r="L28" s="13">
        <f t="shared" si="4"/>
        <v>25</v>
      </c>
      <c r="M28" s="17">
        <f t="shared" si="5"/>
        <v>5.4237288135593218</v>
      </c>
      <c r="N28" s="14">
        <f t="shared" si="6"/>
        <v>6</v>
      </c>
    </row>
    <row r="29" spans="2:14" ht="17.25" thickBot="1" x14ac:dyDescent="0.35">
      <c r="B29" s="14" t="s">
        <v>150</v>
      </c>
      <c r="C29" s="14" t="s">
        <v>68</v>
      </c>
      <c r="D29" s="5">
        <v>997</v>
      </c>
      <c r="E29">
        <v>1006</v>
      </c>
      <c r="F29" s="6">
        <f t="shared" si="0"/>
        <v>9</v>
      </c>
      <c r="G29" s="5">
        <f t="shared" si="1"/>
        <v>15</v>
      </c>
      <c r="H29" s="5" t="s">
        <v>310</v>
      </c>
      <c r="I29" t="s">
        <v>311</v>
      </c>
      <c r="J29" s="2">
        <f t="shared" si="2"/>
        <v>1.3E+78</v>
      </c>
      <c r="K29" s="2">
        <f t="shared" si="3"/>
        <v>6.0999999999999993E+78</v>
      </c>
      <c r="L29" s="13">
        <f t="shared" si="4"/>
        <v>26</v>
      </c>
      <c r="M29" s="17">
        <f t="shared" si="5"/>
        <v>3.6923076923076916</v>
      </c>
      <c r="N29" s="14">
        <f t="shared" si="6"/>
        <v>9</v>
      </c>
    </row>
    <row r="30" spans="2:14" ht="17.25" thickBot="1" x14ac:dyDescent="0.35">
      <c r="B30" s="14" t="s">
        <v>312</v>
      </c>
      <c r="C30" s="14" t="s">
        <v>68</v>
      </c>
      <c r="D30" s="5">
        <v>994</v>
      </c>
      <c r="E30">
        <v>1000</v>
      </c>
      <c r="F30" s="6">
        <f t="shared" si="0"/>
        <v>6</v>
      </c>
      <c r="G30" s="5">
        <f t="shared" si="1"/>
        <v>19</v>
      </c>
      <c r="H30" s="5" t="s">
        <v>313</v>
      </c>
      <c r="I30" t="s">
        <v>314</v>
      </c>
      <c r="J30" s="2">
        <f t="shared" si="2"/>
        <v>3.311E+77</v>
      </c>
      <c r="K30" s="2">
        <f t="shared" si="3"/>
        <v>1.1000000000000001E+78</v>
      </c>
      <c r="L30" s="13">
        <f t="shared" si="4"/>
        <v>27</v>
      </c>
      <c r="M30" s="17">
        <f t="shared" si="5"/>
        <v>2.322259136212625</v>
      </c>
      <c r="N30" s="14">
        <f t="shared" si="6"/>
        <v>17</v>
      </c>
    </row>
    <row r="31" spans="2:14" ht="17.25" thickBot="1" x14ac:dyDescent="0.35">
      <c r="B31" s="14" t="s">
        <v>315</v>
      </c>
      <c r="C31" s="14" t="s">
        <v>68</v>
      </c>
      <c r="D31" s="5">
        <v>986</v>
      </c>
      <c r="E31">
        <v>994</v>
      </c>
      <c r="F31" s="6">
        <f t="shared" si="0"/>
        <v>8</v>
      </c>
      <c r="G31" s="5">
        <f t="shared" si="1"/>
        <v>17</v>
      </c>
      <c r="H31" s="5" t="s">
        <v>316</v>
      </c>
      <c r="I31" t="s">
        <v>317</v>
      </c>
      <c r="J31" s="2">
        <f t="shared" si="2"/>
        <v>1.7009999999999999E+77</v>
      </c>
      <c r="K31" s="2">
        <f t="shared" si="3"/>
        <v>4.196E+77</v>
      </c>
      <c r="L31" s="13">
        <f t="shared" si="4"/>
        <v>28</v>
      </c>
      <c r="M31" s="17">
        <f t="shared" si="5"/>
        <v>1.4667842445620223</v>
      </c>
      <c r="N31" s="14">
        <f t="shared" si="6"/>
        <v>25</v>
      </c>
    </row>
    <row r="32" spans="2:14" ht="17.25" thickBot="1" x14ac:dyDescent="0.35">
      <c r="B32" s="14" t="s">
        <v>318</v>
      </c>
      <c r="C32" s="14" t="s">
        <v>68</v>
      </c>
      <c r="D32" s="5">
        <v>978</v>
      </c>
      <c r="E32">
        <v>986</v>
      </c>
      <c r="F32" s="6">
        <f t="shared" si="0"/>
        <v>8</v>
      </c>
      <c r="G32" s="5">
        <f t="shared" si="1"/>
        <v>17</v>
      </c>
      <c r="H32" s="5" t="s">
        <v>319</v>
      </c>
      <c r="I32" t="s">
        <v>320</v>
      </c>
      <c r="J32" s="2">
        <f t="shared" si="2"/>
        <v>6.6000000000000001E+76</v>
      </c>
      <c r="K32" s="2">
        <f t="shared" si="3"/>
        <v>3.0249999999999997E+77</v>
      </c>
      <c r="L32" s="13">
        <f t="shared" si="4"/>
        <v>29</v>
      </c>
      <c r="M32" s="17">
        <f t="shared" si="5"/>
        <v>3.583333333333333</v>
      </c>
      <c r="N32" s="14">
        <f t="shared" si="6"/>
        <v>12</v>
      </c>
    </row>
    <row r="33" spans="2:14" ht="17.25" thickBot="1" x14ac:dyDescent="0.35">
      <c r="B33" s="15" t="s">
        <v>321</v>
      </c>
      <c r="C33" s="15" t="s">
        <v>115</v>
      </c>
      <c r="D33" s="8">
        <v>985</v>
      </c>
      <c r="E33">
        <v>985</v>
      </c>
      <c r="F33" s="9">
        <f t="shared" si="0"/>
        <v>0</v>
      </c>
      <c r="G33" s="8">
        <f t="shared" si="1"/>
        <v>28</v>
      </c>
      <c r="H33" s="8" t="s">
        <v>322</v>
      </c>
      <c r="I33" s="8" t="s">
        <v>322</v>
      </c>
      <c r="J33" s="2">
        <f t="shared" si="2"/>
        <v>2.3569999999999999E+77</v>
      </c>
      <c r="K33" s="2">
        <f t="shared" si="3"/>
        <v>2.3569999999999999E+77</v>
      </c>
      <c r="L33" s="25">
        <f t="shared" si="4"/>
        <v>30</v>
      </c>
      <c r="M33" s="18">
        <f t="shared" si="5"/>
        <v>0</v>
      </c>
      <c r="N33" s="15">
        <f t="shared" si="6"/>
        <v>29</v>
      </c>
    </row>
    <row r="34" spans="2:14" ht="17.25" thickBot="1" x14ac:dyDescent="0.35">
      <c r="B34" s="22" t="s">
        <v>153</v>
      </c>
      <c r="C34" s="19"/>
      <c r="D34" s="20"/>
      <c r="E34" s="23">
        <f>AVERAGE(D4:D33)</f>
        <v>1119.2666666666667</v>
      </c>
      <c r="F34" s="20"/>
      <c r="G34" s="20"/>
      <c r="H34" s="28" t="s">
        <v>154</v>
      </c>
      <c r="I34" s="28"/>
      <c r="J34" s="20"/>
      <c r="K34" s="20"/>
      <c r="L34" s="20"/>
      <c r="M34" s="24">
        <f>AVERAGE(M4:M33)</f>
        <v>3.2310710177110815</v>
      </c>
      <c r="N34" s="21"/>
    </row>
  </sheetData>
  <sortState xmlns:xlrd2="http://schemas.microsoft.com/office/spreadsheetml/2017/richdata2" ref="B4:N33">
    <sortCondition descending="1" ref="E4:E33"/>
  </sortState>
  <mergeCells count="1">
    <mergeCell ref="H34:I34"/>
  </mergeCells>
  <phoneticPr fontId="2" type="noConversion"/>
  <conditionalFormatting sqref="C4:C31 C33">
    <cfRule type="expression" dxfId="143" priority="19">
      <formula>$C4="장로"</formula>
    </cfRule>
    <cfRule type="expression" dxfId="142" priority="20">
      <formula>OR($C4="길드마스터",$C4="부길드마스터")</formula>
    </cfRule>
    <cfRule type="expression" dxfId="141" priority="21">
      <formula>$C4="일반"</formula>
    </cfRule>
    <cfRule type="expression" dxfId="140" priority="22">
      <formula>$C4="정예"</formula>
    </cfRule>
  </conditionalFormatting>
  <conditionalFormatting sqref="F4:F31 F33">
    <cfRule type="expression" dxfId="139" priority="16">
      <formula>$F4&gt;10</formula>
    </cfRule>
    <cfRule type="expression" dxfId="138" priority="17">
      <formula>$F4&gt;5</formula>
    </cfRule>
    <cfRule type="expression" dxfId="137" priority="18">
      <formula>$F4&gt;=0</formula>
    </cfRule>
  </conditionalFormatting>
  <conditionalFormatting sqref="M4:M31 M33">
    <cfRule type="expression" dxfId="136" priority="13">
      <formula>$M4&gt;400%</formula>
    </cfRule>
    <cfRule type="expression" dxfId="135" priority="14">
      <formula>$M4&gt;100%</formula>
    </cfRule>
    <cfRule type="expression" dxfId="134" priority="15">
      <formula>$M4&gt;0%</formula>
    </cfRule>
  </conditionalFormatting>
  <conditionalFormatting sqref="L4:L31 L33">
    <cfRule type="top10" dxfId="133" priority="23" bottom="1" rank="5"/>
  </conditionalFormatting>
  <conditionalFormatting sqref="N4:N31 N33">
    <cfRule type="top10" dxfId="132" priority="24" bottom="1" rank="5"/>
  </conditionalFormatting>
  <conditionalFormatting sqref="C32">
    <cfRule type="expression" dxfId="131" priority="7">
      <formula>$C32="장로"</formula>
    </cfRule>
    <cfRule type="expression" dxfId="130" priority="8">
      <formula>OR($C32="길드마스터",$C32="부길드마스터")</formula>
    </cfRule>
    <cfRule type="expression" dxfId="129" priority="9">
      <formula>$C32="일반"</formula>
    </cfRule>
    <cfRule type="expression" dxfId="128" priority="10">
      <formula>$C32="정예"</formula>
    </cfRule>
  </conditionalFormatting>
  <conditionalFormatting sqref="F32">
    <cfRule type="expression" dxfId="127" priority="4">
      <formula>$F32&gt;10</formula>
    </cfRule>
    <cfRule type="expression" dxfId="126" priority="5">
      <formula>$F32&gt;5</formula>
    </cfRule>
    <cfRule type="expression" dxfId="125" priority="6">
      <formula>$F32&gt;=0</formula>
    </cfRule>
  </conditionalFormatting>
  <conditionalFormatting sqref="M32">
    <cfRule type="expression" dxfId="124" priority="1">
      <formula>$M32&gt;400%</formula>
    </cfRule>
    <cfRule type="expression" dxfId="123" priority="2">
      <formula>$M32&gt;100%</formula>
    </cfRule>
    <cfRule type="expression" dxfId="122" priority="3">
      <formula>$M32&gt;0%</formula>
    </cfRule>
  </conditionalFormatting>
  <conditionalFormatting sqref="L32">
    <cfRule type="top10" dxfId="121" priority="11" bottom="1" rank="5"/>
  </conditionalFormatting>
  <conditionalFormatting sqref="N32">
    <cfRule type="top10" dxfId="120" priority="12" bottom="1" rank="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3B3F-A285-4B4A-8AB5-D68E5FAA45AD}">
  <dimension ref="B2:N34"/>
  <sheetViews>
    <sheetView topLeftCell="A18" zoomScale="85" zoomScaleNormal="85" workbookViewId="0">
      <selection activeCell="M10" sqref="M10"/>
    </sheetView>
  </sheetViews>
  <sheetFormatPr defaultRowHeight="16.5" x14ac:dyDescent="0.3"/>
  <cols>
    <col min="2" max="2" width="17.25" bestFit="1" customWidth="1"/>
    <col min="3" max="3" width="13" bestFit="1" customWidth="1"/>
    <col min="4" max="4" width="6.125" bestFit="1" customWidth="1"/>
    <col min="5" max="5" width="8.5" customWidth="1"/>
    <col min="6" max="6" width="6.125" bestFit="1" customWidth="1"/>
    <col min="7" max="7" width="5.5" bestFit="1" customWidth="1"/>
    <col min="10" max="11" width="11" hidden="1" customWidth="1"/>
    <col min="12" max="14" width="7.375" bestFit="1" customWidth="1"/>
    <col min="20" max="23" width="9" customWidth="1"/>
  </cols>
  <sheetData>
    <row r="2" spans="2:14" ht="17.25" thickBot="1" x14ac:dyDescent="0.35"/>
    <row r="3" spans="2:14" ht="17.25" thickBot="1" x14ac:dyDescent="0.35">
      <c r="B3" s="10" t="s">
        <v>52</v>
      </c>
      <c r="C3" s="11" t="s">
        <v>53</v>
      </c>
      <c r="D3" s="11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1" t="s">
        <v>59</v>
      </c>
      <c r="J3" s="11"/>
      <c r="K3" s="11"/>
      <c r="L3" s="11" t="s">
        <v>60</v>
      </c>
      <c r="M3" s="11" t="s">
        <v>61</v>
      </c>
      <c r="N3" s="12" t="s">
        <v>62</v>
      </c>
    </row>
    <row r="4" spans="2:14" ht="17.25" thickBot="1" x14ac:dyDescent="0.35">
      <c r="B4" s="13" t="s">
        <v>63</v>
      </c>
      <c r="C4" s="13" t="s">
        <v>64</v>
      </c>
      <c r="D4" s="2">
        <v>1223</v>
      </c>
      <c r="E4">
        <v>1227</v>
      </c>
      <c r="F4" s="3">
        <f t="shared" ref="F4:F33" si="0">E4-D4</f>
        <v>4</v>
      </c>
      <c r="G4" s="2">
        <f t="shared" ref="G4:G33" si="1">RANK(F4,$F$4:$F$33,0)</f>
        <v>26</v>
      </c>
      <c r="H4" s="2" t="s">
        <v>323</v>
      </c>
      <c r="I4" t="s">
        <v>324</v>
      </c>
      <c r="J4" s="2">
        <f t="shared" ref="J4:J33" si="2">IF(AND(CODE(MID(H4,LEN(H4)-1,1))&gt;=97,CODE(MID(H4,LEN(H4)-1,1))&lt;=122),LEFT(H4,LEN(H4)-2)*POWER(10,VLOOKUP(RIGHT(H4,2),두자리,3,FALSE)),LEFT(H4,LEN(H4)-1)*POWER(10,VLOOKUP(RIGHT(H4,1),한자리,3,FALSE)))</f>
        <v>1.2000000000000001E+93</v>
      </c>
      <c r="K4" s="2">
        <f t="shared" ref="K4:K33" si="3">IF(AND(CODE(MID(I4,LEN(I4)-1,1))&gt;=97,CODE(MID(I4,LEN(I4)-1,1))&lt;=122),LEFT(I4,LEN(I4)-2)*POWER(10,VLOOKUP(RIGHT(I4,2),두자리,3,FALSE)),LEFT(I4,LEN(I4)-1)*POWER(10,VLOOKUP(RIGHT(I4,1),한자리,3,FALSE)))</f>
        <v>2.2999999999999997E+93</v>
      </c>
      <c r="L4" s="13">
        <f t="shared" ref="L4:L33" si="4">RANK(K4,$K$4:$K$33,0)</f>
        <v>1</v>
      </c>
      <c r="M4" s="16">
        <f t="shared" ref="M4:M33" si="5">K4/J4-1</f>
        <v>0.9166666666666663</v>
      </c>
      <c r="N4" s="13">
        <f t="shared" ref="N4:N33" si="6">RANK(M4,$M$4:$M$33,0)</f>
        <v>27</v>
      </c>
    </row>
    <row r="5" spans="2:14" ht="17.25" thickBot="1" x14ac:dyDescent="0.35">
      <c r="B5" s="14" t="str">
        <f>"-일광-"</f>
        <v>-일광-</v>
      </c>
      <c r="C5" s="14" t="s">
        <v>104</v>
      </c>
      <c r="D5" s="5">
        <v>1220</v>
      </c>
      <c r="E5">
        <v>1225</v>
      </c>
      <c r="F5" s="6">
        <f t="shared" si="0"/>
        <v>5</v>
      </c>
      <c r="G5" s="5">
        <f t="shared" si="1"/>
        <v>19</v>
      </c>
      <c r="H5" s="5" t="s">
        <v>325</v>
      </c>
      <c r="I5" t="s">
        <v>326</v>
      </c>
      <c r="J5" s="2">
        <f t="shared" si="2"/>
        <v>8.2360000000000005E+92</v>
      </c>
      <c r="K5" s="2">
        <f t="shared" si="3"/>
        <v>1.6000000000000001E+93</v>
      </c>
      <c r="L5" s="13">
        <f t="shared" si="4"/>
        <v>2</v>
      </c>
      <c r="M5" s="17">
        <f t="shared" si="5"/>
        <v>0.94269062651772706</v>
      </c>
      <c r="N5" s="14">
        <f t="shared" si="6"/>
        <v>26</v>
      </c>
    </row>
    <row r="6" spans="2:14" ht="17.25" thickBot="1" x14ac:dyDescent="0.35">
      <c r="B6" s="14" t="s">
        <v>76</v>
      </c>
      <c r="C6" s="14" t="s">
        <v>64</v>
      </c>
      <c r="D6" s="5">
        <v>1219</v>
      </c>
      <c r="E6">
        <v>1224</v>
      </c>
      <c r="F6" s="6">
        <f t="shared" si="0"/>
        <v>5</v>
      </c>
      <c r="G6" s="5">
        <f t="shared" si="1"/>
        <v>19</v>
      </c>
      <c r="H6" s="5" t="s">
        <v>327</v>
      </c>
      <c r="I6" t="s">
        <v>328</v>
      </c>
      <c r="J6" s="2">
        <f t="shared" si="2"/>
        <v>6.5079999999999993E+92</v>
      </c>
      <c r="K6" s="2">
        <f t="shared" si="3"/>
        <v>1.3E+93</v>
      </c>
      <c r="L6" s="13">
        <f t="shared" si="4"/>
        <v>4</v>
      </c>
      <c r="M6" s="17">
        <f t="shared" si="5"/>
        <v>0.99754148740012316</v>
      </c>
      <c r="N6" s="14">
        <f t="shared" si="6"/>
        <v>25</v>
      </c>
    </row>
    <row r="7" spans="2:14" ht="17.25" thickBot="1" x14ac:dyDescent="0.35">
      <c r="B7" s="14" t="s">
        <v>73</v>
      </c>
      <c r="C7" s="14" t="s">
        <v>91</v>
      </c>
      <c r="D7" s="5">
        <v>1218</v>
      </c>
      <c r="E7">
        <v>1222</v>
      </c>
      <c r="F7" s="6">
        <f t="shared" si="0"/>
        <v>4</v>
      </c>
      <c r="G7" s="5">
        <f t="shared" si="1"/>
        <v>26</v>
      </c>
      <c r="H7" s="5" t="s">
        <v>329</v>
      </c>
      <c r="I7" t="s">
        <v>330</v>
      </c>
      <c r="J7" s="2">
        <f t="shared" si="2"/>
        <v>8.1209999999999994E+92</v>
      </c>
      <c r="K7" s="2">
        <f t="shared" si="3"/>
        <v>1.5000000000000001E+93</v>
      </c>
      <c r="L7" s="13">
        <f t="shared" si="4"/>
        <v>3</v>
      </c>
      <c r="M7" s="17">
        <f t="shared" si="5"/>
        <v>0.84706316956039918</v>
      </c>
      <c r="N7" s="14">
        <f t="shared" si="6"/>
        <v>29</v>
      </c>
    </row>
    <row r="8" spans="2:14" ht="17.25" thickBot="1" x14ac:dyDescent="0.35">
      <c r="B8" s="14" t="s">
        <v>260</v>
      </c>
      <c r="C8" s="14" t="s">
        <v>68</v>
      </c>
      <c r="D8" s="5">
        <v>1213</v>
      </c>
      <c r="E8">
        <v>1219</v>
      </c>
      <c r="F8" s="6">
        <f t="shared" si="0"/>
        <v>6</v>
      </c>
      <c r="G8" s="5">
        <f t="shared" si="1"/>
        <v>13</v>
      </c>
      <c r="H8" s="5" t="s">
        <v>331</v>
      </c>
      <c r="I8" t="s">
        <v>332</v>
      </c>
      <c r="J8" s="2">
        <f t="shared" si="2"/>
        <v>1.9199999999999999E+92</v>
      </c>
      <c r="K8" s="2">
        <f t="shared" si="3"/>
        <v>4.1519999999999995E+92</v>
      </c>
      <c r="L8" s="13">
        <f t="shared" si="4"/>
        <v>5</v>
      </c>
      <c r="M8" s="17">
        <f t="shared" si="5"/>
        <v>1.1625000000000001</v>
      </c>
      <c r="N8" s="14">
        <f t="shared" si="6"/>
        <v>22</v>
      </c>
    </row>
    <row r="9" spans="2:14" ht="17.25" thickBot="1" x14ac:dyDescent="0.35">
      <c r="B9" s="14" t="s">
        <v>263</v>
      </c>
      <c r="C9" s="14" t="s">
        <v>68</v>
      </c>
      <c r="D9" s="5">
        <v>1214</v>
      </c>
      <c r="E9">
        <v>1219</v>
      </c>
      <c r="F9" s="6">
        <f t="shared" si="0"/>
        <v>5</v>
      </c>
      <c r="G9" s="5">
        <f t="shared" si="1"/>
        <v>19</v>
      </c>
      <c r="H9" s="5" t="s">
        <v>333</v>
      </c>
      <c r="I9" t="s">
        <v>334</v>
      </c>
      <c r="J9" s="2">
        <f t="shared" si="2"/>
        <v>1.8419999999999998E+92</v>
      </c>
      <c r="K9" s="2">
        <f t="shared" si="3"/>
        <v>4.0739999999999997E+92</v>
      </c>
      <c r="L9" s="13">
        <f t="shared" si="4"/>
        <v>6</v>
      </c>
      <c r="M9" s="17">
        <f t="shared" si="5"/>
        <v>1.2117263843648209</v>
      </c>
      <c r="N9" s="14">
        <f t="shared" si="6"/>
        <v>19</v>
      </c>
    </row>
    <row r="10" spans="2:14" ht="17.25" thickBot="1" x14ac:dyDescent="0.35">
      <c r="B10" s="14" t="s">
        <v>266</v>
      </c>
      <c r="C10" s="14" t="s">
        <v>68</v>
      </c>
      <c r="D10" s="5">
        <v>1212</v>
      </c>
      <c r="E10">
        <v>1217</v>
      </c>
      <c r="F10" s="6">
        <f t="shared" si="0"/>
        <v>5</v>
      </c>
      <c r="G10" s="5">
        <f t="shared" si="1"/>
        <v>19</v>
      </c>
      <c r="H10" s="5" t="s">
        <v>335</v>
      </c>
      <c r="I10" t="s">
        <v>336</v>
      </c>
      <c r="J10" s="2">
        <f t="shared" si="2"/>
        <v>1.4749999999999999E+92</v>
      </c>
      <c r="K10" s="2">
        <f t="shared" si="3"/>
        <v>3.2119999999999999E+92</v>
      </c>
      <c r="L10" s="13">
        <f t="shared" si="4"/>
        <v>7</v>
      </c>
      <c r="M10" s="17">
        <f t="shared" si="5"/>
        <v>1.1776271186440677</v>
      </c>
      <c r="N10" s="14">
        <f t="shared" si="6"/>
        <v>20</v>
      </c>
    </row>
    <row r="11" spans="2:14" ht="17.25" thickBot="1" x14ac:dyDescent="0.35">
      <c r="B11" s="14" t="s">
        <v>269</v>
      </c>
      <c r="C11" s="14" t="s">
        <v>68</v>
      </c>
      <c r="D11" s="5">
        <v>1211</v>
      </c>
      <c r="E11">
        <v>1217</v>
      </c>
      <c r="F11" s="6">
        <f t="shared" si="0"/>
        <v>6</v>
      </c>
      <c r="G11" s="5">
        <f t="shared" si="1"/>
        <v>13</v>
      </c>
      <c r="H11" s="5" t="s">
        <v>337</v>
      </c>
      <c r="I11" t="s">
        <v>338</v>
      </c>
      <c r="J11" s="2">
        <f t="shared" si="2"/>
        <v>1.3849999999999999E+92</v>
      </c>
      <c r="K11" s="2">
        <f t="shared" si="3"/>
        <v>3.1289999999999997E+92</v>
      </c>
      <c r="L11" s="13">
        <f t="shared" si="4"/>
        <v>8</v>
      </c>
      <c r="M11" s="17">
        <f t="shared" si="5"/>
        <v>1.2592057761732853</v>
      </c>
      <c r="N11" s="14">
        <f t="shared" si="6"/>
        <v>18</v>
      </c>
    </row>
    <row r="12" spans="2:14" ht="17.25" thickBot="1" x14ac:dyDescent="0.35">
      <c r="B12" s="14" t="s">
        <v>118</v>
      </c>
      <c r="C12" s="14" t="s">
        <v>68</v>
      </c>
      <c r="D12" s="5">
        <v>1209</v>
      </c>
      <c r="E12">
        <v>1215</v>
      </c>
      <c r="F12" s="6">
        <f t="shared" si="0"/>
        <v>6</v>
      </c>
      <c r="G12" s="5">
        <f t="shared" si="1"/>
        <v>13</v>
      </c>
      <c r="H12" s="5" t="s">
        <v>339</v>
      </c>
      <c r="I12" t="s">
        <v>340</v>
      </c>
      <c r="J12" s="2">
        <f t="shared" si="2"/>
        <v>1.123E+92</v>
      </c>
      <c r="K12" s="2">
        <f t="shared" si="3"/>
        <v>2.7969999999999998E+92</v>
      </c>
      <c r="L12" s="13">
        <f t="shared" si="4"/>
        <v>9</v>
      </c>
      <c r="M12" s="17">
        <f t="shared" si="5"/>
        <v>1.4906500445235973</v>
      </c>
      <c r="N12" s="14">
        <f t="shared" si="6"/>
        <v>16</v>
      </c>
    </row>
    <row r="13" spans="2:14" ht="17.25" thickBot="1" x14ac:dyDescent="0.35">
      <c r="B13" s="14" t="s">
        <v>107</v>
      </c>
      <c r="C13" s="14" t="s">
        <v>68</v>
      </c>
      <c r="D13" s="5">
        <v>1206</v>
      </c>
      <c r="E13">
        <v>1214</v>
      </c>
      <c r="F13" s="6">
        <f t="shared" si="0"/>
        <v>8</v>
      </c>
      <c r="G13" s="5">
        <f t="shared" si="1"/>
        <v>11</v>
      </c>
      <c r="H13" s="5" t="s">
        <v>341</v>
      </c>
      <c r="I13" t="s">
        <v>342</v>
      </c>
      <c r="J13" s="2">
        <f t="shared" si="2"/>
        <v>6.3200000000000004E+91</v>
      </c>
      <c r="K13" s="2">
        <f t="shared" si="3"/>
        <v>1.7659999999999998E+92</v>
      </c>
      <c r="L13" s="13">
        <f t="shared" si="4"/>
        <v>10</v>
      </c>
      <c r="M13" s="17">
        <f t="shared" si="5"/>
        <v>1.7943037974683538</v>
      </c>
      <c r="N13" s="14">
        <f t="shared" si="6"/>
        <v>14</v>
      </c>
    </row>
    <row r="14" spans="2:14" ht="17.25" thickBot="1" x14ac:dyDescent="0.35">
      <c r="B14" s="14" t="s">
        <v>274</v>
      </c>
      <c r="C14" s="14" t="s">
        <v>68</v>
      </c>
      <c r="D14" s="5">
        <v>1205</v>
      </c>
      <c r="E14">
        <v>1208</v>
      </c>
      <c r="F14" s="6">
        <f t="shared" si="0"/>
        <v>3</v>
      </c>
      <c r="G14" s="5">
        <f t="shared" si="1"/>
        <v>29</v>
      </c>
      <c r="H14" s="5" t="s">
        <v>343</v>
      </c>
      <c r="I14" t="s">
        <v>344</v>
      </c>
      <c r="J14" s="2">
        <f t="shared" si="2"/>
        <v>3.6799999999999993E+91</v>
      </c>
      <c r="K14" s="2">
        <f t="shared" si="3"/>
        <v>5.2499999999999996E+91</v>
      </c>
      <c r="L14" s="13">
        <f t="shared" si="4"/>
        <v>11</v>
      </c>
      <c r="M14" s="17">
        <f t="shared" si="5"/>
        <v>0.42663043478260887</v>
      </c>
      <c r="N14" s="14">
        <f t="shared" si="6"/>
        <v>30</v>
      </c>
    </row>
    <row r="15" spans="2:14" ht="17.25" thickBot="1" x14ac:dyDescent="0.35">
      <c r="B15" s="14" t="s">
        <v>190</v>
      </c>
      <c r="C15" s="14" t="s">
        <v>68</v>
      </c>
      <c r="D15" s="5">
        <v>1194</v>
      </c>
      <c r="E15">
        <v>1205</v>
      </c>
      <c r="F15" s="6">
        <f t="shared" si="0"/>
        <v>11</v>
      </c>
      <c r="G15" s="5">
        <f t="shared" si="1"/>
        <v>6</v>
      </c>
      <c r="H15" s="5" t="s">
        <v>345</v>
      </c>
      <c r="I15" t="s">
        <v>346</v>
      </c>
      <c r="J15" s="2">
        <f t="shared" si="2"/>
        <v>1.42E+91</v>
      </c>
      <c r="K15" s="2">
        <f t="shared" si="3"/>
        <v>3.9200000000000002E+91</v>
      </c>
      <c r="L15" s="13">
        <f t="shared" si="4"/>
        <v>12</v>
      </c>
      <c r="M15" s="17">
        <f t="shared" si="5"/>
        <v>1.7605633802816905</v>
      </c>
      <c r="N15" s="14">
        <f t="shared" si="6"/>
        <v>15</v>
      </c>
    </row>
    <row r="16" spans="2:14" ht="17.25" thickBot="1" x14ac:dyDescent="0.35">
      <c r="B16" s="14" t="s">
        <v>167</v>
      </c>
      <c r="C16" s="14" t="s">
        <v>91</v>
      </c>
      <c r="D16" s="5">
        <v>1178</v>
      </c>
      <c r="E16">
        <v>1191</v>
      </c>
      <c r="F16" s="6">
        <f t="shared" si="0"/>
        <v>13</v>
      </c>
      <c r="G16" s="5">
        <f t="shared" si="1"/>
        <v>3</v>
      </c>
      <c r="H16" s="5" t="s">
        <v>347</v>
      </c>
      <c r="I16" t="s">
        <v>348</v>
      </c>
      <c r="J16" s="2">
        <f t="shared" si="2"/>
        <v>4.6029999999999998E+89</v>
      </c>
      <c r="K16" s="2">
        <f t="shared" si="3"/>
        <v>3.3999999999999997E+90</v>
      </c>
      <c r="L16" s="13">
        <f t="shared" si="4"/>
        <v>13</v>
      </c>
      <c r="M16" s="17">
        <f t="shared" si="5"/>
        <v>6.3864870736476211</v>
      </c>
      <c r="N16" s="14">
        <f t="shared" si="6"/>
        <v>3</v>
      </c>
    </row>
    <row r="17" spans="2:14" ht="17.25" thickBot="1" x14ac:dyDescent="0.35">
      <c r="B17" s="14" t="s">
        <v>81</v>
      </c>
      <c r="C17" s="14" t="s">
        <v>68</v>
      </c>
      <c r="D17" s="5">
        <v>1170</v>
      </c>
      <c r="E17">
        <v>1175</v>
      </c>
      <c r="F17" s="6">
        <f t="shared" si="0"/>
        <v>5</v>
      </c>
      <c r="G17" s="5">
        <f t="shared" si="1"/>
        <v>19</v>
      </c>
      <c r="H17" s="5" t="s">
        <v>349</v>
      </c>
      <c r="I17" t="s">
        <v>350</v>
      </c>
      <c r="J17" s="2">
        <f t="shared" si="2"/>
        <v>5.1499999999999996E+89</v>
      </c>
      <c r="K17" s="2">
        <f t="shared" si="3"/>
        <v>1.1999999999999998E+90</v>
      </c>
      <c r="L17" s="13">
        <f t="shared" si="4"/>
        <v>14</v>
      </c>
      <c r="M17" s="17">
        <f t="shared" si="5"/>
        <v>1.3300970873786406</v>
      </c>
      <c r="N17" s="14">
        <f t="shared" si="6"/>
        <v>17</v>
      </c>
    </row>
    <row r="18" spans="2:14" ht="17.25" thickBot="1" x14ac:dyDescent="0.35">
      <c r="B18" s="14" t="s">
        <v>97</v>
      </c>
      <c r="C18" s="14" t="s">
        <v>68</v>
      </c>
      <c r="D18" s="5">
        <v>1165</v>
      </c>
      <c r="E18">
        <v>1174</v>
      </c>
      <c r="F18" s="6">
        <f t="shared" si="0"/>
        <v>9</v>
      </c>
      <c r="G18" s="5">
        <f t="shared" si="1"/>
        <v>9</v>
      </c>
      <c r="H18" s="5" t="s">
        <v>351</v>
      </c>
      <c r="I18" t="s">
        <v>352</v>
      </c>
      <c r="J18" s="2">
        <f t="shared" si="2"/>
        <v>8.7700000000000005E+88</v>
      </c>
      <c r="K18" s="2">
        <f t="shared" si="3"/>
        <v>4.4679999999999999E+89</v>
      </c>
      <c r="L18" s="13">
        <f t="shared" si="4"/>
        <v>15</v>
      </c>
      <c r="M18" s="17">
        <f t="shared" si="5"/>
        <v>4.0946408209806151</v>
      </c>
      <c r="N18" s="14">
        <f t="shared" si="6"/>
        <v>4</v>
      </c>
    </row>
    <row r="19" spans="2:14" ht="17.25" thickBot="1" x14ac:dyDescent="0.35">
      <c r="B19" s="14" t="s">
        <v>287</v>
      </c>
      <c r="C19" s="14" t="s">
        <v>68</v>
      </c>
      <c r="D19" s="5">
        <v>1136</v>
      </c>
      <c r="E19">
        <v>1141</v>
      </c>
      <c r="F19" s="6">
        <f t="shared" si="0"/>
        <v>5</v>
      </c>
      <c r="G19" s="5">
        <f t="shared" si="1"/>
        <v>19</v>
      </c>
      <c r="H19" s="5" t="s">
        <v>353</v>
      </c>
      <c r="I19" t="s">
        <v>354</v>
      </c>
      <c r="J19" s="2">
        <f t="shared" si="2"/>
        <v>2.1E+87</v>
      </c>
      <c r="K19" s="2">
        <f t="shared" si="3"/>
        <v>6.1999999999999999E+87</v>
      </c>
      <c r="L19" s="13">
        <f t="shared" si="4"/>
        <v>16</v>
      </c>
      <c r="M19" s="17">
        <f t="shared" si="5"/>
        <v>1.9523809523809526</v>
      </c>
      <c r="N19" s="14">
        <f t="shared" si="6"/>
        <v>12</v>
      </c>
    </row>
    <row r="20" spans="2:14" ht="17.25" thickBot="1" x14ac:dyDescent="0.35">
      <c r="B20" s="14" t="s">
        <v>294</v>
      </c>
      <c r="C20" s="14" t="s">
        <v>68</v>
      </c>
      <c r="D20" s="5">
        <v>1102</v>
      </c>
      <c r="E20">
        <v>1139</v>
      </c>
      <c r="F20" s="6">
        <f t="shared" si="0"/>
        <v>37</v>
      </c>
      <c r="G20" s="5">
        <f t="shared" si="1"/>
        <v>1</v>
      </c>
      <c r="H20" s="5" t="s">
        <v>355</v>
      </c>
      <c r="I20" t="s">
        <v>356</v>
      </c>
      <c r="J20" s="2">
        <f t="shared" si="2"/>
        <v>9.5700000000000014E+85</v>
      </c>
      <c r="K20" s="2">
        <f t="shared" si="3"/>
        <v>2.2999999999999997E+87</v>
      </c>
      <c r="L20" s="13">
        <f t="shared" si="4"/>
        <v>17</v>
      </c>
      <c r="M20" s="17">
        <f t="shared" si="5"/>
        <v>23.03343782654127</v>
      </c>
      <c r="N20" s="14">
        <f t="shared" si="6"/>
        <v>1</v>
      </c>
    </row>
    <row r="21" spans="2:14" ht="17.25" thickBot="1" x14ac:dyDescent="0.35">
      <c r="B21" s="14" t="s">
        <v>213</v>
      </c>
      <c r="C21" s="14" t="s">
        <v>68</v>
      </c>
      <c r="D21" s="5">
        <v>1112</v>
      </c>
      <c r="E21">
        <v>1120</v>
      </c>
      <c r="F21" s="6">
        <f t="shared" si="0"/>
        <v>8</v>
      </c>
      <c r="G21" s="5">
        <f t="shared" si="1"/>
        <v>11</v>
      </c>
      <c r="H21" s="5" t="s">
        <v>357</v>
      </c>
      <c r="I21" t="s">
        <v>358</v>
      </c>
      <c r="J21" s="2">
        <f t="shared" si="2"/>
        <v>4.6600000000000002E+85</v>
      </c>
      <c r="K21" s="2">
        <f t="shared" si="3"/>
        <v>1.527E+86</v>
      </c>
      <c r="L21" s="13">
        <f t="shared" si="4"/>
        <v>18</v>
      </c>
      <c r="M21" s="17">
        <f t="shared" si="5"/>
        <v>2.2768240343347639</v>
      </c>
      <c r="N21" s="14">
        <f t="shared" si="6"/>
        <v>10</v>
      </c>
    </row>
    <row r="22" spans="2:14" ht="17.25" thickBot="1" x14ac:dyDescent="0.35">
      <c r="B22" s="14" t="s">
        <v>297</v>
      </c>
      <c r="C22" s="14" t="s">
        <v>115</v>
      </c>
      <c r="D22" s="5">
        <v>1108</v>
      </c>
      <c r="E22">
        <v>1113</v>
      </c>
      <c r="F22" s="6">
        <f t="shared" si="0"/>
        <v>5</v>
      </c>
      <c r="G22" s="5">
        <f t="shared" si="1"/>
        <v>19</v>
      </c>
      <c r="H22" s="5" t="s">
        <v>359</v>
      </c>
      <c r="I22" s="5" t="s">
        <v>360</v>
      </c>
      <c r="J22" s="2">
        <f t="shared" si="2"/>
        <v>2.3100000000000004E+85</v>
      </c>
      <c r="K22" s="2">
        <f t="shared" si="3"/>
        <v>7.3200000000000003E+85</v>
      </c>
      <c r="L22" s="13">
        <f t="shared" si="4"/>
        <v>19</v>
      </c>
      <c r="M22" s="17">
        <f t="shared" si="5"/>
        <v>2.1688311688311686</v>
      </c>
      <c r="N22" s="14">
        <f t="shared" si="6"/>
        <v>11</v>
      </c>
    </row>
    <row r="23" spans="2:14" ht="17.25" thickBot="1" x14ac:dyDescent="0.35">
      <c r="B23" s="14" t="s">
        <v>135</v>
      </c>
      <c r="C23" s="14" t="s">
        <v>68</v>
      </c>
      <c r="D23" s="5">
        <v>1100</v>
      </c>
      <c r="E23">
        <v>1110</v>
      </c>
      <c r="F23" s="6">
        <f t="shared" si="0"/>
        <v>10</v>
      </c>
      <c r="G23" s="5">
        <f t="shared" si="1"/>
        <v>7</v>
      </c>
      <c r="H23" s="5" t="s">
        <v>361</v>
      </c>
      <c r="I23" t="s">
        <v>362</v>
      </c>
      <c r="J23" s="2">
        <f t="shared" si="2"/>
        <v>4.3000000000000004E+84</v>
      </c>
      <c r="K23" s="2">
        <f t="shared" si="3"/>
        <v>8.800000000000001E+84</v>
      </c>
      <c r="L23" s="13">
        <f t="shared" si="4"/>
        <v>22</v>
      </c>
      <c r="M23" s="17">
        <f t="shared" si="5"/>
        <v>1.0465116279069768</v>
      </c>
      <c r="N23" s="14">
        <f t="shared" si="6"/>
        <v>23</v>
      </c>
    </row>
    <row r="24" spans="2:14" ht="17.25" thickBot="1" x14ac:dyDescent="0.35">
      <c r="B24" s="14" t="s">
        <v>141</v>
      </c>
      <c r="C24" s="14" t="s">
        <v>68</v>
      </c>
      <c r="D24" s="5">
        <v>1092</v>
      </c>
      <c r="E24">
        <v>1104</v>
      </c>
      <c r="F24" s="6">
        <f t="shared" si="0"/>
        <v>12</v>
      </c>
      <c r="G24" s="5">
        <f t="shared" si="1"/>
        <v>5</v>
      </c>
      <c r="H24" s="5" t="s">
        <v>363</v>
      </c>
      <c r="I24" t="s">
        <v>364</v>
      </c>
      <c r="J24" s="2">
        <f t="shared" si="2"/>
        <v>2.7999999999999998E+84</v>
      </c>
      <c r="K24" s="2">
        <f t="shared" si="3"/>
        <v>1.1100000000000001E+85</v>
      </c>
      <c r="L24" s="13">
        <f t="shared" si="4"/>
        <v>21</v>
      </c>
      <c r="M24" s="17">
        <f t="shared" si="5"/>
        <v>2.9642857142857149</v>
      </c>
      <c r="N24" s="14">
        <f t="shared" si="6"/>
        <v>6</v>
      </c>
    </row>
    <row r="25" spans="2:14" ht="17.25" thickBot="1" x14ac:dyDescent="0.35">
      <c r="B25" s="14" t="s">
        <v>301</v>
      </c>
      <c r="C25" s="14" t="s">
        <v>68</v>
      </c>
      <c r="D25" s="5">
        <v>1094</v>
      </c>
      <c r="E25">
        <v>1103</v>
      </c>
      <c r="F25" s="6">
        <f t="shared" si="0"/>
        <v>9</v>
      </c>
      <c r="G25" s="5">
        <f t="shared" si="1"/>
        <v>9</v>
      </c>
      <c r="H25" s="5" t="s">
        <v>365</v>
      </c>
      <c r="I25" t="s">
        <v>366</v>
      </c>
      <c r="J25" s="2">
        <f t="shared" si="2"/>
        <v>5.0000000000000001E+84</v>
      </c>
      <c r="K25" s="2">
        <f t="shared" si="3"/>
        <v>1.75E+85</v>
      </c>
      <c r="L25" s="13">
        <f t="shared" si="4"/>
        <v>20</v>
      </c>
      <c r="M25" s="17">
        <f t="shared" si="5"/>
        <v>2.5</v>
      </c>
      <c r="N25" s="14">
        <f t="shared" si="6"/>
        <v>8</v>
      </c>
    </row>
    <row r="26" spans="2:14" ht="17.25" thickBot="1" x14ac:dyDescent="0.35">
      <c r="B26" s="14" t="s">
        <v>303</v>
      </c>
      <c r="C26" s="14" t="s">
        <v>68</v>
      </c>
      <c r="D26" s="5">
        <v>1072</v>
      </c>
      <c r="E26">
        <v>1078</v>
      </c>
      <c r="F26" s="6">
        <f t="shared" si="0"/>
        <v>6</v>
      </c>
      <c r="G26" s="5">
        <f t="shared" si="1"/>
        <v>13</v>
      </c>
      <c r="H26" s="5" t="s">
        <v>367</v>
      </c>
      <c r="I26" t="s">
        <v>368</v>
      </c>
      <c r="J26" s="2">
        <f t="shared" si="2"/>
        <v>1.4849999999999998E+83</v>
      </c>
      <c r="K26" s="2">
        <f t="shared" si="3"/>
        <v>2.845E+83</v>
      </c>
      <c r="L26" s="13">
        <f t="shared" si="4"/>
        <v>24</v>
      </c>
      <c r="M26" s="17">
        <f t="shared" si="5"/>
        <v>0.9158249158249161</v>
      </c>
      <c r="N26" s="14">
        <f t="shared" si="6"/>
        <v>28</v>
      </c>
    </row>
    <row r="27" spans="2:14" ht="17.25" thickBot="1" x14ac:dyDescent="0.35">
      <c r="B27" s="14" t="s">
        <v>132</v>
      </c>
      <c r="C27" s="14" t="s">
        <v>64</v>
      </c>
      <c r="D27" s="5">
        <v>1070</v>
      </c>
      <c r="E27">
        <v>1076</v>
      </c>
      <c r="F27" s="6">
        <f t="shared" si="0"/>
        <v>6</v>
      </c>
      <c r="G27" s="5">
        <f t="shared" si="1"/>
        <v>13</v>
      </c>
      <c r="H27" s="5" t="s">
        <v>369</v>
      </c>
      <c r="I27" t="s">
        <v>370</v>
      </c>
      <c r="J27" s="2">
        <f t="shared" si="2"/>
        <v>2.4029999999999998E+83</v>
      </c>
      <c r="K27" s="2">
        <f t="shared" si="3"/>
        <v>5.2060000000000001E+83</v>
      </c>
      <c r="L27" s="13">
        <f t="shared" si="4"/>
        <v>23</v>
      </c>
      <c r="M27" s="17">
        <f t="shared" si="5"/>
        <v>1.1664585934248857</v>
      </c>
      <c r="N27" s="14">
        <f t="shared" si="6"/>
        <v>21</v>
      </c>
    </row>
    <row r="28" spans="2:14" ht="17.25" thickBot="1" x14ac:dyDescent="0.35">
      <c r="B28" s="14" t="s">
        <v>144</v>
      </c>
      <c r="C28" s="14" t="s">
        <v>64</v>
      </c>
      <c r="D28" s="5">
        <v>1068</v>
      </c>
      <c r="E28">
        <v>1074</v>
      </c>
      <c r="F28" s="6">
        <f t="shared" si="0"/>
        <v>6</v>
      </c>
      <c r="G28" s="5">
        <f t="shared" si="1"/>
        <v>13</v>
      </c>
      <c r="H28" s="5" t="s">
        <v>371</v>
      </c>
      <c r="I28" t="s">
        <v>372</v>
      </c>
      <c r="J28" s="2">
        <f t="shared" si="2"/>
        <v>6.9099999999999995E+82</v>
      </c>
      <c r="K28" s="2">
        <f t="shared" si="3"/>
        <v>2.5559999999999997E+83</v>
      </c>
      <c r="L28" s="13">
        <f t="shared" si="4"/>
        <v>25</v>
      </c>
      <c r="M28" s="17">
        <f t="shared" si="5"/>
        <v>2.6989869753979736</v>
      </c>
      <c r="N28" s="14">
        <f t="shared" si="6"/>
        <v>7</v>
      </c>
    </row>
    <row r="29" spans="2:14" ht="17.25" thickBot="1" x14ac:dyDescent="0.35">
      <c r="B29" s="14" t="s">
        <v>150</v>
      </c>
      <c r="C29" s="14" t="s">
        <v>68</v>
      </c>
      <c r="D29" s="5">
        <v>1009</v>
      </c>
      <c r="E29">
        <v>1022</v>
      </c>
      <c r="F29" s="6">
        <f t="shared" si="0"/>
        <v>13</v>
      </c>
      <c r="G29" s="5">
        <f t="shared" si="1"/>
        <v>3</v>
      </c>
      <c r="H29" s="5" t="s">
        <v>373</v>
      </c>
      <c r="I29" t="s">
        <v>374</v>
      </c>
      <c r="J29" s="2">
        <f t="shared" si="2"/>
        <v>1.9300000000000001E+79</v>
      </c>
      <c r="K29" s="2">
        <f t="shared" si="3"/>
        <v>9.0800000000000002E+79</v>
      </c>
      <c r="L29" s="13">
        <f t="shared" si="4"/>
        <v>26</v>
      </c>
      <c r="M29" s="17">
        <f t="shared" si="5"/>
        <v>3.704663212435233</v>
      </c>
      <c r="N29" s="14">
        <f t="shared" si="6"/>
        <v>5</v>
      </c>
    </row>
    <row r="30" spans="2:14" ht="17.25" thickBot="1" x14ac:dyDescent="0.35">
      <c r="B30" s="14" t="s">
        <v>318</v>
      </c>
      <c r="C30" s="14" t="s">
        <v>68</v>
      </c>
      <c r="D30" s="5">
        <v>996</v>
      </c>
      <c r="E30">
        <v>1014</v>
      </c>
      <c r="F30" s="6">
        <f t="shared" si="0"/>
        <v>18</v>
      </c>
      <c r="G30" s="5">
        <f t="shared" si="1"/>
        <v>2</v>
      </c>
      <c r="H30" s="5" t="s">
        <v>375</v>
      </c>
      <c r="I30" t="s">
        <v>376</v>
      </c>
      <c r="J30" s="2">
        <f t="shared" si="2"/>
        <v>1.3999999999999998E+78</v>
      </c>
      <c r="K30" s="2">
        <f t="shared" si="3"/>
        <v>1.2800000000000001E+79</v>
      </c>
      <c r="L30" s="13">
        <f t="shared" si="4"/>
        <v>27</v>
      </c>
      <c r="M30" s="17">
        <f t="shared" si="5"/>
        <v>8.1428571428571441</v>
      </c>
      <c r="N30" s="14">
        <f t="shared" si="6"/>
        <v>2</v>
      </c>
    </row>
    <row r="31" spans="2:14" ht="17.25" thickBot="1" x14ac:dyDescent="0.35">
      <c r="B31" s="14" t="s">
        <v>312</v>
      </c>
      <c r="C31" s="14" t="s">
        <v>68</v>
      </c>
      <c r="D31" s="5">
        <v>1008</v>
      </c>
      <c r="E31">
        <v>1012</v>
      </c>
      <c r="F31" s="6">
        <f t="shared" si="0"/>
        <v>4</v>
      </c>
      <c r="G31" s="5">
        <f t="shared" si="1"/>
        <v>26</v>
      </c>
      <c r="H31" s="5" t="s">
        <v>377</v>
      </c>
      <c r="I31" t="s">
        <v>378</v>
      </c>
      <c r="J31" s="2">
        <f t="shared" si="2"/>
        <v>2.4999999999999999E+78</v>
      </c>
      <c r="K31" s="2">
        <f t="shared" si="3"/>
        <v>8.4000000000000003E+78</v>
      </c>
      <c r="L31" s="13">
        <f t="shared" si="4"/>
        <v>28</v>
      </c>
      <c r="M31" s="17">
        <f t="shared" si="5"/>
        <v>2.3600000000000003</v>
      </c>
      <c r="N31" s="14">
        <f t="shared" si="6"/>
        <v>9</v>
      </c>
    </row>
    <row r="32" spans="2:14" ht="17.25" thickBot="1" x14ac:dyDescent="0.35">
      <c r="B32" s="14" t="s">
        <v>321</v>
      </c>
      <c r="C32" s="14" t="s">
        <v>115</v>
      </c>
      <c r="D32" s="5">
        <v>990</v>
      </c>
      <c r="E32">
        <v>1000</v>
      </c>
      <c r="F32" s="6">
        <f t="shared" si="0"/>
        <v>10</v>
      </c>
      <c r="G32" s="5">
        <f t="shared" si="1"/>
        <v>7</v>
      </c>
      <c r="H32" s="5" t="s">
        <v>379</v>
      </c>
      <c r="I32" s="5" t="s">
        <v>380</v>
      </c>
      <c r="J32" s="2">
        <f t="shared" si="2"/>
        <v>7.7139999999999996E+77</v>
      </c>
      <c r="K32" s="2">
        <f t="shared" si="3"/>
        <v>2.2000000000000001E+78</v>
      </c>
      <c r="L32" s="13">
        <f t="shared" si="4"/>
        <v>29</v>
      </c>
      <c r="M32" s="17">
        <f t="shared" si="5"/>
        <v>1.8519574799066634</v>
      </c>
      <c r="N32" s="14">
        <f t="shared" si="6"/>
        <v>13</v>
      </c>
    </row>
    <row r="33" spans="2:14" ht="17.25" thickBot="1" x14ac:dyDescent="0.35">
      <c r="B33" s="15" t="s">
        <v>315</v>
      </c>
      <c r="C33" s="15" t="s">
        <v>68</v>
      </c>
      <c r="D33" s="8">
        <v>999</v>
      </c>
      <c r="E33">
        <v>999</v>
      </c>
      <c r="F33" s="9">
        <f t="shared" si="0"/>
        <v>0</v>
      </c>
      <c r="G33" s="8">
        <f t="shared" si="1"/>
        <v>30</v>
      </c>
      <c r="H33" s="8" t="s">
        <v>314</v>
      </c>
      <c r="I33" s="26" t="s">
        <v>380</v>
      </c>
      <c r="J33" s="2">
        <f t="shared" si="2"/>
        <v>1.1000000000000001E+78</v>
      </c>
      <c r="K33" s="2">
        <f t="shared" si="3"/>
        <v>2.2000000000000001E+78</v>
      </c>
      <c r="L33" s="25">
        <f t="shared" si="4"/>
        <v>29</v>
      </c>
      <c r="M33" s="18">
        <f t="shared" si="5"/>
        <v>1</v>
      </c>
      <c r="N33" s="15">
        <f t="shared" si="6"/>
        <v>24</v>
      </c>
    </row>
    <row r="34" spans="2:14" ht="17.25" thickBot="1" x14ac:dyDescent="0.35">
      <c r="B34" s="22" t="s">
        <v>153</v>
      </c>
      <c r="C34" s="19"/>
      <c r="D34" s="20"/>
      <c r="E34" s="23">
        <f>AVERAGE(D4:D33)</f>
        <v>1133.7666666666667</v>
      </c>
      <c r="F34" s="20"/>
      <c r="G34" s="20"/>
      <c r="H34" s="28" t="s">
        <v>154</v>
      </c>
      <c r="I34" s="28"/>
      <c r="J34" s="20"/>
      <c r="K34" s="20"/>
      <c r="L34" s="20"/>
      <c r="M34" s="24">
        <f>AVERAGE(M4:M33)</f>
        <v>2.7860471170839292</v>
      </c>
      <c r="N34" s="21"/>
    </row>
  </sheetData>
  <sortState xmlns:xlrd2="http://schemas.microsoft.com/office/spreadsheetml/2017/richdata2" ref="B4:N33">
    <sortCondition descending="1" ref="E4:E33"/>
  </sortState>
  <mergeCells count="1">
    <mergeCell ref="H34:I34"/>
  </mergeCells>
  <phoneticPr fontId="2" type="noConversion"/>
  <conditionalFormatting sqref="C4:C31 C33">
    <cfRule type="expression" dxfId="119" priority="19">
      <formula>$C4="장로"</formula>
    </cfRule>
    <cfRule type="expression" dxfId="118" priority="20">
      <formula>OR($C4="길드마스터",$C4="부길드마스터")</formula>
    </cfRule>
    <cfRule type="expression" dxfId="117" priority="21">
      <formula>$C4="일반"</formula>
    </cfRule>
    <cfRule type="expression" dxfId="116" priority="22">
      <formula>$C4="정예"</formula>
    </cfRule>
  </conditionalFormatting>
  <conditionalFormatting sqref="F4:F31 F33">
    <cfRule type="expression" dxfId="115" priority="16">
      <formula>$F4&gt;10</formula>
    </cfRule>
    <cfRule type="expression" dxfId="114" priority="17">
      <formula>$F4&gt;5</formula>
    </cfRule>
    <cfRule type="expression" dxfId="113" priority="18">
      <formula>$F4&gt;=0</formula>
    </cfRule>
  </conditionalFormatting>
  <conditionalFormatting sqref="M4:M31 M33">
    <cfRule type="expression" dxfId="112" priority="13">
      <formula>$M4&gt;400%</formula>
    </cfRule>
    <cfRule type="expression" dxfId="111" priority="14">
      <formula>$M4&gt;100%</formula>
    </cfRule>
    <cfRule type="expression" dxfId="110" priority="15">
      <formula>$M4&gt;0%</formula>
    </cfRule>
  </conditionalFormatting>
  <conditionalFormatting sqref="L4:L31 L33">
    <cfRule type="top10" dxfId="109" priority="23" bottom="1" rank="5"/>
  </conditionalFormatting>
  <conditionalFormatting sqref="N4:N31 N33">
    <cfRule type="top10" dxfId="108" priority="24" bottom="1" rank="5"/>
  </conditionalFormatting>
  <conditionalFormatting sqref="C32">
    <cfRule type="expression" dxfId="107" priority="7">
      <formula>$C32="장로"</formula>
    </cfRule>
    <cfRule type="expression" dxfId="106" priority="8">
      <formula>OR($C32="길드마스터",$C32="부길드마스터")</formula>
    </cfRule>
    <cfRule type="expression" dxfId="105" priority="9">
      <formula>$C32="일반"</formula>
    </cfRule>
    <cfRule type="expression" dxfId="104" priority="10">
      <formula>$C32="정예"</formula>
    </cfRule>
  </conditionalFormatting>
  <conditionalFormatting sqref="F32">
    <cfRule type="expression" dxfId="103" priority="4">
      <formula>$F32&gt;10</formula>
    </cfRule>
    <cfRule type="expression" dxfId="102" priority="5">
      <formula>$F32&gt;5</formula>
    </cfRule>
    <cfRule type="expression" dxfId="101" priority="6">
      <formula>$F32&gt;=0</formula>
    </cfRule>
  </conditionalFormatting>
  <conditionalFormatting sqref="M32">
    <cfRule type="expression" dxfId="100" priority="1">
      <formula>$M32&gt;400%</formula>
    </cfRule>
    <cfRule type="expression" dxfId="99" priority="2">
      <formula>$M32&gt;100%</formula>
    </cfRule>
    <cfRule type="expression" dxfId="98" priority="3">
      <formula>$M32&gt;0%</formula>
    </cfRule>
  </conditionalFormatting>
  <conditionalFormatting sqref="L32">
    <cfRule type="top10" dxfId="97" priority="11" bottom="1" rank="5"/>
  </conditionalFormatting>
  <conditionalFormatting sqref="N32">
    <cfRule type="top10" dxfId="96" priority="12" bottom="1" rank="5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18D8-0178-44F8-AF6A-629F18DEDF2E}">
  <dimension ref="B3:N34"/>
  <sheetViews>
    <sheetView topLeftCell="A14" zoomScale="85" zoomScaleNormal="85" workbookViewId="0">
      <selection activeCell="B3" sqref="B3"/>
    </sheetView>
  </sheetViews>
  <sheetFormatPr defaultColWidth="9" defaultRowHeight="16.5" x14ac:dyDescent="0.3"/>
  <cols>
    <col min="2" max="2" width="17.25" bestFit="1" customWidth="1"/>
    <col min="3" max="3" width="13" bestFit="1" customWidth="1"/>
    <col min="4" max="4" width="6.125" bestFit="1" customWidth="1"/>
    <col min="5" max="5" width="8.5" customWidth="1"/>
    <col min="6" max="6" width="6.125" bestFit="1" customWidth="1"/>
    <col min="7" max="7" width="5.5" bestFit="1" customWidth="1"/>
    <col min="9" max="9" width="9" bestFit="1" customWidth="1"/>
    <col min="10" max="11" width="11" hidden="1" customWidth="1"/>
    <col min="12" max="12" width="9.375" customWidth="1"/>
    <col min="13" max="14" width="7.375" bestFit="1" customWidth="1"/>
    <col min="20" max="23" width="9" customWidth="1"/>
  </cols>
  <sheetData>
    <row r="3" spans="2:14" x14ac:dyDescent="0.3">
      <c r="B3" s="10" t="s">
        <v>52</v>
      </c>
      <c r="C3" s="11" t="s">
        <v>53</v>
      </c>
      <c r="D3" s="11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1" t="s">
        <v>59</v>
      </c>
      <c r="J3" s="11"/>
      <c r="K3" s="11"/>
      <c r="L3" s="11" t="s">
        <v>60</v>
      </c>
      <c r="M3" s="11" t="s">
        <v>61</v>
      </c>
      <c r="N3" s="12" t="s">
        <v>62</v>
      </c>
    </row>
    <row r="4" spans="2:14" x14ac:dyDescent="0.3">
      <c r="B4" s="13" t="s">
        <v>63</v>
      </c>
      <c r="C4" s="13" t="s">
        <v>64</v>
      </c>
      <c r="D4" s="27">
        <v>1227</v>
      </c>
      <c r="E4" s="27">
        <v>1237</v>
      </c>
      <c r="F4" s="3">
        <f t="shared" ref="F4:F33" si="0">E4-D4</f>
        <v>10</v>
      </c>
      <c r="G4" s="2">
        <f t="shared" ref="G4:G33" si="1">RANK(F4,$F$4:$F$33,0)</f>
        <v>4</v>
      </c>
      <c r="H4" s="27" t="s">
        <v>324</v>
      </c>
      <c r="I4" s="27" t="s">
        <v>381</v>
      </c>
      <c r="J4" s="2">
        <f t="shared" ref="J4:J33" si="2">IF(AND(CODE(MID(H4,LEN(H4)-1,1))&gt;=97,CODE(MID(H4,LEN(H4)-1,1))&lt;=122),LEFT(H4,LEN(H4)-2)*POWER(10,VLOOKUP(RIGHT(H4,2),두자리,3,FALSE)),LEFT(H4,LEN(H4)-1)*POWER(10,VLOOKUP(RIGHT(H4,1),한자리,3,FALSE)))</f>
        <v>2.2999999999999997E+93</v>
      </c>
      <c r="K4" s="2">
        <f t="shared" ref="K4:K33" si="3">IF(AND(CODE(MID(I4,LEN(I4)-1,1))&gt;=97,CODE(MID(I4,LEN(I4)-1,1))&lt;=122),LEFT(I4,LEN(I4)-2)*POWER(10,VLOOKUP(RIGHT(I4,2),두자리,3,FALSE)),LEFT(I4,LEN(I4)-1)*POWER(10,VLOOKUP(RIGHT(I4,1),한자리,3,FALSE)))</f>
        <v>4.7000000000000007E+93</v>
      </c>
      <c r="L4" s="13">
        <f t="shared" ref="L4:L33" si="4">RANK(K4,$K$4:$K$33,0)</f>
        <v>1</v>
      </c>
      <c r="M4" s="16">
        <f t="shared" ref="M4:M33" si="5">K4/J4-1</f>
        <v>1.0434782608695659</v>
      </c>
      <c r="N4" s="13">
        <f t="shared" ref="N4:N33" si="6">RANK(M4,$M$4:$M$33,0)</f>
        <v>17</v>
      </c>
    </row>
    <row r="5" spans="2:14" x14ac:dyDescent="0.3">
      <c r="B5" s="14" t="str">
        <f>"-일광-"</f>
        <v>-일광-</v>
      </c>
      <c r="C5" s="14" t="s">
        <v>104</v>
      </c>
      <c r="D5" s="27">
        <v>1225</v>
      </c>
      <c r="E5" s="27">
        <v>1231</v>
      </c>
      <c r="F5" s="6">
        <f t="shared" si="0"/>
        <v>6</v>
      </c>
      <c r="G5" s="5">
        <f t="shared" si="1"/>
        <v>11</v>
      </c>
      <c r="H5" s="27" t="s">
        <v>326</v>
      </c>
      <c r="I5" s="27" t="s">
        <v>382</v>
      </c>
      <c r="J5" s="2">
        <f t="shared" si="2"/>
        <v>1.6000000000000001E+93</v>
      </c>
      <c r="K5" s="2">
        <f t="shared" si="3"/>
        <v>3.4E+93</v>
      </c>
      <c r="L5" s="13">
        <f t="shared" si="4"/>
        <v>2</v>
      </c>
      <c r="M5" s="17">
        <f t="shared" si="5"/>
        <v>1.125</v>
      </c>
      <c r="N5" s="14">
        <f t="shared" si="6"/>
        <v>16</v>
      </c>
    </row>
    <row r="6" spans="2:14" x14ac:dyDescent="0.3">
      <c r="B6" s="14" t="s">
        <v>76</v>
      </c>
      <c r="C6" s="14" t="s">
        <v>64</v>
      </c>
      <c r="D6" s="27">
        <v>1224</v>
      </c>
      <c r="E6" s="27">
        <v>1232</v>
      </c>
      <c r="F6" s="6">
        <f t="shared" si="0"/>
        <v>8</v>
      </c>
      <c r="G6" s="5">
        <f t="shared" si="1"/>
        <v>8</v>
      </c>
      <c r="H6" s="27" t="s">
        <v>328</v>
      </c>
      <c r="I6" s="27" t="s">
        <v>383</v>
      </c>
      <c r="J6" s="2">
        <f t="shared" si="2"/>
        <v>1.3E+93</v>
      </c>
      <c r="K6" s="2">
        <f t="shared" si="3"/>
        <v>2.5000000000000001E+93</v>
      </c>
      <c r="L6" s="13">
        <f t="shared" si="4"/>
        <v>4</v>
      </c>
      <c r="M6" s="17">
        <f t="shared" si="5"/>
        <v>0.92307692307692313</v>
      </c>
      <c r="N6" s="14">
        <f t="shared" si="6"/>
        <v>22</v>
      </c>
    </row>
    <row r="7" spans="2:14" x14ac:dyDescent="0.3">
      <c r="B7" s="14" t="s">
        <v>73</v>
      </c>
      <c r="C7" s="14" t="s">
        <v>91</v>
      </c>
      <c r="D7" s="27">
        <v>1222</v>
      </c>
      <c r="E7" s="27">
        <v>1227</v>
      </c>
      <c r="F7" s="6">
        <f t="shared" si="0"/>
        <v>5</v>
      </c>
      <c r="G7" s="5">
        <f t="shared" si="1"/>
        <v>14</v>
      </c>
      <c r="H7" s="27" t="s">
        <v>330</v>
      </c>
      <c r="I7" s="27" t="s">
        <v>384</v>
      </c>
      <c r="J7" s="2">
        <f t="shared" si="2"/>
        <v>1.5000000000000001E+93</v>
      </c>
      <c r="K7" s="2">
        <f t="shared" si="3"/>
        <v>3.2000000000000001E+93</v>
      </c>
      <c r="L7" s="13">
        <f t="shared" si="4"/>
        <v>3</v>
      </c>
      <c r="M7" s="17">
        <f t="shared" si="5"/>
        <v>1.1333333333333333</v>
      </c>
      <c r="N7" s="14">
        <f t="shared" si="6"/>
        <v>15</v>
      </c>
    </row>
    <row r="8" spans="2:14" x14ac:dyDescent="0.3">
      <c r="B8" s="14" t="s">
        <v>260</v>
      </c>
      <c r="C8" s="14" t="s">
        <v>68</v>
      </c>
      <c r="D8" s="27">
        <v>1219</v>
      </c>
      <c r="E8" s="27">
        <v>1222</v>
      </c>
      <c r="F8" s="6">
        <f t="shared" si="0"/>
        <v>3</v>
      </c>
      <c r="G8" s="5">
        <f t="shared" si="1"/>
        <v>22</v>
      </c>
      <c r="H8" s="27" t="s">
        <v>332</v>
      </c>
      <c r="I8" s="27" t="s">
        <v>385</v>
      </c>
      <c r="J8" s="2">
        <f t="shared" si="2"/>
        <v>4.1519999999999995E+92</v>
      </c>
      <c r="K8" s="2">
        <f t="shared" si="3"/>
        <v>7.6279999999999996E+92</v>
      </c>
      <c r="L8" s="13">
        <f t="shared" si="4"/>
        <v>5</v>
      </c>
      <c r="M8" s="17">
        <f t="shared" si="5"/>
        <v>0.83718689788053968</v>
      </c>
      <c r="N8" s="14">
        <f t="shared" si="6"/>
        <v>27</v>
      </c>
    </row>
    <row r="9" spans="2:14" x14ac:dyDescent="0.3">
      <c r="B9" s="14" t="s">
        <v>263</v>
      </c>
      <c r="C9" s="14" t="s">
        <v>68</v>
      </c>
      <c r="D9" s="27">
        <v>1219</v>
      </c>
      <c r="E9" s="27">
        <v>1223</v>
      </c>
      <c r="F9" s="6">
        <f t="shared" si="0"/>
        <v>4</v>
      </c>
      <c r="G9" s="5">
        <f t="shared" si="1"/>
        <v>18</v>
      </c>
      <c r="H9" s="27" t="s">
        <v>334</v>
      </c>
      <c r="I9" s="27" t="s">
        <v>386</v>
      </c>
      <c r="J9" s="2">
        <f t="shared" si="2"/>
        <v>4.0739999999999997E+92</v>
      </c>
      <c r="K9" s="2">
        <f t="shared" si="3"/>
        <v>7.5910000000000001E+92</v>
      </c>
      <c r="L9" s="13">
        <f t="shared" si="4"/>
        <v>6</v>
      </c>
      <c r="M9" s="17">
        <f t="shared" si="5"/>
        <v>0.86327933235149734</v>
      </c>
      <c r="N9" s="14">
        <f t="shared" si="6"/>
        <v>23</v>
      </c>
    </row>
    <row r="10" spans="2:14" x14ac:dyDescent="0.3">
      <c r="B10" s="14" t="s">
        <v>266</v>
      </c>
      <c r="C10" s="14" t="s">
        <v>68</v>
      </c>
      <c r="D10" s="27">
        <v>1217</v>
      </c>
      <c r="E10" s="27">
        <v>1221</v>
      </c>
      <c r="F10" s="6">
        <f t="shared" si="0"/>
        <v>4</v>
      </c>
      <c r="G10" s="5">
        <f t="shared" si="1"/>
        <v>18</v>
      </c>
      <c r="H10" s="27" t="s">
        <v>336</v>
      </c>
      <c r="I10" s="27" t="s">
        <v>387</v>
      </c>
      <c r="J10" s="2">
        <f t="shared" si="2"/>
        <v>3.2119999999999999E+92</v>
      </c>
      <c r="K10" s="2">
        <f t="shared" si="3"/>
        <v>5.9809999999999996E+92</v>
      </c>
      <c r="L10" s="13">
        <f t="shared" si="4"/>
        <v>7</v>
      </c>
      <c r="M10" s="17">
        <f t="shared" si="5"/>
        <v>0.86207970112079702</v>
      </c>
      <c r="N10" s="14">
        <f t="shared" si="6"/>
        <v>24</v>
      </c>
    </row>
    <row r="11" spans="2:14" x14ac:dyDescent="0.3">
      <c r="B11" s="14" t="s">
        <v>269</v>
      </c>
      <c r="C11" s="14" t="s">
        <v>68</v>
      </c>
      <c r="D11" s="27">
        <v>1217</v>
      </c>
      <c r="E11" s="27">
        <v>1220</v>
      </c>
      <c r="F11" s="6">
        <f t="shared" si="0"/>
        <v>3</v>
      </c>
      <c r="G11" s="5">
        <f t="shared" si="1"/>
        <v>22</v>
      </c>
      <c r="H11" s="27" t="s">
        <v>338</v>
      </c>
      <c r="I11" s="27" t="s">
        <v>388</v>
      </c>
      <c r="J11" s="2">
        <f t="shared" si="2"/>
        <v>3.1289999999999997E+92</v>
      </c>
      <c r="K11" s="2">
        <f t="shared" si="3"/>
        <v>5.817999999999999E+92</v>
      </c>
      <c r="L11" s="13">
        <f t="shared" si="4"/>
        <v>8</v>
      </c>
      <c r="M11" s="17">
        <f t="shared" si="5"/>
        <v>0.8593799936081814</v>
      </c>
      <c r="N11" s="14">
        <f t="shared" si="6"/>
        <v>25</v>
      </c>
    </row>
    <row r="12" spans="2:14" x14ac:dyDescent="0.3">
      <c r="B12" s="14" t="s">
        <v>118</v>
      </c>
      <c r="C12" s="14" t="s">
        <v>68</v>
      </c>
      <c r="D12" s="27">
        <v>1215</v>
      </c>
      <c r="E12" s="27">
        <v>1219</v>
      </c>
      <c r="F12" s="6">
        <f t="shared" si="0"/>
        <v>4</v>
      </c>
      <c r="G12" s="5">
        <f t="shared" si="1"/>
        <v>18</v>
      </c>
      <c r="H12" s="27" t="s">
        <v>340</v>
      </c>
      <c r="I12" s="27" t="s">
        <v>389</v>
      </c>
      <c r="J12" s="2">
        <f t="shared" si="2"/>
        <v>2.7969999999999998E+92</v>
      </c>
      <c r="K12" s="2">
        <f t="shared" si="3"/>
        <v>5.5579999999999996E+92</v>
      </c>
      <c r="L12" s="13">
        <f t="shared" si="4"/>
        <v>9</v>
      </c>
      <c r="M12" s="17">
        <f t="shared" si="5"/>
        <v>0.98712906685734714</v>
      </c>
      <c r="N12" s="14">
        <f t="shared" si="6"/>
        <v>19</v>
      </c>
    </row>
    <row r="13" spans="2:14" x14ac:dyDescent="0.3">
      <c r="B13" s="14" t="s">
        <v>107</v>
      </c>
      <c r="C13" s="14" t="s">
        <v>68</v>
      </c>
      <c r="D13" s="27">
        <v>1214</v>
      </c>
      <c r="E13" s="27">
        <v>1216</v>
      </c>
      <c r="F13" s="6">
        <f t="shared" si="0"/>
        <v>2</v>
      </c>
      <c r="G13" s="5">
        <f t="shared" si="1"/>
        <v>27</v>
      </c>
      <c r="H13" s="27" t="s">
        <v>342</v>
      </c>
      <c r="I13" s="27" t="s">
        <v>390</v>
      </c>
      <c r="J13" s="2">
        <f t="shared" si="2"/>
        <v>1.7659999999999998E+92</v>
      </c>
      <c r="K13" s="2">
        <f t="shared" si="3"/>
        <v>3.538E+92</v>
      </c>
      <c r="L13" s="13">
        <f t="shared" si="4"/>
        <v>10</v>
      </c>
      <c r="M13" s="17">
        <f t="shared" si="5"/>
        <v>1.0033975084937716</v>
      </c>
      <c r="N13" s="14">
        <f t="shared" si="6"/>
        <v>18</v>
      </c>
    </row>
    <row r="14" spans="2:14" x14ac:dyDescent="0.3">
      <c r="B14" s="14" t="s">
        <v>274</v>
      </c>
      <c r="C14" s="14" t="s">
        <v>68</v>
      </c>
      <c r="D14" s="27">
        <v>1208</v>
      </c>
      <c r="E14" s="27">
        <v>1210</v>
      </c>
      <c r="F14" s="6">
        <f t="shared" si="0"/>
        <v>2</v>
      </c>
      <c r="G14" s="5">
        <f t="shared" si="1"/>
        <v>27</v>
      </c>
      <c r="H14" s="27" t="s">
        <v>344</v>
      </c>
      <c r="I14" s="27" t="s">
        <v>391</v>
      </c>
      <c r="J14" s="2">
        <f t="shared" si="2"/>
        <v>5.2499999999999996E+91</v>
      </c>
      <c r="K14" s="2">
        <f t="shared" si="3"/>
        <v>7.240000000000001E+91</v>
      </c>
      <c r="L14" s="13">
        <f t="shared" si="4"/>
        <v>12</v>
      </c>
      <c r="M14" s="17">
        <f t="shared" si="5"/>
        <v>0.3790476190476193</v>
      </c>
      <c r="N14" s="14">
        <f t="shared" si="6"/>
        <v>30</v>
      </c>
    </row>
    <row r="15" spans="2:14" x14ac:dyDescent="0.3">
      <c r="B15" s="14" t="s">
        <v>190</v>
      </c>
      <c r="C15" s="14" t="s">
        <v>68</v>
      </c>
      <c r="D15" s="27">
        <v>1205</v>
      </c>
      <c r="E15" s="27">
        <v>1210</v>
      </c>
      <c r="F15" s="6">
        <f t="shared" si="0"/>
        <v>5</v>
      </c>
      <c r="G15" s="5">
        <f t="shared" si="1"/>
        <v>14</v>
      </c>
      <c r="H15" s="27" t="s">
        <v>346</v>
      </c>
      <c r="I15" s="27" t="s">
        <v>392</v>
      </c>
      <c r="J15" s="2">
        <f t="shared" si="2"/>
        <v>3.9200000000000002E+91</v>
      </c>
      <c r="K15" s="2">
        <f t="shared" si="3"/>
        <v>9.7700000000000001E+91</v>
      </c>
      <c r="L15" s="13">
        <f t="shared" si="4"/>
        <v>11</v>
      </c>
      <c r="M15" s="17">
        <f t="shared" si="5"/>
        <v>1.4923469387755102</v>
      </c>
      <c r="N15" s="14">
        <f t="shared" si="6"/>
        <v>12</v>
      </c>
    </row>
    <row r="16" spans="2:14" x14ac:dyDescent="0.3">
      <c r="B16" s="14" t="s">
        <v>167</v>
      </c>
      <c r="C16" s="14" t="s">
        <v>91</v>
      </c>
      <c r="D16" s="27">
        <v>1191</v>
      </c>
      <c r="E16" s="27">
        <v>1199</v>
      </c>
      <c r="F16" s="6">
        <f t="shared" si="0"/>
        <v>8</v>
      </c>
      <c r="G16" s="5">
        <f t="shared" si="1"/>
        <v>8</v>
      </c>
      <c r="H16" s="27" t="s">
        <v>348</v>
      </c>
      <c r="I16" s="27" t="s">
        <v>393</v>
      </c>
      <c r="J16" s="2">
        <f t="shared" si="2"/>
        <v>3.3999999999999997E+90</v>
      </c>
      <c r="K16" s="2">
        <f t="shared" si="3"/>
        <v>1.0900000000000001E+91</v>
      </c>
      <c r="L16" s="13">
        <f t="shared" si="4"/>
        <v>13</v>
      </c>
      <c r="M16" s="17">
        <f t="shared" si="5"/>
        <v>2.2058823529411771</v>
      </c>
      <c r="N16" s="14">
        <f t="shared" si="6"/>
        <v>6</v>
      </c>
    </row>
    <row r="17" spans="2:14" x14ac:dyDescent="0.3">
      <c r="B17" s="14" t="s">
        <v>81</v>
      </c>
      <c r="C17" s="14" t="s">
        <v>68</v>
      </c>
      <c r="D17" s="27">
        <v>1175</v>
      </c>
      <c r="E17" s="27">
        <v>1187</v>
      </c>
      <c r="F17" s="6">
        <f t="shared" si="0"/>
        <v>12</v>
      </c>
      <c r="G17" s="5">
        <f t="shared" si="1"/>
        <v>3</v>
      </c>
      <c r="H17" s="27" t="s">
        <v>350</v>
      </c>
      <c r="I17" s="27" t="s">
        <v>394</v>
      </c>
      <c r="J17" s="2">
        <f t="shared" si="2"/>
        <v>1.1999999999999998E+90</v>
      </c>
      <c r="K17" s="2">
        <f t="shared" si="3"/>
        <v>3.7999999999999997E+90</v>
      </c>
      <c r="L17" s="13">
        <f t="shared" si="4"/>
        <v>14</v>
      </c>
      <c r="M17" s="17">
        <f t="shared" si="5"/>
        <v>2.166666666666667</v>
      </c>
      <c r="N17" s="14">
        <f t="shared" si="6"/>
        <v>7</v>
      </c>
    </row>
    <row r="18" spans="2:14" x14ac:dyDescent="0.3">
      <c r="B18" s="14" t="s">
        <v>97</v>
      </c>
      <c r="C18" s="14" t="s">
        <v>68</v>
      </c>
      <c r="D18" s="27">
        <v>1174</v>
      </c>
      <c r="E18" s="27">
        <v>1179</v>
      </c>
      <c r="F18" s="6">
        <f t="shared" si="0"/>
        <v>5</v>
      </c>
      <c r="G18" s="5">
        <f t="shared" si="1"/>
        <v>14</v>
      </c>
      <c r="H18" s="27" t="s">
        <v>352</v>
      </c>
      <c r="I18" s="27" t="s">
        <v>395</v>
      </c>
      <c r="J18" s="2">
        <f t="shared" si="2"/>
        <v>4.4679999999999999E+89</v>
      </c>
      <c r="K18" s="2">
        <f t="shared" si="3"/>
        <v>1.1999999999999998E+90</v>
      </c>
      <c r="L18" s="13">
        <f t="shared" si="4"/>
        <v>15</v>
      </c>
      <c r="M18" s="17">
        <f t="shared" si="5"/>
        <v>1.6857654431512978</v>
      </c>
      <c r="N18" s="14">
        <f t="shared" si="6"/>
        <v>11</v>
      </c>
    </row>
    <row r="19" spans="2:14" x14ac:dyDescent="0.3">
      <c r="B19" s="14" t="s">
        <v>287</v>
      </c>
      <c r="C19" s="14" t="s">
        <v>68</v>
      </c>
      <c r="D19" s="27">
        <v>1141</v>
      </c>
      <c r="E19" s="27">
        <v>1147</v>
      </c>
      <c r="F19" s="6">
        <f t="shared" si="0"/>
        <v>6</v>
      </c>
      <c r="G19" s="5">
        <f t="shared" si="1"/>
        <v>11</v>
      </c>
      <c r="H19" s="27" t="s">
        <v>354</v>
      </c>
      <c r="I19" s="27" t="s">
        <v>396</v>
      </c>
      <c r="J19" s="2">
        <f t="shared" si="2"/>
        <v>6.1999999999999999E+87</v>
      </c>
      <c r="K19" s="2">
        <f t="shared" si="3"/>
        <v>1.3300000000000001E+88</v>
      </c>
      <c r="L19" s="13">
        <f t="shared" si="4"/>
        <v>17</v>
      </c>
      <c r="M19" s="17">
        <f t="shared" si="5"/>
        <v>1.145161290322581</v>
      </c>
      <c r="N19" s="14">
        <f t="shared" si="6"/>
        <v>14</v>
      </c>
    </row>
    <row r="20" spans="2:14" x14ac:dyDescent="0.3">
      <c r="B20" s="14" t="s">
        <v>294</v>
      </c>
      <c r="C20" s="14" t="s">
        <v>68</v>
      </c>
      <c r="D20" s="27">
        <v>1139</v>
      </c>
      <c r="E20" s="27">
        <v>1164</v>
      </c>
      <c r="F20" s="6">
        <f t="shared" si="0"/>
        <v>25</v>
      </c>
      <c r="G20" s="5">
        <f t="shared" si="1"/>
        <v>1</v>
      </c>
      <c r="H20" s="27" t="s">
        <v>356</v>
      </c>
      <c r="I20" s="27" t="s">
        <v>397</v>
      </c>
      <c r="J20" s="2">
        <f t="shared" si="2"/>
        <v>2.2999999999999997E+87</v>
      </c>
      <c r="K20" s="2">
        <f t="shared" si="3"/>
        <v>5.92E+88</v>
      </c>
      <c r="L20" s="13">
        <f t="shared" si="4"/>
        <v>16</v>
      </c>
      <c r="M20" s="17">
        <f t="shared" si="5"/>
        <v>24.739130434782613</v>
      </c>
      <c r="N20" s="14">
        <f t="shared" si="6"/>
        <v>1</v>
      </c>
    </row>
    <row r="21" spans="2:14" x14ac:dyDescent="0.3">
      <c r="B21" s="14" t="s">
        <v>213</v>
      </c>
      <c r="C21" s="14" t="s">
        <v>68</v>
      </c>
      <c r="D21" s="27">
        <v>1120</v>
      </c>
      <c r="E21" s="27">
        <v>1123</v>
      </c>
      <c r="F21" s="6">
        <f t="shared" si="0"/>
        <v>3</v>
      </c>
      <c r="G21" s="5">
        <f t="shared" si="1"/>
        <v>22</v>
      </c>
      <c r="H21" s="27" t="s">
        <v>358</v>
      </c>
      <c r="I21" s="27" t="s">
        <v>398</v>
      </c>
      <c r="J21" s="2">
        <f t="shared" si="2"/>
        <v>1.527E+86</v>
      </c>
      <c r="K21" s="2">
        <f t="shared" si="3"/>
        <v>2.9370000000000001E+86</v>
      </c>
      <c r="L21" s="13">
        <f t="shared" si="4"/>
        <v>18</v>
      </c>
      <c r="M21" s="17">
        <f t="shared" si="5"/>
        <v>0.92337917485265231</v>
      </c>
      <c r="N21" s="14">
        <f t="shared" si="6"/>
        <v>21</v>
      </c>
    </row>
    <row r="22" spans="2:14" x14ac:dyDescent="0.3">
      <c r="B22" s="14" t="s">
        <v>297</v>
      </c>
      <c r="C22" s="14" t="s">
        <v>115</v>
      </c>
      <c r="D22" s="27">
        <v>1113</v>
      </c>
      <c r="E22" s="27">
        <v>1116</v>
      </c>
      <c r="F22" s="6">
        <f t="shared" si="0"/>
        <v>3</v>
      </c>
      <c r="G22" s="5">
        <f t="shared" si="1"/>
        <v>22</v>
      </c>
      <c r="H22" s="5" t="s">
        <v>360</v>
      </c>
      <c r="I22" s="5" t="s">
        <v>399</v>
      </c>
      <c r="J22" s="2">
        <f t="shared" si="2"/>
        <v>7.3200000000000003E+85</v>
      </c>
      <c r="K22" s="2">
        <f t="shared" si="3"/>
        <v>1.4100000000000001E+86</v>
      </c>
      <c r="L22" s="13">
        <f t="shared" si="4"/>
        <v>19</v>
      </c>
      <c r="M22" s="17">
        <f t="shared" si="5"/>
        <v>0.92622950819672134</v>
      </c>
      <c r="N22" s="14">
        <f t="shared" si="6"/>
        <v>20</v>
      </c>
    </row>
    <row r="23" spans="2:14" x14ac:dyDescent="0.3">
      <c r="B23" s="14" t="s">
        <v>135</v>
      </c>
      <c r="C23" s="14" t="s">
        <v>68</v>
      </c>
      <c r="D23" s="27">
        <v>1110</v>
      </c>
      <c r="E23" s="27">
        <v>1110</v>
      </c>
      <c r="F23" s="6">
        <f t="shared" si="0"/>
        <v>0</v>
      </c>
      <c r="G23" s="5">
        <f t="shared" si="1"/>
        <v>29</v>
      </c>
      <c r="H23" s="27" t="s">
        <v>362</v>
      </c>
      <c r="I23" s="27" t="s">
        <v>400</v>
      </c>
      <c r="J23" s="2">
        <f t="shared" si="2"/>
        <v>8.800000000000001E+84</v>
      </c>
      <c r="K23" s="2">
        <f t="shared" si="3"/>
        <v>1.5400000000000001E+85</v>
      </c>
      <c r="L23" s="13">
        <f t="shared" si="4"/>
        <v>22</v>
      </c>
      <c r="M23" s="17">
        <f t="shared" si="5"/>
        <v>0.74999999999999978</v>
      </c>
      <c r="N23" s="14">
        <f t="shared" si="6"/>
        <v>28</v>
      </c>
    </row>
    <row r="24" spans="2:14" x14ac:dyDescent="0.3">
      <c r="B24" s="14" t="s">
        <v>141</v>
      </c>
      <c r="C24" s="14" t="s">
        <v>68</v>
      </c>
      <c r="D24" s="27">
        <v>1104</v>
      </c>
      <c r="E24" s="27">
        <v>1113</v>
      </c>
      <c r="F24" s="6">
        <f t="shared" si="0"/>
        <v>9</v>
      </c>
      <c r="G24" s="5">
        <f t="shared" si="1"/>
        <v>6</v>
      </c>
      <c r="H24" s="27" t="s">
        <v>364</v>
      </c>
      <c r="I24" s="27" t="s">
        <v>401</v>
      </c>
      <c r="J24" s="2">
        <f t="shared" si="2"/>
        <v>1.1100000000000001E+85</v>
      </c>
      <c r="K24" s="2">
        <f t="shared" si="3"/>
        <v>3.5600000000000004E+85</v>
      </c>
      <c r="L24" s="13">
        <f t="shared" si="4"/>
        <v>21</v>
      </c>
      <c r="M24" s="17">
        <f t="shared" si="5"/>
        <v>2.2072072072072073</v>
      </c>
      <c r="N24" s="14">
        <f t="shared" si="6"/>
        <v>5</v>
      </c>
    </row>
    <row r="25" spans="2:14" x14ac:dyDescent="0.3">
      <c r="B25" s="14" t="s">
        <v>301</v>
      </c>
      <c r="C25" s="14" t="s">
        <v>68</v>
      </c>
      <c r="D25" s="27">
        <v>1103</v>
      </c>
      <c r="E25" s="27">
        <v>1111</v>
      </c>
      <c r="F25" s="6">
        <f t="shared" si="0"/>
        <v>8</v>
      </c>
      <c r="G25" s="5">
        <f t="shared" si="1"/>
        <v>8</v>
      </c>
      <c r="H25" s="27" t="s">
        <v>366</v>
      </c>
      <c r="I25" s="27" t="s">
        <v>402</v>
      </c>
      <c r="J25" s="2">
        <f t="shared" si="2"/>
        <v>1.75E+85</v>
      </c>
      <c r="K25" s="2">
        <f t="shared" si="3"/>
        <v>5.84E+85</v>
      </c>
      <c r="L25" s="13">
        <f t="shared" si="4"/>
        <v>20</v>
      </c>
      <c r="M25" s="17">
        <f t="shared" si="5"/>
        <v>2.3371428571428572</v>
      </c>
      <c r="N25" s="14">
        <f t="shared" si="6"/>
        <v>4</v>
      </c>
    </row>
    <row r="26" spans="2:14" x14ac:dyDescent="0.3">
      <c r="B26" s="14" t="s">
        <v>303</v>
      </c>
      <c r="C26" s="14" t="s">
        <v>68</v>
      </c>
      <c r="D26" s="27">
        <v>1078</v>
      </c>
      <c r="E26" s="27">
        <v>1084</v>
      </c>
      <c r="F26" s="6">
        <f t="shared" si="0"/>
        <v>6</v>
      </c>
      <c r="G26" s="5">
        <f t="shared" si="1"/>
        <v>11</v>
      </c>
      <c r="H26" s="27" t="s">
        <v>368</v>
      </c>
      <c r="I26" s="27" t="s">
        <v>403</v>
      </c>
      <c r="J26" s="2">
        <f t="shared" si="2"/>
        <v>2.845E+83</v>
      </c>
      <c r="K26" s="2">
        <f t="shared" si="3"/>
        <v>7.6929999999999987E+83</v>
      </c>
      <c r="L26" s="13">
        <f t="shared" si="4"/>
        <v>24</v>
      </c>
      <c r="M26" s="17">
        <f t="shared" si="5"/>
        <v>1.7040421792618625</v>
      </c>
      <c r="N26" s="14">
        <f t="shared" si="6"/>
        <v>10</v>
      </c>
    </row>
    <row r="27" spans="2:14" x14ac:dyDescent="0.3">
      <c r="B27" s="14" t="s">
        <v>132</v>
      </c>
      <c r="C27" s="14" t="s">
        <v>64</v>
      </c>
      <c r="D27" s="27">
        <v>1076</v>
      </c>
      <c r="E27" s="27">
        <v>1079</v>
      </c>
      <c r="F27" s="6">
        <f t="shared" si="0"/>
        <v>3</v>
      </c>
      <c r="G27" s="5">
        <f t="shared" si="1"/>
        <v>22</v>
      </c>
      <c r="H27" s="27" t="s">
        <v>370</v>
      </c>
      <c r="I27" s="27" t="s">
        <v>404</v>
      </c>
      <c r="J27" s="2">
        <f t="shared" si="2"/>
        <v>5.2060000000000001E+83</v>
      </c>
      <c r="K27" s="2">
        <f t="shared" si="3"/>
        <v>9.6739999999999993E+83</v>
      </c>
      <c r="L27" s="13">
        <f t="shared" si="4"/>
        <v>23</v>
      </c>
      <c r="M27" s="17">
        <f t="shared" si="5"/>
        <v>0.85824049174029948</v>
      </c>
      <c r="N27" s="14">
        <f t="shared" si="6"/>
        <v>26</v>
      </c>
    </row>
    <row r="28" spans="2:14" x14ac:dyDescent="0.3">
      <c r="B28" s="14" t="s">
        <v>144</v>
      </c>
      <c r="C28" s="14" t="s">
        <v>64</v>
      </c>
      <c r="D28" s="27">
        <v>1074</v>
      </c>
      <c r="E28" s="27">
        <v>1074</v>
      </c>
      <c r="F28" s="6">
        <f t="shared" si="0"/>
        <v>0</v>
      </c>
      <c r="G28" s="5">
        <f t="shared" si="1"/>
        <v>29</v>
      </c>
      <c r="H28" s="27" t="s">
        <v>372</v>
      </c>
      <c r="I28" s="27" t="s">
        <v>405</v>
      </c>
      <c r="J28" s="2">
        <f t="shared" si="2"/>
        <v>2.5559999999999997E+83</v>
      </c>
      <c r="K28" s="2">
        <f t="shared" si="3"/>
        <v>4.4119999999999997E+83</v>
      </c>
      <c r="L28" s="13">
        <f t="shared" si="4"/>
        <v>25</v>
      </c>
      <c r="M28" s="17">
        <f t="shared" si="5"/>
        <v>0.72613458528951491</v>
      </c>
      <c r="N28" s="14">
        <f t="shared" si="6"/>
        <v>29</v>
      </c>
    </row>
    <row r="29" spans="2:14" x14ac:dyDescent="0.3">
      <c r="B29" s="14" t="s">
        <v>150</v>
      </c>
      <c r="C29" s="14" t="s">
        <v>68</v>
      </c>
      <c r="D29" s="27">
        <v>1022</v>
      </c>
      <c r="E29" s="27">
        <v>1027</v>
      </c>
      <c r="F29" s="6">
        <f t="shared" si="0"/>
        <v>5</v>
      </c>
      <c r="G29" s="5">
        <f t="shared" si="1"/>
        <v>14</v>
      </c>
      <c r="H29" s="27" t="s">
        <v>374</v>
      </c>
      <c r="I29" s="27" t="s">
        <v>406</v>
      </c>
      <c r="J29" s="2">
        <f t="shared" si="2"/>
        <v>9.0800000000000002E+79</v>
      </c>
      <c r="K29" s="2">
        <f t="shared" si="3"/>
        <v>3.3139999999999997E+80</v>
      </c>
      <c r="L29" s="13">
        <f t="shared" si="4"/>
        <v>26</v>
      </c>
      <c r="M29" s="17">
        <f t="shared" si="5"/>
        <v>2.6497797356828188</v>
      </c>
      <c r="N29" s="14">
        <f t="shared" si="6"/>
        <v>3</v>
      </c>
    </row>
    <row r="30" spans="2:14" x14ac:dyDescent="0.3">
      <c r="B30" s="14" t="s">
        <v>318</v>
      </c>
      <c r="C30" s="14" t="s">
        <v>68</v>
      </c>
      <c r="D30" s="27">
        <v>1014</v>
      </c>
      <c r="E30" s="27">
        <v>1024</v>
      </c>
      <c r="F30" s="6">
        <f t="shared" si="0"/>
        <v>10</v>
      </c>
      <c r="G30" s="5">
        <f t="shared" si="1"/>
        <v>4</v>
      </c>
      <c r="H30" s="27" t="s">
        <v>376</v>
      </c>
      <c r="I30" s="27" t="s">
        <v>407</v>
      </c>
      <c r="J30" s="2">
        <f t="shared" si="2"/>
        <v>1.2800000000000001E+79</v>
      </c>
      <c r="K30" s="2">
        <f t="shared" si="3"/>
        <v>8.2700000000000002E+79</v>
      </c>
      <c r="L30" s="13">
        <f t="shared" si="4"/>
        <v>27</v>
      </c>
      <c r="M30" s="17">
        <f t="shared" si="5"/>
        <v>5.4609374999999991</v>
      </c>
      <c r="N30" s="14">
        <f t="shared" si="6"/>
        <v>2</v>
      </c>
    </row>
    <row r="31" spans="2:14" x14ac:dyDescent="0.3">
      <c r="B31" s="14" t="s">
        <v>312</v>
      </c>
      <c r="C31" s="14" t="s">
        <v>68</v>
      </c>
      <c r="D31" s="27">
        <v>1012</v>
      </c>
      <c r="E31" s="27">
        <v>1021</v>
      </c>
      <c r="F31" s="6">
        <f t="shared" si="0"/>
        <v>9</v>
      </c>
      <c r="G31" s="5">
        <f t="shared" si="1"/>
        <v>6</v>
      </c>
      <c r="H31" s="27" t="s">
        <v>378</v>
      </c>
      <c r="I31" s="27" t="s">
        <v>408</v>
      </c>
      <c r="J31" s="2">
        <f t="shared" si="2"/>
        <v>8.4000000000000003E+78</v>
      </c>
      <c r="K31" s="2">
        <f t="shared" si="3"/>
        <v>2.3100000000000003E+79</v>
      </c>
      <c r="L31" s="13">
        <f t="shared" si="4"/>
        <v>28</v>
      </c>
      <c r="M31" s="17">
        <f t="shared" si="5"/>
        <v>1.75</v>
      </c>
      <c r="N31" s="14">
        <f t="shared" si="6"/>
        <v>9</v>
      </c>
    </row>
    <row r="32" spans="2:14" x14ac:dyDescent="0.3">
      <c r="B32" s="14" t="s">
        <v>321</v>
      </c>
      <c r="C32" s="14" t="s">
        <v>115</v>
      </c>
      <c r="D32" s="27">
        <v>1000</v>
      </c>
      <c r="E32" s="27">
        <v>1004</v>
      </c>
      <c r="F32" s="6">
        <f t="shared" si="0"/>
        <v>4</v>
      </c>
      <c r="G32" s="5">
        <f t="shared" si="1"/>
        <v>18</v>
      </c>
      <c r="H32" s="5" t="s">
        <v>380</v>
      </c>
      <c r="I32" s="5" t="s">
        <v>409</v>
      </c>
      <c r="J32" s="2">
        <f t="shared" si="2"/>
        <v>2.2000000000000001E+78</v>
      </c>
      <c r="K32" s="2">
        <f t="shared" si="3"/>
        <v>6.6E+78</v>
      </c>
      <c r="L32" s="13">
        <f t="shared" si="4"/>
        <v>29</v>
      </c>
      <c r="M32" s="17">
        <f t="shared" si="5"/>
        <v>2</v>
      </c>
      <c r="N32" s="14">
        <f t="shared" si="6"/>
        <v>8</v>
      </c>
    </row>
    <row r="33" spans="2:14" x14ac:dyDescent="0.3">
      <c r="B33" s="15" t="s">
        <v>315</v>
      </c>
      <c r="C33" s="15" t="s">
        <v>68</v>
      </c>
      <c r="D33" s="27">
        <v>999</v>
      </c>
      <c r="E33" s="27">
        <v>1012</v>
      </c>
      <c r="F33" s="9">
        <f t="shared" si="0"/>
        <v>13</v>
      </c>
      <c r="G33" s="8">
        <f t="shared" si="1"/>
        <v>2</v>
      </c>
      <c r="H33" s="8" t="s">
        <v>380</v>
      </c>
      <c r="I33" s="8" t="s">
        <v>410</v>
      </c>
      <c r="J33" s="2">
        <f t="shared" si="2"/>
        <v>2.2000000000000001E+78</v>
      </c>
      <c r="K33" s="2">
        <f t="shared" si="3"/>
        <v>4.9000000000000002E+78</v>
      </c>
      <c r="L33" s="25">
        <f t="shared" si="4"/>
        <v>30</v>
      </c>
      <c r="M33" s="18">
        <f t="shared" si="5"/>
        <v>1.2272727272727271</v>
      </c>
      <c r="N33" s="15">
        <f t="shared" si="6"/>
        <v>13</v>
      </c>
    </row>
    <row r="34" spans="2:14" x14ac:dyDescent="0.3">
      <c r="B34" s="22" t="s">
        <v>153</v>
      </c>
      <c r="C34" s="19"/>
      <c r="D34" s="20"/>
      <c r="E34" s="23">
        <f>AVERAGE(D4:D33)</f>
        <v>1141.9000000000001</v>
      </c>
      <c r="F34" s="20"/>
      <c r="G34" s="20"/>
      <c r="H34" s="28" t="s">
        <v>154</v>
      </c>
      <c r="I34" s="28"/>
      <c r="J34" s="20"/>
      <c r="K34" s="20"/>
      <c r="L34" s="20"/>
      <c r="M34" s="24">
        <f>AVERAGE(M4:M33)</f>
        <v>2.2323902576642025</v>
      </c>
      <c r="N34" s="21"/>
    </row>
  </sheetData>
  <mergeCells count="1">
    <mergeCell ref="H34:I34"/>
  </mergeCells>
  <phoneticPr fontId="2" type="noConversion"/>
  <conditionalFormatting sqref="C4:C31 C33">
    <cfRule type="expression" dxfId="95" priority="19">
      <formula>$C4="장로"</formula>
    </cfRule>
    <cfRule type="expression" dxfId="94" priority="20">
      <formula>OR($C4="길드마스터",$C4="부길드마스터")</formula>
    </cfRule>
    <cfRule type="expression" dxfId="93" priority="21">
      <formula>$C4="일반"</formula>
    </cfRule>
    <cfRule type="expression" dxfId="92" priority="22">
      <formula>$C4="정예"</formula>
    </cfRule>
  </conditionalFormatting>
  <conditionalFormatting sqref="F4:F31 F33">
    <cfRule type="expression" dxfId="91" priority="16">
      <formula>$F4&gt;10</formula>
    </cfRule>
    <cfRule type="expression" dxfId="90" priority="17">
      <formula>$F4&gt;5</formula>
    </cfRule>
    <cfRule type="expression" dxfId="89" priority="18">
      <formula>$F4&gt;=0</formula>
    </cfRule>
  </conditionalFormatting>
  <conditionalFormatting sqref="M4:M31 M33">
    <cfRule type="expression" dxfId="88" priority="13">
      <formula>$M4&gt;400%</formula>
    </cfRule>
    <cfRule type="expression" dxfId="87" priority="14">
      <formula>$M4&gt;100%</formula>
    </cfRule>
    <cfRule type="expression" dxfId="86" priority="15">
      <formula>$M4&gt;0%</formula>
    </cfRule>
  </conditionalFormatting>
  <conditionalFormatting sqref="L4:L31 L33">
    <cfRule type="top10" dxfId="85" priority="23" bottom="1" rank="5"/>
  </conditionalFormatting>
  <conditionalFormatting sqref="N4:N31 N33">
    <cfRule type="top10" dxfId="84" priority="24" bottom="1" rank="5"/>
  </conditionalFormatting>
  <conditionalFormatting sqref="C32">
    <cfRule type="expression" dxfId="83" priority="7">
      <formula>$C32="장로"</formula>
    </cfRule>
    <cfRule type="expression" dxfId="82" priority="8">
      <formula>OR($C32="길드마스터",$C32="부길드마스터")</formula>
    </cfRule>
    <cfRule type="expression" dxfId="81" priority="9">
      <formula>$C32="일반"</formula>
    </cfRule>
    <cfRule type="expression" dxfId="80" priority="10">
      <formula>$C32="정예"</formula>
    </cfRule>
  </conditionalFormatting>
  <conditionalFormatting sqref="F32">
    <cfRule type="expression" dxfId="79" priority="4">
      <formula>$F32&gt;10</formula>
    </cfRule>
    <cfRule type="expression" dxfId="78" priority="5">
      <formula>$F32&gt;5</formula>
    </cfRule>
    <cfRule type="expression" dxfId="77" priority="6">
      <formula>$F32&gt;=0</formula>
    </cfRule>
  </conditionalFormatting>
  <conditionalFormatting sqref="M32">
    <cfRule type="expression" dxfId="76" priority="1">
      <formula>$M32&gt;400%</formula>
    </cfRule>
    <cfRule type="expression" dxfId="75" priority="2">
      <formula>$M32&gt;100%</formula>
    </cfRule>
    <cfRule type="expression" dxfId="74" priority="3">
      <formula>$M32&gt;0%</formula>
    </cfRule>
  </conditionalFormatting>
  <conditionalFormatting sqref="L32">
    <cfRule type="top10" dxfId="73" priority="11" bottom="1" rank="5"/>
  </conditionalFormatting>
  <conditionalFormatting sqref="N32">
    <cfRule type="top10" dxfId="72" priority="12" bottom="1" rank="5"/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EA84-719E-43E0-9391-F4F1ED8A6873}">
  <dimension ref="B2:Q34"/>
  <sheetViews>
    <sheetView topLeftCell="A4" zoomScale="85" zoomScaleNormal="85" workbookViewId="0">
      <selection activeCell="Q23" sqref="Q23"/>
    </sheetView>
  </sheetViews>
  <sheetFormatPr defaultColWidth="9" defaultRowHeight="16.5" x14ac:dyDescent="0.3"/>
  <cols>
    <col min="2" max="2" width="17.25" bestFit="1" customWidth="1"/>
    <col min="3" max="3" width="13" bestFit="1" customWidth="1"/>
    <col min="4" max="4" width="6.125" bestFit="1" customWidth="1"/>
    <col min="5" max="5" width="8.5" customWidth="1"/>
    <col min="6" max="6" width="6.125" bestFit="1" customWidth="1"/>
    <col min="7" max="7" width="5.5" bestFit="1" customWidth="1"/>
    <col min="9" max="9" width="9" bestFit="1" customWidth="1"/>
    <col min="10" max="11" width="11" hidden="1" customWidth="1"/>
    <col min="12" max="12" width="9.375" customWidth="1"/>
    <col min="13" max="14" width="7.375" bestFit="1" customWidth="1"/>
    <col min="20" max="23" width="9" customWidth="1"/>
  </cols>
  <sheetData>
    <row r="2" spans="2:14" ht="17.25" thickBot="1" x14ac:dyDescent="0.35"/>
    <row r="3" spans="2:14" ht="17.25" thickBot="1" x14ac:dyDescent="0.35">
      <c r="B3" s="10" t="s">
        <v>52</v>
      </c>
      <c r="C3" s="11" t="s">
        <v>53</v>
      </c>
      <c r="D3" s="11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1" t="s">
        <v>59</v>
      </c>
      <c r="J3" s="11"/>
      <c r="K3" s="11"/>
      <c r="L3" s="11" t="s">
        <v>60</v>
      </c>
      <c r="M3" s="11" t="s">
        <v>61</v>
      </c>
      <c r="N3" s="12" t="s">
        <v>62</v>
      </c>
    </row>
    <row r="4" spans="2:14" ht="17.25" thickBot="1" x14ac:dyDescent="0.35">
      <c r="B4" s="13" t="s">
        <v>63</v>
      </c>
      <c r="C4" s="13" t="s">
        <v>64</v>
      </c>
      <c r="D4" s="27">
        <v>1237</v>
      </c>
      <c r="E4" s="27">
        <v>1245</v>
      </c>
      <c r="F4" s="3">
        <f t="shared" ref="F4:F33" si="0">E4-D4</f>
        <v>8</v>
      </c>
      <c r="G4" s="2">
        <f t="shared" ref="G4:G33" si="1">RANK(F4,$F$4:$F$33,0)</f>
        <v>20</v>
      </c>
      <c r="H4" s="27" t="s">
        <v>381</v>
      </c>
      <c r="I4" s="27" t="s">
        <v>411</v>
      </c>
      <c r="J4" s="2">
        <f t="shared" ref="J4:J33" si="2">IF(AND(CODE(MID(H4,LEN(H4)-1,1))&gt;=97,CODE(MID(H4,LEN(H4)-1,1))&lt;=122),LEFT(H4,LEN(H4)-2)*POWER(10,VLOOKUP(RIGHT(H4,2),두자리,3,FALSE)),LEFT(H4,LEN(H4)-1)*POWER(10,VLOOKUP(RIGHT(H4,1),한자리,3,FALSE)))</f>
        <v>4.7000000000000007E+93</v>
      </c>
      <c r="K4" s="2">
        <f t="shared" ref="K4:K33" si="3">IF(AND(CODE(MID(I4,LEN(I4)-1,1))&gt;=97,CODE(MID(I4,LEN(I4)-1,1))&lt;=122),LEFT(I4,LEN(I4)-2)*POWER(10,VLOOKUP(RIGHT(I4,2),두자리,3,FALSE)),LEFT(I4,LEN(I4)-1)*POWER(10,VLOOKUP(RIGHT(I4,1),한자리,3,FALSE)))</f>
        <v>1.6300000000000001E+94</v>
      </c>
      <c r="L4" s="13">
        <f t="shared" ref="L4:L33" si="4">RANK(K4,$K$4:$K$33,0)</f>
        <v>1</v>
      </c>
      <c r="M4" s="16">
        <f t="shared" ref="M4:M33" si="5">K4/J4-1</f>
        <v>2.4680851063829783</v>
      </c>
      <c r="N4" s="13">
        <f t="shared" ref="N4:N33" si="6">RANK(M4,$M$4:$M$33,0)</f>
        <v>19</v>
      </c>
    </row>
    <row r="5" spans="2:14" ht="17.25" thickBot="1" x14ac:dyDescent="0.35">
      <c r="B5" s="14" t="str">
        <f>"-일광-"</f>
        <v>-일광-</v>
      </c>
      <c r="C5" s="14" t="s">
        <v>104</v>
      </c>
      <c r="D5" s="27">
        <v>1231</v>
      </c>
      <c r="E5" s="27">
        <v>1243</v>
      </c>
      <c r="F5" s="6">
        <f t="shared" si="0"/>
        <v>12</v>
      </c>
      <c r="G5" s="5">
        <f t="shared" si="1"/>
        <v>13</v>
      </c>
      <c r="H5" s="27" t="s">
        <v>382</v>
      </c>
      <c r="I5" s="27" t="s">
        <v>412</v>
      </c>
      <c r="J5" s="2">
        <f t="shared" si="2"/>
        <v>3.4E+93</v>
      </c>
      <c r="K5" s="2">
        <f t="shared" si="3"/>
        <v>1.1900000000000002E+94</v>
      </c>
      <c r="L5" s="13">
        <f t="shared" si="4"/>
        <v>2</v>
      </c>
      <c r="M5" s="17">
        <f t="shared" si="5"/>
        <v>2.5000000000000004</v>
      </c>
      <c r="N5" s="14">
        <f t="shared" si="6"/>
        <v>17</v>
      </c>
    </row>
    <row r="6" spans="2:14" ht="17.25" thickBot="1" x14ac:dyDescent="0.35">
      <c r="B6" s="14" t="s">
        <v>76</v>
      </c>
      <c r="C6" s="14" t="s">
        <v>64</v>
      </c>
      <c r="D6" s="27">
        <v>1232</v>
      </c>
      <c r="E6" s="27">
        <v>1242</v>
      </c>
      <c r="F6" s="6">
        <f t="shared" si="0"/>
        <v>10</v>
      </c>
      <c r="G6" s="5">
        <f t="shared" si="1"/>
        <v>15</v>
      </c>
      <c r="H6" s="27" t="s">
        <v>383</v>
      </c>
      <c r="I6" s="27" t="s">
        <v>413</v>
      </c>
      <c r="J6" s="2">
        <f t="shared" si="2"/>
        <v>2.5000000000000001E+93</v>
      </c>
      <c r="K6" s="2">
        <f t="shared" si="3"/>
        <v>1.0500000000000001E+94</v>
      </c>
      <c r="L6" s="13">
        <f t="shared" si="4"/>
        <v>4</v>
      </c>
      <c r="M6" s="17">
        <f t="shared" si="5"/>
        <v>3.2</v>
      </c>
      <c r="N6" s="14">
        <f t="shared" si="6"/>
        <v>15</v>
      </c>
    </row>
    <row r="7" spans="2:14" ht="17.25" thickBot="1" x14ac:dyDescent="0.35">
      <c r="B7" s="14" t="s">
        <v>73</v>
      </c>
      <c r="C7" s="14" t="s">
        <v>91</v>
      </c>
      <c r="D7" s="27">
        <v>1227</v>
      </c>
      <c r="E7" s="27">
        <v>1240</v>
      </c>
      <c r="F7" s="6">
        <f t="shared" si="0"/>
        <v>13</v>
      </c>
      <c r="G7" s="5">
        <f t="shared" si="1"/>
        <v>10</v>
      </c>
      <c r="H7" s="27" t="s">
        <v>384</v>
      </c>
      <c r="I7" s="27" t="s">
        <v>414</v>
      </c>
      <c r="J7" s="2">
        <f t="shared" si="2"/>
        <v>3.2000000000000001E+93</v>
      </c>
      <c r="K7" s="2">
        <f t="shared" si="3"/>
        <v>1.0800000000000002E+94</v>
      </c>
      <c r="L7" s="13">
        <f t="shared" si="4"/>
        <v>3</v>
      </c>
      <c r="M7" s="17">
        <f t="shared" si="5"/>
        <v>2.3750000000000004</v>
      </c>
      <c r="N7" s="14">
        <f t="shared" si="6"/>
        <v>22</v>
      </c>
    </row>
    <row r="8" spans="2:14" ht="17.25" thickBot="1" x14ac:dyDescent="0.35">
      <c r="B8" s="14" t="s">
        <v>263</v>
      </c>
      <c r="C8" s="14" t="s">
        <v>68</v>
      </c>
      <c r="D8" s="27">
        <v>1223</v>
      </c>
      <c r="E8" s="27">
        <v>1229</v>
      </c>
      <c r="F8" s="6">
        <f t="shared" si="0"/>
        <v>6</v>
      </c>
      <c r="G8" s="5">
        <f t="shared" si="1"/>
        <v>23</v>
      </c>
      <c r="H8" s="27" t="s">
        <v>386</v>
      </c>
      <c r="I8" s="27" t="s">
        <v>330</v>
      </c>
      <c r="J8" s="2">
        <f t="shared" si="2"/>
        <v>7.5910000000000001E+92</v>
      </c>
      <c r="K8" s="2">
        <f t="shared" si="3"/>
        <v>1.5000000000000001E+93</v>
      </c>
      <c r="L8" s="13">
        <f t="shared" si="4"/>
        <v>5</v>
      </c>
      <c r="M8" s="17">
        <f t="shared" si="5"/>
        <v>0.97602423923066794</v>
      </c>
      <c r="N8" s="14">
        <f t="shared" si="6"/>
        <v>27</v>
      </c>
    </row>
    <row r="9" spans="2:14" ht="17.25" thickBot="1" x14ac:dyDescent="0.35">
      <c r="B9" s="14" t="s">
        <v>118</v>
      </c>
      <c r="C9" s="14" t="s">
        <v>68</v>
      </c>
      <c r="D9" s="27">
        <v>1219</v>
      </c>
      <c r="E9" s="27">
        <v>1229</v>
      </c>
      <c r="F9" s="6">
        <f t="shared" si="0"/>
        <v>10</v>
      </c>
      <c r="G9" s="5">
        <f t="shared" si="1"/>
        <v>15</v>
      </c>
      <c r="H9" s="27" t="s">
        <v>389</v>
      </c>
      <c r="I9" s="27" t="s">
        <v>328</v>
      </c>
      <c r="J9" s="2">
        <f t="shared" si="2"/>
        <v>5.5579999999999996E+92</v>
      </c>
      <c r="K9" s="2">
        <f t="shared" si="3"/>
        <v>1.3E+93</v>
      </c>
      <c r="L9" s="13">
        <f t="shared" si="4"/>
        <v>7</v>
      </c>
      <c r="M9" s="17">
        <f t="shared" si="5"/>
        <v>1.3389708528247573</v>
      </c>
      <c r="N9" s="14">
        <f t="shared" si="6"/>
        <v>23</v>
      </c>
    </row>
    <row r="10" spans="2:14" ht="17.25" thickBot="1" x14ac:dyDescent="0.35">
      <c r="B10" s="14" t="s">
        <v>260</v>
      </c>
      <c r="C10" s="14" t="s">
        <v>68</v>
      </c>
      <c r="D10" s="27">
        <v>1222</v>
      </c>
      <c r="E10" s="27">
        <v>1226</v>
      </c>
      <c r="F10" s="6">
        <f t="shared" si="0"/>
        <v>4</v>
      </c>
      <c r="G10" s="5">
        <f t="shared" si="1"/>
        <v>26</v>
      </c>
      <c r="H10" s="27" t="s">
        <v>385</v>
      </c>
      <c r="I10" s="27" t="s">
        <v>330</v>
      </c>
      <c r="J10" s="2">
        <f t="shared" si="2"/>
        <v>7.6279999999999996E+92</v>
      </c>
      <c r="K10" s="2">
        <f t="shared" si="3"/>
        <v>1.5000000000000001E+93</v>
      </c>
      <c r="L10" s="13">
        <f t="shared" si="4"/>
        <v>5</v>
      </c>
      <c r="M10" s="17">
        <f t="shared" si="5"/>
        <v>0.96643943366544338</v>
      </c>
      <c r="N10" s="14">
        <f t="shared" si="6"/>
        <v>28</v>
      </c>
    </row>
    <row r="11" spans="2:14" ht="17.25" thickBot="1" x14ac:dyDescent="0.35">
      <c r="B11" s="14" t="s">
        <v>266</v>
      </c>
      <c r="C11" s="14" t="s">
        <v>68</v>
      </c>
      <c r="D11" s="27">
        <v>1221</v>
      </c>
      <c r="E11" s="27">
        <v>1225</v>
      </c>
      <c r="F11" s="6">
        <f t="shared" si="0"/>
        <v>4</v>
      </c>
      <c r="G11" s="5">
        <f t="shared" si="1"/>
        <v>26</v>
      </c>
      <c r="H11" s="27" t="s">
        <v>387</v>
      </c>
      <c r="I11" s="27" t="s">
        <v>323</v>
      </c>
      <c r="J11" s="2">
        <f t="shared" si="2"/>
        <v>5.9809999999999996E+92</v>
      </c>
      <c r="K11" s="2">
        <f t="shared" si="3"/>
        <v>1.2000000000000001E+93</v>
      </c>
      <c r="L11" s="13">
        <f t="shared" si="4"/>
        <v>8</v>
      </c>
      <c r="M11" s="17">
        <f t="shared" si="5"/>
        <v>1.0063534525999001</v>
      </c>
      <c r="N11" s="14">
        <f t="shared" si="6"/>
        <v>26</v>
      </c>
    </row>
    <row r="12" spans="2:14" ht="17.25" thickBot="1" x14ac:dyDescent="0.35">
      <c r="B12" s="14" t="s">
        <v>269</v>
      </c>
      <c r="C12" s="14" t="s">
        <v>68</v>
      </c>
      <c r="D12" s="27">
        <v>1220</v>
      </c>
      <c r="E12" s="27">
        <v>1225</v>
      </c>
      <c r="F12" s="6">
        <f t="shared" si="0"/>
        <v>5</v>
      </c>
      <c r="G12" s="5">
        <f t="shared" si="1"/>
        <v>25</v>
      </c>
      <c r="H12" s="27" t="s">
        <v>388</v>
      </c>
      <c r="I12" s="27" t="s">
        <v>415</v>
      </c>
      <c r="J12" s="2">
        <f t="shared" si="2"/>
        <v>5.817999999999999E+92</v>
      </c>
      <c r="K12" s="2">
        <f t="shared" si="3"/>
        <v>1.1000000000000001E+93</v>
      </c>
      <c r="L12" s="13">
        <f t="shared" si="4"/>
        <v>9</v>
      </c>
      <c r="M12" s="17">
        <f t="shared" si="5"/>
        <v>0.89068408387762177</v>
      </c>
      <c r="N12" s="14">
        <f t="shared" si="6"/>
        <v>29</v>
      </c>
    </row>
    <row r="13" spans="2:14" ht="17.25" thickBot="1" x14ac:dyDescent="0.35">
      <c r="B13" s="14" t="s">
        <v>190</v>
      </c>
      <c r="C13" s="14" t="s">
        <v>68</v>
      </c>
      <c r="D13" s="27">
        <v>1210</v>
      </c>
      <c r="E13" s="27">
        <v>1220</v>
      </c>
      <c r="F13" s="6">
        <f t="shared" si="0"/>
        <v>10</v>
      </c>
      <c r="G13" s="5">
        <f t="shared" si="1"/>
        <v>15</v>
      </c>
      <c r="H13" s="27" t="s">
        <v>392</v>
      </c>
      <c r="I13" s="27" t="s">
        <v>416</v>
      </c>
      <c r="J13" s="2">
        <f t="shared" si="2"/>
        <v>9.7700000000000001E+91</v>
      </c>
      <c r="K13" s="2">
        <f t="shared" si="3"/>
        <v>3.4050000000000001E+92</v>
      </c>
      <c r="L13" s="13">
        <f t="shared" si="4"/>
        <v>11</v>
      </c>
      <c r="M13" s="17">
        <f t="shared" si="5"/>
        <v>2.4851586489252817</v>
      </c>
      <c r="N13" s="14">
        <f t="shared" si="6"/>
        <v>18</v>
      </c>
    </row>
    <row r="14" spans="2:14" ht="17.25" thickBot="1" x14ac:dyDescent="0.35">
      <c r="B14" s="14" t="s">
        <v>107</v>
      </c>
      <c r="C14" s="14" t="s">
        <v>68</v>
      </c>
      <c r="D14" s="27">
        <v>1216</v>
      </c>
      <c r="E14" s="27">
        <v>1218</v>
      </c>
      <c r="F14" s="6">
        <f t="shared" si="0"/>
        <v>2</v>
      </c>
      <c r="G14" s="5">
        <f t="shared" si="1"/>
        <v>30</v>
      </c>
      <c r="H14" s="27" t="s">
        <v>390</v>
      </c>
      <c r="I14" s="27" t="s">
        <v>417</v>
      </c>
      <c r="J14" s="2">
        <f t="shared" si="2"/>
        <v>3.538E+92</v>
      </c>
      <c r="K14" s="2">
        <f t="shared" si="3"/>
        <v>7.2179999999999998E+92</v>
      </c>
      <c r="L14" s="13">
        <f t="shared" si="4"/>
        <v>10</v>
      </c>
      <c r="M14" s="17">
        <f t="shared" si="5"/>
        <v>1.0401356698699828</v>
      </c>
      <c r="N14" s="14">
        <f t="shared" si="6"/>
        <v>25</v>
      </c>
    </row>
    <row r="15" spans="2:14" ht="17.25" thickBot="1" x14ac:dyDescent="0.35">
      <c r="B15" s="14" t="s">
        <v>274</v>
      </c>
      <c r="C15" s="14" t="s">
        <v>68</v>
      </c>
      <c r="D15" s="27">
        <v>1210</v>
      </c>
      <c r="E15" s="27">
        <v>1213</v>
      </c>
      <c r="F15" s="6">
        <f t="shared" si="0"/>
        <v>3</v>
      </c>
      <c r="G15" s="5">
        <f t="shared" si="1"/>
        <v>28</v>
      </c>
      <c r="H15" s="27" t="s">
        <v>391</v>
      </c>
      <c r="I15" s="27" t="s">
        <v>418</v>
      </c>
      <c r="J15" s="2">
        <f t="shared" si="2"/>
        <v>7.240000000000001E+91</v>
      </c>
      <c r="K15" s="2">
        <f t="shared" si="3"/>
        <v>1.02E+92</v>
      </c>
      <c r="L15" s="13">
        <f t="shared" si="4"/>
        <v>12</v>
      </c>
      <c r="M15" s="17">
        <f t="shared" si="5"/>
        <v>0.40883977900552471</v>
      </c>
      <c r="N15" s="14">
        <f t="shared" si="6"/>
        <v>30</v>
      </c>
    </row>
    <row r="16" spans="2:14" ht="17.25" thickBot="1" x14ac:dyDescent="0.35">
      <c r="B16" s="14" t="s">
        <v>167</v>
      </c>
      <c r="C16" s="14" t="s">
        <v>91</v>
      </c>
      <c r="D16" s="27">
        <v>1199</v>
      </c>
      <c r="E16" s="27">
        <v>1209</v>
      </c>
      <c r="F16" s="6">
        <f t="shared" si="0"/>
        <v>10</v>
      </c>
      <c r="G16" s="5">
        <f t="shared" si="1"/>
        <v>15</v>
      </c>
      <c r="H16" s="27" t="s">
        <v>393</v>
      </c>
      <c r="I16" s="27" t="s">
        <v>419</v>
      </c>
      <c r="J16" s="2">
        <f t="shared" si="2"/>
        <v>1.0900000000000001E+91</v>
      </c>
      <c r="K16" s="2">
        <f t="shared" si="3"/>
        <v>6.0700000000000003E+91</v>
      </c>
      <c r="L16" s="13">
        <f t="shared" si="4"/>
        <v>13</v>
      </c>
      <c r="M16" s="17">
        <f t="shared" si="5"/>
        <v>4.568807339449541</v>
      </c>
      <c r="N16" s="14">
        <f t="shared" si="6"/>
        <v>12</v>
      </c>
    </row>
    <row r="17" spans="2:17" ht="17.25" thickBot="1" x14ac:dyDescent="0.35">
      <c r="B17" s="14" t="s">
        <v>81</v>
      </c>
      <c r="C17" s="14" t="s">
        <v>68</v>
      </c>
      <c r="D17" s="27">
        <v>1187</v>
      </c>
      <c r="E17" s="27">
        <v>1197</v>
      </c>
      <c r="F17" s="6">
        <f t="shared" si="0"/>
        <v>10</v>
      </c>
      <c r="G17" s="5">
        <f t="shared" si="1"/>
        <v>15</v>
      </c>
      <c r="H17" s="27" t="s">
        <v>394</v>
      </c>
      <c r="I17" s="27" t="s">
        <v>420</v>
      </c>
      <c r="J17" s="2">
        <f t="shared" si="2"/>
        <v>3.7999999999999997E+90</v>
      </c>
      <c r="K17" s="2">
        <f t="shared" si="3"/>
        <v>1.55E+91</v>
      </c>
      <c r="L17" s="13">
        <f t="shared" si="4"/>
        <v>14</v>
      </c>
      <c r="M17" s="17">
        <f t="shared" si="5"/>
        <v>3.0789473684210531</v>
      </c>
      <c r="N17" s="14">
        <f t="shared" si="6"/>
        <v>16</v>
      </c>
    </row>
    <row r="18" spans="2:17" ht="17.25" thickBot="1" x14ac:dyDescent="0.35">
      <c r="B18" s="14" t="s">
        <v>97</v>
      </c>
      <c r="C18" s="14" t="s">
        <v>68</v>
      </c>
      <c r="D18" s="27">
        <v>1179</v>
      </c>
      <c r="E18" s="27">
        <v>1190</v>
      </c>
      <c r="F18" s="6">
        <f t="shared" si="0"/>
        <v>11</v>
      </c>
      <c r="G18" s="5">
        <f t="shared" si="1"/>
        <v>14</v>
      </c>
      <c r="H18" s="27" t="s">
        <v>395</v>
      </c>
      <c r="I18" s="27" t="s">
        <v>421</v>
      </c>
      <c r="J18" s="2">
        <f t="shared" si="2"/>
        <v>1.1999999999999998E+90</v>
      </c>
      <c r="K18" s="2">
        <f t="shared" si="3"/>
        <v>5.9000000000000004E+90</v>
      </c>
      <c r="L18" s="13">
        <f t="shared" si="4"/>
        <v>15</v>
      </c>
      <c r="M18" s="17">
        <f t="shared" si="5"/>
        <v>3.9166666666666679</v>
      </c>
      <c r="N18" s="14">
        <f t="shared" si="6"/>
        <v>13</v>
      </c>
    </row>
    <row r="19" spans="2:17" ht="17.25" thickBot="1" x14ac:dyDescent="0.35">
      <c r="B19" s="14" t="s">
        <v>287</v>
      </c>
      <c r="C19" s="14" t="s">
        <v>68</v>
      </c>
      <c r="D19" s="27">
        <v>1147</v>
      </c>
      <c r="E19" s="27">
        <v>1180</v>
      </c>
      <c r="F19" s="6">
        <f t="shared" si="0"/>
        <v>33</v>
      </c>
      <c r="G19" s="5">
        <f t="shared" si="1"/>
        <v>2</v>
      </c>
      <c r="H19" s="27" t="s">
        <v>396</v>
      </c>
      <c r="I19" s="27" t="s">
        <v>422</v>
      </c>
      <c r="J19" s="2">
        <f t="shared" si="2"/>
        <v>1.3300000000000001E+88</v>
      </c>
      <c r="K19" s="2">
        <f t="shared" si="3"/>
        <v>6.2E+89</v>
      </c>
      <c r="L19" s="13">
        <f t="shared" si="4"/>
        <v>17</v>
      </c>
      <c r="M19" s="17">
        <f t="shared" si="5"/>
        <v>45.616541353383454</v>
      </c>
      <c r="N19" s="14">
        <f t="shared" si="6"/>
        <v>3</v>
      </c>
    </row>
    <row r="20" spans="2:17" ht="17.25" thickBot="1" x14ac:dyDescent="0.35">
      <c r="B20" s="14" t="s">
        <v>294</v>
      </c>
      <c r="C20" s="14" t="s">
        <v>68</v>
      </c>
      <c r="D20" s="27">
        <v>1164</v>
      </c>
      <c r="E20" s="27">
        <v>1180</v>
      </c>
      <c r="F20" s="6">
        <f t="shared" si="0"/>
        <v>16</v>
      </c>
      <c r="G20" s="5">
        <f t="shared" si="1"/>
        <v>7</v>
      </c>
      <c r="H20" s="27" t="s">
        <v>397</v>
      </c>
      <c r="I20" s="27" t="s">
        <v>350</v>
      </c>
      <c r="J20" s="2">
        <f t="shared" si="2"/>
        <v>5.92E+88</v>
      </c>
      <c r="K20" s="2">
        <f t="shared" si="3"/>
        <v>1.1999999999999998E+90</v>
      </c>
      <c r="L20" s="13">
        <f t="shared" si="4"/>
        <v>16</v>
      </c>
      <c r="M20" s="17">
        <f t="shared" si="5"/>
        <v>19.270270270270267</v>
      </c>
      <c r="N20" s="14">
        <f t="shared" si="6"/>
        <v>6</v>
      </c>
    </row>
    <row r="21" spans="2:17" ht="17.25" thickBot="1" x14ac:dyDescent="0.35">
      <c r="B21" s="14" t="s">
        <v>297</v>
      </c>
      <c r="C21" s="14" t="s">
        <v>115</v>
      </c>
      <c r="D21" s="27">
        <v>1116</v>
      </c>
      <c r="E21" s="27">
        <v>1145</v>
      </c>
      <c r="F21" s="6">
        <f t="shared" si="0"/>
        <v>29</v>
      </c>
      <c r="G21" s="5">
        <f t="shared" si="1"/>
        <v>4</v>
      </c>
      <c r="H21" s="5" t="s">
        <v>399</v>
      </c>
      <c r="I21" s="5" t="s">
        <v>423</v>
      </c>
      <c r="J21" s="2">
        <f t="shared" si="2"/>
        <v>1.4100000000000001E+86</v>
      </c>
      <c r="K21" s="2">
        <f t="shared" si="3"/>
        <v>3.8999999999999998E+87</v>
      </c>
      <c r="L21" s="13">
        <f t="shared" si="4"/>
        <v>18</v>
      </c>
      <c r="M21" s="17">
        <f t="shared" si="5"/>
        <v>26.659574468085104</v>
      </c>
      <c r="N21" s="14">
        <f t="shared" si="6"/>
        <v>4</v>
      </c>
    </row>
    <row r="22" spans="2:17" ht="17.25" thickBot="1" x14ac:dyDescent="0.35">
      <c r="B22" s="14" t="s">
        <v>213</v>
      </c>
      <c r="C22" s="14" t="s">
        <v>68</v>
      </c>
      <c r="D22" s="27">
        <v>1123</v>
      </c>
      <c r="E22" s="27">
        <v>1130</v>
      </c>
      <c r="F22" s="6">
        <f t="shared" si="0"/>
        <v>7</v>
      </c>
      <c r="G22" s="5">
        <f t="shared" si="1"/>
        <v>21</v>
      </c>
      <c r="H22" s="27" t="s">
        <v>398</v>
      </c>
      <c r="I22" s="27" t="s">
        <v>424</v>
      </c>
      <c r="J22" s="2">
        <f t="shared" si="2"/>
        <v>2.9370000000000001E+86</v>
      </c>
      <c r="K22" s="2">
        <f t="shared" si="3"/>
        <v>9.9999999999999996E+86</v>
      </c>
      <c r="L22" s="13">
        <f t="shared" si="4"/>
        <v>19</v>
      </c>
      <c r="M22" s="17">
        <f t="shared" si="5"/>
        <v>2.4048348655090224</v>
      </c>
      <c r="N22" s="14">
        <f t="shared" si="6"/>
        <v>20</v>
      </c>
    </row>
    <row r="23" spans="2:17" ht="17.25" thickBot="1" x14ac:dyDescent="0.35">
      <c r="B23" s="14" t="s">
        <v>141</v>
      </c>
      <c r="C23" s="14" t="s">
        <v>68</v>
      </c>
      <c r="D23" s="27">
        <v>1113</v>
      </c>
      <c r="E23" s="27">
        <v>1126</v>
      </c>
      <c r="F23" s="6">
        <f t="shared" si="0"/>
        <v>13</v>
      </c>
      <c r="G23" s="5">
        <f t="shared" si="1"/>
        <v>10</v>
      </c>
      <c r="H23" s="27" t="s">
        <v>401</v>
      </c>
      <c r="I23" s="27" t="s">
        <v>425</v>
      </c>
      <c r="J23" s="2">
        <f t="shared" si="2"/>
        <v>3.5600000000000004E+85</v>
      </c>
      <c r="K23" s="2">
        <f t="shared" si="3"/>
        <v>3.9480000000000005E+86</v>
      </c>
      <c r="L23" s="13">
        <f t="shared" si="4"/>
        <v>20</v>
      </c>
      <c r="M23" s="17">
        <f t="shared" si="5"/>
        <v>10.089887640449438</v>
      </c>
      <c r="N23" s="14">
        <f t="shared" si="6"/>
        <v>9</v>
      </c>
      <c r="Q23" t="s">
        <v>436</v>
      </c>
    </row>
    <row r="24" spans="2:17" ht="17.25" thickBot="1" x14ac:dyDescent="0.35">
      <c r="B24" s="14" t="s">
        <v>135</v>
      </c>
      <c r="C24" s="14" t="s">
        <v>68</v>
      </c>
      <c r="D24" s="27">
        <v>1110</v>
      </c>
      <c r="E24" s="27">
        <v>1125</v>
      </c>
      <c r="F24" s="6">
        <f t="shared" si="0"/>
        <v>15</v>
      </c>
      <c r="G24" s="5">
        <f t="shared" si="1"/>
        <v>8</v>
      </c>
      <c r="H24" s="27" t="s">
        <v>400</v>
      </c>
      <c r="I24" s="27" t="s">
        <v>426</v>
      </c>
      <c r="J24" s="2">
        <f t="shared" si="2"/>
        <v>1.5400000000000001E+85</v>
      </c>
      <c r="K24" s="2">
        <f t="shared" si="3"/>
        <v>1.635E+86</v>
      </c>
      <c r="L24" s="13">
        <f t="shared" si="4"/>
        <v>22</v>
      </c>
      <c r="M24" s="17">
        <f t="shared" si="5"/>
        <v>9.6168831168831161</v>
      </c>
      <c r="N24" s="14">
        <f t="shared" si="6"/>
        <v>10</v>
      </c>
    </row>
    <row r="25" spans="2:17" ht="17.25" thickBot="1" x14ac:dyDescent="0.35">
      <c r="B25" s="14" t="s">
        <v>301</v>
      </c>
      <c r="C25" s="14" t="s">
        <v>68</v>
      </c>
      <c r="D25" s="27">
        <v>1111</v>
      </c>
      <c r="E25" s="27">
        <v>1118</v>
      </c>
      <c r="F25" s="6">
        <f t="shared" si="0"/>
        <v>7</v>
      </c>
      <c r="G25" s="5">
        <f t="shared" si="1"/>
        <v>21</v>
      </c>
      <c r="H25" s="27" t="s">
        <v>402</v>
      </c>
      <c r="I25" s="27" t="s">
        <v>427</v>
      </c>
      <c r="J25" s="2">
        <f t="shared" si="2"/>
        <v>5.84E+85</v>
      </c>
      <c r="K25" s="2">
        <f t="shared" si="3"/>
        <v>2.5409999999999999E+86</v>
      </c>
      <c r="L25" s="13">
        <f t="shared" si="4"/>
        <v>21</v>
      </c>
      <c r="M25" s="17">
        <f t="shared" si="5"/>
        <v>3.3510273972602738</v>
      </c>
      <c r="N25" s="14">
        <f t="shared" si="6"/>
        <v>14</v>
      </c>
    </row>
    <row r="26" spans="2:17" ht="17.25" thickBot="1" x14ac:dyDescent="0.35">
      <c r="B26" s="14" t="s">
        <v>303</v>
      </c>
      <c r="C26" s="14" t="s">
        <v>68</v>
      </c>
      <c r="D26" s="27">
        <v>1084</v>
      </c>
      <c r="E26" s="27">
        <v>1115</v>
      </c>
      <c r="F26" s="6">
        <f t="shared" si="0"/>
        <v>31</v>
      </c>
      <c r="G26" s="5">
        <f t="shared" si="1"/>
        <v>3</v>
      </c>
      <c r="H26" s="27" t="s">
        <v>403</v>
      </c>
      <c r="I26" s="27" t="s">
        <v>428</v>
      </c>
      <c r="J26" s="2">
        <f t="shared" si="2"/>
        <v>7.6929999999999987E+83</v>
      </c>
      <c r="K26" s="2">
        <f t="shared" si="3"/>
        <v>5.2600000000000006E+85</v>
      </c>
      <c r="L26" s="13">
        <f t="shared" si="4"/>
        <v>23</v>
      </c>
      <c r="M26" s="17">
        <f t="shared" si="5"/>
        <v>67.373846353828171</v>
      </c>
      <c r="N26" s="14">
        <f t="shared" si="6"/>
        <v>2</v>
      </c>
    </row>
    <row r="27" spans="2:17" ht="17.25" thickBot="1" x14ac:dyDescent="0.35">
      <c r="B27" s="14" t="s">
        <v>144</v>
      </c>
      <c r="C27" s="14" t="s">
        <v>64</v>
      </c>
      <c r="D27" s="27">
        <v>1074</v>
      </c>
      <c r="E27" s="27">
        <v>1088</v>
      </c>
      <c r="F27" s="6">
        <f t="shared" si="0"/>
        <v>14</v>
      </c>
      <c r="G27" s="5">
        <f t="shared" si="1"/>
        <v>9</v>
      </c>
      <c r="H27" s="27" t="s">
        <v>405</v>
      </c>
      <c r="I27" s="27" t="s">
        <v>429</v>
      </c>
      <c r="J27" s="2">
        <f t="shared" si="2"/>
        <v>4.4119999999999997E+83</v>
      </c>
      <c r="K27" s="2">
        <f t="shared" si="3"/>
        <v>2.7000000000000002E+84</v>
      </c>
      <c r="L27" s="13">
        <f t="shared" si="4"/>
        <v>24</v>
      </c>
      <c r="M27" s="17">
        <f t="shared" si="5"/>
        <v>5.1196736174070727</v>
      </c>
      <c r="N27" s="14">
        <f t="shared" si="6"/>
        <v>11</v>
      </c>
    </row>
    <row r="28" spans="2:17" ht="17.25" thickBot="1" x14ac:dyDescent="0.35">
      <c r="B28" s="14" t="s">
        <v>132</v>
      </c>
      <c r="C28" s="14" t="s">
        <v>64</v>
      </c>
      <c r="D28" s="27">
        <v>1079</v>
      </c>
      <c r="E28" s="27">
        <v>1082</v>
      </c>
      <c r="F28" s="6">
        <f t="shared" si="0"/>
        <v>3</v>
      </c>
      <c r="G28" s="5">
        <f t="shared" si="1"/>
        <v>28</v>
      </c>
      <c r="H28" s="27" t="s">
        <v>404</v>
      </c>
      <c r="I28" s="27" t="s">
        <v>430</v>
      </c>
      <c r="J28" s="2">
        <f t="shared" si="2"/>
        <v>9.6739999999999993E+83</v>
      </c>
      <c r="K28" s="2">
        <f t="shared" si="3"/>
        <v>2.0000000000000001E+84</v>
      </c>
      <c r="L28" s="13">
        <f t="shared" si="4"/>
        <v>25</v>
      </c>
      <c r="M28" s="17">
        <f t="shared" si="5"/>
        <v>1.0673971469919374</v>
      </c>
      <c r="N28" s="14">
        <f t="shared" si="6"/>
        <v>24</v>
      </c>
    </row>
    <row r="29" spans="2:17" ht="17.25" thickBot="1" x14ac:dyDescent="0.35">
      <c r="B29" s="14" t="s">
        <v>312</v>
      </c>
      <c r="C29" s="14" t="s">
        <v>68</v>
      </c>
      <c r="D29" s="27">
        <v>1021</v>
      </c>
      <c r="E29" s="27">
        <v>1072</v>
      </c>
      <c r="F29" s="6">
        <f t="shared" si="0"/>
        <v>51</v>
      </c>
      <c r="G29" s="5">
        <f t="shared" si="1"/>
        <v>1</v>
      </c>
      <c r="H29" s="27" t="s">
        <v>408</v>
      </c>
      <c r="I29" s="27" t="s">
        <v>431</v>
      </c>
      <c r="J29" s="2">
        <f t="shared" si="2"/>
        <v>2.3100000000000003E+79</v>
      </c>
      <c r="K29" s="2">
        <f t="shared" si="3"/>
        <v>2.0699999999999997E+82</v>
      </c>
      <c r="L29" s="13">
        <f t="shared" si="4"/>
        <v>26</v>
      </c>
      <c r="M29" s="17">
        <f t="shared" si="5"/>
        <v>895.10389610389586</v>
      </c>
      <c r="N29" s="14">
        <f t="shared" si="6"/>
        <v>1</v>
      </c>
    </row>
    <row r="30" spans="2:17" ht="17.25" thickBot="1" x14ac:dyDescent="0.35">
      <c r="B30" s="14" t="s">
        <v>150</v>
      </c>
      <c r="C30" s="14" t="s">
        <v>68</v>
      </c>
      <c r="D30" s="27">
        <v>1027</v>
      </c>
      <c r="E30" s="27">
        <v>1056</v>
      </c>
      <c r="F30" s="6">
        <f t="shared" si="0"/>
        <v>29</v>
      </c>
      <c r="G30" s="5">
        <f t="shared" si="1"/>
        <v>4</v>
      </c>
      <c r="H30" s="27" t="s">
        <v>406</v>
      </c>
      <c r="I30" s="27" t="s">
        <v>432</v>
      </c>
      <c r="J30" s="2">
        <f t="shared" si="2"/>
        <v>3.3139999999999997E+80</v>
      </c>
      <c r="K30" s="2">
        <f t="shared" si="3"/>
        <v>7.9999999999999994E+81</v>
      </c>
      <c r="L30" s="13">
        <f t="shared" si="4"/>
        <v>27</v>
      </c>
      <c r="M30" s="17">
        <f t="shared" si="5"/>
        <v>23.140012070006037</v>
      </c>
      <c r="N30" s="14">
        <f t="shared" si="6"/>
        <v>5</v>
      </c>
    </row>
    <row r="31" spans="2:17" ht="17.25" thickBot="1" x14ac:dyDescent="0.35">
      <c r="B31" s="14" t="s">
        <v>318</v>
      </c>
      <c r="C31" s="14" t="s">
        <v>68</v>
      </c>
      <c r="D31" s="27">
        <v>1024</v>
      </c>
      <c r="E31" s="27">
        <v>1042</v>
      </c>
      <c r="F31" s="6">
        <f t="shared" si="0"/>
        <v>18</v>
      </c>
      <c r="G31" s="5">
        <f t="shared" si="1"/>
        <v>6</v>
      </c>
      <c r="H31" s="27" t="s">
        <v>407</v>
      </c>
      <c r="I31" s="27" t="s">
        <v>433</v>
      </c>
      <c r="J31" s="2">
        <f t="shared" si="2"/>
        <v>8.2700000000000002E+79</v>
      </c>
      <c r="K31" s="2">
        <f t="shared" si="3"/>
        <v>1.3E+81</v>
      </c>
      <c r="L31" s="13">
        <f t="shared" si="4"/>
        <v>28</v>
      </c>
      <c r="M31" s="17">
        <f t="shared" si="5"/>
        <v>14.719467956469165</v>
      </c>
      <c r="N31" s="14">
        <f t="shared" si="6"/>
        <v>7</v>
      </c>
    </row>
    <row r="32" spans="2:17" ht="17.25" thickBot="1" x14ac:dyDescent="0.35">
      <c r="B32" s="14" t="s">
        <v>315</v>
      </c>
      <c r="C32" s="14" t="s">
        <v>68</v>
      </c>
      <c r="D32" s="27">
        <v>1012</v>
      </c>
      <c r="E32" s="27">
        <v>1025</v>
      </c>
      <c r="F32" s="6">
        <f t="shared" si="0"/>
        <v>13</v>
      </c>
      <c r="G32" s="5">
        <f t="shared" si="1"/>
        <v>10</v>
      </c>
      <c r="H32" s="5" t="s">
        <v>410</v>
      </c>
      <c r="I32" s="5" t="s">
        <v>434</v>
      </c>
      <c r="J32" s="2">
        <f t="shared" si="2"/>
        <v>4.9000000000000002E+78</v>
      </c>
      <c r="K32" s="2">
        <f t="shared" si="3"/>
        <v>6.1399999999999998E+79</v>
      </c>
      <c r="L32" s="13">
        <f t="shared" si="4"/>
        <v>29</v>
      </c>
      <c r="M32" s="17">
        <f t="shared" si="5"/>
        <v>11.530612244897958</v>
      </c>
      <c r="N32" s="14">
        <f t="shared" si="6"/>
        <v>8</v>
      </c>
    </row>
    <row r="33" spans="2:14" ht="17.25" thickBot="1" x14ac:dyDescent="0.35">
      <c r="B33" s="15" t="s">
        <v>321</v>
      </c>
      <c r="C33" s="15" t="s">
        <v>68</v>
      </c>
      <c r="D33" s="27">
        <v>1004</v>
      </c>
      <c r="E33" s="27">
        <v>1010</v>
      </c>
      <c r="F33" s="9">
        <f t="shared" si="0"/>
        <v>6</v>
      </c>
      <c r="G33" s="8">
        <f t="shared" si="1"/>
        <v>23</v>
      </c>
      <c r="H33" s="8" t="s">
        <v>409</v>
      </c>
      <c r="I33" s="8" t="s">
        <v>435</v>
      </c>
      <c r="J33" s="2">
        <f t="shared" si="2"/>
        <v>6.6E+78</v>
      </c>
      <c r="K33" s="2">
        <f t="shared" si="3"/>
        <v>2.2300000000000002E+79</v>
      </c>
      <c r="L33" s="25">
        <f t="shared" si="4"/>
        <v>30</v>
      </c>
      <c r="M33" s="18">
        <f t="shared" si="5"/>
        <v>2.3787878787878789</v>
      </c>
      <c r="N33" s="15">
        <f t="shared" si="6"/>
        <v>21</v>
      </c>
    </row>
    <row r="34" spans="2:14" ht="17.25" thickBot="1" x14ac:dyDescent="0.35">
      <c r="B34" s="22" t="s">
        <v>153</v>
      </c>
      <c r="C34" s="19"/>
      <c r="D34" s="20"/>
      <c r="E34" s="23">
        <f>AVERAGE(D4:D33)</f>
        <v>1148.0666666666666</v>
      </c>
      <c r="F34" s="20"/>
      <c r="G34" s="20"/>
      <c r="H34" s="28" t="s">
        <v>154</v>
      </c>
      <c r="I34" s="28"/>
      <c r="J34" s="20"/>
      <c r="K34" s="20"/>
      <c r="L34" s="20"/>
      <c r="M34" s="24">
        <f>AVERAGE(M4:M33)</f>
        <v>38.955427504168142</v>
      </c>
      <c r="N34" s="21"/>
    </row>
  </sheetData>
  <sortState xmlns:xlrd2="http://schemas.microsoft.com/office/spreadsheetml/2017/richdata2" ref="B4:N33">
    <sortCondition descending="1" ref="E4:E33"/>
  </sortState>
  <mergeCells count="1">
    <mergeCell ref="H34:I34"/>
  </mergeCells>
  <phoneticPr fontId="2" type="noConversion"/>
  <conditionalFormatting sqref="C4:C31 C33">
    <cfRule type="expression" dxfId="71" priority="19">
      <formula>$C4="장로"</formula>
    </cfRule>
    <cfRule type="expression" dxfId="70" priority="20">
      <formula>OR($C4="길드마스터",$C4="부길드마스터")</formula>
    </cfRule>
    <cfRule type="expression" dxfId="69" priority="21">
      <formula>$C4="일반"</formula>
    </cfRule>
    <cfRule type="expression" dxfId="68" priority="22">
      <formula>$C4="정예"</formula>
    </cfRule>
  </conditionalFormatting>
  <conditionalFormatting sqref="F4:F31 F33">
    <cfRule type="expression" dxfId="67" priority="16">
      <formula>$F4&gt;10</formula>
    </cfRule>
    <cfRule type="expression" dxfId="66" priority="17">
      <formula>$F4&gt;5</formula>
    </cfRule>
    <cfRule type="expression" dxfId="65" priority="18">
      <formula>$F4&gt;=0</formula>
    </cfRule>
  </conditionalFormatting>
  <conditionalFormatting sqref="M4:M31 M33">
    <cfRule type="expression" dxfId="64" priority="13">
      <formula>$M4&gt;400%</formula>
    </cfRule>
    <cfRule type="expression" dxfId="63" priority="14">
      <formula>$M4&gt;100%</formula>
    </cfRule>
    <cfRule type="expression" dxfId="62" priority="15">
      <formula>$M4&gt;0%</formula>
    </cfRule>
  </conditionalFormatting>
  <conditionalFormatting sqref="L4:L31 L33">
    <cfRule type="top10" dxfId="61" priority="23" bottom="1" rank="5"/>
  </conditionalFormatting>
  <conditionalFormatting sqref="N4:N31 N33">
    <cfRule type="top10" dxfId="60" priority="24" bottom="1" rank="5"/>
  </conditionalFormatting>
  <conditionalFormatting sqref="C32">
    <cfRule type="expression" dxfId="59" priority="7">
      <formula>$C32="장로"</formula>
    </cfRule>
    <cfRule type="expression" dxfId="58" priority="8">
      <formula>OR($C32="길드마스터",$C32="부길드마스터")</formula>
    </cfRule>
    <cfRule type="expression" dxfId="57" priority="9">
      <formula>$C32="일반"</formula>
    </cfRule>
    <cfRule type="expression" dxfId="56" priority="10">
      <formula>$C32="정예"</formula>
    </cfRule>
  </conditionalFormatting>
  <conditionalFormatting sqref="F32">
    <cfRule type="expression" dxfId="55" priority="4">
      <formula>$F32&gt;10</formula>
    </cfRule>
    <cfRule type="expression" dxfId="54" priority="5">
      <formula>$F32&gt;5</formula>
    </cfRule>
    <cfRule type="expression" dxfId="53" priority="6">
      <formula>$F32&gt;=0</formula>
    </cfRule>
  </conditionalFormatting>
  <conditionalFormatting sqref="M32">
    <cfRule type="expression" dxfId="52" priority="1">
      <formula>$M32&gt;400%</formula>
    </cfRule>
    <cfRule type="expression" dxfId="51" priority="2">
      <formula>$M32&gt;100%</formula>
    </cfRule>
    <cfRule type="expression" dxfId="50" priority="3">
      <formula>$M32&gt;0%</formula>
    </cfRule>
  </conditionalFormatting>
  <conditionalFormatting sqref="L32">
    <cfRule type="top10" dxfId="49" priority="11" bottom="1" rank="5"/>
  </conditionalFormatting>
  <conditionalFormatting sqref="N32">
    <cfRule type="top10" dxfId="48" priority="12" bottom="1" rank="5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39C3-C364-495B-BED7-4F6D6387655B}">
  <dimension ref="B2:Q34"/>
  <sheetViews>
    <sheetView zoomScale="85" zoomScaleNormal="85" workbookViewId="0">
      <selection activeCell="H34" sqref="H34:I34"/>
    </sheetView>
  </sheetViews>
  <sheetFormatPr defaultColWidth="9" defaultRowHeight="16.5" x14ac:dyDescent="0.3"/>
  <cols>
    <col min="2" max="2" width="17.25" bestFit="1" customWidth="1"/>
    <col min="3" max="3" width="13" bestFit="1" customWidth="1"/>
    <col min="4" max="4" width="6.125" bestFit="1" customWidth="1"/>
    <col min="5" max="5" width="8.5" customWidth="1"/>
    <col min="6" max="6" width="6.125" bestFit="1" customWidth="1"/>
    <col min="7" max="7" width="5.5" bestFit="1" customWidth="1"/>
    <col min="9" max="9" width="9" bestFit="1" customWidth="1"/>
    <col min="10" max="11" width="11" hidden="1" customWidth="1"/>
    <col min="12" max="12" width="9.375" customWidth="1"/>
    <col min="13" max="13" width="8.5" bestFit="1" customWidth="1"/>
    <col min="14" max="14" width="7.375" bestFit="1" customWidth="1"/>
    <col min="20" max="23" width="9" customWidth="1"/>
  </cols>
  <sheetData>
    <row r="2" spans="2:14" ht="17.25" thickBot="1" x14ac:dyDescent="0.35"/>
    <row r="3" spans="2:14" ht="17.25" thickBot="1" x14ac:dyDescent="0.35">
      <c r="B3" s="10" t="s">
        <v>52</v>
      </c>
      <c r="C3" s="11" t="s">
        <v>53</v>
      </c>
      <c r="D3" s="11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1" t="s">
        <v>59</v>
      </c>
      <c r="J3" s="11"/>
      <c r="K3" s="11"/>
      <c r="L3" s="11" t="s">
        <v>60</v>
      </c>
      <c r="M3" s="11" t="s">
        <v>61</v>
      </c>
      <c r="N3" s="12" t="s">
        <v>62</v>
      </c>
    </row>
    <row r="4" spans="2:14" ht="17.25" thickBot="1" x14ac:dyDescent="0.35">
      <c r="B4" s="13" t="s">
        <v>63</v>
      </c>
      <c r="C4" s="13" t="s">
        <v>64</v>
      </c>
      <c r="D4" s="27">
        <v>1245</v>
      </c>
      <c r="E4" s="27">
        <v>1249</v>
      </c>
      <c r="F4" s="3">
        <f t="shared" ref="F4:F33" si="0">E4-D4</f>
        <v>4</v>
      </c>
      <c r="G4" s="2">
        <f t="shared" ref="G4:G33" si="1">RANK(F4,$F$4:$F$33,0)</f>
        <v>26</v>
      </c>
      <c r="H4" s="27" t="s">
        <v>411</v>
      </c>
      <c r="I4" s="27" t="s">
        <v>437</v>
      </c>
      <c r="J4" s="2">
        <f t="shared" ref="J4:K33" si="2">IF(AND(CODE(MID(H4,LEN(H4)-1,1))&gt;=97,CODE(MID(H4,LEN(H4)-1,1))&lt;=122),LEFT(H4,LEN(H4)-2)*POWER(10,VLOOKUP(RIGHT(H4,2),두자리,3,FALSE)),LEFT(H4,LEN(H4)-1)*POWER(10,VLOOKUP(RIGHT(H4,1),한자리,3,FALSE)))</f>
        <v>1.6300000000000001E+94</v>
      </c>
      <c r="K4" s="2">
        <f t="shared" si="2"/>
        <v>3.7000000000000001E+94</v>
      </c>
      <c r="L4" s="13">
        <f t="shared" ref="L4:L33" si="3">RANK(K4,$K$4:$K$33,0)</f>
        <v>1</v>
      </c>
      <c r="M4" s="16">
        <f t="shared" ref="M4:M33" si="4">K4/J4-1</f>
        <v>1.2699386503067482</v>
      </c>
      <c r="N4" s="13">
        <f t="shared" ref="N4:N33" si="5">RANK(M4,$M$4:$M$33,0)</f>
        <v>24</v>
      </c>
    </row>
    <row r="5" spans="2:14" ht="17.25" thickBot="1" x14ac:dyDescent="0.35">
      <c r="B5" s="14" t="str">
        <f>"-일광-"</f>
        <v>-일광-</v>
      </c>
      <c r="C5" s="14" t="s">
        <v>104</v>
      </c>
      <c r="D5" s="27">
        <v>1243</v>
      </c>
      <c r="E5" s="27">
        <v>1246</v>
      </c>
      <c r="F5" s="6">
        <f t="shared" si="0"/>
        <v>3</v>
      </c>
      <c r="G5" s="5">
        <f t="shared" si="1"/>
        <v>28</v>
      </c>
      <c r="H5" s="27" t="s">
        <v>412</v>
      </c>
      <c r="I5" s="27" t="s">
        <v>438</v>
      </c>
      <c r="J5" s="2">
        <f t="shared" si="2"/>
        <v>1.1900000000000002E+94</v>
      </c>
      <c r="K5" s="2">
        <f t="shared" si="2"/>
        <v>2.5000000000000001E+94</v>
      </c>
      <c r="L5" s="13">
        <f t="shared" si="3"/>
        <v>2</v>
      </c>
      <c r="M5" s="17">
        <f t="shared" si="4"/>
        <v>1.1008403361344534</v>
      </c>
      <c r="N5" s="14">
        <f t="shared" si="5"/>
        <v>27</v>
      </c>
    </row>
    <row r="6" spans="2:14" ht="17.25" thickBot="1" x14ac:dyDescent="0.35">
      <c r="B6" s="14" t="s">
        <v>76</v>
      </c>
      <c r="C6" s="14" t="s">
        <v>64</v>
      </c>
      <c r="D6" s="27">
        <v>1242</v>
      </c>
      <c r="E6" s="27">
        <v>1247</v>
      </c>
      <c r="F6" s="6">
        <f t="shared" si="0"/>
        <v>5</v>
      </c>
      <c r="G6" s="5">
        <f t="shared" si="1"/>
        <v>22</v>
      </c>
      <c r="H6" s="27" t="s">
        <v>413</v>
      </c>
      <c r="I6" s="27" t="s">
        <v>439</v>
      </c>
      <c r="J6" s="2">
        <f t="shared" si="2"/>
        <v>1.0500000000000001E+94</v>
      </c>
      <c r="K6" s="2">
        <f t="shared" si="2"/>
        <v>2.4600000000000003E+94</v>
      </c>
      <c r="L6" s="13">
        <f t="shared" si="3"/>
        <v>3</v>
      </c>
      <c r="M6" s="17">
        <f t="shared" si="4"/>
        <v>1.342857142857143</v>
      </c>
      <c r="N6" s="14">
        <f t="shared" si="5"/>
        <v>23</v>
      </c>
    </row>
    <row r="7" spans="2:14" ht="17.25" thickBot="1" x14ac:dyDescent="0.35">
      <c r="B7" s="14" t="s">
        <v>73</v>
      </c>
      <c r="C7" s="14" t="s">
        <v>91</v>
      </c>
      <c r="D7" s="27">
        <v>1240</v>
      </c>
      <c r="E7" s="27">
        <v>1243</v>
      </c>
      <c r="F7" s="6">
        <f t="shared" si="0"/>
        <v>3</v>
      </c>
      <c r="G7" s="5">
        <f t="shared" si="1"/>
        <v>28</v>
      </c>
      <c r="H7" s="27" t="s">
        <v>414</v>
      </c>
      <c r="I7" s="27" t="s">
        <v>440</v>
      </c>
      <c r="J7" s="2">
        <f t="shared" si="2"/>
        <v>1.0800000000000002E+94</v>
      </c>
      <c r="K7" s="2">
        <f t="shared" si="2"/>
        <v>2.4100000000000001E+94</v>
      </c>
      <c r="L7" s="13">
        <f t="shared" si="3"/>
        <v>4</v>
      </c>
      <c r="M7" s="17">
        <f t="shared" si="4"/>
        <v>1.2314814814814814</v>
      </c>
      <c r="N7" s="14">
        <f t="shared" si="5"/>
        <v>25</v>
      </c>
    </row>
    <row r="8" spans="2:14" ht="17.25" thickBot="1" x14ac:dyDescent="0.35">
      <c r="B8" s="14" t="s">
        <v>263</v>
      </c>
      <c r="C8" s="14" t="s">
        <v>68</v>
      </c>
      <c r="D8" s="27">
        <v>1229</v>
      </c>
      <c r="E8" s="27">
        <v>1240</v>
      </c>
      <c r="F8" s="6">
        <f t="shared" si="0"/>
        <v>11</v>
      </c>
      <c r="G8" s="5">
        <f t="shared" si="1"/>
        <v>13</v>
      </c>
      <c r="H8" s="27" t="s">
        <v>330</v>
      </c>
      <c r="I8" s="27" t="s">
        <v>441</v>
      </c>
      <c r="J8" s="2">
        <f t="shared" si="2"/>
        <v>1.5000000000000001E+93</v>
      </c>
      <c r="K8" s="2">
        <f t="shared" si="2"/>
        <v>5.2E+93</v>
      </c>
      <c r="L8" s="13">
        <f t="shared" si="3"/>
        <v>6</v>
      </c>
      <c r="M8" s="17">
        <f t="shared" si="4"/>
        <v>2.4666666666666663</v>
      </c>
      <c r="N8" s="14">
        <f t="shared" si="5"/>
        <v>15</v>
      </c>
    </row>
    <row r="9" spans="2:14" ht="17.25" thickBot="1" x14ac:dyDescent="0.35">
      <c r="B9" s="14" t="s">
        <v>118</v>
      </c>
      <c r="C9" s="14" t="s">
        <v>68</v>
      </c>
      <c r="D9" s="27">
        <v>1229</v>
      </c>
      <c r="E9" s="27">
        <v>1240</v>
      </c>
      <c r="F9" s="6">
        <f t="shared" si="0"/>
        <v>11</v>
      </c>
      <c r="G9" s="5">
        <f t="shared" si="1"/>
        <v>13</v>
      </c>
      <c r="H9" s="27" t="s">
        <v>328</v>
      </c>
      <c r="I9" s="27" t="s">
        <v>442</v>
      </c>
      <c r="J9" s="2">
        <f t="shared" si="2"/>
        <v>1.3E+93</v>
      </c>
      <c r="K9" s="2">
        <f t="shared" si="2"/>
        <v>5.3000000000000004E+93</v>
      </c>
      <c r="L9" s="13">
        <f t="shared" si="3"/>
        <v>5</v>
      </c>
      <c r="M9" s="17">
        <f t="shared" si="4"/>
        <v>3.0769230769230775</v>
      </c>
      <c r="N9" s="14">
        <f t="shared" si="5"/>
        <v>11</v>
      </c>
    </row>
    <row r="10" spans="2:14" ht="17.25" thickBot="1" x14ac:dyDescent="0.35">
      <c r="B10" s="14" t="s">
        <v>260</v>
      </c>
      <c r="C10" s="14" t="s">
        <v>68</v>
      </c>
      <c r="D10" s="27">
        <v>1226</v>
      </c>
      <c r="E10" s="27">
        <v>1240</v>
      </c>
      <c r="F10" s="6">
        <f t="shared" si="0"/>
        <v>14</v>
      </c>
      <c r="G10" s="5">
        <f t="shared" si="1"/>
        <v>8</v>
      </c>
      <c r="H10" s="27" t="s">
        <v>330</v>
      </c>
      <c r="I10" s="27" t="s">
        <v>443</v>
      </c>
      <c r="J10" s="2">
        <f t="shared" si="2"/>
        <v>1.5000000000000001E+93</v>
      </c>
      <c r="K10" s="2">
        <f t="shared" si="2"/>
        <v>4.9000000000000006E+93</v>
      </c>
      <c r="L10" s="13">
        <f t="shared" si="3"/>
        <v>7</v>
      </c>
      <c r="M10" s="17">
        <f t="shared" si="4"/>
        <v>2.2666666666666666</v>
      </c>
      <c r="N10" s="14">
        <f t="shared" si="5"/>
        <v>16</v>
      </c>
    </row>
    <row r="11" spans="2:14" ht="17.25" thickBot="1" x14ac:dyDescent="0.35">
      <c r="B11" s="14" t="s">
        <v>266</v>
      </c>
      <c r="C11" s="14" t="s">
        <v>68</v>
      </c>
      <c r="D11" s="27">
        <v>1225</v>
      </c>
      <c r="E11" s="27">
        <v>1239</v>
      </c>
      <c r="F11" s="6">
        <f t="shared" si="0"/>
        <v>14</v>
      </c>
      <c r="G11" s="5">
        <f t="shared" si="1"/>
        <v>8</v>
      </c>
      <c r="H11" s="27" t="s">
        <v>323</v>
      </c>
      <c r="I11" s="27" t="s">
        <v>444</v>
      </c>
      <c r="J11" s="2">
        <f t="shared" si="2"/>
        <v>1.2000000000000001E+93</v>
      </c>
      <c r="K11" s="2">
        <f t="shared" si="2"/>
        <v>3.9000000000000002E+93</v>
      </c>
      <c r="L11" s="13">
        <f t="shared" si="3"/>
        <v>9</v>
      </c>
      <c r="M11" s="17">
        <f t="shared" si="4"/>
        <v>2.25</v>
      </c>
      <c r="N11" s="14">
        <f t="shared" si="5"/>
        <v>18</v>
      </c>
    </row>
    <row r="12" spans="2:14" ht="17.25" thickBot="1" x14ac:dyDescent="0.35">
      <c r="B12" s="14" t="s">
        <v>269</v>
      </c>
      <c r="C12" s="14" t="s">
        <v>68</v>
      </c>
      <c r="D12" s="27">
        <v>1225</v>
      </c>
      <c r="E12" s="27">
        <v>1239</v>
      </c>
      <c r="F12" s="6">
        <f t="shared" si="0"/>
        <v>14</v>
      </c>
      <c r="G12" s="5">
        <f t="shared" si="1"/>
        <v>8</v>
      </c>
      <c r="H12" s="27" t="s">
        <v>415</v>
      </c>
      <c r="I12" s="27" t="s">
        <v>445</v>
      </c>
      <c r="J12" s="2">
        <f t="shared" si="2"/>
        <v>1.1000000000000001E+93</v>
      </c>
      <c r="K12" s="2">
        <f t="shared" si="2"/>
        <v>4.0000000000000002E+93</v>
      </c>
      <c r="L12" s="13">
        <f t="shared" si="3"/>
        <v>8</v>
      </c>
      <c r="M12" s="17">
        <f t="shared" si="4"/>
        <v>2.6363636363636362</v>
      </c>
      <c r="N12" s="14">
        <f t="shared" si="5"/>
        <v>13</v>
      </c>
    </row>
    <row r="13" spans="2:14" ht="17.25" thickBot="1" x14ac:dyDescent="0.35">
      <c r="B13" s="14" t="s">
        <v>190</v>
      </c>
      <c r="C13" s="14" t="s">
        <v>68</v>
      </c>
      <c r="D13" s="27">
        <v>1220</v>
      </c>
      <c r="E13" s="27">
        <v>1233</v>
      </c>
      <c r="F13" s="6">
        <f t="shared" si="0"/>
        <v>13</v>
      </c>
      <c r="G13" s="5">
        <f t="shared" si="1"/>
        <v>12</v>
      </c>
      <c r="H13" s="27" t="s">
        <v>416</v>
      </c>
      <c r="I13" s="27" t="s">
        <v>446</v>
      </c>
      <c r="J13" s="2">
        <f t="shared" si="2"/>
        <v>3.4050000000000001E+92</v>
      </c>
      <c r="K13" s="2">
        <f t="shared" si="2"/>
        <v>1.7E+93</v>
      </c>
      <c r="L13" s="13">
        <f t="shared" si="3"/>
        <v>10</v>
      </c>
      <c r="M13" s="17">
        <f t="shared" si="4"/>
        <v>3.9926578560939792</v>
      </c>
      <c r="N13" s="14">
        <f t="shared" si="5"/>
        <v>8</v>
      </c>
    </row>
    <row r="14" spans="2:14" ht="17.25" thickBot="1" x14ac:dyDescent="0.35">
      <c r="B14" s="14" t="s">
        <v>107</v>
      </c>
      <c r="C14" s="14" t="s">
        <v>68</v>
      </c>
      <c r="D14" s="27">
        <v>1218</v>
      </c>
      <c r="E14" s="27">
        <v>1224</v>
      </c>
      <c r="F14" s="6">
        <f t="shared" si="0"/>
        <v>6</v>
      </c>
      <c r="G14" s="5">
        <f t="shared" si="1"/>
        <v>20</v>
      </c>
      <c r="H14" s="27" t="s">
        <v>417</v>
      </c>
      <c r="I14" s="27" t="s">
        <v>328</v>
      </c>
      <c r="J14" s="2">
        <f t="shared" si="2"/>
        <v>7.2179999999999998E+92</v>
      </c>
      <c r="K14" s="2">
        <f t="shared" si="2"/>
        <v>1.3E+93</v>
      </c>
      <c r="L14" s="13">
        <f t="shared" si="3"/>
        <v>11</v>
      </c>
      <c r="M14" s="17">
        <f t="shared" si="4"/>
        <v>0.80105292324743704</v>
      </c>
      <c r="N14" s="14">
        <f t="shared" si="5"/>
        <v>29</v>
      </c>
    </row>
    <row r="15" spans="2:14" ht="17.25" thickBot="1" x14ac:dyDescent="0.35">
      <c r="B15" s="14" t="s">
        <v>274</v>
      </c>
      <c r="C15" s="14" t="s">
        <v>68</v>
      </c>
      <c r="D15" s="27">
        <v>1213</v>
      </c>
      <c r="E15" s="27">
        <v>1214</v>
      </c>
      <c r="F15" s="6">
        <f t="shared" si="0"/>
        <v>1</v>
      </c>
      <c r="G15" s="5">
        <f t="shared" si="1"/>
        <v>30</v>
      </c>
      <c r="H15" s="27" t="s">
        <v>418</v>
      </c>
      <c r="I15" s="27" t="s">
        <v>447</v>
      </c>
      <c r="J15" s="2">
        <f t="shared" si="2"/>
        <v>1.02E+92</v>
      </c>
      <c r="K15" s="2">
        <f t="shared" si="2"/>
        <v>1.369E+92</v>
      </c>
      <c r="L15" s="13">
        <f t="shared" si="3"/>
        <v>13</v>
      </c>
      <c r="M15" s="17">
        <f t="shared" si="4"/>
        <v>0.34215686274509793</v>
      </c>
      <c r="N15" s="14">
        <f t="shared" si="5"/>
        <v>30</v>
      </c>
    </row>
    <row r="16" spans="2:14" ht="17.25" thickBot="1" x14ac:dyDescent="0.35">
      <c r="B16" s="14" t="s">
        <v>167</v>
      </c>
      <c r="C16" s="14" t="s">
        <v>91</v>
      </c>
      <c r="D16" s="27">
        <v>1209</v>
      </c>
      <c r="E16" s="27">
        <v>1214</v>
      </c>
      <c r="F16" s="6">
        <f t="shared" si="0"/>
        <v>5</v>
      </c>
      <c r="G16" s="5">
        <f t="shared" si="1"/>
        <v>22</v>
      </c>
      <c r="H16" s="27" t="s">
        <v>419</v>
      </c>
      <c r="I16" s="27" t="s">
        <v>448</v>
      </c>
      <c r="J16" s="2">
        <f t="shared" si="2"/>
        <v>6.0700000000000003E+91</v>
      </c>
      <c r="K16" s="2">
        <f t="shared" si="2"/>
        <v>1.4709999999999999E+92</v>
      </c>
      <c r="L16" s="13">
        <f t="shared" si="3"/>
        <v>12</v>
      </c>
      <c r="M16" s="17">
        <f t="shared" si="4"/>
        <v>1.4233937397034593</v>
      </c>
      <c r="N16" s="14">
        <f t="shared" si="5"/>
        <v>22</v>
      </c>
    </row>
    <row r="17" spans="2:17" ht="17.25" thickBot="1" x14ac:dyDescent="0.35">
      <c r="B17" s="14" t="s">
        <v>81</v>
      </c>
      <c r="C17" s="14" t="s">
        <v>68</v>
      </c>
      <c r="D17" s="27">
        <v>1197</v>
      </c>
      <c r="E17" s="27">
        <v>1213</v>
      </c>
      <c r="F17" s="6">
        <f t="shared" si="0"/>
        <v>16</v>
      </c>
      <c r="G17" s="5">
        <f t="shared" si="1"/>
        <v>7</v>
      </c>
      <c r="H17" s="27" t="s">
        <v>420</v>
      </c>
      <c r="I17" s="27" t="s">
        <v>449</v>
      </c>
      <c r="J17" s="2">
        <f t="shared" si="2"/>
        <v>1.55E+91</v>
      </c>
      <c r="K17" s="2">
        <f t="shared" si="2"/>
        <v>7.0599999999999995E+91</v>
      </c>
      <c r="L17" s="13">
        <f t="shared" si="3"/>
        <v>14</v>
      </c>
      <c r="M17" s="17">
        <f t="shared" si="4"/>
        <v>3.5548387096774192</v>
      </c>
      <c r="N17" s="14">
        <f t="shared" si="5"/>
        <v>10</v>
      </c>
    </row>
    <row r="18" spans="2:17" ht="17.25" thickBot="1" x14ac:dyDescent="0.35">
      <c r="B18" s="14" t="s">
        <v>97</v>
      </c>
      <c r="C18" s="14" t="s">
        <v>68</v>
      </c>
      <c r="D18" s="27">
        <v>1190</v>
      </c>
      <c r="E18" s="27">
        <v>1197</v>
      </c>
      <c r="F18" s="6">
        <f t="shared" si="0"/>
        <v>7</v>
      </c>
      <c r="G18" s="5">
        <f t="shared" si="1"/>
        <v>18</v>
      </c>
      <c r="H18" s="27" t="s">
        <v>421</v>
      </c>
      <c r="I18" s="27" t="s">
        <v>450</v>
      </c>
      <c r="J18" s="2">
        <f t="shared" si="2"/>
        <v>5.9000000000000004E+90</v>
      </c>
      <c r="K18" s="2">
        <f t="shared" si="2"/>
        <v>1.48E+91</v>
      </c>
      <c r="L18" s="13">
        <f t="shared" si="3"/>
        <v>15</v>
      </c>
      <c r="M18" s="17">
        <f t="shared" si="4"/>
        <v>1.5084745762711864</v>
      </c>
      <c r="N18" s="14">
        <f t="shared" si="5"/>
        <v>20</v>
      </c>
    </row>
    <row r="19" spans="2:17" ht="17.25" thickBot="1" x14ac:dyDescent="0.35">
      <c r="B19" s="14" t="s">
        <v>287</v>
      </c>
      <c r="C19" s="14" t="s">
        <v>68</v>
      </c>
      <c r="D19" s="27">
        <v>1180</v>
      </c>
      <c r="E19" s="27">
        <v>1194</v>
      </c>
      <c r="F19" s="6">
        <f t="shared" si="0"/>
        <v>14</v>
      </c>
      <c r="G19" s="5">
        <f t="shared" si="1"/>
        <v>8</v>
      </c>
      <c r="H19" s="27" t="s">
        <v>422</v>
      </c>
      <c r="I19" s="27" t="s">
        <v>451</v>
      </c>
      <c r="J19" s="2">
        <f t="shared" si="2"/>
        <v>6.2E+89</v>
      </c>
      <c r="K19" s="2">
        <f t="shared" si="2"/>
        <v>5.7000000000000002E+90</v>
      </c>
      <c r="L19" s="13">
        <f t="shared" si="3"/>
        <v>17</v>
      </c>
      <c r="M19" s="17">
        <f t="shared" si="4"/>
        <v>8.193548387096774</v>
      </c>
      <c r="N19" s="14">
        <f t="shared" si="5"/>
        <v>6</v>
      </c>
    </row>
    <row r="20" spans="2:17" ht="17.25" thickBot="1" x14ac:dyDescent="0.35">
      <c r="B20" s="14" t="s">
        <v>294</v>
      </c>
      <c r="C20" s="14" t="s">
        <v>68</v>
      </c>
      <c r="D20" s="27">
        <v>1180</v>
      </c>
      <c r="E20" s="27">
        <v>1188</v>
      </c>
      <c r="F20" s="6">
        <f t="shared" si="0"/>
        <v>8</v>
      </c>
      <c r="G20" s="5">
        <f t="shared" si="1"/>
        <v>16</v>
      </c>
      <c r="H20" s="27" t="s">
        <v>350</v>
      </c>
      <c r="I20" s="27" t="s">
        <v>452</v>
      </c>
      <c r="J20" s="2">
        <f t="shared" si="2"/>
        <v>1.1999999999999998E+90</v>
      </c>
      <c r="K20" s="2">
        <f t="shared" si="2"/>
        <v>5.7999999999999994E+90</v>
      </c>
      <c r="L20" s="13">
        <f t="shared" si="3"/>
        <v>16</v>
      </c>
      <c r="M20" s="17">
        <f t="shared" si="4"/>
        <v>3.8333333333333339</v>
      </c>
      <c r="N20" s="14">
        <f t="shared" si="5"/>
        <v>9</v>
      </c>
    </row>
    <row r="21" spans="2:17" ht="17.25" thickBot="1" x14ac:dyDescent="0.35">
      <c r="B21" s="14" t="s">
        <v>297</v>
      </c>
      <c r="C21" s="14" t="s">
        <v>115</v>
      </c>
      <c r="D21" s="27">
        <v>1145</v>
      </c>
      <c r="E21" s="27">
        <v>1162</v>
      </c>
      <c r="F21" s="6">
        <f t="shared" si="0"/>
        <v>17</v>
      </c>
      <c r="G21" s="5">
        <f t="shared" si="1"/>
        <v>6</v>
      </c>
      <c r="H21" s="5" t="s">
        <v>423</v>
      </c>
      <c r="I21" s="5" t="s">
        <v>453</v>
      </c>
      <c r="J21" s="2">
        <f t="shared" si="2"/>
        <v>3.8999999999999998E+87</v>
      </c>
      <c r="K21" s="2">
        <f t="shared" si="2"/>
        <v>5.1799999999999998E+88</v>
      </c>
      <c r="L21" s="13">
        <f t="shared" si="3"/>
        <v>18</v>
      </c>
      <c r="M21" s="17">
        <f t="shared" si="4"/>
        <v>12.282051282051283</v>
      </c>
      <c r="N21" s="14">
        <f t="shared" si="5"/>
        <v>5</v>
      </c>
    </row>
    <row r="22" spans="2:17" ht="17.25" thickBot="1" x14ac:dyDescent="0.35">
      <c r="B22" s="14" t="s">
        <v>213</v>
      </c>
      <c r="C22" s="14" t="s">
        <v>68</v>
      </c>
      <c r="D22" s="27">
        <v>1130</v>
      </c>
      <c r="E22" s="27">
        <v>1134</v>
      </c>
      <c r="F22" s="6">
        <f t="shared" si="0"/>
        <v>4</v>
      </c>
      <c r="G22" s="5">
        <f t="shared" si="1"/>
        <v>26</v>
      </c>
      <c r="H22" s="27" t="s">
        <v>424</v>
      </c>
      <c r="I22" s="27" t="s">
        <v>454</v>
      </c>
      <c r="J22" s="2">
        <f t="shared" si="2"/>
        <v>9.9999999999999996E+86</v>
      </c>
      <c r="K22" s="2">
        <f t="shared" si="2"/>
        <v>2.4999999999999999E+87</v>
      </c>
      <c r="L22" s="13">
        <f t="shared" si="3"/>
        <v>19</v>
      </c>
      <c r="M22" s="17">
        <f t="shared" si="4"/>
        <v>1.5</v>
      </c>
      <c r="N22" s="14">
        <f t="shared" si="5"/>
        <v>21</v>
      </c>
    </row>
    <row r="23" spans="2:17" ht="17.25" thickBot="1" x14ac:dyDescent="0.35">
      <c r="B23" s="14" t="s">
        <v>141</v>
      </c>
      <c r="C23" s="14" t="s">
        <v>68</v>
      </c>
      <c r="D23" s="27">
        <v>1126</v>
      </c>
      <c r="E23" s="27">
        <v>1133</v>
      </c>
      <c r="F23" s="6">
        <f t="shared" si="0"/>
        <v>7</v>
      </c>
      <c r="G23" s="5">
        <f t="shared" si="1"/>
        <v>18</v>
      </c>
      <c r="H23" s="27" t="s">
        <v>425</v>
      </c>
      <c r="I23" s="27" t="s">
        <v>455</v>
      </c>
      <c r="J23" s="2">
        <f t="shared" si="2"/>
        <v>3.9480000000000005E+86</v>
      </c>
      <c r="K23" s="2">
        <f t="shared" si="2"/>
        <v>1.4999999999999999E+87</v>
      </c>
      <c r="L23" s="13">
        <f t="shared" si="3"/>
        <v>20</v>
      </c>
      <c r="M23" s="17">
        <f t="shared" si="4"/>
        <v>2.7993920972644371</v>
      </c>
      <c r="N23" s="14">
        <f t="shared" si="5"/>
        <v>12</v>
      </c>
      <c r="Q23" t="s">
        <v>436</v>
      </c>
    </row>
    <row r="24" spans="2:17" ht="17.25" thickBot="1" x14ac:dyDescent="0.35">
      <c r="B24" s="14" t="s">
        <v>135</v>
      </c>
      <c r="C24" s="14" t="s">
        <v>68</v>
      </c>
      <c r="D24" s="27">
        <v>1125</v>
      </c>
      <c r="E24" s="27">
        <v>1130</v>
      </c>
      <c r="F24" s="6">
        <f t="shared" si="0"/>
        <v>5</v>
      </c>
      <c r="G24" s="5">
        <f t="shared" si="1"/>
        <v>22</v>
      </c>
      <c r="H24" s="27" t="s">
        <v>426</v>
      </c>
      <c r="I24" s="27" t="s">
        <v>456</v>
      </c>
      <c r="J24" s="2">
        <f t="shared" si="2"/>
        <v>1.635E+86</v>
      </c>
      <c r="K24" s="2">
        <f t="shared" si="2"/>
        <v>3.5530000000000001E+86</v>
      </c>
      <c r="L24" s="13">
        <f t="shared" si="3"/>
        <v>23</v>
      </c>
      <c r="M24" s="17">
        <f t="shared" si="4"/>
        <v>1.1730886850152906</v>
      </c>
      <c r="N24" s="14">
        <f t="shared" si="5"/>
        <v>26</v>
      </c>
    </row>
    <row r="25" spans="2:17" ht="17.25" thickBot="1" x14ac:dyDescent="0.35">
      <c r="B25" s="14" t="s">
        <v>301</v>
      </c>
      <c r="C25" s="14" t="s">
        <v>68</v>
      </c>
      <c r="D25" s="27">
        <v>1118</v>
      </c>
      <c r="E25" s="27">
        <v>1123</v>
      </c>
      <c r="F25" s="6">
        <f t="shared" si="0"/>
        <v>5</v>
      </c>
      <c r="G25" s="5">
        <f t="shared" si="1"/>
        <v>22</v>
      </c>
      <c r="H25" s="27" t="s">
        <v>427</v>
      </c>
      <c r="I25" s="27" t="s">
        <v>457</v>
      </c>
      <c r="J25" s="2">
        <f t="shared" si="2"/>
        <v>2.5409999999999999E+86</v>
      </c>
      <c r="K25" s="2">
        <f t="shared" si="2"/>
        <v>6.7879999999999996E+86</v>
      </c>
      <c r="L25" s="13">
        <f t="shared" si="3"/>
        <v>22</v>
      </c>
      <c r="M25" s="17">
        <f t="shared" si="4"/>
        <v>1.6713892168437621</v>
      </c>
      <c r="N25" s="14">
        <f t="shared" si="5"/>
        <v>19</v>
      </c>
    </row>
    <row r="26" spans="2:17" ht="17.25" thickBot="1" x14ac:dyDescent="0.35">
      <c r="B26" s="14" t="s">
        <v>303</v>
      </c>
      <c r="C26" s="14" t="s">
        <v>68</v>
      </c>
      <c r="D26" s="27">
        <v>1115</v>
      </c>
      <c r="E26" s="27">
        <v>1136</v>
      </c>
      <c r="F26" s="6">
        <f t="shared" si="0"/>
        <v>21</v>
      </c>
      <c r="G26" s="5">
        <f t="shared" si="1"/>
        <v>2</v>
      </c>
      <c r="H26" s="27" t="s">
        <v>428</v>
      </c>
      <c r="I26" s="27" t="s">
        <v>458</v>
      </c>
      <c r="J26" s="2">
        <f t="shared" si="2"/>
        <v>5.2600000000000006E+85</v>
      </c>
      <c r="K26" s="2">
        <f t="shared" si="2"/>
        <v>8.824E+86</v>
      </c>
      <c r="L26" s="13">
        <f t="shared" si="3"/>
        <v>21</v>
      </c>
      <c r="M26" s="17">
        <f t="shared" si="4"/>
        <v>15.775665399239543</v>
      </c>
      <c r="N26" s="14">
        <f t="shared" si="5"/>
        <v>4</v>
      </c>
    </row>
    <row r="27" spans="2:17" ht="17.25" thickBot="1" x14ac:dyDescent="0.35">
      <c r="B27" s="14" t="s">
        <v>144</v>
      </c>
      <c r="C27" s="14" t="s">
        <v>64</v>
      </c>
      <c r="D27" s="27">
        <v>1088</v>
      </c>
      <c r="E27" s="27">
        <v>1107</v>
      </c>
      <c r="F27" s="6">
        <f t="shared" si="0"/>
        <v>19</v>
      </c>
      <c r="G27" s="5">
        <f t="shared" si="1"/>
        <v>3</v>
      </c>
      <c r="H27" s="27" t="s">
        <v>429</v>
      </c>
      <c r="I27" s="27" t="s">
        <v>459</v>
      </c>
      <c r="J27" s="2">
        <f t="shared" si="2"/>
        <v>2.7000000000000002E+84</v>
      </c>
      <c r="K27" s="2">
        <f t="shared" si="2"/>
        <v>1.98E+85</v>
      </c>
      <c r="L27" s="13">
        <f t="shared" si="3"/>
        <v>24</v>
      </c>
      <c r="M27" s="17">
        <f t="shared" si="4"/>
        <v>6.333333333333333</v>
      </c>
      <c r="N27" s="14">
        <f t="shared" si="5"/>
        <v>7</v>
      </c>
    </row>
    <row r="28" spans="2:17" ht="17.25" thickBot="1" x14ac:dyDescent="0.35">
      <c r="B28" s="14" t="s">
        <v>132</v>
      </c>
      <c r="C28" s="14" t="s">
        <v>64</v>
      </c>
      <c r="D28" s="27">
        <v>1082</v>
      </c>
      <c r="E28" s="27">
        <v>1088</v>
      </c>
      <c r="F28" s="6">
        <f t="shared" si="0"/>
        <v>6</v>
      </c>
      <c r="G28" s="5">
        <f t="shared" si="1"/>
        <v>20</v>
      </c>
      <c r="H28" s="27" t="s">
        <v>430</v>
      </c>
      <c r="I28" s="27" t="s">
        <v>460</v>
      </c>
      <c r="J28" s="2">
        <f t="shared" si="2"/>
        <v>2.0000000000000001E+84</v>
      </c>
      <c r="K28" s="2">
        <f t="shared" si="2"/>
        <v>3.9000000000000002E+84</v>
      </c>
      <c r="L28" s="13">
        <f t="shared" si="3"/>
        <v>25</v>
      </c>
      <c r="M28" s="17">
        <f t="shared" si="4"/>
        <v>0.95</v>
      </c>
      <c r="N28" s="14">
        <f t="shared" si="5"/>
        <v>28</v>
      </c>
    </row>
    <row r="29" spans="2:17" ht="17.25" thickBot="1" x14ac:dyDescent="0.35">
      <c r="B29" s="14" t="s">
        <v>312</v>
      </c>
      <c r="C29" s="14" t="s">
        <v>68</v>
      </c>
      <c r="D29" s="27">
        <v>1072</v>
      </c>
      <c r="E29" s="27">
        <v>1091</v>
      </c>
      <c r="F29" s="6">
        <f t="shared" si="0"/>
        <v>19</v>
      </c>
      <c r="G29" s="5">
        <f t="shared" si="1"/>
        <v>3</v>
      </c>
      <c r="H29" s="27" t="s">
        <v>431</v>
      </c>
      <c r="I29" s="27" t="s">
        <v>461</v>
      </c>
      <c r="J29" s="2">
        <f t="shared" si="2"/>
        <v>2.0699999999999997E+82</v>
      </c>
      <c r="K29" s="2">
        <f t="shared" si="2"/>
        <v>1.1000000000000001E+84</v>
      </c>
      <c r="L29" s="13">
        <f t="shared" si="3"/>
        <v>26</v>
      </c>
      <c r="M29" s="17">
        <f t="shared" si="4"/>
        <v>52.140096618357504</v>
      </c>
      <c r="N29" s="14">
        <f t="shared" si="5"/>
        <v>2</v>
      </c>
    </row>
    <row r="30" spans="2:17" ht="17.25" thickBot="1" x14ac:dyDescent="0.35">
      <c r="B30" s="14" t="s">
        <v>150</v>
      </c>
      <c r="C30" s="14" t="s">
        <v>68</v>
      </c>
      <c r="D30" s="27">
        <v>1056</v>
      </c>
      <c r="E30" s="27">
        <v>1074</v>
      </c>
      <c r="F30" s="6">
        <f t="shared" si="0"/>
        <v>18</v>
      </c>
      <c r="G30" s="5">
        <f t="shared" si="1"/>
        <v>5</v>
      </c>
      <c r="H30" s="27" t="s">
        <v>432</v>
      </c>
      <c r="I30" s="27" t="s">
        <v>462</v>
      </c>
      <c r="J30" s="2">
        <f t="shared" si="2"/>
        <v>7.9999999999999994E+81</v>
      </c>
      <c r="K30" s="2">
        <f t="shared" si="2"/>
        <v>2.0179999999999999E+83</v>
      </c>
      <c r="L30" s="13">
        <f t="shared" si="3"/>
        <v>28</v>
      </c>
      <c r="M30" s="17">
        <f t="shared" si="4"/>
        <v>24.225000000000001</v>
      </c>
      <c r="N30" s="14">
        <f t="shared" si="5"/>
        <v>3</v>
      </c>
    </row>
    <row r="31" spans="2:17" ht="17.25" thickBot="1" x14ac:dyDescent="0.35">
      <c r="B31" s="14" t="s">
        <v>318</v>
      </c>
      <c r="C31" s="14" t="s">
        <v>68</v>
      </c>
      <c r="D31" s="27">
        <v>1042</v>
      </c>
      <c r="E31" s="27">
        <v>1080</v>
      </c>
      <c r="F31" s="6">
        <f t="shared" si="0"/>
        <v>38</v>
      </c>
      <c r="G31" s="5">
        <f t="shared" si="1"/>
        <v>1</v>
      </c>
      <c r="H31" s="27" t="s">
        <v>433</v>
      </c>
      <c r="I31" s="27" t="s">
        <v>463</v>
      </c>
      <c r="J31" s="2">
        <f t="shared" si="2"/>
        <v>1.3E+81</v>
      </c>
      <c r="K31" s="2">
        <f t="shared" si="2"/>
        <v>2.8789999999999994E+83</v>
      </c>
      <c r="L31" s="13">
        <f t="shared" si="3"/>
        <v>27</v>
      </c>
      <c r="M31" s="17">
        <f t="shared" si="4"/>
        <v>220.46153846153842</v>
      </c>
      <c r="N31" s="14">
        <f t="shared" si="5"/>
        <v>1</v>
      </c>
    </row>
    <row r="32" spans="2:17" ht="17.25" thickBot="1" x14ac:dyDescent="0.35">
      <c r="B32" s="14" t="s">
        <v>315</v>
      </c>
      <c r="C32" s="14" t="s">
        <v>68</v>
      </c>
      <c r="D32" s="27">
        <v>1025</v>
      </c>
      <c r="E32" s="27">
        <v>1033</v>
      </c>
      <c r="F32" s="6">
        <f t="shared" si="0"/>
        <v>8</v>
      </c>
      <c r="G32" s="5">
        <f t="shared" si="1"/>
        <v>16</v>
      </c>
      <c r="H32" s="5" t="s">
        <v>434</v>
      </c>
      <c r="I32" s="5" t="s">
        <v>464</v>
      </c>
      <c r="J32" s="2">
        <f t="shared" si="2"/>
        <v>6.1399999999999998E+79</v>
      </c>
      <c r="K32" s="2">
        <f t="shared" si="2"/>
        <v>2.1569999999999999E+80</v>
      </c>
      <c r="L32" s="13">
        <f t="shared" si="3"/>
        <v>29</v>
      </c>
      <c r="M32" s="17">
        <f t="shared" si="4"/>
        <v>2.5130293159609121</v>
      </c>
      <c r="N32" s="14">
        <f t="shared" si="5"/>
        <v>14</v>
      </c>
    </row>
    <row r="33" spans="2:14" ht="17.25" thickBot="1" x14ac:dyDescent="0.35">
      <c r="B33" s="15" t="s">
        <v>321</v>
      </c>
      <c r="C33" s="15" t="s">
        <v>68</v>
      </c>
      <c r="D33" s="27">
        <v>1010</v>
      </c>
      <c r="E33" s="27">
        <v>1019</v>
      </c>
      <c r="F33" s="9">
        <f t="shared" si="0"/>
        <v>9</v>
      </c>
      <c r="G33" s="8">
        <f t="shared" si="1"/>
        <v>15</v>
      </c>
      <c r="H33" s="8" t="s">
        <v>435</v>
      </c>
      <c r="I33" s="8" t="s">
        <v>465</v>
      </c>
      <c r="J33" s="2">
        <f t="shared" si="2"/>
        <v>2.2300000000000002E+79</v>
      </c>
      <c r="K33" s="2">
        <f t="shared" si="2"/>
        <v>7.2700000000000001E+79</v>
      </c>
      <c r="L33" s="25">
        <f t="shared" si="3"/>
        <v>30</v>
      </c>
      <c r="M33" s="18">
        <f t="shared" si="4"/>
        <v>2.2600896860986546</v>
      </c>
      <c r="N33" s="15">
        <f t="shared" si="5"/>
        <v>17</v>
      </c>
    </row>
    <row r="34" spans="2:14" ht="17.25" thickBot="1" x14ac:dyDescent="0.35">
      <c r="B34" s="22" t="s">
        <v>153</v>
      </c>
      <c r="C34" s="19"/>
      <c r="D34" s="20"/>
      <c r="E34" s="23">
        <f>AVERAGE(D4:D33)</f>
        <v>1161.5</v>
      </c>
      <c r="F34" s="20"/>
      <c r="G34" s="20"/>
      <c r="H34" s="28" t="s">
        <v>154</v>
      </c>
      <c r="I34" s="28"/>
      <c r="J34" s="20"/>
      <c r="K34" s="20"/>
      <c r="L34" s="20"/>
      <c r="M34" s="24">
        <f>AVERAGE(M4:M33)</f>
        <v>12.845862271375724</v>
      </c>
      <c r="N34" s="21"/>
    </row>
  </sheetData>
  <mergeCells count="1">
    <mergeCell ref="H34:I34"/>
  </mergeCells>
  <phoneticPr fontId="2" type="noConversion"/>
  <conditionalFormatting sqref="C4:C31 C33">
    <cfRule type="expression" dxfId="47" priority="19">
      <formula>$C4="장로"</formula>
    </cfRule>
    <cfRule type="expression" dxfId="46" priority="20">
      <formula>OR($C4="길드마스터",$C4="부길드마스터")</formula>
    </cfRule>
    <cfRule type="expression" dxfId="45" priority="21">
      <formula>$C4="일반"</formula>
    </cfRule>
    <cfRule type="expression" dxfId="44" priority="22">
      <formula>$C4="정예"</formula>
    </cfRule>
  </conditionalFormatting>
  <conditionalFormatting sqref="F4:F31 F33">
    <cfRule type="expression" dxfId="43" priority="16">
      <formula>$F4&gt;10</formula>
    </cfRule>
    <cfRule type="expression" dxfId="42" priority="17">
      <formula>$F4&gt;5</formula>
    </cfRule>
    <cfRule type="expression" dxfId="41" priority="18">
      <formula>$F4&gt;=0</formula>
    </cfRule>
  </conditionalFormatting>
  <conditionalFormatting sqref="M4:M31 M33">
    <cfRule type="expression" dxfId="40" priority="13">
      <formula>$M4&gt;400%</formula>
    </cfRule>
    <cfRule type="expression" dxfId="39" priority="14">
      <formula>$M4&gt;100%</formula>
    </cfRule>
    <cfRule type="expression" dxfId="38" priority="15">
      <formula>$M4&gt;0%</formula>
    </cfRule>
  </conditionalFormatting>
  <conditionalFormatting sqref="L4:L31 L33">
    <cfRule type="top10" dxfId="37" priority="23" bottom="1" rank="5"/>
  </conditionalFormatting>
  <conditionalFormatting sqref="N4:N31 N33">
    <cfRule type="top10" dxfId="36" priority="24" bottom="1" rank="5"/>
  </conditionalFormatting>
  <conditionalFormatting sqref="C32">
    <cfRule type="expression" dxfId="35" priority="7">
      <formula>$C32="장로"</formula>
    </cfRule>
    <cfRule type="expression" dxfId="34" priority="8">
      <formula>OR($C32="길드마스터",$C32="부길드마스터")</formula>
    </cfRule>
    <cfRule type="expression" dxfId="33" priority="9">
      <formula>$C32="일반"</formula>
    </cfRule>
    <cfRule type="expression" dxfId="32" priority="10">
      <formula>$C32="정예"</formula>
    </cfRule>
  </conditionalFormatting>
  <conditionalFormatting sqref="F32">
    <cfRule type="expression" dxfId="31" priority="4">
      <formula>$F32&gt;10</formula>
    </cfRule>
    <cfRule type="expression" dxfId="30" priority="5">
      <formula>$F32&gt;5</formula>
    </cfRule>
    <cfRule type="expression" dxfId="29" priority="6">
      <formula>$F32&gt;=0</formula>
    </cfRule>
  </conditionalFormatting>
  <conditionalFormatting sqref="M32">
    <cfRule type="expression" dxfId="28" priority="1">
      <formula>$M32&gt;400%</formula>
    </cfRule>
    <cfRule type="expression" dxfId="27" priority="2">
      <formula>$M32&gt;100%</formula>
    </cfRule>
    <cfRule type="expression" dxfId="26" priority="3">
      <formula>$M32&gt;0%</formula>
    </cfRule>
  </conditionalFormatting>
  <conditionalFormatting sqref="L32">
    <cfRule type="top10" dxfId="25" priority="11" bottom="1" rank="5"/>
  </conditionalFormatting>
  <conditionalFormatting sqref="N32">
    <cfRule type="top10" dxfId="24" priority="12" bottom="1" rank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2</vt:i4>
      </vt:variant>
    </vt:vector>
  </HeadingPairs>
  <TitlesOfParts>
    <vt:vector size="12" baseType="lpstr">
      <vt:lpstr>코드</vt:lpstr>
      <vt:lpstr>2020-06-04</vt:lpstr>
      <vt:lpstr>2020-06-14</vt:lpstr>
      <vt:lpstr>2020-06-30</vt:lpstr>
      <vt:lpstr>2020-11-29</vt:lpstr>
      <vt:lpstr>2020-12-13</vt:lpstr>
      <vt:lpstr>2020-12-20</vt:lpstr>
      <vt:lpstr>2020-12-27</vt:lpstr>
      <vt:lpstr>2021-01-03</vt:lpstr>
      <vt:lpstr>2021-01-17</vt:lpstr>
      <vt:lpstr>두자리</vt:lpstr>
      <vt:lpstr>한자리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김영록</dc:creator>
  <cp:keywords/>
  <dc:description/>
  <cp:lastModifiedBy>Account Profile Fixer temp account</cp:lastModifiedBy>
  <cp:revision/>
  <dcterms:created xsi:type="dcterms:W3CDTF">2020-04-09T11:47:38Z</dcterms:created>
  <dcterms:modified xsi:type="dcterms:W3CDTF">2021-01-18T00:07:13Z</dcterms:modified>
  <cp:category/>
  <cp:contentStatus/>
</cp:coreProperties>
</file>