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E8A372C5-7F71-41D3-BACD-1942358E3B1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9" i="1"/>
  <c r="K8" i="1"/>
  <c r="K7" i="1"/>
  <c r="E9" i="1"/>
  <c r="J6" i="1"/>
  <c r="K17" i="1"/>
  <c r="K16" i="1"/>
  <c r="K15" i="1"/>
  <c r="K14" i="1"/>
  <c r="K13" i="1"/>
  <c r="K12" i="1"/>
  <c r="H17" i="1"/>
  <c r="E23" i="1"/>
  <c r="H16" i="1"/>
  <c r="E22" i="1"/>
  <c r="E21" i="1"/>
  <c r="H15" i="1"/>
  <c r="H14" i="1"/>
  <c r="E20" i="1"/>
  <c r="H23" i="1"/>
  <c r="H22" i="1"/>
  <c r="H21" i="1"/>
  <c r="H20" i="1"/>
  <c r="H19" i="1"/>
  <c r="H13" i="1"/>
  <c r="E19" i="1"/>
  <c r="H18" i="1"/>
  <c r="H12" i="1"/>
  <c r="E18" i="1"/>
  <c r="E15" i="1"/>
  <c r="E14" i="1"/>
  <c r="E13" i="1"/>
  <c r="E12" i="1"/>
  <c r="J20" i="1" s="1"/>
  <c r="J21" i="1"/>
  <c r="H7" i="1"/>
  <c r="H6" i="1"/>
  <c r="H5" i="1"/>
  <c r="H4" i="1"/>
  <c r="H8" i="1" s="1"/>
  <c r="E7" i="1"/>
  <c r="E6" i="1"/>
  <c r="E5" i="1"/>
  <c r="E4" i="1"/>
  <c r="E8" i="1"/>
  <c r="J19" i="1" l="1"/>
  <c r="G8" i="1"/>
  <c r="B7" i="1" l="1"/>
  <c r="B9" i="1"/>
</calcChain>
</file>

<file path=xl/sharedStrings.xml><?xml version="1.0" encoding="utf-8"?>
<sst xmlns="http://schemas.openxmlformats.org/spreadsheetml/2006/main" count="66" uniqueCount="65">
  <si>
    <t>뉴 인플레이션 드랍율계산기</t>
  </si>
  <si>
    <t>ATK</t>
  </si>
  <si>
    <t>보유스킬</t>
  </si>
  <si>
    <t>레벨</t>
  </si>
  <si>
    <t>우드</t>
  </si>
  <si>
    <t>HP</t>
  </si>
  <si>
    <t>LUK C</t>
  </si>
  <si>
    <t>드랍C</t>
  </si>
  <si>
    <t>티어위치</t>
  </si>
  <si>
    <t>스톤</t>
  </si>
  <si>
    <t>AGI</t>
  </si>
  <si>
    <t>LUK B</t>
  </si>
  <si>
    <t>드랍B</t>
  </si>
  <si>
    <t>티어단계</t>
  </si>
  <si>
    <t>아이언</t>
  </si>
  <si>
    <t>LUK A</t>
  </si>
  <si>
    <t>드랍A</t>
  </si>
  <si>
    <t>티어효율</t>
  </si>
  <si>
    <t>브론즈</t>
  </si>
  <si>
    <t>LUK</t>
  </si>
  <si>
    <t>LUK S</t>
  </si>
  <si>
    <t>드랍S</t>
  </si>
  <si>
    <t>컬렉션</t>
  </si>
  <si>
    <t>실버</t>
  </si>
  <si>
    <t>EX 반신화</t>
  </si>
  <si>
    <t>합계</t>
  </si>
  <si>
    <t>골드</t>
  </si>
  <si>
    <t>최종드랍율</t>
  </si>
  <si>
    <t>EX 한계초월</t>
  </si>
  <si>
    <t>플래티넘</t>
  </si>
  <si>
    <t>다이아</t>
  </si>
  <si>
    <t>보석세팅</t>
  </si>
  <si>
    <t>마스터</t>
  </si>
  <si>
    <t>보급형</t>
  </si>
  <si>
    <t>F.G</t>
  </si>
  <si>
    <t>S.P</t>
  </si>
  <si>
    <t>그.마</t>
  </si>
  <si>
    <t>F.G+1</t>
  </si>
  <si>
    <t>S.P+1</t>
  </si>
  <si>
    <t>챌린저</t>
  </si>
  <si>
    <t>LUK+1</t>
  </si>
  <si>
    <t>F.G+2</t>
  </si>
  <si>
    <t>S.P+2</t>
  </si>
  <si>
    <t>LUK+2</t>
  </si>
  <si>
    <t>F.G+3</t>
  </si>
  <si>
    <t>S.P+3</t>
  </si>
  <si>
    <t>F.G+4</t>
  </si>
  <si>
    <t>S.P+4</t>
  </si>
  <si>
    <t>H.F.G</t>
  </si>
  <si>
    <t>H.S.P</t>
  </si>
  <si>
    <t>Hero</t>
  </si>
  <si>
    <t>P.o.H</t>
  </si>
  <si>
    <t>Hero+1</t>
  </si>
  <si>
    <t>P.o.H+1</t>
  </si>
  <si>
    <t>스텟포인트</t>
  </si>
  <si>
    <t>Hero+2</t>
  </si>
  <si>
    <t>P.o.H+2</t>
  </si>
  <si>
    <t>깡LUK합계</t>
  </si>
  <si>
    <t>Hero+3</t>
  </si>
  <si>
    <t>P.o.H+3</t>
  </si>
  <si>
    <t>LUK%합계</t>
  </si>
  <si>
    <t>Hero+4</t>
  </si>
  <si>
    <t>P.o.H+4</t>
  </si>
  <si>
    <t>H.Hero</t>
  </si>
  <si>
    <t>H.P.o.H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</si>
</sst>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/>
    <xf numFmtId="0" fontId="0" fillId="8" borderId="1" xfId="0" applyFill="1" applyBorder="1"/>
    <xf numFmtId="0" fontId="0" fillId="8" borderId="3" xfId="0" applyFill="1" applyBorder="1"/>
    <xf numFmtId="0" fontId="0" fillId="5" borderId="2" xfId="0" applyFill="1" applyBorder="1"/>
    <xf numFmtId="0" fontId="0" fillId="7" borderId="4" xfId="0" applyFill="1" applyBorder="1"/>
    <xf numFmtId="0" fontId="0" fillId="0" borderId="0" xfId="0" applyNumberFormat="1"/>
    <xf numFmtId="0" fontId="0" fillId="4" borderId="3" xfId="0" applyFill="1" applyBorder="1"/>
    <xf numFmtId="0" fontId="0" fillId="9" borderId="1" xfId="0" applyFill="1" applyBorder="1"/>
    <xf numFmtId="0" fontId="0" fillId="6" borderId="2" xfId="0" applyFill="1" applyBorder="1"/>
    <xf numFmtId="0" fontId="0" fillId="8" borderId="4" xfId="0" applyFill="1" applyBorder="1"/>
    <xf numFmtId="0" fontId="0" fillId="5" borderId="1" xfId="0" applyFill="1" applyBorder="1" applyAlignment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9" borderId="3" xfId="0" applyFill="1" applyBorder="1"/>
    <xf numFmtId="0" fontId="0" fillId="4" borderId="8" xfId="0" applyFill="1" applyBorder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8" borderId="5" xfId="0" applyFill="1" applyBorder="1"/>
    <xf numFmtId="0" fontId="0" fillId="6" borderId="5" xfId="0" applyFill="1" applyBorder="1"/>
    <xf numFmtId="0" fontId="0" fillId="0" borderId="0" xfId="0" applyFill="1" applyBorder="1"/>
    <xf numFmtId="0" fontId="0" fillId="6" borderId="4" xfId="0" applyFill="1" applyBorder="1"/>
    <xf numFmtId="0" fontId="0" fillId="8" borderId="2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/>
    <xf numFmtId="0" fontId="0" fillId="8" borderId="6" xfId="0" applyFill="1" applyBorder="1"/>
    <xf numFmtId="0" fontId="0" fillId="6" borderId="1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N14" sqref="N14"/>
    </sheetView>
  </sheetViews>
  <sheetFormatPr defaultRowHeight="16.5"/>
  <cols>
    <col min="1" max="1" width="10.75" customWidth="1"/>
    <col min="2" max="2" width="11.75" customWidth="1"/>
    <col min="3" max="3" width="11.25" customWidth="1"/>
    <col min="9" max="9" width="10.875" customWidth="1"/>
    <col min="10" max="10" width="12.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5" t="s">
        <v>1</v>
      </c>
      <c r="B3" s="14">
        <v>0</v>
      </c>
      <c r="C3" s="36" t="s">
        <v>2</v>
      </c>
      <c r="D3" s="12"/>
      <c r="E3" s="12"/>
      <c r="F3" s="12"/>
      <c r="G3" s="12"/>
      <c r="H3" s="37"/>
      <c r="I3" s="17" t="s">
        <v>3</v>
      </c>
      <c r="J3" s="22">
        <v>1</v>
      </c>
      <c r="L3" s="20" t="s">
        <v>4</v>
      </c>
      <c r="M3" s="20">
        <v>1</v>
      </c>
    </row>
    <row r="4" spans="1:13">
      <c r="A4" s="6" t="s">
        <v>5</v>
      </c>
      <c r="B4" s="35">
        <v>0</v>
      </c>
      <c r="C4" s="2" t="s">
        <v>6</v>
      </c>
      <c r="D4" s="14">
        <v>0</v>
      </c>
      <c r="E4" s="2">
        <f>SUM(5*D4)</f>
        <v>0</v>
      </c>
      <c r="F4" s="2" t="s">
        <v>7</v>
      </c>
      <c r="G4" s="14">
        <v>0</v>
      </c>
      <c r="H4" s="2">
        <f>SUM(10000*G4)</f>
        <v>0</v>
      </c>
      <c r="I4" s="19" t="s">
        <v>8</v>
      </c>
      <c r="J4" s="14">
        <v>1</v>
      </c>
      <c r="K4" s="18"/>
      <c r="L4" s="20" t="s">
        <v>9</v>
      </c>
      <c r="M4" s="20">
        <v>2</v>
      </c>
    </row>
    <row r="5" spans="1:13">
      <c r="A5" s="7" t="s">
        <v>10</v>
      </c>
      <c r="B5" s="35">
        <v>0</v>
      </c>
      <c r="C5" s="2" t="s">
        <v>11</v>
      </c>
      <c r="D5" s="14">
        <v>0</v>
      </c>
      <c r="E5" s="2">
        <f>SUM(10*D5)</f>
        <v>0</v>
      </c>
      <c r="F5" s="2" t="s">
        <v>12</v>
      </c>
      <c r="G5" s="14">
        <v>0</v>
      </c>
      <c r="H5" s="2">
        <f>SUM(20000*G5)</f>
        <v>0</v>
      </c>
      <c r="I5" s="19" t="s">
        <v>13</v>
      </c>
      <c r="J5" s="14">
        <v>1</v>
      </c>
      <c r="L5" s="20" t="s">
        <v>14</v>
      </c>
      <c r="M5" s="20">
        <v>3</v>
      </c>
    </row>
    <row r="6" spans="1:13">
      <c r="C6" s="2" t="s">
        <v>15</v>
      </c>
      <c r="D6" s="14">
        <v>0</v>
      </c>
      <c r="E6" s="2">
        <f>SUM(15*D6)</f>
        <v>0</v>
      </c>
      <c r="F6" s="2" t="s">
        <v>16</v>
      </c>
      <c r="G6" s="14">
        <v>0</v>
      </c>
      <c r="H6" s="2">
        <f>SUM(30000*G6)</f>
        <v>0</v>
      </c>
      <c r="I6" s="28" t="s">
        <v>17</v>
      </c>
      <c r="J6" s="28">
        <f>SUM(10*(J4*(J4-1)/2)+J4*(J5-1))</f>
        <v>0</v>
      </c>
      <c r="L6" s="20" t="s">
        <v>18</v>
      </c>
      <c r="M6" s="20">
        <v>4</v>
      </c>
    </row>
    <row r="7" spans="1:13">
      <c r="A7" s="2" t="s">
        <v>19</v>
      </c>
      <c r="B7" s="16">
        <f>SUM((J19+J20-B3-B4-B5)*(1+(G8+J6+J21)*0.01))</f>
        <v>0</v>
      </c>
      <c r="C7" s="2" t="s">
        <v>20</v>
      </c>
      <c r="D7" s="14">
        <v>0</v>
      </c>
      <c r="E7" s="2">
        <f>SUM(20*D7)</f>
        <v>0</v>
      </c>
      <c r="F7" s="2" t="s">
        <v>21</v>
      </c>
      <c r="G7" s="14">
        <v>0</v>
      </c>
      <c r="H7" s="16">
        <f>SUM(40000*G7)</f>
        <v>0</v>
      </c>
      <c r="I7" s="26" t="s">
        <v>22</v>
      </c>
      <c r="J7" s="15">
        <v>0</v>
      </c>
      <c r="K7" s="2">
        <f>SUM(5000*J7)</f>
        <v>0</v>
      </c>
      <c r="L7" s="27" t="s">
        <v>23</v>
      </c>
      <c r="M7" s="20">
        <v>5</v>
      </c>
    </row>
    <row r="8" spans="1:13">
      <c r="C8" s="2" t="s">
        <v>24</v>
      </c>
      <c r="D8" s="14">
        <v>0</v>
      </c>
      <c r="E8" s="2">
        <f>SUM(30*D8)</f>
        <v>0</v>
      </c>
      <c r="F8" s="2" t="s">
        <v>25</v>
      </c>
      <c r="G8" s="2">
        <f>SUM(E4+E5+E6+E7+E8)</f>
        <v>0</v>
      </c>
      <c r="H8" s="16">
        <f>SUM(H4+H5+H6+H7)</f>
        <v>0</v>
      </c>
      <c r="I8" s="26"/>
      <c r="J8" s="15">
        <v>0</v>
      </c>
      <c r="K8" s="2">
        <f>SUM(50000*J8)</f>
        <v>0</v>
      </c>
      <c r="L8" s="27" t="s">
        <v>26</v>
      </c>
      <c r="M8" s="20">
        <v>6</v>
      </c>
    </row>
    <row r="9" spans="1:13">
      <c r="A9" s="4" t="s">
        <v>27</v>
      </c>
      <c r="B9">
        <f>SUM(0.01*B7+H8)</f>
        <v>0</v>
      </c>
      <c r="C9" s="3" t="s">
        <v>28</v>
      </c>
      <c r="D9" s="14">
        <v>0</v>
      </c>
      <c r="E9" s="3">
        <f>SUM(5*D9)</f>
        <v>0</v>
      </c>
      <c r="F9" s="4"/>
      <c r="G9" s="4"/>
      <c r="H9" s="38"/>
      <c r="I9" s="26"/>
      <c r="J9" s="15">
        <v>0</v>
      </c>
      <c r="K9" s="2">
        <f>SUM(500000*J9)</f>
        <v>0</v>
      </c>
      <c r="L9" s="27" t="s">
        <v>29</v>
      </c>
      <c r="M9" s="20">
        <v>7</v>
      </c>
    </row>
    <row r="10" spans="1:13">
      <c r="A10" s="30"/>
      <c r="C10" s="33"/>
      <c r="D10" s="33"/>
      <c r="E10" s="33"/>
      <c r="F10" s="33"/>
      <c r="G10" s="33"/>
      <c r="H10" s="33"/>
      <c r="I10" s="26"/>
      <c r="J10" s="39">
        <v>0</v>
      </c>
      <c r="K10" s="2">
        <f>SUM(5000000*J10)</f>
        <v>0</v>
      </c>
      <c r="L10" s="20" t="s">
        <v>30</v>
      </c>
      <c r="M10" s="20">
        <v>8</v>
      </c>
    </row>
    <row r="11" spans="1:13">
      <c r="C11" s="24" t="s">
        <v>31</v>
      </c>
      <c r="D11" s="25"/>
      <c r="E11" s="25"/>
      <c r="F11" s="25"/>
      <c r="G11" s="25"/>
      <c r="H11" s="25"/>
      <c r="I11" s="25"/>
      <c r="J11" s="25"/>
      <c r="K11" s="29"/>
      <c r="L11" s="20" t="s">
        <v>32</v>
      </c>
      <c r="M11" s="20">
        <v>9</v>
      </c>
    </row>
    <row r="12" spans="1:13">
      <c r="C12" s="2" t="s">
        <v>33</v>
      </c>
      <c r="D12" s="15">
        <v>0</v>
      </c>
      <c r="E12" s="2">
        <f>SUM(100*D12)</f>
        <v>0</v>
      </c>
      <c r="F12" s="2" t="s">
        <v>34</v>
      </c>
      <c r="G12" s="14">
        <v>0</v>
      </c>
      <c r="H12" s="2">
        <f>SUM(800000*G12)</f>
        <v>0</v>
      </c>
      <c r="I12" s="3" t="s">
        <v>35</v>
      </c>
      <c r="J12" s="14">
        <v>0</v>
      </c>
      <c r="K12" s="21">
        <f>SUM(5*J12)</f>
        <v>0</v>
      </c>
      <c r="L12" s="20" t="s">
        <v>36</v>
      </c>
      <c r="M12" s="20">
        <v>10</v>
      </c>
    </row>
    <row r="13" spans="1:13">
      <c r="C13" s="13" t="s">
        <v>19</v>
      </c>
      <c r="D13" s="14">
        <v>0</v>
      </c>
      <c r="E13" s="2">
        <f>SUM(250*D13)</f>
        <v>0</v>
      </c>
      <c r="F13" s="2" t="s">
        <v>37</v>
      </c>
      <c r="G13" s="14">
        <v>0</v>
      </c>
      <c r="H13" s="2">
        <f>SUM(15000000*G13)</f>
        <v>0</v>
      </c>
      <c r="I13" s="34" t="s">
        <v>38</v>
      </c>
      <c r="J13" s="22">
        <v>0</v>
      </c>
      <c r="K13" s="40">
        <f>SUM(7*J13)</f>
        <v>0</v>
      </c>
      <c r="L13" s="20" t="s">
        <v>39</v>
      </c>
      <c r="M13" s="20">
        <v>11</v>
      </c>
    </row>
    <row r="14" spans="1:13">
      <c r="C14" s="2" t="s">
        <v>40</v>
      </c>
      <c r="D14" s="14">
        <v>0</v>
      </c>
      <c r="E14" s="2">
        <f>SUM(18000*D14)</f>
        <v>0</v>
      </c>
      <c r="F14" s="2" t="s">
        <v>41</v>
      </c>
      <c r="G14" s="14">
        <v>0</v>
      </c>
      <c r="H14" s="16">
        <f>SUM(50000000*G14)</f>
        <v>0</v>
      </c>
      <c r="I14" s="3" t="s">
        <v>42</v>
      </c>
      <c r="J14" s="14">
        <v>0</v>
      </c>
      <c r="K14" s="3">
        <f>SUM(10*J14)</f>
        <v>0</v>
      </c>
    </row>
    <row r="15" spans="1:13">
      <c r="C15" s="2" t="s">
        <v>43</v>
      </c>
      <c r="D15" s="14">
        <v>0</v>
      </c>
      <c r="E15" s="2">
        <f>SUM(150000*D15)</f>
        <v>0</v>
      </c>
      <c r="F15" s="2" t="s">
        <v>44</v>
      </c>
      <c r="G15" s="14">
        <v>0</v>
      </c>
      <c r="H15" s="2">
        <f>SUM(115000000*G15)</f>
        <v>0</v>
      </c>
      <c r="I15" s="32" t="s">
        <v>45</v>
      </c>
      <c r="J15" s="31">
        <v>0</v>
      </c>
      <c r="K15" s="32">
        <f>SUM(15*J15)</f>
        <v>0</v>
      </c>
    </row>
    <row r="16" spans="1:13">
      <c r="C16" s="2"/>
      <c r="D16" s="2"/>
      <c r="E16" s="2"/>
      <c r="F16" s="2" t="s">
        <v>46</v>
      </c>
      <c r="G16" s="14">
        <v>0</v>
      </c>
      <c r="H16" s="2">
        <f>SUM(230000000*G16)</f>
        <v>0</v>
      </c>
      <c r="I16" s="3" t="s">
        <v>47</v>
      </c>
      <c r="J16" s="14">
        <v>0</v>
      </c>
      <c r="K16" s="3">
        <f>SUM(20*J16)</f>
        <v>0</v>
      </c>
    </row>
    <row r="17" spans="3:11">
      <c r="C17" s="2"/>
      <c r="D17" s="2"/>
      <c r="E17" s="2"/>
      <c r="F17" s="2" t="s">
        <v>48</v>
      </c>
      <c r="G17" s="14">
        <v>0</v>
      </c>
      <c r="H17" s="2">
        <f>SUM(500000000*G17)</f>
        <v>0</v>
      </c>
      <c r="I17" s="3" t="s">
        <v>49</v>
      </c>
      <c r="J17" s="14">
        <v>0</v>
      </c>
      <c r="K17" s="3">
        <f>SUM(30*J17)</f>
        <v>0</v>
      </c>
    </row>
    <row r="18" spans="3:11">
      <c r="C18" s="2" t="s">
        <v>50</v>
      </c>
      <c r="D18" s="14">
        <v>0</v>
      </c>
      <c r="E18" s="2">
        <f>SUM(400000*D18)</f>
        <v>0</v>
      </c>
      <c r="F18" s="2" t="s">
        <v>51</v>
      </c>
      <c r="G18" s="14">
        <v>0</v>
      </c>
      <c r="H18" s="2">
        <f>SUM(10*G18)</f>
        <v>0</v>
      </c>
    </row>
    <row r="19" spans="3:11">
      <c r="C19" s="2" t="s">
        <v>52</v>
      </c>
      <c r="D19" s="14">
        <v>0</v>
      </c>
      <c r="E19" s="2">
        <f>SUM(9000000*D19)</f>
        <v>0</v>
      </c>
      <c r="F19" s="2" t="s">
        <v>53</v>
      </c>
      <c r="G19" s="14">
        <v>0</v>
      </c>
      <c r="H19" s="2">
        <f>SUM(20*G19)</f>
        <v>0</v>
      </c>
      <c r="I19" s="3" t="s">
        <v>54</v>
      </c>
      <c r="J19" s="10">
        <f>SUM((J3-1)*(K12+K13+K14+K15+K16+K17+E9+5))</f>
        <v>0</v>
      </c>
      <c r="K19" s="11"/>
    </row>
    <row r="20" spans="3:11">
      <c r="C20" s="2" t="s">
        <v>55</v>
      </c>
      <c r="D20" s="14">
        <v>0</v>
      </c>
      <c r="E20" s="2">
        <f>SUM(35000000*D20)</f>
        <v>0</v>
      </c>
      <c r="F20" s="2" t="s">
        <v>56</v>
      </c>
      <c r="G20" s="14">
        <v>0</v>
      </c>
      <c r="H20" s="2">
        <f>SUM(30*G20)</f>
        <v>0</v>
      </c>
      <c r="I20" s="23" t="s">
        <v>57</v>
      </c>
      <c r="J20" s="8">
        <f>SUM(E12+E13+E14+E18+E19+E20+E21+E22+E23+H17+H16+H15+H14+H13+H12+E15+K7+K8+K9+K10)</f>
        <v>0</v>
      </c>
      <c r="K20" s="9"/>
    </row>
    <row r="21" spans="3:11">
      <c r="C21" s="2" t="s">
        <v>58</v>
      </c>
      <c r="D21" s="14">
        <v>0</v>
      </c>
      <c r="E21" s="2">
        <f>SUM(90000000*D21)</f>
        <v>0</v>
      </c>
      <c r="F21" s="2" t="s">
        <v>59</v>
      </c>
      <c r="G21" s="14">
        <v>0</v>
      </c>
      <c r="H21" s="2">
        <f>SUM(40*G21)</f>
        <v>0</v>
      </c>
      <c r="I21" s="23" t="s">
        <v>60</v>
      </c>
      <c r="J21" s="8">
        <f>SUM(H18+H19+H20+H21+H22+H23)</f>
        <v>0</v>
      </c>
      <c r="K21" s="9"/>
    </row>
    <row r="22" spans="3:11">
      <c r="C22" s="2" t="s">
        <v>61</v>
      </c>
      <c r="D22" s="14">
        <v>0</v>
      </c>
      <c r="E22" s="2">
        <f>SUM(200000000*D22)</f>
        <v>0</v>
      </c>
      <c r="F22" s="2" t="s">
        <v>62</v>
      </c>
      <c r="G22" s="14">
        <v>0</v>
      </c>
      <c r="H22" s="2">
        <f>SUM(50*G22)</f>
        <v>0</v>
      </c>
      <c r="I22" s="4"/>
      <c r="J22" s="4"/>
      <c r="K22" s="4"/>
    </row>
    <row r="23" spans="3:11">
      <c r="C23" s="2" t="s">
        <v>63</v>
      </c>
      <c r="D23" s="14">
        <v>0</v>
      </c>
      <c r="E23" s="2">
        <f>SUM(420000000*D23)</f>
        <v>0</v>
      </c>
      <c r="F23" s="2" t="s">
        <v>64</v>
      </c>
      <c r="G23" s="14">
        <v>0</v>
      </c>
      <c r="H23" s="2">
        <f>SUM(60*G23)</f>
        <v>0</v>
      </c>
      <c r="I23" s="4"/>
      <c r="J23" s="4"/>
      <c r="K23" s="4"/>
    </row>
  </sheetData>
  <mergeCells count="7">
    <mergeCell ref="J19:K19"/>
    <mergeCell ref="J20:K20"/>
    <mergeCell ref="A1:M2"/>
    <mergeCell ref="J21:K21"/>
    <mergeCell ref="I7:I10"/>
    <mergeCell ref="C11:K11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2020-12-19T03:14:09Z</dcterms:created>
  <dcterms:modified xsi:type="dcterms:W3CDTF">2020-12-19T05:09:25Z</dcterms:modified>
  <cp:category/>
  <cp:contentStatus/>
</cp:coreProperties>
</file>