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f5419da6306d5325/Documenti/documenti lavoro Cristiano/EPICODE/esercizi Epicode/"/>
    </mc:Choice>
  </mc:AlternateContent>
  <xr:revisionPtr revIDLastSave="123" documentId="8_{BE03D25C-5B63-4D5C-83D0-1BA3E41E511B}" xr6:coauthVersionLast="47" xr6:coauthVersionMax="47" xr10:uidLastSave="{4C52A33F-4FB3-48F3-87CF-BFD817C57684}"/>
  <bookViews>
    <workbookView xWindow="-110" yWindow="-110" windowWidth="19420" windowHeight="10300" firstSheet="2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6" i="6" l="1"/>
  <c r="H7" i="6"/>
  <c r="H8" i="6"/>
  <c r="H9" i="6"/>
  <c r="I9" i="5"/>
  <c r="I10" i="5"/>
  <c r="I11" i="5"/>
  <c r="I12" i="5"/>
  <c r="I13" i="5"/>
  <c r="I14" i="5"/>
  <c r="I4" i="5"/>
  <c r="I5" i="5"/>
  <c r="I6" i="5"/>
  <c r="D4" i="3"/>
  <c r="D5" i="3"/>
  <c r="D6" i="3"/>
  <c r="D7" i="3"/>
  <c r="D8" i="3"/>
  <c r="D9" i="3"/>
  <c r="D10" i="3"/>
  <c r="H4" i="4"/>
  <c r="B2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I8" i="5"/>
  <c r="H10" i="6"/>
  <c r="H5" i="6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8" i="7" s="1"/>
  <c r="I3" i="5"/>
  <c r="G3" i="2"/>
  <c r="G4" i="2"/>
  <c r="G5" i="2"/>
  <c r="G6" i="2"/>
  <c r="G7" i="2"/>
  <c r="G8" i="2"/>
  <c r="G9" i="2"/>
  <c r="G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D16" i="4"/>
  <c r="I26" i="7" l="1"/>
  <c r="I23" i="7"/>
  <c r="I18" i="7"/>
  <c r="I15" i="7"/>
  <c r="I22" i="7"/>
  <c r="I14" i="7"/>
  <c r="I29" i="7"/>
  <c r="I21" i="7"/>
  <c r="I13" i="7"/>
  <c r="I28" i="7"/>
  <c r="I20" i="7"/>
  <c r="I12" i="7"/>
  <c r="I27" i="7"/>
  <c r="I19" i="7"/>
  <c r="I11" i="7"/>
  <c r="I10" i="7"/>
  <c r="I25" i="7"/>
  <c r="I17" i="7"/>
  <c r="I9" i="7"/>
  <c r="I24" i="7"/>
  <c r="I16" i="7"/>
  <c r="I8" i="7"/>
  <c r="I7" i="7"/>
  <c r="H15" i="7"/>
  <c r="H23" i="7"/>
  <c r="H7" i="7"/>
  <c r="H22" i="7"/>
  <c r="H14" i="7"/>
  <c r="H29" i="7"/>
  <c r="H21" i="7"/>
  <c r="H13" i="7"/>
  <c r="H28" i="7"/>
  <c r="H20" i="7"/>
  <c r="H12" i="7"/>
  <c r="H27" i="7"/>
  <c r="H19" i="7"/>
  <c r="H11" i="7"/>
  <c r="H26" i="7"/>
  <c r="H18" i="7"/>
  <c r="H10" i="7"/>
  <c r="H25" i="7"/>
  <c r="H17" i="7"/>
  <c r="H9" i="7"/>
  <c r="H24" i="7"/>
  <c r="H16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<sst xmlns="http://schemas.openxmlformats.org/spreadsheetml/2006/main" count="1004" uniqueCount="656">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</sst>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167" fontId="7" fillId="0" borderId="28" xfId="0" applyNumberFormat="1" applyFont="1" applyBorder="1"/>
    <xf numFmtId="167" fontId="7" fillId="0" borderId="29" xfId="0" applyNumberFormat="1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1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0" borderId="32" xfId="0" applyFont="1" applyBorder="1"/>
    <xf numFmtId="0" fontId="1" fillId="0" borderId="33" xfId="0" applyFont="1" applyBorder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2" fillId="0" borderId="30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167" fontId="1" fillId="0" borderId="33" xfId="0" applyNumberFormat="1" applyFont="1" applyBorder="1"/>
    <xf numFmtId="167" fontId="1" fillId="0" borderId="39" xfId="0" applyNumberFormat="1" applyFont="1" applyBorder="1"/>
    <xf numFmtId="167" fontId="1" fillId="0" borderId="38" xfId="0" applyNumberFormat="1" applyFont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E4" sqref="E4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4" width="16.8984375" bestFit="1" customWidth="1"/>
    <col min="5" max="5" width="97.09765625" bestFit="1" customWidth="1"/>
    <col min="6" max="6" width="5.59765625" customWidth="1"/>
    <col min="7" max="7" width="7.09765625" customWidth="1"/>
    <col min="8" max="26" width="8.69921875" customWidth="1"/>
  </cols>
  <sheetData>
    <row r="1" spans="1:26" ht="39" customHeight="1" x14ac:dyDescent="0.3">
      <c r="A1" s="56" t="s">
        <v>0</v>
      </c>
      <c r="B1" s="57"/>
      <c r="C1" s="57"/>
      <c r="D1" s="57"/>
      <c r="E1" s="57"/>
      <c r="F1" s="57"/>
      <c r="G1" s="5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9" t="s">
        <v>1</v>
      </c>
      <c r="B2" s="57"/>
      <c r="C2" s="57"/>
      <c r="D2" s="57"/>
      <c r="E2" s="5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C4*(1+IVATOT)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>C5*(1+IVATOT)</f>
        <v>387600</v>
      </c>
      <c r="E5" s="1" t="str">
        <f t="shared" ref="E5:E68" si="0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>C6*(1+IVATOT)</f>
        <v>412800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>C7*(1+IVATOT)</f>
        <v>433200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>C8*(1+IVATOT)</f>
        <v>625200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>C9*(1+IVATOT)</f>
        <v>632400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>C10*(1+IVATOT)</f>
        <v>751200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>C11*(1+IVATOT)</f>
        <v>787200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>C12*(1+IVATOT)</f>
        <v>799200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>C13*(1+IVATOT)</f>
        <v>1058400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>C14*(1+IVATOT)</f>
        <v>1329600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>C15*(1+IVATOT)</f>
        <v>1579200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>C16*(1+IVATOT)</f>
        <v>1912800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>C17*(1+IVATOT)</f>
        <v>3262800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>C18*(1+IVATOT)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>C19*(1+IVATOT)</f>
        <v>4910400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>C20*(1+IVATOT)</f>
        <v>16630800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>C21*(1+IVATOT)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>C22*(1+IVATOT)</f>
        <v>200400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>C23*(1+IVATOT)</f>
        <v>242400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>C24*(1+IVATOT)</f>
        <v>243600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>C25*(1+IVATOT)</f>
        <v>280800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>C26*(1+IVATOT)</f>
        <v>302400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>C27*(1+IVATOT)</f>
        <v>310800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>C28*(1+IVATOT)</f>
        <v>322800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>C29*(1+IVATOT)</f>
        <v>325200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>C30*(1+IVATOT)</f>
        <v>350400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>C31*(1+IVATOT)</f>
        <v>351600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>C32*(1+IVATOT)</f>
        <v>368400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>C33*(1+IVATOT)</f>
        <v>528000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>C34*(1+IVATOT)</f>
        <v>584400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>C35*(1+IVATOT)</f>
        <v>679200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>C36*(1+IVATOT)</f>
        <v>962400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>C37*(1+IVATOT)</f>
        <v>1894800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>C38*(1+IVATOT)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>C39*(1+IVATOT)</f>
        <v>84000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>C40*(1+IVATOT)</f>
        <v>124800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>C41*(1+IVATOT)</f>
        <v>152400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>C42*(1+IVATOT)</f>
        <v>194400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>C43*(1+IVATOT)</f>
        <v>214800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>C44*(1+IVATOT)</f>
        <v>223200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>C45*(1+IVATOT)</f>
        <v>223200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>C46*(1+IVATOT)</f>
        <v>243600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>C47*(1+IVATOT)</f>
        <v>254400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>C48*(1+IVATOT)</f>
        <v>266400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>C49*(1+IVATOT)</f>
        <v>294000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>C50*(1+IVATOT)</f>
        <v>301200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>C51*(1+IVATOT)</f>
        <v>308400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>C52*(1+IVATOT)</f>
        <v>322800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>C53*(1+IVATOT)</f>
        <v>376800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>C54*(1+IVATOT)</f>
        <v>390000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>C55*(1+IVATOT)</f>
        <v>416400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>C56*(1+IVATOT)</f>
        <v>442800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>C57*(1+IVATOT)</f>
        <v>482400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>C58*(1+IVATOT)</f>
        <v>565200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>C59*(1+IVATOT)</f>
        <v>571200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>C60*(1+IVATOT)</f>
        <v>590400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>C61*(1+IVATOT)</f>
        <v>637200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>C62*(1+IVATOT)</f>
        <v>662400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>C63*(1+IVATOT)</f>
        <v>1784400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>C64*(1+IVATOT)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>C65*(1+IVATOT)</f>
        <v>121200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>C66*(1+IVATOT)</f>
        <v>45600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>C67*(1+IVATOT)</f>
        <v>164400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>C68*(1+IVATOT)</f>
        <v>266400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>C69*(1+IVATOT)</f>
        <v>601200</v>
      </c>
      <c r="E69" s="1" t="str">
        <f t="shared" ref="E69:E132" si="1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>C70*(1+IVATOT)</f>
        <v>513600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>C71*(1+IVATOT)</f>
        <v>673200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>C72*(1+IVATOT)</f>
        <v>1893600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>C73*(1+IVATOT)</f>
        <v>40800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>C74*(1+IVATOT)</f>
        <v>24000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>C75*(1+IVATOT)</f>
        <v>27600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>C76*(1+IVATOT)</f>
        <v>117600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>C77*(1+IVATOT)</f>
        <v>301200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>C78*(1+IVATOT)</f>
        <v>18000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>C79*(1+IVATOT)</f>
        <v>16800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>C80*(1+IVATOT)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>C81*(1+IVATOT)</f>
        <v>478800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>C82*(1+IVATOT)</f>
        <v>310800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>C83*(1+IVATOT)</f>
        <v>388800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>C84*(1+IVATOT)</f>
        <v>453600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>C85*(1+IVATOT)</f>
        <v>562800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>C86*(1+IVATOT)</f>
        <v>667200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>C87*(1+IVATOT)</f>
        <v>571200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>C88*(1+IVATOT)</f>
        <v>572400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>C89*(1+IVATOT)</f>
        <v>667200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>C90*(1+IVATOT)</f>
        <v>834000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>C91*(1+IVATOT)</f>
        <v>1534800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>C92*(1+IVATOT)</f>
        <v>42000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>C93*(1+IVATOT)</f>
        <v>210000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>C94*(1+IVATOT)</f>
        <v>326400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>C95*(1+IVATOT)</f>
        <v>237600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>C96*(1+IVATOT)</f>
        <v>348000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>C97*(1+IVATOT)</f>
        <v>706800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>C98*(1+IVATOT)</f>
        <v>891600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>C99*(1+IVATOT)</f>
        <v>325200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>C100*(1+IVATOT)</f>
        <v>758400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>C101*(1+IVATOT)</f>
        <v>108000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>C102*(1+IVATOT)</f>
        <v>4800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>C103*(1+IVATOT)</f>
        <v>6000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>C104*(1+IVATOT)</f>
        <v>49200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>C105*(1+IVATOT)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>C106*(1+IVATOT)</f>
        <v>884400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>C107*(1+IVATOT)</f>
        <v>1092000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>C108*(1+IVATOT)</f>
        <v>289200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>C109*(1+IVATOT)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>C110*(1+IVATOT)</f>
        <v>134400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>C111*(1+IVATOT)</f>
        <v>135600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>C112*(1+IVATOT)</f>
        <v>145200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>C113*(1+IVATOT)</f>
        <v>192000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>C114*(1+IVATOT)</f>
        <v>234000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>C115*(1+IVATOT)</f>
        <v>258000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>C116*(1+IVATOT)</f>
        <v>385200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>C117*(1+IVATOT)</f>
        <v>736800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>C118*(1+IVATOT)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>C119*(1+IVATOT)</f>
        <v>36000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>C120*(1+IVATOT)</f>
        <v>40800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>C121*(1+IVATOT)</f>
        <v>42000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>C122*(1+IVATOT)</f>
        <v>92400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>C123*(1+IVATOT)</f>
        <v>867600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>C124*(1+IVATOT)</f>
        <v>890400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>C125*(1+IVATOT)</f>
        <v>933600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>C126*(1+IVATOT)</f>
        <v>1053600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>C127*(1+IVATOT)</f>
        <v>1059600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>C128*(1+IVATOT)</f>
        <v>1095600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>C129*(1+IVATOT)</f>
        <v>1350000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>C130*(1+IVATOT)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>C131*(1+IVATOT)</f>
        <v>39600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>C132*(1+IVATOT)</f>
        <v>62400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>C133*(1+IVATOT)</f>
        <v>116400</v>
      </c>
      <c r="E133" s="1" t="str">
        <f t="shared" ref="E133:E196" si="2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>C134*(1+IVATOT)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>C135*(1+IVATOT)</f>
        <v>157200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>C136*(1+IVATOT)</f>
        <v>202800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>C137*(1+IVATOT)</f>
        <v>228000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>C138*(1+IVATOT)</f>
        <v>229200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>C139*(1+IVATOT)</f>
        <v>236400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>C140*(1+IVATOT)</f>
        <v>241200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>C141*(1+IVATOT)</f>
        <v>264000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>C142*(1+IVATOT)</f>
        <v>300000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>C143*(1+IVATOT)</f>
        <v>308400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>C144*(1+IVATOT)</f>
        <v>333600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>C145*(1+IVATOT)</f>
        <v>336000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>C146*(1+IVATOT)</f>
        <v>360000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>C147*(1+IVATOT)</f>
        <v>366000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>C148*(1+IVATOT)</f>
        <v>402000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>C149*(1+IVATOT)</f>
        <v>432000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>C150*(1+IVATOT)</f>
        <v>514800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>C151*(1+IVATOT)</f>
        <v>841200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>C152*(1+IVATOT)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>C153*(1+IVATOT)</f>
        <v>108000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>C154*(1+IVATOT)</f>
        <v>82800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>C155*(1+IVATOT)</f>
        <v>106800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>C156*(1+IVATOT)</f>
        <v>165600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>C157*(1+IVATOT)</f>
        <v>235200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>C158*(1+IVATOT)</f>
        <v>394800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>C159*(1+IVATOT)</f>
        <v>354000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>C160*(1+IVATOT)</f>
        <v>22800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>C161*(1+IVATOT)</f>
        <v>31200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>C162*(1+IVATOT)</f>
        <v>33600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>C163*(1+IVATOT)</f>
        <v>67200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>C164*(1+IVATOT)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>C165*(1+IVATOT)</f>
        <v>259200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>C166*(1+IVATOT)</f>
        <v>300000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>C167*(1+IVATOT)</f>
        <v>458400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>C168*(1+IVATOT)</f>
        <v>628800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>C169*(1+IVATOT)</f>
        <v>908400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>C170*(1+IVATOT)</f>
        <v>1254000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>C171*(1+IVATOT)</f>
        <v>1881600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>C172*(1+IVATOT)</f>
        <v>140400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>C173*(1+IVATOT)</f>
        <v>189600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>C174*(1+IVATOT)</f>
        <v>312000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>C175*(1+IVATOT)</f>
        <v>231600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>C176*(1+IVATOT)</f>
        <v>324000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>C177*(1+IVATOT)</f>
        <v>376800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>C178*(1+IVATOT)</f>
        <v>1072800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>C179*(1+IVATOT)</f>
        <v>1248000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>C180*(1+IVATOT)</f>
        <v>9600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>C181*(1+IVATOT)</f>
        <v>12000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>C182*(1+IVATOT)</f>
        <v>28800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>C183*(1+IVATOT)</f>
        <v>13200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>C184*(1+IVATOT)</f>
        <v>12000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>C185*(1+IVATOT)</f>
        <v>31200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>C186*(1+IVATOT)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>C187*(1+IVATOT)</f>
        <v>26400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>C188*(1+IVATOT)</f>
        <v>75600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>C189*(1+IVATOT)</f>
        <v>75600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>C190*(1+IVATOT)</f>
        <v>31200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>C191*(1+IVATOT)</f>
        <v>30000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>C192*(1+IVATOT)</f>
        <v>30000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>C193*(1+IVATOT)</f>
        <v>55200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>C194*(1+IVATOT)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>C195*(1+IVATOT)</f>
        <v>44400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>C196*(1+IVATOT)</f>
        <v>44400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>C197*(1+IVATOT)</f>
        <v>13200</v>
      </c>
      <c r="E197" s="1" t="str">
        <f t="shared" ref="E197:E260" si="3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>C198*(1+IVATOT)</f>
        <v>55200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>C199*(1+IVATOT)</f>
        <v>22800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>C200*(1+IVATOT)</f>
        <v>15600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>C201*(1+IVATOT)</f>
        <v>31200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>C202*(1+IVATOT)</f>
        <v>31200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>C203*(1+IVATOT)</f>
        <v>24000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>C204*(1+IVATOT)</f>
        <v>58800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>C205*(1+IVATOT)</f>
        <v>39600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>C206*(1+IVATOT)</f>
        <v>81600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>C207*(1+IVATOT)</f>
        <v>39600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>C208*(1+IVATOT)</f>
        <v>176400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>C209*(1+IVATOT)</f>
        <v>181200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>C210*(1+IVATOT)</f>
        <v>236400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>C211*(1+IVATOT)</f>
        <v>372000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>C212*(1+IVATOT)</f>
        <v>325200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>C213*(1+IVATOT)</f>
        <v>549600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>C214*(1+IVATOT)</f>
        <v>494400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>C215*(1+IVATOT)</f>
        <v>968400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>C216*(1+IVATOT)</f>
        <v>4800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>C217*(1+IVATOT)</f>
        <v>97200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>C218*(1+IVATOT)</f>
        <v>150000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>C219*(1+IVATOT)</f>
        <v>117600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>C220*(1+IVATOT)</f>
        <v>168000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>C221*(1+IVATOT)</f>
        <v>6000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>C222*(1+IVATOT)</f>
        <v>7200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>C223*(1+IVATOT)</f>
        <v>10800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>C224*(1+IVATOT)</f>
        <v>9600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>C225*(1+IVATOT)</f>
        <v>13200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>C226*(1+IVATOT)</f>
        <v>25200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>C227*(1+IVATOT)</f>
        <v>16800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>C228*(1+IVATOT)</f>
        <v>27600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>C229*(1+IVATOT)</f>
        <v>61200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>C230*(1+IVATOT)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>C231*(1+IVATOT)</f>
        <v>237600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>C232*(1+IVATOT)</f>
        <v>200400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>C233*(1+IVATOT)</f>
        <v>114000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>C234*(1+IVATOT)</f>
        <v>169200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>C235*(1+IVATOT)</f>
        <v>421200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>C236*(1+IVATOT)</f>
        <v>496800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>C237*(1+IVATOT)</f>
        <v>73200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>C238*(1+IVATOT)</f>
        <v>1071600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>C239*(1+IVATOT)</f>
        <v>1182000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>C240*(1+IVATOT)</f>
        <v>355200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>C241*(1+IVATOT)</f>
        <v>822000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>C242*(1+IVATOT)</f>
        <v>1365600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>C243*(1+IVATOT)</f>
        <v>1600800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>C244*(1+IVATOT)</f>
        <v>36000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>C245*(1+IVATOT)</f>
        <v>36000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>C246*(1+IVATOT)</f>
        <v>487200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>C247*(1+IVATOT)</f>
        <v>236400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>C248*(1+IVATOT)</f>
        <v>774000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>C249*(1+IVATOT)</f>
        <v>774000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>C250*(1+IVATOT)</f>
        <v>310800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>C251*(1+IVATOT)</f>
        <v>775200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>C252*(1+IVATOT)</f>
        <v>310800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>C253*(1+IVATOT)</f>
        <v>774000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>C254*(1+IVATOT)</f>
        <v>1054800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>C255*(1+IVATOT)</f>
        <v>310800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>C256*(1+IVATOT)</f>
        <v>328800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>C257*(1+IVATOT)</f>
        <v>1170000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>C258*(1+IVATOT)</f>
        <v>576000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>C259*(1+IVATOT)</f>
        <v>1424400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>C260*(1+IVATOT)</f>
        <v>998400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>C261*(1+IVATOT)</f>
        <v>272400</v>
      </c>
      <c r="E261" s="1" t="str">
        <f t="shared" ref="E261:E324" si="4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>C262*(1+IVATOT)</f>
        <v>117600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>C263*(1+IVATOT)</f>
        <v>1428000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>C264*(1+IVATOT)</f>
        <v>360000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>C265*(1+IVATOT)</f>
        <v>2888400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>C266*(1+IVATOT)</f>
        <v>1225200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>C267*(1+IVATOT)</f>
        <v>775200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>C268*(1+IVATOT)</f>
        <v>310800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>C269*(1+IVATOT)</f>
        <v>231600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>C270*(1+IVATOT)</f>
        <v>115200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>C271*(1+IVATOT)</f>
        <v>712800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>C272*(1+IVATOT)</f>
        <v>338400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>C273*(1+IVATOT)</f>
        <v>2176800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>C274*(1+IVATOT)</f>
        <v>231600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>C275*(1+IVATOT)</f>
        <v>784800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>C276*(1+IVATOT)</f>
        <v>874800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>C277*(1+IVATOT)</f>
        <v>758400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>C278*(1+IVATOT)</f>
        <v>288000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>C279*(1+IVATOT)</f>
        <v>1146000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>C280*(1+IVATOT)</f>
        <v>1351200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>C281*(1+IVATOT)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>C282*(1+IVATOT)</f>
        <v>356400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>C283*(1+IVATOT)</f>
        <v>775200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>C284*(1+IVATOT)</f>
        <v>856800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>C285*(1+IVATOT)</f>
        <v>968400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>C286*(1+IVATOT)</f>
        <v>709200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>C287*(1+IVATOT)</f>
        <v>1101600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>C288*(1+IVATOT)</f>
        <v>1518000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>C289*(1+IVATOT)</f>
        <v>307200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>C290*(1+IVATOT)</f>
        <v>445200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>C291*(1+IVATOT)</f>
        <v>548400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>C292*(1+IVATOT)</f>
        <v>770400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>C293*(1+IVATOT)</f>
        <v>1885200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>C294*(1+IVATOT)</f>
        <v>907200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>C295*(1+IVATOT)</f>
        <v>1885200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>C296*(1+IVATOT)</f>
        <v>3259200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>C297*(1+IVATOT)</f>
        <v>768000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>C298*(1+IVATOT)</f>
        <v>306000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>C299*(1+IVATOT)</f>
        <v>495600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>C300*(1+IVATOT)</f>
        <v>433200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>C301*(1+IVATOT)</f>
        <v>652800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>C302*(1+IVATOT)</f>
        <v>813600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>C303*(1+IVATOT)</f>
        <v>1264800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>C304*(1+IVATOT)</f>
        <v>578400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>C305*(1+IVATOT)</f>
        <v>866400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>C306*(1+IVATOT)</f>
        <v>322800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>C307*(1+IVATOT)</f>
        <v>445200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>C308*(1+IVATOT)</f>
        <v>554400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>C309*(1+IVATOT)</f>
        <v>649200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>C310*(1+IVATOT)</f>
        <v>777600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>C311*(1+IVATOT)</f>
        <v>772800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>C312*(1+IVATOT)</f>
        <v>1082400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>C313*(1+IVATOT)</f>
        <v>866400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>C314*(1+IVATOT)</f>
        <v>1748400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>C315*(1+IVATOT)</f>
        <v>2143200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>C316*(1+IVATOT)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>C317*(1+IVATOT)</f>
        <v>102000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>C318*(1+IVATOT)</f>
        <v>100800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>C319*(1+IVATOT)</f>
        <v>138000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>C320*(1+IVATOT)</f>
        <v>182400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>C321*(1+IVATOT)</f>
        <v>98400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>C322*(1+IVATOT)</f>
        <v>100800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>C323*(1+IVATOT)</f>
        <v>138000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>C324*(1+IVATOT)</f>
        <v>183600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>C325*(1+IVATOT)</f>
        <v>96000</v>
      </c>
      <c r="E325" s="1" t="str">
        <f t="shared" ref="E325:E339" si="5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>C326*(1+IVATOT)</f>
        <v>122400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>C327*(1+IVATOT)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>C328*(1+IVATOT)</f>
        <v>237600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>C329*(1+IVATOT)</f>
        <v>279600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>C330*(1+IVATOT)</f>
        <v>334800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>C331*(1+IVATOT)</f>
        <v>357600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>C332*(1+IVATOT)</f>
        <v>573600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>C333*(1+IVATOT)</f>
        <v>751200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>C334*(1+IVATOT)</f>
        <v>908400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>C335*(1+IVATOT)</f>
        <v>1353600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>C336*(1+IVATOT)</f>
        <v>1832400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>C337*(1+IVATOT)</f>
        <v>4960800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>C338*(1+IVATOT)</f>
        <v>8220000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>C339*(1+IVATOT)</f>
        <v>14054400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2" sqref="G2"/>
    </sheetView>
  </sheetViews>
  <sheetFormatPr defaultColWidth="14.3984375" defaultRowHeight="15" customHeight="1" x14ac:dyDescent="0.3"/>
  <cols>
    <col min="1" max="1" width="11.296875" customWidth="1"/>
    <col min="2" max="2" width="32.3984375" bestFit="1" customWidth="1"/>
    <col min="3" max="3" width="5.59765625" customWidth="1"/>
    <col min="4" max="4" width="10.09765625" customWidth="1"/>
    <col min="5" max="5" width="30.09765625" customWidth="1"/>
    <col min="6" max="6" width="4.69921875" customWidth="1"/>
    <col min="7" max="7" width="44.296875" customWidth="1"/>
    <col min="8" max="26" width="8.6992187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 t="shared" ref="B2:B9" si="0">MID(A2,2,2)</f>
        <v>23</v>
      </c>
      <c r="D2" s="12">
        <v>33086</v>
      </c>
      <c r="E2" s="11">
        <f>DAY(D2)</f>
        <v>1</v>
      </c>
      <c r="G2" s="13" t="str">
        <f>_xlfn.CONCAT(LEFT(A2,1),"-",RIGHT(A2,2))</f>
        <v>a-23</v>
      </c>
    </row>
    <row r="3" spans="1:7" ht="12.75" customHeight="1" thickBot="1" x14ac:dyDescent="0.35">
      <c r="A3" s="10" t="s">
        <v>495</v>
      </c>
      <c r="B3" s="11" t="str">
        <f t="shared" si="0"/>
        <v>31</v>
      </c>
      <c r="D3" s="12">
        <v>33087</v>
      </c>
      <c r="E3" s="11">
        <f t="shared" ref="E3:E9" si="1">DAY(D3)</f>
        <v>2</v>
      </c>
      <c r="G3" s="13" t="str">
        <f t="shared" ref="G3:G9" si="2">_xlfn.CONCAT(LEFT(A3,1),"-",RIGHT(A3,2))</f>
        <v>b-31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c-45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u-87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a-09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l-98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v-34</v>
      </c>
    </row>
    <row r="9" spans="1:7" ht="12.75" customHeight="1" thickBot="1" x14ac:dyDescent="0.35">
      <c r="A9" s="14" t="s">
        <v>501</v>
      </c>
      <c r="B9" s="53" t="str">
        <f t="shared" si="0"/>
        <v>11</v>
      </c>
      <c r="D9" s="15">
        <v>33093</v>
      </c>
      <c r="E9" s="53">
        <f t="shared" si="1"/>
        <v>8</v>
      </c>
      <c r="G9" s="54" t="str">
        <f t="shared" si="2"/>
        <v>q-11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19.296875" customWidth="1"/>
    <col min="4" max="4" width="15.296875" bestFit="1" customWidth="1"/>
    <col min="5" max="5" width="9.296875" customWidth="1"/>
    <col min="6" max="6" width="7.296875" customWidth="1"/>
    <col min="7" max="7" width="14.296875" customWidth="1"/>
    <col min="8" max="8" width="8" customWidth="1"/>
    <col min="9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Row],[Punteggio]],$F$3:$H$6,2,FALSE)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Row],[Punteggio]],$F$3:$H$6,2,FALSE)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Row],[Punteggio]],$F$3:$H$6,2,FALSE)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8" sqref="G8"/>
    </sheetView>
  </sheetViews>
  <sheetFormatPr defaultColWidth="14.3984375" defaultRowHeight="15" customHeight="1" x14ac:dyDescent="0.3"/>
  <cols>
    <col min="1" max="3" width="9.296875" customWidth="1"/>
    <col min="4" max="4" width="11.796875" bestFit="1" customWidth="1"/>
    <col min="5" max="6" width="9.296875" customWidth="1"/>
    <col min="7" max="7" width="52.09765625" customWidth="1"/>
    <col min="8" max="8" width="11.69921875" customWidth="1"/>
    <col min="9" max="9" width="9.296875" customWidth="1"/>
    <col min="10" max="10" width="20.69921875" customWidth="1"/>
    <col min="11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0" t="s">
        <v>528</v>
      </c>
      <c r="H1" s="57"/>
      <c r="I1" s="57"/>
      <c r="J1" s="5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2">
    <dataValidation type="list" allowBlank="1" showErrorMessage="1" sqref="G4" xr:uid="{00000000-0002-0000-0300-000000000000}">
      <formula1>$C$4:$C$15</formula1>
    </dataValidation>
    <dataValidation type="list" allowBlank="1" showInputMessage="1" showErrorMessage="1" sqref="G8" xr:uid="{EF473481-C915-4BCF-A915-454C2DF707F1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>
      <selection activeCell="J10" sqref="J10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3.69921875" customWidth="1"/>
    <col min="7" max="7" width="2.3984375" customWidth="1"/>
    <col min="8" max="8" width="44.69921875" customWidth="1"/>
    <col min="9" max="9" width="14.69921875" customWidth="1"/>
    <col min="10" max="26" width="8.69921875" customWidth="1"/>
  </cols>
  <sheetData>
    <row r="1" spans="1:26" ht="13.5" customHeight="1" x14ac:dyDescent="0.4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3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x14ac:dyDescent="0.3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63">
        <f>COUNTIF($C$2:$C$80,H3)</f>
        <v>11</v>
      </c>
    </row>
    <row r="4" spans="1:26" ht="13.5" customHeight="1" x14ac:dyDescent="0.3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39" t="s">
        <v>555</v>
      </c>
      <c r="I4" s="64">
        <f t="shared" ref="I4:I6" si="0">COUNTIF($C$2:$C$80,H4)</f>
        <v>5</v>
      </c>
    </row>
    <row r="5" spans="1:26" ht="13.5" customHeight="1" x14ac:dyDescent="0.3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39" t="s">
        <v>558</v>
      </c>
      <c r="I5" s="64">
        <f t="shared" si="0"/>
        <v>4</v>
      </c>
    </row>
    <row r="6" spans="1:26" ht="13.5" customHeight="1" thickBot="1" x14ac:dyDescent="0.4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0" t="s">
        <v>560</v>
      </c>
      <c r="I6" s="65">
        <f t="shared" si="0"/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x14ac:dyDescent="0.3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1" t="s">
        <v>553</v>
      </c>
      <c r="I8" s="63">
        <f>COUNTIF($B$2:$B$80,H8)</f>
        <v>2</v>
      </c>
    </row>
    <row r="9" spans="1:26" ht="13.5" customHeight="1" x14ac:dyDescent="0.3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2" t="s">
        <v>561</v>
      </c>
      <c r="I9" s="64">
        <f t="shared" ref="I9:I14" si="1">COUNTIF($B$2:$B$80,H9)</f>
        <v>1</v>
      </c>
    </row>
    <row r="10" spans="1:26" ht="13.5" customHeight="1" x14ac:dyDescent="0.3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2" t="s">
        <v>563</v>
      </c>
      <c r="I10" s="64">
        <f t="shared" si="1"/>
        <v>1</v>
      </c>
    </row>
    <row r="11" spans="1:26" ht="13.5" customHeight="1" x14ac:dyDescent="0.3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2" t="s">
        <v>565</v>
      </c>
      <c r="I11" s="64">
        <f t="shared" si="1"/>
        <v>1</v>
      </c>
    </row>
    <row r="12" spans="1:26" ht="13.5" customHeight="1" x14ac:dyDescent="0.3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2" t="s">
        <v>570</v>
      </c>
      <c r="I12" s="66">
        <f t="shared" si="1"/>
        <v>4</v>
      </c>
    </row>
    <row r="13" spans="1:26" ht="13.5" customHeight="1" x14ac:dyDescent="0.3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2" t="s">
        <v>572</v>
      </c>
      <c r="I13" s="64">
        <f t="shared" si="1"/>
        <v>2</v>
      </c>
    </row>
    <row r="14" spans="1:26" ht="13.5" customHeight="1" thickBot="1" x14ac:dyDescent="0.4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3" t="s">
        <v>575</v>
      </c>
      <c r="I14" s="65">
        <f t="shared" si="1"/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zoomScale="120" zoomScaleNormal="120" workbookViewId="0">
      <selection activeCell="H5" sqref="H5"/>
    </sheetView>
  </sheetViews>
  <sheetFormatPr defaultColWidth="14.3984375" defaultRowHeight="15" customHeight="1" x14ac:dyDescent="0.3"/>
  <cols>
    <col min="1" max="1" width="11.69921875" customWidth="1"/>
    <col min="2" max="2" width="9.8984375" customWidth="1"/>
    <col min="3" max="3" width="11.69921875" customWidth="1"/>
    <col min="4" max="4" width="11.8984375" customWidth="1"/>
    <col min="5" max="5" width="10.296875" customWidth="1"/>
    <col min="6" max="6" width="8.69921875" customWidth="1"/>
    <col min="7" max="7" width="21" customWidth="1"/>
    <col min="8" max="8" width="14.8984375" customWidth="1"/>
    <col min="9" max="10" width="8.69921875" customWidth="1"/>
    <col min="11" max="11" width="23.69921875" customWidth="1"/>
    <col min="12" max="26" width="8.69921875" customWidth="1"/>
  </cols>
  <sheetData>
    <row r="1" spans="1:11" ht="12.75" customHeight="1" x14ac:dyDescent="0.45">
      <c r="B1" s="61" t="s">
        <v>621</v>
      </c>
      <c r="C1" s="62"/>
      <c r="D1" s="62"/>
    </row>
    <row r="2" spans="1:11" ht="12.75" customHeight="1" x14ac:dyDescent="0.3"/>
    <row r="3" spans="1:11" ht="12.75" customHeight="1" x14ac:dyDescent="0.4">
      <c r="A3" s="44" t="s">
        <v>622</v>
      </c>
      <c r="B3" s="45" t="s">
        <v>623</v>
      </c>
      <c r="C3" s="45" t="s">
        <v>624</v>
      </c>
      <c r="D3" s="44" t="s">
        <v>625</v>
      </c>
      <c r="E3" s="46" t="s">
        <v>626</v>
      </c>
      <c r="G3" s="47" t="s">
        <v>627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x14ac:dyDescent="0.3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8" t="s">
        <v>632</v>
      </c>
      <c r="H5" s="69">
        <f>SUMIF($C$4:$C$26,G5,$E$4:$E$26)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0" t="s">
        <v>628</v>
      </c>
      <c r="H6" s="68">
        <f t="shared" ref="H6:H10" si="0">SUMIF($C$4:$C$26,G6,$E$4:$E$26)</f>
        <v>121</v>
      </c>
    </row>
    <row r="7" spans="1:11" ht="12.75" customHeight="1" thickBot="1" x14ac:dyDescent="0.3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0" t="s">
        <v>637</v>
      </c>
      <c r="H7" s="49">
        <f t="shared" si="0"/>
        <v>832</v>
      </c>
    </row>
    <row r="8" spans="1:11" ht="12.75" customHeight="1" thickBot="1" x14ac:dyDescent="0.3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0" t="s">
        <v>639</v>
      </c>
      <c r="H8" s="49">
        <f t="shared" si="0"/>
        <v>19</v>
      </c>
    </row>
    <row r="9" spans="1:11" ht="12.75" customHeight="1" thickBot="1" x14ac:dyDescent="0.3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0" t="s">
        <v>635</v>
      </c>
      <c r="H9" s="49">
        <f t="shared" si="0"/>
        <v>766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1" t="s">
        <v>630</v>
      </c>
      <c r="H10" s="67">
        <f t="shared" si="0"/>
        <v>1479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L6" sqref="L6"/>
    </sheetView>
  </sheetViews>
  <sheetFormatPr defaultColWidth="14.3984375" defaultRowHeight="15" customHeight="1" x14ac:dyDescent="0.3"/>
  <cols>
    <col min="1" max="1" width="10.09765625" customWidth="1"/>
    <col min="2" max="2" width="12.09765625" customWidth="1"/>
    <col min="3" max="3" width="11.8984375" customWidth="1"/>
    <col min="4" max="4" width="7" customWidth="1"/>
    <col min="5" max="5" width="17.59765625" customWidth="1"/>
    <col min="6" max="6" width="10.8984375" bestFit="1" customWidth="1"/>
    <col min="7" max="7" width="11.296875" customWidth="1"/>
    <col min="8" max="8" width="20.8984375" customWidth="1"/>
    <col min="9" max="9" width="29.296875" customWidth="1"/>
    <col min="10" max="26" width="8.69921875" customWidth="1"/>
  </cols>
  <sheetData>
    <row r="1" spans="1:9" ht="12.75" customHeight="1" x14ac:dyDescent="0.35">
      <c r="A1" s="52" t="s">
        <v>650</v>
      </c>
    </row>
    <row r="2" spans="1:9" ht="12.75" customHeight="1" x14ac:dyDescent="0.35">
      <c r="A2" s="52"/>
    </row>
    <row r="3" spans="1:9" ht="12.75" customHeight="1" x14ac:dyDescent="0.3">
      <c r="A3" s="35"/>
    </row>
    <row r="4" spans="1:9" ht="12.75" customHeight="1" x14ac:dyDescent="0.3">
      <c r="A4" s="35"/>
      <c r="E4" s="47" t="s">
        <v>651</v>
      </c>
      <c r="F4" s="55">
        <f ca="1">TODAY()</f>
        <v>45377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7" t="s">
        <v>652</v>
      </c>
      <c r="F6" s="47" t="s">
        <v>529</v>
      </c>
      <c r="G6" s="47" t="s">
        <v>653</v>
      </c>
      <c r="H6" s="47" t="s">
        <v>654</v>
      </c>
      <c r="I6" s="47" t="s">
        <v>655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7755</v>
      </c>
      <c r="I7">
        <f ca="1">NETWORKDAYS(A7,$F$4)</f>
        <v>5540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8116</v>
      </c>
      <c r="I8">
        <f t="shared" ref="I8:I29" ca="1" si="4">NETWORKDAYS(A8,$F$4)</f>
        <v>5797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6659</v>
      </c>
      <c r="I9">
        <f t="shared" ca="1" si="4"/>
        <v>4757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7743</v>
      </c>
      <c r="I10">
        <f t="shared" ca="1" si="4"/>
        <v>5532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7742</v>
      </c>
      <c r="I11">
        <f t="shared" ca="1" si="4"/>
        <v>5531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7735</v>
      </c>
      <c r="I12">
        <f t="shared" ca="1" si="4"/>
        <v>5526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7727</v>
      </c>
      <c r="I13">
        <f t="shared" ca="1" si="4"/>
        <v>5520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7724</v>
      </c>
      <c r="I14">
        <f t="shared" ca="1" si="4"/>
        <v>5517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7720</v>
      </c>
      <c r="I15">
        <f t="shared" ca="1" si="4"/>
        <v>5515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7719</v>
      </c>
      <c r="I16">
        <f t="shared" ca="1" si="4"/>
        <v>5514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7714</v>
      </c>
      <c r="I17">
        <f t="shared" ca="1" si="4"/>
        <v>5511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7711</v>
      </c>
      <c r="I18">
        <f t="shared" ca="1" si="4"/>
        <v>5508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6975</v>
      </c>
      <c r="I19">
        <f t="shared" ca="1" si="4"/>
        <v>4982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7704</v>
      </c>
      <c r="I20">
        <f t="shared" ca="1" si="4"/>
        <v>5503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7702</v>
      </c>
      <c r="I21">
        <f t="shared" ca="1" si="4"/>
        <v>5502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7699</v>
      </c>
      <c r="I22">
        <f t="shared" ca="1" si="4"/>
        <v>5500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7329</v>
      </c>
      <c r="I23">
        <f t="shared" ca="1" si="4"/>
        <v>5236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7692</v>
      </c>
      <c r="I24">
        <f t="shared" ca="1" si="4"/>
        <v>5495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7687</v>
      </c>
      <c r="I25">
        <f t="shared" ca="1" si="4"/>
        <v>5492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7682</v>
      </c>
      <c r="I26">
        <f t="shared" ca="1" si="4"/>
        <v>5487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7312</v>
      </c>
      <c r="I27">
        <f t="shared" ca="1" si="4"/>
        <v>5223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5849</v>
      </c>
      <c r="I28">
        <f t="shared" ca="1" si="4"/>
        <v>4178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7672</v>
      </c>
      <c r="I29">
        <f t="shared" ca="1" si="4"/>
        <v>5481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Cristiano Crivellaro</cp:lastModifiedBy>
  <dcterms:created xsi:type="dcterms:W3CDTF">2005-04-12T12:35:30Z</dcterms:created>
  <dcterms:modified xsi:type="dcterms:W3CDTF">2024-03-26T19:57:40Z</dcterms:modified>
</cp:coreProperties>
</file>