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https://ndphc-my.sharepoint.com/personal/olowoyo_ndphc_net/Documents/"/>
    </mc:Choice>
  </mc:AlternateContent>
  <xr:revisionPtr revIDLastSave="0" documentId="8_{CE72BB78-F1F9-47AB-BF75-DE13D46CA5A8}" xr6:coauthVersionLast="47" xr6:coauthVersionMax="47" xr10:uidLastSave="{00000000-0000-0000-0000-000000000000}"/>
  <bookViews>
    <workbookView xWindow="-120" yWindow="-120" windowWidth="29040" windowHeight="15840" firstSheet="4" activeTab="9" xr2:uid="{CABFBB29-B0DD-4070-8424-3243D095A6C1}"/>
  </bookViews>
  <sheets>
    <sheet name="Total Customers" sheetId="10" r:id="rId1"/>
    <sheet name="Sheet2" sheetId="12" r:id="rId2"/>
    <sheet name="PPA DATA" sheetId="2" r:id="rId3"/>
    <sheet name="Customers &amp;Their  TCEO" sheetId="4" r:id="rId4"/>
    <sheet name="PPA Contract Length" sheetId="7" r:id="rId5"/>
    <sheet name="Dashboard" sheetId="6" r:id="rId6"/>
    <sheet name="Sheet4" sheetId="14" r:id="rId7"/>
    <sheet name="Power Plant TCEO" sheetId="8" r:id="rId8"/>
    <sheet name="Nos. of Customers Per GeoZone" sheetId="5" r:id="rId9"/>
    <sheet name="PPA Dashboard" sheetId="9" r:id="rId10"/>
  </sheets>
  <definedNames>
    <definedName name="Slicer_Eligible_Customers__EC__Bilateral_Customers_Discos">#N/A</definedName>
    <definedName name="Slicer_Geopilitical_Zone_of_Signed_Customers">#N/A</definedName>
    <definedName name="Slicer_PPA_Details">#N/A</definedName>
    <definedName name="Slicer_PPA_STATUS">#N/A</definedName>
    <definedName name="Slicer_PPA_UPDATE">#N/A</definedName>
  </definedNames>
  <calcPr calcId="191029"/>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2" l="1"/>
  <c r="D5" i="10"/>
  <c r="D4" i="10"/>
  <c r="D27" i="2"/>
  <c r="G27" i="2"/>
  <c r="N26" i="2"/>
  <c r="N25" i="2"/>
  <c r="N24" i="2"/>
  <c r="N23" i="2"/>
  <c r="N22" i="2"/>
  <c r="N21" i="2"/>
  <c r="N20" i="2"/>
  <c r="N19" i="2"/>
  <c r="N18" i="2"/>
  <c r="N17" i="2"/>
  <c r="N16" i="2"/>
  <c r="N15" i="2"/>
  <c r="N14" i="2"/>
  <c r="N13" i="2"/>
  <c r="N12" i="2"/>
  <c r="N11" i="2"/>
  <c r="N10" i="2"/>
  <c r="N9" i="2"/>
  <c r="N8" i="2"/>
  <c r="N7" i="2"/>
  <c r="M7" i="2"/>
  <c r="N6" i="2"/>
  <c r="M6" i="2"/>
  <c r="N5" i="2"/>
  <c r="M5" i="2"/>
  <c r="N4" i="2"/>
  <c r="M4" i="2"/>
  <c r="N3" i="2"/>
  <c r="M3" i="2"/>
  <c r="N2" i="2"/>
  <c r="M2" i="2"/>
  <c r="T24" i="9"/>
  <c r="T20" i="9"/>
</calcChain>
</file>

<file path=xl/sharedStrings.xml><?xml version="1.0" encoding="utf-8"?>
<sst xmlns="http://schemas.openxmlformats.org/spreadsheetml/2006/main" count="313" uniqueCount="125">
  <si>
    <t>S/N</t>
  </si>
  <si>
    <t>Signed Customers</t>
  </si>
  <si>
    <t>Contracted Energy Offtake (MW)</t>
  </si>
  <si>
    <t>Status of PPA &amp; Remarks</t>
  </si>
  <si>
    <t>PORT HARCOURT DISCO</t>
  </si>
  <si>
    <t>KANO DISCO</t>
  </si>
  <si>
    <t xml:space="preserve">Geregu </t>
  </si>
  <si>
    <t>Zenith Point /EKO DISCO</t>
  </si>
  <si>
    <t>Ogorode</t>
  </si>
  <si>
    <t>Enugu DisCO</t>
  </si>
  <si>
    <t>ONDO STATE - AKURE</t>
  </si>
  <si>
    <t>CEET</t>
  </si>
  <si>
    <t xml:space="preserve">Calabar </t>
  </si>
  <si>
    <t>Wewood</t>
  </si>
  <si>
    <t>Omotosho</t>
  </si>
  <si>
    <t xml:space="preserve">Operational </t>
  </si>
  <si>
    <t>Pulkit</t>
  </si>
  <si>
    <t>Sunflag</t>
  </si>
  <si>
    <t>APLE</t>
  </si>
  <si>
    <t>Alaoji</t>
  </si>
  <si>
    <t>Phoenix</t>
  </si>
  <si>
    <t>AVATAR</t>
  </si>
  <si>
    <t>The TUOS Agreement with TCN has been approved, but the PPA is non-active as regulatory documentation is still in processed by NERC which is not within the control of NDPHC.</t>
  </si>
  <si>
    <t>EUL</t>
  </si>
  <si>
    <t>Olorunsogo</t>
  </si>
  <si>
    <t>Ecoflux</t>
  </si>
  <si>
    <t>Ecoflux is awaiting regulatory approval before the PPA can be operationalized.</t>
  </si>
  <si>
    <t>Lee Group</t>
  </si>
  <si>
    <t>Victoria Farms</t>
  </si>
  <si>
    <t>Enugu Water Corp.</t>
  </si>
  <si>
    <t>The Enugu State Government has informed NDPHC, through a letter dated 12th July 2024, that they are considering the best business model for electricity supply to the corporation and will communicate the decision. Reminder letter to be sent to Enugu SSG by 15th September 2024</t>
  </si>
  <si>
    <t xml:space="preserve">The Power Purchase Agreement (PPA) for 6MW electric power to be supplied from Ogorode has been closed an copy given to the Victoria farm. The Customer has applied for an IEDN liscence with NERC.  </t>
  </si>
  <si>
    <t xml:space="preserve">We just opened conversation with with SA Energy to Ondo State Governor through the Ondo State Regulatory Commission for the special Franchise to deliver 100MW to Akure. A meeting with His Exellency, the Executive Governor and the SA Energy is being considered to be necessary. </t>
  </si>
  <si>
    <t>Kaduna Disco</t>
  </si>
  <si>
    <t>Geregu (subject to Approval)</t>
  </si>
  <si>
    <t>AEDC</t>
  </si>
  <si>
    <t>Operational /Awaiting novation to Ogorode. The Customer has requested to be moved to to lower tariff plant</t>
  </si>
  <si>
    <t>Our follow up with the Disco shows that their Management is still reviewing the propsal. They have committed to revert early in January</t>
  </si>
  <si>
    <t>Sirius  Electricity Coy Ltd</t>
  </si>
  <si>
    <t>TBD</t>
  </si>
  <si>
    <t>NDPHC's team has extract a confirmation from the Prospect Electricity Trader who intend to buy electricity and resale to IBEDC. The concept of the proposal is at the stage of PPA drafting.</t>
  </si>
  <si>
    <t>Three Ace Technology</t>
  </si>
  <si>
    <t>Ihovbor</t>
  </si>
  <si>
    <t>Tendon Energy Ltd</t>
  </si>
  <si>
    <t>Oction Electricity Ltd</t>
  </si>
  <si>
    <t>Geregu</t>
  </si>
  <si>
    <t>Zion City Prayer Ministry</t>
  </si>
  <si>
    <t xml:space="preserve">The Eligible Customer porspect is developing a project that would accommodate a University, Prayer centre, Secondary School. Etc. </t>
  </si>
  <si>
    <t xml:space="preserve">Chairman's anticipatory approval submitted to the MD/CEO for the execution of PPA with Kano DisCo. </t>
  </si>
  <si>
    <t xml:space="preserve">AEDC has requested that the proposed transaction should be carried over to 1st quarter of 2025. </t>
  </si>
  <si>
    <t xml:space="preserve">Kaduna DisCo has requested that the proposed transaction should be carried over to 1st quarter of 2025. </t>
  </si>
  <si>
    <t xml:space="preserve">EUL has been notified of the Management's plan to execute the 225MW PPA but its execution we no longer be tied to Agbara Light Up Nigeria project. Board memo for the execution of the PPA to be developed. </t>
  </si>
  <si>
    <t>The PPA for the sale of 73MW to Lee Group is presently awaiting the ratification of  the Management of Lee Group</t>
  </si>
  <si>
    <t xml:space="preserve">ALSCON </t>
  </si>
  <si>
    <t xml:space="preserve"> The revised tariff  N109kWh is effective from January 2025. Wewood is responsible for the direct payment of TUOS charges to TCN.
</t>
  </si>
  <si>
    <t>The Power Purchase Agreement (PPA) was originally set to expire in February 2023 but was extended to August 2023 and has not been reviewed, hence there is no operational PPA with APLE. NERC has approved APLE's request for a tariff review which is expected to improve their settlement of monthly energy invoices and  outstanding  balance.</t>
  </si>
  <si>
    <t>PPA has been approve by the Board of Director of NDPHC. Awaiting the Legal Department to communicate the date for the Signing ceremony of the PPA between NDPHC  and Zenith Point</t>
  </si>
  <si>
    <t xml:space="preserve">Awaiting Onction to send the feedback on the revised PPA forwarded to them.  </t>
  </si>
  <si>
    <t xml:space="preserve">NDA has been signed by Three Ace and awaiting counterpart signature from NDPHC.  The Management report and recommendations regarding the meeting with Three ACE is yet to be approved. The off taker is requesting to locate its data centre in our power plant under an off-grid arrangement.  </t>
  </si>
  <si>
    <t xml:space="preserve">The Prospect is a Trader and intends to buy the minimum offtake of 20MW and ramped up to 80MW for reasale to contracted industrial concerns. Tendon has forwarded the draft term sheet with its comments which now requires a followup virtual meeting  with tjem and our the Legal team involved. </t>
  </si>
  <si>
    <t>The PPA expired on 31 Dec 2024.  Follow up on draft PPA extension has been forwarded to CEET .  CEET is disputing the  energy invoices traded from August -November 2024</t>
  </si>
  <si>
    <t>Operational . Notification of tariff review has been sent to Phoenix Steel to N117.37 inclusive of TUOS Charges but this has been disputed hence a new offer of N112 will be communicated to him. This will take effect from 1st January 2025</t>
  </si>
  <si>
    <t>The Customer requires 360MW to backup its self generation efforts which is also thermal generation.  Term Sheet is being developed for the customer .</t>
  </si>
  <si>
    <t xml:space="preserve">PPA STATUS </t>
  </si>
  <si>
    <t xml:space="preserve">Start Date </t>
  </si>
  <si>
    <t>Expiry Date</t>
  </si>
  <si>
    <t xml:space="preserve">Location </t>
  </si>
  <si>
    <t>Total CEO for Active PPA = 195</t>
  </si>
  <si>
    <t>Total CEO for DISCOS= 587</t>
  </si>
  <si>
    <t>Total CEO for In- Active PPA = 250</t>
  </si>
  <si>
    <t>Eligible Customers (EC)</t>
  </si>
  <si>
    <t>Eligible Customers (EC)/Bilateral Customers(Discos)</t>
  </si>
  <si>
    <t>Total CEO for Prospective New Business = 836</t>
  </si>
  <si>
    <t>Contracted/Proposed Power Plant</t>
  </si>
  <si>
    <t>Prospective Customer (PC)</t>
  </si>
  <si>
    <t>N/A</t>
  </si>
  <si>
    <t>All Total = 1868</t>
  </si>
  <si>
    <t>OPERATIONAL</t>
  </si>
  <si>
    <t>Geopilitical Zone of Signed Customers</t>
  </si>
  <si>
    <t>Togo</t>
  </si>
  <si>
    <t>Ondo</t>
  </si>
  <si>
    <t>Lagos</t>
  </si>
  <si>
    <t>Abia</t>
  </si>
  <si>
    <t>Ogun</t>
  </si>
  <si>
    <t>Kano</t>
  </si>
  <si>
    <t>Rivers</t>
  </si>
  <si>
    <t>Enugu</t>
  </si>
  <si>
    <t>Kaduna</t>
  </si>
  <si>
    <t>Abuja</t>
  </si>
  <si>
    <t>Nassarawa</t>
  </si>
  <si>
    <t>Katstina</t>
  </si>
  <si>
    <t>Imo</t>
  </si>
  <si>
    <t>South-West</t>
  </si>
  <si>
    <t>South-East</t>
  </si>
  <si>
    <t>South-South</t>
  </si>
  <si>
    <t>North-West</t>
  </si>
  <si>
    <t>North-Central</t>
  </si>
  <si>
    <t>PPA UPDATE</t>
  </si>
  <si>
    <t>SIGNED</t>
  </si>
  <si>
    <t>NOT OPERATIONAL</t>
  </si>
  <si>
    <t>PENDING</t>
  </si>
  <si>
    <t>PPA Details</t>
  </si>
  <si>
    <t>PPA Duration (Years)</t>
  </si>
  <si>
    <t>Row Labels</t>
  </si>
  <si>
    <t>Grand Total</t>
  </si>
  <si>
    <t>NUmber of Signed Customers</t>
  </si>
  <si>
    <t>Total Contracted Energy Offtake (TCEO) (MW)</t>
  </si>
  <si>
    <t>Location</t>
  </si>
  <si>
    <t>6 months</t>
  </si>
  <si>
    <t>5 years</t>
  </si>
  <si>
    <t>10 years</t>
  </si>
  <si>
    <t>Sum of Contracted Energy Offtake (MW)</t>
  </si>
  <si>
    <t>Total</t>
  </si>
  <si>
    <t xml:space="preserve">                  </t>
  </si>
  <si>
    <t>Amount Invoiced</t>
  </si>
  <si>
    <t>Amount Paid</t>
  </si>
  <si>
    <t xml:space="preserve">PENDING </t>
  </si>
  <si>
    <t>Amount Invoiced2</t>
  </si>
  <si>
    <t>Amount Invoiced3</t>
  </si>
  <si>
    <t>Amount Invoiced4</t>
  </si>
  <si>
    <t>Amount Invoiced5</t>
  </si>
  <si>
    <t>Count of S/N</t>
  </si>
  <si>
    <t>Total Number of Customers</t>
  </si>
  <si>
    <t>Total Customers</t>
  </si>
  <si>
    <t>Total Contracted Energy Offtake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</si>
</sst>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1"/>
      <color theme="1"/>
      <name val="Century Gothic"/>
      <family val="2"/>
    </font>
    <font>
      <sz val="11"/>
      <color theme="3"/>
      <name val="Century Gothic"/>
      <family val="2"/>
    </font>
    <font>
      <b/>
      <sz val="11"/>
      <color theme="1"/>
      <name val="Aptos Narrow"/>
      <family val="2"/>
      <scheme val="minor"/>
    </font>
    <font>
      <sz val="8"/>
      <name val="Aptos Narrow"/>
      <family val="2"/>
      <scheme val="minor"/>
    </font>
    <font>
      <sz val="16"/>
      <color theme="1"/>
      <name val="Aptos Narrow"/>
      <family val="2"/>
      <scheme val="minor"/>
    </font>
    <font>
      <sz val="20"/>
      <color theme="1"/>
      <name val="Aptos Narrow"/>
      <family val="2"/>
      <scheme val="minor"/>
    </font>
    <font>
      <b/>
      <sz val="14"/>
      <color theme="1"/>
      <name val="Aptos Narrow"/>
      <family val="2"/>
      <scheme val="minor"/>
    </font>
    <font>
      <b/>
      <sz val="10"/>
      <color theme="1"/>
      <name val="Aptos Narrow"/>
      <family val="2"/>
      <scheme val="minor"/>
    </font>
    <font>
      <b/>
      <sz val="24"/>
      <color theme="1"/>
      <name val="Aptos Narrow"/>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rgb="FFFFC0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right/>
      <top style="thin">
        <color auto="1"/>
      </top>
      <bottom/>
      <diagonal/>
    </border>
    <border>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14" fontId="1" fillId="0" borderId="1" xfId="0" applyNumberFormat="1" applyFont="1" applyBorder="1" applyAlignment="1">
      <alignment horizontal="center" vertical="center"/>
    </xf>
    <xf numFmtId="14" fontId="2" fillId="0" borderId="1" xfId="0" applyNumberFormat="1" applyFont="1" applyBorder="1" applyAlignment="1">
      <alignment horizontal="center" vertical="center"/>
    </xf>
    <xf numFmtId="14" fontId="2" fillId="0" borderId="2" xfId="0" applyNumberFormat="1" applyFont="1" applyBorder="1" applyAlignment="1">
      <alignment horizontal="center" vertical="center"/>
    </xf>
    <xf numFmtId="0" fontId="0" fillId="0" borderId="0" xfId="0" applyAlignment="1">
      <alignment horizontal="left"/>
    </xf>
    <xf numFmtId="1" fontId="1" fillId="0" borderId="2" xfId="0" applyNumberFormat="1" applyFont="1" applyBorder="1" applyAlignment="1">
      <alignment horizontal="center" wrapText="1"/>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wrapText="1"/>
    </xf>
    <xf numFmtId="14" fontId="1" fillId="0" borderId="0" xfId="0" applyNumberFormat="1"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xf>
    <xf numFmtId="14" fontId="2" fillId="0" borderId="4" xfId="0" applyNumberFormat="1" applyFont="1" applyBorder="1" applyAlignment="1">
      <alignment horizontal="center" vertical="center"/>
    </xf>
    <xf numFmtId="14" fontId="2" fillId="0" borderId="5" xfId="0" applyNumberFormat="1" applyFont="1" applyBorder="1" applyAlignment="1">
      <alignment horizontal="center" vertical="center"/>
    </xf>
    <xf numFmtId="0" fontId="1" fillId="2" borderId="6" xfId="0" applyFont="1" applyFill="1" applyBorder="1" applyAlignment="1">
      <alignment horizontal="center" wrapText="1"/>
    </xf>
    <xf numFmtId="14" fontId="1" fillId="2" borderId="6" xfId="0" applyNumberFormat="1" applyFont="1" applyFill="1" applyBorder="1" applyAlignment="1">
      <alignment horizontal="center" wrapText="1"/>
    </xf>
    <xf numFmtId="1" fontId="1" fillId="2" borderId="3" xfId="0" applyNumberFormat="1" applyFont="1" applyFill="1" applyBorder="1" applyAlignment="1">
      <alignment horizontal="center" wrapText="1"/>
    </xf>
    <xf numFmtId="14" fontId="1" fillId="2" borderId="3" xfId="0" applyNumberFormat="1" applyFont="1" applyFill="1" applyBorder="1" applyAlignment="1">
      <alignment horizontal="center" wrapText="1"/>
    </xf>
    <xf numFmtId="0" fontId="0" fillId="0" borderId="0" xfId="0" pivotButton="1"/>
    <xf numFmtId="0" fontId="0" fillId="0" borderId="0" xfId="0" applyAlignment="1">
      <alignment horizontal="left" indent="1"/>
    </xf>
    <xf numFmtId="0" fontId="1" fillId="0" borderId="1" xfId="0" applyFont="1" applyBorder="1" applyAlignment="1">
      <alignment horizontal="center" wrapText="1"/>
    </xf>
    <xf numFmtId="4" fontId="1" fillId="0" borderId="1" xfId="0" applyNumberFormat="1" applyFont="1" applyBorder="1" applyAlignment="1">
      <alignment horizontal="center"/>
    </xf>
    <xf numFmtId="0" fontId="0" fillId="0" borderId="7" xfId="0" applyBorder="1"/>
    <xf numFmtId="0" fontId="1" fillId="0" borderId="4" xfId="0" applyFont="1" applyBorder="1" applyAlignment="1">
      <alignment horizontal="center"/>
    </xf>
    <xf numFmtId="0" fontId="0" fillId="0" borderId="0" xfId="0" applyAlignment="1">
      <alignment horizontal="left" indent="2"/>
    </xf>
    <xf numFmtId="0" fontId="3" fillId="3" borderId="0" xfId="0" applyFont="1" applyFill="1"/>
    <xf numFmtId="0" fontId="0" fillId="4" borderId="0" xfId="0" applyFill="1"/>
    <xf numFmtId="0" fontId="1" fillId="0" borderId="6" xfId="0" applyFont="1" applyBorder="1" applyAlignment="1">
      <alignment horizontal="center"/>
    </xf>
    <xf numFmtId="0" fontId="3" fillId="0" borderId="8" xfId="0" applyFont="1" applyBorder="1"/>
    <xf numFmtId="0" fontId="1" fillId="0" borderId="7" xfId="0" applyFont="1" applyBorder="1" applyAlignment="1">
      <alignment horizontal="center" wrapText="1"/>
    </xf>
    <xf numFmtId="0" fontId="3" fillId="0" borderId="0" xfId="0" applyFont="1"/>
    <xf numFmtId="0" fontId="6" fillId="0" borderId="0" xfId="0" applyFont="1"/>
    <xf numFmtId="0" fontId="7" fillId="3" borderId="0" xfId="0" applyFont="1" applyFill="1" applyAlignment="1">
      <alignment wrapText="1"/>
    </xf>
    <xf numFmtId="0" fontId="7" fillId="4" borderId="0" xfId="0" applyFont="1" applyFill="1" applyAlignment="1">
      <alignment wrapText="1"/>
    </xf>
    <xf numFmtId="0" fontId="8" fillId="4" borderId="0" xfId="0" applyFont="1" applyFill="1" applyAlignment="1">
      <alignment wrapText="1"/>
    </xf>
    <xf numFmtId="0" fontId="0" fillId="0" borderId="0" xfId="0" applyAlignment="1">
      <alignment horizontal="center"/>
    </xf>
    <xf numFmtId="0" fontId="3" fillId="3" borderId="0" xfId="0" applyFont="1" applyFill="1" applyAlignment="1">
      <alignment horizontal="center" wrapText="1"/>
    </xf>
    <xf numFmtId="0" fontId="5" fillId="3" borderId="0" xfId="0" applyFont="1" applyFill="1" applyAlignment="1">
      <alignment horizontal="center"/>
    </xf>
    <xf numFmtId="0" fontId="0" fillId="4" borderId="0" xfId="0" applyFill="1" applyAlignment="1">
      <alignment horizontal="center"/>
    </xf>
    <xf numFmtId="0" fontId="6" fillId="3" borderId="0" xfId="0" applyFont="1" applyFill="1" applyAlignment="1">
      <alignment horizontal="center"/>
    </xf>
    <xf numFmtId="0" fontId="7" fillId="3" borderId="9"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0" fillId="0" borderId="0" xfId="0" applyNumberFormat="1"/>
  </cellXfs>
  <cellStyles count="1">
    <cellStyle name="Normal" xfId="0" builtinId="0"/>
  </cellStyles>
  <dxfs count="44">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dxf>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3"/>
        <name val="Century Gothic"/>
        <family val="2"/>
        <scheme val="none"/>
      </font>
      <numFmt numFmtId="19" formatCode="dd/mm/yyyy"/>
      <alignment horizontal="center" vertical="center" textRotation="0" wrapText="0"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11"/>
        <color theme="3"/>
        <name val="Century Gothic"/>
        <family val="2"/>
        <scheme val="none"/>
      </font>
      <numFmt numFmtId="19" formatCode="dd/mm/yyyy"/>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3"/>
        <name val="Century Gothic"/>
        <family val="2"/>
        <scheme val="none"/>
      </font>
      <numFmt numFmtId="19" formatCode="dd/mm/yyyy"/>
      <alignment horizontal="center" vertical="center" textRotation="0" wrapText="0"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11"/>
        <color theme="3"/>
        <name val="Century Gothic"/>
        <family val="2"/>
        <scheme val="none"/>
      </font>
      <numFmt numFmtId="19" formatCode="dd/mm/yyyy"/>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entury Gothic"/>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3"/>
        <name val="Century Gothic"/>
        <family val="2"/>
        <scheme val="none"/>
      </font>
      <numFmt numFmtId="19" formatCode="dd/mm/yyyy"/>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3"/>
        <name val="Century Gothic"/>
        <family val="2"/>
        <scheme val="none"/>
      </font>
      <numFmt numFmtId="19" formatCode="dd/mm/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3"/>
        <name val="Century Gothic"/>
        <family val="2"/>
        <scheme val="none"/>
      </font>
      <numFmt numFmtId="19" formatCode="dd/mm/yyyy"/>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3"/>
        <name val="Century Gothic"/>
        <family val="2"/>
        <scheme val="none"/>
      </font>
      <numFmt numFmtId="19" formatCode="dd/mm/yyyy"/>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3"/>
        <name val="Century Gothic"/>
        <family val="2"/>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3"/>
        <name val="Century Gothic"/>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3"/>
        <name val="Century Gothic"/>
        <family val="2"/>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3"/>
        <name val="Century Gothic"/>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3"/>
        <name val="Century Gothic"/>
        <family val="2"/>
        <scheme val="none"/>
      </font>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3"/>
        <name val="Century Gothic"/>
        <family val="2"/>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entury Gothic"/>
        <family val="2"/>
        <scheme val="none"/>
      </font>
      <alignment horizontal="center" vertical="bottom" textRotation="0" wrapText="1" indent="0" justifyLastLine="0" shrinkToFit="0" readingOrder="0"/>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outline="0">
        <left/>
        <right/>
        <top style="thin">
          <color auto="1"/>
        </top>
        <bottom/>
      </border>
    </dxf>
    <dxf>
      <font>
        <b val="0"/>
        <i val="0"/>
        <strike val="0"/>
        <condense val="0"/>
        <extend val="0"/>
        <outline val="0"/>
        <shadow val="0"/>
        <u val="none"/>
        <vertAlign val="baseline"/>
        <sz val="11"/>
        <color theme="1"/>
        <name val="Century Gothic"/>
        <family val="2"/>
        <scheme val="none"/>
      </font>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1"/>
        <name val="Century Gothic"/>
        <family val="2"/>
        <scheme val="none"/>
      </font>
      <numFmt numFmtId="19" formatCode="dd/mm/yyyy"/>
      <fill>
        <patternFill patternType="solid">
          <fgColor indexed="64"/>
          <bgColor theme="9" tint="0.39997558519241921"/>
        </patternFill>
      </fill>
      <alignment horizontal="center" vertical="bottom"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Dashboard.xlsx]Customers &amp;Their  TCEO!PivotTable2</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&amp;Their  TCEO'!$C$3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'Customers &amp;Their  TCEO'!$B$4:$B$10</c:f>
              <c:strCache>
                <c:ptCount val="6"/>
                <c:pt idx="0">
                  <c:v>APLE</c:v>
                </c:pt>
                <c:pt idx="1">
                  <c:v>CEET</c:v>
                </c:pt>
                <c:pt idx="2">
                  <c:v>Phoenix</c:v>
                </c:pt>
                <c:pt idx="3">
                  <c:v>Pulkit</c:v>
                </c:pt>
                <c:pt idx="4">
                  <c:v>Sunflag</c:v>
                </c:pt>
                <c:pt idx="5">
                  <c:v>Wewood</c:v>
                </c:pt>
              </c:strCache>
            </c:strRef>
          </c:cat>
          <c:val>
            <c:numRef>
              <c:f>'Customers &amp;Their  TCEO'!$C$4:$C$10</c:f>
              <c:numCache>
                <c:formatCode>General</c:formatCode>
                <c:ptCount val="6"/>
                <c:pt idx="0">
                  <c:v>25</c:v>
                </c:pt>
                <c:pt idx="1">
                  <c:v>75</c:v>
                </c:pt>
                <c:pt idx="2">
                  <c:v>6</c:v>
                </c:pt>
                <c:pt idx="3">
                  <c:v>2</c:v>
                </c:pt>
                <c:pt idx="4">
                  <c:v>2</c:v>
                </c:pt>
                <c:pt idx="5">
                  <c:v>10</c:v>
                </c:pt>
              </c:numCache>
            </c:numRef>
          </c:val>
          <c:extLst>
            <c:ext xmlns:c16="http://schemas.microsoft.com/office/drawing/2014/chart" uri="{C3380CC4-5D6E-409C-BE32-E72D297353CC}">
              <c16:uniqueId val="{00000000-3F01-4642-BC80-CB3834904FA2}"/>
            </c:ext>
          </c:extLst>
        </c:ser>
        <c:dLbls>
          <c:dLblPos val="outEnd"/>
          <c:showLegendKey val="0"/>
          <c:showVal val="1"/>
          <c:showCatName val="0"/>
          <c:showSerName val="0"/>
          <c:showPercent val="0"/>
          <c:showBubbleSize val="0"/>
        </c:dLbls>
        <c:gapWidth val="199"/>
        <c:axId val="704026495"/>
        <c:axId val="704024095"/>
      </c:barChart>
      <c:catAx>
        <c:axId val="7040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04024095"/>
        <c:crosses val="autoZero"/>
        <c:auto val="1"/>
        <c:lblAlgn val="ctr"/>
        <c:lblOffset val="100"/>
        <c:noMultiLvlLbl val="0"/>
      </c:catAx>
      <c:valAx>
        <c:axId val="7040240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2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ED Strategy &amp; Commercial Dashboard.xlsx]PPA Contract Length!PivotTable1</c:name>
    <c:fmtId val="22"/>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3"/>
          </a:solidFill>
          <a:ln>
            <a:noFill/>
          </a:ln>
          <a:effectLst/>
        </c:spPr>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7"/>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8"/>
        <c:spPr>
          <a:solidFill>
            <a:schemeClr val="accent3"/>
          </a:solidFill>
          <a:ln>
            <a:noFill/>
          </a:ln>
          <a:effectLst/>
        </c:spPr>
      </c:pivotFmt>
      <c:pivotFmt>
        <c:idx val="5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'PPA Contract Length'!$B$3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'PPA Contract Length'!$A$4:$A$19</c:f>
              <c:multiLvlStrCache>
                <c:ptCount val="6"/>
                <c:lvl>
                  <c:pt idx="0">
                    <c:v>Ogorode</c:v>
                  </c:pt>
                  <c:pt idx="1">
                    <c:v>Calabar </c:v>
                  </c:pt>
                  <c:pt idx="2">
                    <c:v>Calabar </c:v>
                  </c:pt>
                  <c:pt idx="3">
                    <c:v>Omotosho</c:v>
                  </c:pt>
                  <c:pt idx="4">
                    <c:v>Calabar </c:v>
                  </c:pt>
                  <c:pt idx="5">
                    <c:v>Alaoji</c:v>
                  </c:pt>
                </c:lvl>
                <c:lvl>
                  <c:pt idx="0">
                    <c:v>Phoenix</c:v>
                  </c:pt>
                  <c:pt idx="1">
                    <c:v>Pulkit</c:v>
                  </c:pt>
                  <c:pt idx="2">
                    <c:v>Sunflag</c:v>
                  </c:pt>
                  <c:pt idx="3">
                    <c:v>Wewood</c:v>
                  </c:pt>
                  <c:pt idx="4">
                    <c:v>CEET</c:v>
                  </c:pt>
                  <c:pt idx="5">
                    <c:v>APLE</c:v>
                  </c:pt>
                </c:lvl>
                <c:lvl>
                  <c:pt idx="0">
                    <c:v>10 years</c:v>
                  </c:pt>
                  <c:pt idx="4">
                    <c:v>5 years</c:v>
                  </c:pt>
                  <c:pt idx="5">
                    <c:v>6 months</c:v>
                  </c:pt>
                </c:lvl>
              </c:multiLvlStrCache>
            </c:multiLvlStrRef>
          </c:cat>
          <c:val>
            <c:numRef>
              <c:f>'PPA Contract Length'!$B$4:$B$19</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3898-44B0-A56D-13ADD2BC0D5C}"/>
            </c:ext>
          </c:extLst>
        </c:ser>
        <c:ser>
          <c:idx val="1"/>
          <c:order val="1"/>
          <c:tx>
            <c:strRef>
              <c:f>'PPA Contract Length'!$C$3</c:f>
              <c:strCache>
                <c:ptCount val="1"/>
                <c:pt idx="0">
                  <c:v>Sum of Contracted Energy Offtake (MW)</c:v>
                </c:pt>
              </c:strCache>
            </c:strRef>
          </c:tx>
          <c:spPr>
            <a:solidFill>
              <a:schemeClr val="accent3"/>
            </a:solidFill>
            <a:ln>
              <a:noFill/>
            </a:ln>
            <a:effectLst/>
          </c:spPr>
          <c:invertIfNegative val="0"/>
          <c:dPt>
            <c:idx val="4"/>
            <c:invertIfNegative val="0"/>
            <c:bubble3D val="0"/>
            <c:spPr>
              <a:solidFill>
                <a:schemeClr val="accent3"/>
              </a:solidFill>
              <a:ln>
                <a:noFill/>
              </a:ln>
              <a:effectLst/>
            </c:spPr>
            <c:extLst>
              <c:ext xmlns:c16="http://schemas.microsoft.com/office/drawing/2014/chart" uri="{C3380CC4-5D6E-409C-BE32-E72D297353CC}">
                <c16:uniqueId val="{00000000-E321-469E-9BB7-4F41D94DBBDD}"/>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1-E321-469E-9BB7-4F41D94DBB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'PPA Contract Length'!$A$4:$A$19</c:f>
              <c:multiLvlStrCache>
                <c:ptCount val="6"/>
                <c:lvl>
                  <c:pt idx="0">
                    <c:v>Ogorode</c:v>
                  </c:pt>
                  <c:pt idx="1">
                    <c:v>Calabar </c:v>
                  </c:pt>
                  <c:pt idx="2">
                    <c:v>Calabar </c:v>
                  </c:pt>
                  <c:pt idx="3">
                    <c:v>Omotosho</c:v>
                  </c:pt>
                  <c:pt idx="4">
                    <c:v>Calabar </c:v>
                  </c:pt>
                  <c:pt idx="5">
                    <c:v>Alaoji</c:v>
                  </c:pt>
                </c:lvl>
                <c:lvl>
                  <c:pt idx="0">
                    <c:v>Phoenix</c:v>
                  </c:pt>
                  <c:pt idx="1">
                    <c:v>Pulkit</c:v>
                  </c:pt>
                  <c:pt idx="2">
                    <c:v>Sunflag</c:v>
                  </c:pt>
                  <c:pt idx="3">
                    <c:v>Wewood</c:v>
                  </c:pt>
                  <c:pt idx="4">
                    <c:v>CEET</c:v>
                  </c:pt>
                  <c:pt idx="5">
                    <c:v>APLE</c:v>
                  </c:pt>
                </c:lvl>
                <c:lvl>
                  <c:pt idx="0">
                    <c:v>10 years</c:v>
                  </c:pt>
                  <c:pt idx="4">
                    <c:v>5 years</c:v>
                  </c:pt>
                  <c:pt idx="5">
                    <c:v>6 months</c:v>
                  </c:pt>
                </c:lvl>
              </c:multiLvlStrCache>
            </c:multiLvlStrRef>
          </c:cat>
          <c:val>
            <c:numRef>
              <c:f>'PPA Contract Length'!$C$4:$C$19</c:f>
              <c:numCache>
                <c:formatCode>General</c:formatCode>
                <c:ptCount val="6"/>
                <c:pt idx="0">
                  <c:v>6</c:v>
                </c:pt>
                <c:pt idx="1">
                  <c:v>2</c:v>
                </c:pt>
                <c:pt idx="2">
                  <c:v>2</c:v>
                </c:pt>
                <c:pt idx="3">
                  <c:v>10</c:v>
                </c:pt>
                <c:pt idx="4">
                  <c:v>75</c:v>
                </c:pt>
                <c:pt idx="5">
                  <c:v>25</c:v>
                </c:pt>
              </c:numCache>
            </c:numRef>
          </c:val>
          <c:extLst>
            <c:ext xmlns:c16="http://schemas.microsoft.com/office/drawing/2014/chart" uri="{C3380CC4-5D6E-409C-BE32-E72D297353CC}">
              <c16:uniqueId val="{00000003-3898-44B0-A56D-13ADD2BC0D5C}"/>
            </c:ext>
          </c:extLst>
        </c:ser>
        <c:dLbls>
          <c:dLblPos val="inEnd"/>
          <c:showLegendKey val="0"/>
          <c:showVal val="1"/>
          <c:showCatName val="0"/>
          <c:showSerName val="0"/>
          <c:showPercent val="0"/>
          <c:showBubbleSize val="0"/>
        </c:dLbls>
        <c:gapWidth val="219"/>
        <c:overlap val="-27"/>
        <c:axId val="1509530768"/>
        <c:axId val="1509531728"/>
      </c:barChart>
      <c:catAx>
        <c:axId val="150953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31728"/>
        <c:crosses val="autoZero"/>
        <c:auto val="1"/>
        <c:lblAlgn val="ctr"/>
        <c:lblOffset val="100"/>
        <c:noMultiLvlLbl val="0"/>
      </c:catAx>
      <c:valAx>
        <c:axId val="150953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Dashboard.xlsx]Power Plant TCEO!PivotTable3</c:name>
    <c:fmtId val="1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Plant TCEO'!$B$3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Plant TCEO'!$A$4:$A$8</c:f>
              <c:strCache>
                <c:ptCount val="4"/>
                <c:pt idx="0">
                  <c:v>Alaoji</c:v>
                </c:pt>
                <c:pt idx="1">
                  <c:v>Calabar </c:v>
                </c:pt>
                <c:pt idx="2">
                  <c:v>Ogorode</c:v>
                </c:pt>
                <c:pt idx="3">
                  <c:v>Omotosho</c:v>
                </c:pt>
              </c:strCache>
            </c:strRef>
          </c:cat>
          <c:val>
            <c:numRef>
              <c:f>'Power Plant TCEO'!$B$4:$B$8</c:f>
              <c:numCache>
                <c:formatCode>General</c:formatCode>
                <c:ptCount val="4"/>
                <c:pt idx="0">
                  <c:v>25</c:v>
                </c:pt>
                <c:pt idx="1">
                  <c:v>79</c:v>
                </c:pt>
                <c:pt idx="2">
                  <c:v>6</c:v>
                </c:pt>
                <c:pt idx="3">
                  <c:v>10</c:v>
                </c:pt>
              </c:numCache>
            </c:numRef>
          </c:val>
          <c:extLst>
            <c:ext xmlns:c16="http://schemas.microsoft.com/office/drawing/2014/chart" uri="{C3380CC4-5D6E-409C-BE32-E72D297353CC}">
              <c16:uniqueId val="{00000000-2A8B-4378-ADA4-761169893943}"/>
            </c:ext>
          </c:extLst>
        </c:ser>
        <c:dLbls>
          <c:dLblPos val="outEnd"/>
          <c:showLegendKey val="0"/>
          <c:showVal val="1"/>
          <c:showCatName val="0"/>
          <c:showSerName val="0"/>
          <c:showPercent val="0"/>
          <c:showBubbleSize val="0"/>
        </c:dLbls>
        <c:gapWidth val="100"/>
        <c:overlap val="-24"/>
        <c:axId val="1332951984"/>
        <c:axId val="1332952944"/>
      </c:barChart>
      <c:catAx>
        <c:axId val="133295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52944"/>
        <c:crosses val="autoZero"/>
        <c:auto val="1"/>
        <c:lblAlgn val="ctr"/>
        <c:lblOffset val="100"/>
        <c:noMultiLvlLbl val="0"/>
      </c:catAx>
      <c:valAx>
        <c:axId val="133295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Dashboard.xlsx]Nos. of Customers Per GeoZone!PivotTable3</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'Nos. of Customers Per GeoZone'!$B$4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'Nos. of Customers Per GeoZone'!$A$5:$A$10</c:f>
              <c:strCache>
                <c:ptCount val="5"/>
                <c:pt idx="0">
                  <c:v>Abia</c:v>
                </c:pt>
                <c:pt idx="1">
                  <c:v>Lagos</c:v>
                </c:pt>
                <c:pt idx="2">
                  <c:v>Ogun</c:v>
                </c:pt>
                <c:pt idx="3">
                  <c:v>Ondo</c:v>
                </c:pt>
                <c:pt idx="4">
                  <c:v>Togo</c:v>
                </c:pt>
              </c:strCache>
            </c:strRef>
          </c:cat>
          <c:val>
            <c:numRef>
              <c:f>'Nos. of Customers Per GeoZone'!$B$5:$B$10</c:f>
              <c:numCache>
                <c:formatCode>General</c:formatCode>
                <c:ptCount val="5"/>
                <c:pt idx="0">
                  <c:v>1</c:v>
                </c:pt>
                <c:pt idx="1">
                  <c:v>2</c:v>
                </c:pt>
                <c:pt idx="2">
                  <c:v>1</c:v>
                </c:pt>
                <c:pt idx="3">
                  <c:v>1</c:v>
                </c:pt>
                <c:pt idx="4">
                  <c:v>1</c:v>
                </c:pt>
              </c:numCache>
            </c:numRef>
          </c:val>
          <c:extLst>
            <c:ext xmlns:c16="http://schemas.microsoft.com/office/drawing/2014/chart" uri="{C3380CC4-5D6E-409C-BE32-E72D297353CC}">
              <c16:uniqueId val="{00000000-9EED-4332-A5C2-12D58AA380A7}"/>
            </c:ext>
          </c:extLst>
        </c:ser>
        <c:dLbls>
          <c:dLblPos val="outEnd"/>
          <c:showLegendKey val="0"/>
          <c:showVal val="1"/>
          <c:showCatName val="0"/>
          <c:showSerName val="0"/>
          <c:showPercent val="0"/>
          <c:showBubbleSize val="0"/>
        </c:dLbls>
        <c:gapWidth val="100"/>
        <c:overlap val="-24"/>
        <c:axId val="400623807"/>
        <c:axId val="400625727"/>
      </c:barChart>
      <c:catAx>
        <c:axId val="400623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25727"/>
        <c:crosses val="autoZero"/>
        <c:auto val="1"/>
        <c:lblAlgn val="ctr"/>
        <c:lblOffset val="100"/>
        <c:noMultiLvlLbl val="0"/>
      </c:catAx>
      <c:valAx>
        <c:axId val="4006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ED Strategy &amp; Commercial Dashboard.xlsx]PPA Contract Length!PivotTable1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'PPA Contract Length'!$B$3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'PPA Contract Length'!$A$4:$A$19</c:f>
              <c:multiLvlStrCache>
                <c:ptCount val="6"/>
                <c:lvl>
                  <c:pt idx="0">
                    <c:v>Ogorode</c:v>
                  </c:pt>
                  <c:pt idx="1">
                    <c:v>Calabar </c:v>
                  </c:pt>
                  <c:pt idx="2">
                    <c:v>Calabar </c:v>
                  </c:pt>
                  <c:pt idx="3">
                    <c:v>Omotosho</c:v>
                  </c:pt>
                  <c:pt idx="4">
                    <c:v>Calabar </c:v>
                  </c:pt>
                  <c:pt idx="5">
                    <c:v>Alaoji</c:v>
                  </c:pt>
                </c:lvl>
                <c:lvl>
                  <c:pt idx="0">
                    <c:v>Phoenix</c:v>
                  </c:pt>
                  <c:pt idx="1">
                    <c:v>Pulkit</c:v>
                  </c:pt>
                  <c:pt idx="2">
                    <c:v>Sunflag</c:v>
                  </c:pt>
                  <c:pt idx="3">
                    <c:v>Wewood</c:v>
                  </c:pt>
                  <c:pt idx="4">
                    <c:v>CEET</c:v>
                  </c:pt>
                  <c:pt idx="5">
                    <c:v>APLE</c:v>
                  </c:pt>
                </c:lvl>
                <c:lvl>
                  <c:pt idx="0">
                    <c:v>10 years</c:v>
                  </c:pt>
                  <c:pt idx="4">
                    <c:v>5 years</c:v>
                  </c:pt>
                  <c:pt idx="5">
                    <c:v>6 months</c:v>
                  </c:pt>
                </c:lvl>
              </c:multiLvlStrCache>
            </c:multiLvlStrRef>
          </c:cat>
          <c:val>
            <c:numRef>
              <c:f>'PPA Contract Length'!$B$4:$B$19</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B536-4E27-9467-FF484B5C1EEF}"/>
            </c:ext>
          </c:extLst>
        </c:ser>
        <c:ser>
          <c:idx val="1"/>
          <c:order val="1"/>
          <c:tx>
            <c:strRef>
              <c:f>'PPA Contract Length'!$C$3</c:f>
              <c:strCache>
                <c:ptCount val="1"/>
                <c:pt idx="0">
                  <c:v>Sum of Contracted Energy Offtake (MW)</c:v>
                </c:pt>
              </c:strCache>
            </c:strRef>
          </c:tx>
          <c:spPr>
            <a:solidFill>
              <a:schemeClr val="accent3"/>
            </a:solidFill>
            <a:ln>
              <a:noFill/>
            </a:ln>
            <a:effectLst/>
          </c:spPr>
          <c:invertIfNegative val="0"/>
          <c:dPt>
            <c:idx val="4"/>
            <c:invertIfNegative val="0"/>
            <c:bubble3D val="0"/>
            <c:extLst>
              <c:ext xmlns:c16="http://schemas.microsoft.com/office/drawing/2014/chart" uri="{C3380CC4-5D6E-409C-BE32-E72D297353CC}">
                <c16:uniqueId val="{00000000-A36C-4A37-8F84-A5F5CA4122C9}"/>
              </c:ext>
            </c:extLst>
          </c:dPt>
          <c:dPt>
            <c:idx val="5"/>
            <c:invertIfNegative val="0"/>
            <c:bubble3D val="0"/>
            <c:extLst>
              <c:ext xmlns:c16="http://schemas.microsoft.com/office/drawing/2014/chart" uri="{C3380CC4-5D6E-409C-BE32-E72D297353CC}">
                <c16:uniqueId val="{00000001-A36C-4A37-8F84-A5F5CA4122C9}"/>
              </c:ext>
            </c:extLst>
          </c:dPt>
          <c:dPt>
            <c:idx val="6"/>
            <c:invertIfNegative val="0"/>
            <c:bubble3D val="0"/>
            <c:extLst>
              <c:ext xmlns:c16="http://schemas.microsoft.com/office/drawing/2014/chart" uri="{C3380CC4-5D6E-409C-BE32-E72D297353CC}">
                <c16:uniqueId val="{00000002-A36C-4A37-8F84-A5F5CA4122C9}"/>
              </c:ext>
            </c:extLst>
          </c:dPt>
          <c:dLbls>
            <c:dLbl>
              <c:idx val="4"/>
              <c:layout>
                <c:manualLayout>
                  <c:x val="1.6985133461020522E-3"/>
                  <c:y val="9.404764317046718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36C-4A37-8F84-A5F5CA4122C9}"/>
                </c:ext>
              </c:extLst>
            </c:dLbl>
            <c:dLbl>
              <c:idx val="5"/>
              <c:layout>
                <c:manualLayout>
                  <c:x val="-1.2455620649689092E-16"/>
                  <c:y val="9.351022806663594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6C-4A37-8F84-A5F5CA4122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'PPA Contract Length'!$A$4:$A$19</c:f>
              <c:multiLvlStrCache>
                <c:ptCount val="6"/>
                <c:lvl>
                  <c:pt idx="0">
                    <c:v>Ogorode</c:v>
                  </c:pt>
                  <c:pt idx="1">
                    <c:v>Calabar </c:v>
                  </c:pt>
                  <c:pt idx="2">
                    <c:v>Calabar </c:v>
                  </c:pt>
                  <c:pt idx="3">
                    <c:v>Omotosho</c:v>
                  </c:pt>
                  <c:pt idx="4">
                    <c:v>Calabar </c:v>
                  </c:pt>
                  <c:pt idx="5">
                    <c:v>Alaoji</c:v>
                  </c:pt>
                </c:lvl>
                <c:lvl>
                  <c:pt idx="0">
                    <c:v>Phoenix</c:v>
                  </c:pt>
                  <c:pt idx="1">
                    <c:v>Pulkit</c:v>
                  </c:pt>
                  <c:pt idx="2">
                    <c:v>Sunflag</c:v>
                  </c:pt>
                  <c:pt idx="3">
                    <c:v>Wewood</c:v>
                  </c:pt>
                  <c:pt idx="4">
                    <c:v>CEET</c:v>
                  </c:pt>
                  <c:pt idx="5">
                    <c:v>APLE</c:v>
                  </c:pt>
                </c:lvl>
                <c:lvl>
                  <c:pt idx="0">
                    <c:v>10 years</c:v>
                  </c:pt>
                  <c:pt idx="4">
                    <c:v>5 years</c:v>
                  </c:pt>
                  <c:pt idx="5">
                    <c:v>6 months</c:v>
                  </c:pt>
                </c:lvl>
              </c:multiLvlStrCache>
            </c:multiLvlStrRef>
          </c:cat>
          <c:val>
            <c:numRef>
              <c:f>'PPA Contract Length'!$C$4:$C$19</c:f>
              <c:numCache>
                <c:formatCode>General</c:formatCode>
                <c:ptCount val="6"/>
                <c:pt idx="0">
                  <c:v>6</c:v>
                </c:pt>
                <c:pt idx="1">
                  <c:v>2</c:v>
                </c:pt>
                <c:pt idx="2">
                  <c:v>2</c:v>
                </c:pt>
                <c:pt idx="3">
                  <c:v>10</c:v>
                </c:pt>
                <c:pt idx="4">
                  <c:v>75</c:v>
                </c:pt>
                <c:pt idx="5">
                  <c:v>25</c:v>
                </c:pt>
              </c:numCache>
            </c:numRef>
          </c:val>
          <c:extLst>
            <c:ext xmlns:c16="http://schemas.microsoft.com/office/drawing/2014/chart" uri="{C3380CC4-5D6E-409C-BE32-E72D297353CC}">
              <c16:uniqueId val="{00000005-EFFC-4B0A-B908-7876E056270F}"/>
            </c:ext>
          </c:extLst>
        </c:ser>
        <c:dLbls>
          <c:dLblPos val="inEnd"/>
          <c:showLegendKey val="0"/>
          <c:showVal val="1"/>
          <c:showCatName val="0"/>
          <c:showSerName val="0"/>
          <c:showPercent val="0"/>
          <c:showBubbleSize val="0"/>
        </c:dLbls>
        <c:gapWidth val="219"/>
        <c:overlap val="-27"/>
        <c:axId val="1509530768"/>
        <c:axId val="1509531728"/>
      </c:barChart>
      <c:catAx>
        <c:axId val="150953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31728"/>
        <c:crosses val="autoZero"/>
        <c:auto val="1"/>
        <c:lblAlgn val="ctr"/>
        <c:lblOffset val="100"/>
        <c:noMultiLvlLbl val="0"/>
      </c:catAx>
      <c:valAx>
        <c:axId val="150953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3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Dashboard.xlsx]Customers &amp;Their  TCEO!PivotTable2</c:name>
    <c:fmtId val="19"/>
  </c:pivotSource>
  <c:chart>
    <c:title>
      <c:tx>
        <c:rich>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mj-lt"/>
                <a:ea typeface="+mj-ea"/>
                <a:cs typeface="+mj-cs"/>
              </a:defRPr>
            </a:pPr>
            <a:r>
              <a:rPr lang="en-US" sz="1800"/>
              <a:t>Customers</a:t>
            </a:r>
            <a:r>
              <a:rPr lang="en-US" sz="1800" baseline="0"/>
              <a:t> &amp; TCEO</a:t>
            </a:r>
            <a:endParaRPr lang="en-US" sz="1800"/>
          </a:p>
        </c:rich>
      </c:tx>
      <c:overlay val="0"/>
      <c:spPr>
        <a:noFill/>
        <a:ln>
          <a:noFill/>
        </a:ln>
        <a:effectLst/>
      </c:spPr>
      <c:txPr>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3"/>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&amp;Their  TCEO'!$C$3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'Customers &amp;Their  TCEO'!$B$4:$B$10</c:f>
              <c:strCache>
                <c:ptCount val="6"/>
                <c:pt idx="0">
                  <c:v>APLE</c:v>
                </c:pt>
                <c:pt idx="1">
                  <c:v>CEET</c:v>
                </c:pt>
                <c:pt idx="2">
                  <c:v>Phoenix</c:v>
                </c:pt>
                <c:pt idx="3">
                  <c:v>Pulkit</c:v>
                </c:pt>
                <c:pt idx="4">
                  <c:v>Sunflag</c:v>
                </c:pt>
                <c:pt idx="5">
                  <c:v>Wewood</c:v>
                </c:pt>
              </c:strCache>
            </c:strRef>
          </c:cat>
          <c:val>
            <c:numRef>
              <c:f>'Customers &amp;Their  TCEO'!$C$4:$C$10</c:f>
              <c:numCache>
                <c:formatCode>General</c:formatCode>
                <c:ptCount val="6"/>
                <c:pt idx="0">
                  <c:v>25</c:v>
                </c:pt>
                <c:pt idx="1">
                  <c:v>75</c:v>
                </c:pt>
                <c:pt idx="2">
                  <c:v>6</c:v>
                </c:pt>
                <c:pt idx="3">
                  <c:v>2</c:v>
                </c:pt>
                <c:pt idx="4">
                  <c:v>2</c:v>
                </c:pt>
                <c:pt idx="5">
                  <c:v>10</c:v>
                </c:pt>
              </c:numCache>
            </c:numRef>
          </c:val>
          <c:extLst>
            <c:ext xmlns:c16="http://schemas.microsoft.com/office/drawing/2014/chart" uri="{C3380CC4-5D6E-409C-BE32-E72D297353CC}">
              <c16:uniqueId val="{00000000-02C7-4129-A20D-B09F7C34F98C}"/>
            </c:ext>
          </c:extLst>
        </c:ser>
        <c:dLbls>
          <c:dLblPos val="outEnd"/>
          <c:showLegendKey val="0"/>
          <c:showVal val="1"/>
          <c:showCatName val="0"/>
          <c:showSerName val="0"/>
          <c:showPercent val="0"/>
          <c:showBubbleSize val="0"/>
        </c:dLbls>
        <c:gapWidth val="199"/>
        <c:axId val="704026495"/>
        <c:axId val="704024095"/>
      </c:barChart>
      <c:catAx>
        <c:axId val="7040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04024095"/>
        <c:crosses val="autoZero"/>
        <c:auto val="1"/>
        <c:lblAlgn val="ctr"/>
        <c:lblOffset val="100"/>
        <c:noMultiLvlLbl val="0"/>
      </c:catAx>
      <c:valAx>
        <c:axId val="704024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2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ED Strategy &amp; Commercial Dashboard.xlsx]PPA Contract Length!PivotTable1</c:name>
    <c:fmtId val="19"/>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3"/>
          </a:solidFill>
          <a:ln>
            <a:noFill/>
          </a:ln>
          <a:effectLst/>
        </c:spPr>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3"/>
          </a:solidFill>
          <a:ln>
            <a:noFill/>
          </a:ln>
          <a:effectLst/>
        </c:spPr>
        <c:dLbl>
          <c:idx val="0"/>
          <c:layout>
            <c:manualLayout>
              <c:x val="1.6985133461020522E-3"/>
              <c:y val="9.4047643170467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dLbl>
          <c:idx val="0"/>
          <c:layout>
            <c:manualLayout>
              <c:x val="-1.2455620649689092E-16"/>
              <c:y val="9.35102280666359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1.2455620649689092E-16"/>
              <c:y val="-3.785399283270335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'PPA Contract Length'!$B$3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'PPA Contract Length'!$A$4:$A$19</c:f>
              <c:multiLvlStrCache>
                <c:ptCount val="6"/>
                <c:lvl>
                  <c:pt idx="0">
                    <c:v>Ogorode</c:v>
                  </c:pt>
                  <c:pt idx="1">
                    <c:v>Calabar </c:v>
                  </c:pt>
                  <c:pt idx="2">
                    <c:v>Calabar </c:v>
                  </c:pt>
                  <c:pt idx="3">
                    <c:v>Omotosho</c:v>
                  </c:pt>
                  <c:pt idx="4">
                    <c:v>Calabar </c:v>
                  </c:pt>
                  <c:pt idx="5">
                    <c:v>Alaoji</c:v>
                  </c:pt>
                </c:lvl>
                <c:lvl>
                  <c:pt idx="0">
                    <c:v>Phoenix</c:v>
                  </c:pt>
                  <c:pt idx="1">
                    <c:v>Pulkit</c:v>
                  </c:pt>
                  <c:pt idx="2">
                    <c:v>Sunflag</c:v>
                  </c:pt>
                  <c:pt idx="3">
                    <c:v>Wewood</c:v>
                  </c:pt>
                  <c:pt idx="4">
                    <c:v>CEET</c:v>
                  </c:pt>
                  <c:pt idx="5">
                    <c:v>APLE</c:v>
                  </c:pt>
                </c:lvl>
                <c:lvl>
                  <c:pt idx="0">
                    <c:v>10 years</c:v>
                  </c:pt>
                  <c:pt idx="4">
                    <c:v>5 years</c:v>
                  </c:pt>
                  <c:pt idx="5">
                    <c:v>6 months</c:v>
                  </c:pt>
                </c:lvl>
              </c:multiLvlStrCache>
            </c:multiLvlStrRef>
          </c:cat>
          <c:val>
            <c:numRef>
              <c:f>'PPA Contract Length'!$B$4:$B$19</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8A6E-4A5A-8589-C98461F85A40}"/>
            </c:ext>
          </c:extLst>
        </c:ser>
        <c:ser>
          <c:idx val="1"/>
          <c:order val="1"/>
          <c:tx>
            <c:strRef>
              <c:f>'PPA Contract Length'!$C$3</c:f>
              <c:strCache>
                <c:ptCount val="1"/>
                <c:pt idx="0">
                  <c:v>Sum of Contracted Energy Offtake (MW)</c:v>
                </c:pt>
              </c:strCache>
            </c:strRef>
          </c:tx>
          <c:spPr>
            <a:solidFill>
              <a:schemeClr val="accent3"/>
            </a:solidFill>
            <a:ln>
              <a:noFill/>
            </a:ln>
            <a:effectLst/>
          </c:spPr>
          <c:invertIfNegative val="0"/>
          <c:dPt>
            <c:idx val="4"/>
            <c:invertIfNegative val="0"/>
            <c:bubble3D val="0"/>
            <c:spPr>
              <a:solidFill>
                <a:schemeClr val="accent3"/>
              </a:solidFill>
              <a:ln>
                <a:noFill/>
              </a:ln>
              <a:effectLst/>
            </c:spPr>
            <c:extLst>
              <c:ext xmlns:c16="http://schemas.microsoft.com/office/drawing/2014/chart" uri="{C3380CC4-5D6E-409C-BE32-E72D297353CC}">
                <c16:uniqueId val="{00000001-8A6E-4A5A-8589-C98461F85A40}"/>
              </c:ext>
            </c:extLst>
          </c:dPt>
          <c:dPt>
            <c:idx val="5"/>
            <c:invertIfNegative val="0"/>
            <c:bubble3D val="0"/>
            <c:spPr>
              <a:solidFill>
                <a:schemeClr val="accent3"/>
              </a:solidFill>
              <a:ln>
                <a:noFill/>
              </a:ln>
              <a:effectLst/>
            </c:spPr>
            <c:extLst>
              <c:ext xmlns:c16="http://schemas.microsoft.com/office/drawing/2014/chart" uri="{C3380CC4-5D6E-409C-BE32-E72D297353CC}">
                <c16:uniqueId val="{00000002-8A6E-4A5A-8589-C98461F85A40}"/>
              </c:ext>
            </c:extLst>
          </c:dPt>
          <c:dPt>
            <c:idx val="6"/>
            <c:invertIfNegative val="0"/>
            <c:bubble3D val="0"/>
            <c:extLst>
              <c:ext xmlns:c16="http://schemas.microsoft.com/office/drawing/2014/chart" uri="{C3380CC4-5D6E-409C-BE32-E72D297353CC}">
                <c16:uniqueId val="{00000003-8A6E-4A5A-8589-C98461F85A40}"/>
              </c:ext>
            </c:extLst>
          </c:dPt>
          <c:dLbls>
            <c:dLbl>
              <c:idx val="4"/>
              <c:layout>
                <c:manualLayout>
                  <c:x val="1.6985133461020522E-3"/>
                  <c:y val="9.404764317046718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6E-4A5A-8589-C98461F85A40}"/>
                </c:ext>
              </c:extLst>
            </c:dLbl>
            <c:dLbl>
              <c:idx val="5"/>
              <c:layout>
                <c:manualLayout>
                  <c:x val="-1.2455620649689092E-16"/>
                  <c:y val="9.351022806663594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6E-4A5A-8589-C98461F85A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'PPA Contract Length'!$A$4:$A$19</c:f>
              <c:multiLvlStrCache>
                <c:ptCount val="6"/>
                <c:lvl>
                  <c:pt idx="0">
                    <c:v>Ogorode</c:v>
                  </c:pt>
                  <c:pt idx="1">
                    <c:v>Calabar </c:v>
                  </c:pt>
                  <c:pt idx="2">
                    <c:v>Calabar </c:v>
                  </c:pt>
                  <c:pt idx="3">
                    <c:v>Omotosho</c:v>
                  </c:pt>
                  <c:pt idx="4">
                    <c:v>Calabar </c:v>
                  </c:pt>
                  <c:pt idx="5">
                    <c:v>Alaoji</c:v>
                  </c:pt>
                </c:lvl>
                <c:lvl>
                  <c:pt idx="0">
                    <c:v>Phoenix</c:v>
                  </c:pt>
                  <c:pt idx="1">
                    <c:v>Pulkit</c:v>
                  </c:pt>
                  <c:pt idx="2">
                    <c:v>Sunflag</c:v>
                  </c:pt>
                  <c:pt idx="3">
                    <c:v>Wewood</c:v>
                  </c:pt>
                  <c:pt idx="4">
                    <c:v>CEET</c:v>
                  </c:pt>
                  <c:pt idx="5">
                    <c:v>APLE</c:v>
                  </c:pt>
                </c:lvl>
                <c:lvl>
                  <c:pt idx="0">
                    <c:v>10 years</c:v>
                  </c:pt>
                  <c:pt idx="4">
                    <c:v>5 years</c:v>
                  </c:pt>
                  <c:pt idx="5">
                    <c:v>6 months</c:v>
                  </c:pt>
                </c:lvl>
              </c:multiLvlStrCache>
            </c:multiLvlStrRef>
          </c:cat>
          <c:val>
            <c:numRef>
              <c:f>'PPA Contract Length'!$C$4:$C$19</c:f>
              <c:numCache>
                <c:formatCode>General</c:formatCode>
                <c:ptCount val="6"/>
                <c:pt idx="0">
                  <c:v>6</c:v>
                </c:pt>
                <c:pt idx="1">
                  <c:v>2</c:v>
                </c:pt>
                <c:pt idx="2">
                  <c:v>2</c:v>
                </c:pt>
                <c:pt idx="3">
                  <c:v>10</c:v>
                </c:pt>
                <c:pt idx="4">
                  <c:v>75</c:v>
                </c:pt>
                <c:pt idx="5">
                  <c:v>25</c:v>
                </c:pt>
              </c:numCache>
            </c:numRef>
          </c:val>
          <c:extLst>
            <c:ext xmlns:c16="http://schemas.microsoft.com/office/drawing/2014/chart" uri="{C3380CC4-5D6E-409C-BE32-E72D297353CC}">
              <c16:uniqueId val="{00000004-8A6E-4A5A-8589-C98461F85A40}"/>
            </c:ext>
          </c:extLst>
        </c:ser>
        <c:dLbls>
          <c:dLblPos val="inEnd"/>
          <c:showLegendKey val="0"/>
          <c:showVal val="1"/>
          <c:showCatName val="0"/>
          <c:showSerName val="0"/>
          <c:showPercent val="0"/>
          <c:showBubbleSize val="0"/>
        </c:dLbls>
        <c:gapWidth val="219"/>
        <c:overlap val="-27"/>
        <c:axId val="1509530768"/>
        <c:axId val="1509531728"/>
      </c:barChart>
      <c:catAx>
        <c:axId val="150953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31728"/>
        <c:crosses val="autoZero"/>
        <c:auto val="1"/>
        <c:lblAlgn val="ctr"/>
        <c:lblOffset val="100"/>
        <c:noMultiLvlLbl val="0"/>
      </c:catAx>
      <c:valAx>
        <c:axId val="150953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30768"/>
        <c:crosses val="autoZero"/>
        <c:crossBetween val="between"/>
      </c:valAx>
      <c:spPr>
        <a:solidFill>
          <a:srgbClr val="FFC00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Dashboard.xlsx]Power Plant TCEO!PivotTable3</c:name>
    <c:fmtId val="1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Plant TCEO'!$B$3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Plant TCEO'!$A$4:$A$8</c:f>
              <c:strCache>
                <c:ptCount val="4"/>
                <c:pt idx="0">
                  <c:v>Alaoji</c:v>
                </c:pt>
                <c:pt idx="1">
                  <c:v>Calabar </c:v>
                </c:pt>
                <c:pt idx="2">
                  <c:v>Ogorode</c:v>
                </c:pt>
                <c:pt idx="3">
                  <c:v>Omotosho</c:v>
                </c:pt>
              </c:strCache>
            </c:strRef>
          </c:cat>
          <c:val>
            <c:numRef>
              <c:f>'Power Plant TCEO'!$B$4:$B$8</c:f>
              <c:numCache>
                <c:formatCode>General</c:formatCode>
                <c:ptCount val="4"/>
                <c:pt idx="0">
                  <c:v>25</c:v>
                </c:pt>
                <c:pt idx="1">
                  <c:v>79</c:v>
                </c:pt>
                <c:pt idx="2">
                  <c:v>6</c:v>
                </c:pt>
                <c:pt idx="3">
                  <c:v>10</c:v>
                </c:pt>
              </c:numCache>
            </c:numRef>
          </c:val>
          <c:extLst>
            <c:ext xmlns:c16="http://schemas.microsoft.com/office/drawing/2014/chart" uri="{C3380CC4-5D6E-409C-BE32-E72D297353CC}">
              <c16:uniqueId val="{00000000-5A30-4B05-9863-D5436DE6BD2F}"/>
            </c:ext>
          </c:extLst>
        </c:ser>
        <c:dLbls>
          <c:dLblPos val="outEnd"/>
          <c:showLegendKey val="0"/>
          <c:showVal val="1"/>
          <c:showCatName val="0"/>
          <c:showSerName val="0"/>
          <c:showPercent val="0"/>
          <c:showBubbleSize val="0"/>
        </c:dLbls>
        <c:gapWidth val="100"/>
        <c:overlap val="-24"/>
        <c:axId val="1332951984"/>
        <c:axId val="1332952944"/>
      </c:barChart>
      <c:catAx>
        <c:axId val="133295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52944"/>
        <c:crosses val="autoZero"/>
        <c:auto val="1"/>
        <c:lblAlgn val="ctr"/>
        <c:lblOffset val="100"/>
        <c:noMultiLvlLbl val="0"/>
      </c:catAx>
      <c:valAx>
        <c:axId val="13329529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Dashboard.xlsx]Nos. of Customers Per GeoZone!PivotTable3</c:name>
    <c:fmtId val="1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'Nos. of Customers Per GeoZone'!$B$4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'Nos. of Customers Per GeoZone'!$A$5:$A$10</c:f>
              <c:strCache>
                <c:ptCount val="5"/>
                <c:pt idx="0">
                  <c:v>Abia</c:v>
                </c:pt>
                <c:pt idx="1">
                  <c:v>Lagos</c:v>
                </c:pt>
                <c:pt idx="2">
                  <c:v>Ogun</c:v>
                </c:pt>
                <c:pt idx="3">
                  <c:v>Ondo</c:v>
                </c:pt>
                <c:pt idx="4">
                  <c:v>Togo</c:v>
                </c:pt>
              </c:strCache>
            </c:strRef>
          </c:cat>
          <c:val>
            <c:numRef>
              <c:f>'Nos. of Customers Per GeoZone'!$B$5:$B$10</c:f>
              <c:numCache>
                <c:formatCode>General</c:formatCode>
                <c:ptCount val="5"/>
                <c:pt idx="0">
                  <c:v>1</c:v>
                </c:pt>
                <c:pt idx="1">
                  <c:v>2</c:v>
                </c:pt>
                <c:pt idx="2">
                  <c:v>1</c:v>
                </c:pt>
                <c:pt idx="3">
                  <c:v>1</c:v>
                </c:pt>
                <c:pt idx="4">
                  <c:v>1</c:v>
                </c:pt>
              </c:numCache>
            </c:numRef>
          </c:val>
          <c:extLst>
            <c:ext xmlns:c16="http://schemas.microsoft.com/office/drawing/2014/chart" uri="{C3380CC4-5D6E-409C-BE32-E72D297353CC}">
              <c16:uniqueId val="{00000000-5FA0-451C-BBDA-3459EF0BB631}"/>
            </c:ext>
          </c:extLst>
        </c:ser>
        <c:dLbls>
          <c:dLblPos val="outEnd"/>
          <c:showLegendKey val="0"/>
          <c:showVal val="1"/>
          <c:showCatName val="0"/>
          <c:showSerName val="0"/>
          <c:showPercent val="0"/>
          <c:showBubbleSize val="0"/>
        </c:dLbls>
        <c:gapWidth val="100"/>
        <c:overlap val="-24"/>
        <c:axId val="400623807"/>
        <c:axId val="400625727"/>
      </c:barChart>
      <c:catAx>
        <c:axId val="400623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25727"/>
        <c:crosses val="autoZero"/>
        <c:auto val="1"/>
        <c:lblAlgn val="ctr"/>
        <c:lblOffset val="100"/>
        <c:noMultiLvlLbl val="0"/>
      </c:catAx>
      <c:valAx>
        <c:axId val="400625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Dashboard.xlsx]Power Plant TCEO!PivotTable3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'Power Plant TCEO'!$B$3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'Power Plant TCEO'!$A$4:$A$8</c:f>
              <c:strCache>
                <c:ptCount val="4"/>
                <c:pt idx="0">
                  <c:v>Alaoji</c:v>
                </c:pt>
                <c:pt idx="1">
                  <c:v>Calabar </c:v>
                </c:pt>
                <c:pt idx="2">
                  <c:v>Ogorode</c:v>
                </c:pt>
                <c:pt idx="3">
                  <c:v>Omotosho</c:v>
                </c:pt>
              </c:strCache>
            </c:strRef>
          </c:cat>
          <c:val>
            <c:numRef>
              <c:f>'Power Plant TCEO'!$B$4:$B$8</c:f>
              <c:numCache>
                <c:formatCode>General</c:formatCode>
                <c:ptCount val="4"/>
                <c:pt idx="0">
                  <c:v>25</c:v>
                </c:pt>
                <c:pt idx="1">
                  <c:v>79</c:v>
                </c:pt>
                <c:pt idx="2">
                  <c:v>6</c:v>
                </c:pt>
                <c:pt idx="3">
                  <c:v>10</c:v>
                </c:pt>
              </c:numCache>
            </c:numRef>
          </c:val>
          <c:extLst>
            <c:ext xmlns:c16="http://schemas.microsoft.com/office/drawing/2014/chart" uri="{C3380CC4-5D6E-409C-BE32-E72D297353CC}">
              <c16:uniqueId val="{00000000-9463-4178-9BA1-742436770647}"/>
            </c:ext>
          </c:extLst>
        </c:ser>
        <c:dLbls>
          <c:dLblPos val="outEnd"/>
          <c:showLegendKey val="0"/>
          <c:showVal val="1"/>
          <c:showCatName val="0"/>
          <c:showSerName val="0"/>
          <c:showPercent val="0"/>
          <c:showBubbleSize val="0"/>
        </c:dLbls>
        <c:gapWidth val="100"/>
        <c:overlap val="-24"/>
        <c:axId val="1332951984"/>
        <c:axId val="1332952944"/>
      </c:barChart>
      <c:catAx>
        <c:axId val="133295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52944"/>
        <c:crosses val="autoZero"/>
        <c:auto val="1"/>
        <c:lblAlgn val="ctr"/>
        <c:lblOffset val="100"/>
        <c:noMultiLvlLbl val="0"/>
      </c:catAx>
      <c:valAx>
        <c:axId val="133295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95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Dashboard.xlsx]Nos. of Customers Per GeoZone!PivotTable3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'Nos. of Customers Per GeoZone'!$B$4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'Nos. of Customers Per GeoZone'!$A$5:$A$10</c:f>
              <c:strCache>
                <c:ptCount val="5"/>
                <c:pt idx="0">
                  <c:v>Abia</c:v>
                </c:pt>
                <c:pt idx="1">
                  <c:v>Lagos</c:v>
                </c:pt>
                <c:pt idx="2">
                  <c:v>Ogun</c:v>
                </c:pt>
                <c:pt idx="3">
                  <c:v>Ondo</c:v>
                </c:pt>
                <c:pt idx="4">
                  <c:v>Togo</c:v>
                </c:pt>
              </c:strCache>
            </c:strRef>
          </c:cat>
          <c:val>
            <c:numRef>
              <c:f>'Nos. of Customers Per GeoZone'!$B$5:$B$10</c:f>
              <c:numCache>
                <c:formatCode>General</c:formatCode>
                <c:ptCount val="5"/>
                <c:pt idx="0">
                  <c:v>1</c:v>
                </c:pt>
                <c:pt idx="1">
                  <c:v>2</c:v>
                </c:pt>
                <c:pt idx="2">
                  <c:v>1</c:v>
                </c:pt>
                <c:pt idx="3">
                  <c:v>1</c:v>
                </c:pt>
                <c:pt idx="4">
                  <c:v>1</c:v>
                </c:pt>
              </c:numCache>
            </c:numRef>
          </c:val>
          <c:extLst>
            <c:ext xmlns:c16="http://schemas.microsoft.com/office/drawing/2014/chart" uri="{C3380CC4-5D6E-409C-BE32-E72D297353CC}">
              <c16:uniqueId val="{00000000-68F6-4B68-A788-03C63DFC287D}"/>
            </c:ext>
          </c:extLst>
        </c:ser>
        <c:dLbls>
          <c:dLblPos val="outEnd"/>
          <c:showLegendKey val="0"/>
          <c:showVal val="1"/>
          <c:showCatName val="0"/>
          <c:showSerName val="0"/>
          <c:showPercent val="0"/>
          <c:showBubbleSize val="0"/>
        </c:dLbls>
        <c:gapWidth val="100"/>
        <c:overlap val="-24"/>
        <c:axId val="400623807"/>
        <c:axId val="400625727"/>
      </c:barChart>
      <c:catAx>
        <c:axId val="400623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25727"/>
        <c:crosses val="autoZero"/>
        <c:auto val="1"/>
        <c:lblAlgn val="ctr"/>
        <c:lblOffset val="100"/>
        <c:noMultiLvlLbl val="0"/>
      </c:catAx>
      <c:valAx>
        <c:axId val="4006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2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[The ED Strategy &amp; Commercial Dashboard.xlsx]Customers &amp;Their  TCEO!PivotTable2</c:name>
    <c:fmtId val="21"/>
  </c:pivotSource>
  <c:chart>
    <c:title>
      <c:tx>
        <c:rich>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mj-lt"/>
                <a:ea typeface="+mj-ea"/>
                <a:cs typeface="+mj-cs"/>
              </a:defRPr>
            </a:pPr>
            <a:r>
              <a:rPr lang="en-US" sz="1800"/>
              <a:t>Customers</a:t>
            </a:r>
            <a:r>
              <a:rPr lang="en-US" sz="1800" baseline="0"/>
              <a:t> &amp; TCEO</a:t>
            </a:r>
            <a:endParaRPr lang="en-US" sz="1800"/>
          </a:p>
        </c:rich>
      </c:tx>
      <c:overlay val="0"/>
      <c:spPr>
        <a:noFill/>
        <a:ln>
          <a:noFill/>
        </a:ln>
        <a:effectLst/>
      </c:spPr>
      <c:txPr>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3"/>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'Customers &amp;Their  TCEO'!$C$3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'Customers &amp;Their  TCEO'!$B$4:$B$10</c:f>
              <c:strCache>
                <c:ptCount val="6"/>
                <c:pt idx="0">
                  <c:v>APLE</c:v>
                </c:pt>
                <c:pt idx="1">
                  <c:v>CEET</c:v>
                </c:pt>
                <c:pt idx="2">
                  <c:v>Phoenix</c:v>
                </c:pt>
                <c:pt idx="3">
                  <c:v>Pulkit</c:v>
                </c:pt>
                <c:pt idx="4">
                  <c:v>Sunflag</c:v>
                </c:pt>
                <c:pt idx="5">
                  <c:v>Wewood</c:v>
                </c:pt>
              </c:strCache>
            </c:strRef>
          </c:cat>
          <c:val>
            <c:numRef>
              <c:f>'Customers &amp;Their  TCEO'!$C$4:$C$10</c:f>
              <c:numCache>
                <c:formatCode>General</c:formatCode>
                <c:ptCount val="6"/>
                <c:pt idx="0">
                  <c:v>25</c:v>
                </c:pt>
                <c:pt idx="1">
                  <c:v>75</c:v>
                </c:pt>
                <c:pt idx="2">
                  <c:v>6</c:v>
                </c:pt>
                <c:pt idx="3">
                  <c:v>2</c:v>
                </c:pt>
                <c:pt idx="4">
                  <c:v>2</c:v>
                </c:pt>
                <c:pt idx="5">
                  <c:v>10</c:v>
                </c:pt>
              </c:numCache>
            </c:numRef>
          </c:val>
          <c:extLst>
            <c:ext xmlns:c16="http://schemas.microsoft.com/office/drawing/2014/chart" uri="{C3380CC4-5D6E-409C-BE32-E72D297353CC}">
              <c16:uniqueId val="{00000000-D9C9-44FF-92A7-47A9BC58FD7C}"/>
            </c:ext>
          </c:extLst>
        </c:ser>
        <c:dLbls>
          <c:dLblPos val="outEnd"/>
          <c:showLegendKey val="0"/>
          <c:showVal val="1"/>
          <c:showCatName val="0"/>
          <c:showSerName val="0"/>
          <c:showPercent val="0"/>
          <c:showBubbleSize val="0"/>
        </c:dLbls>
        <c:gapWidth val="199"/>
        <c:axId val="704026495"/>
        <c:axId val="704024095"/>
      </c:barChart>
      <c:catAx>
        <c:axId val="70402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04024095"/>
        <c:crosses val="autoZero"/>
        <c:auto val="1"/>
        <c:lblAlgn val="ctr"/>
        <c:lblOffset val="100"/>
        <c:noMultiLvlLbl val="0"/>
      </c:catAx>
      <c:valAx>
        <c:axId val="7040240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02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3</xdr:col>
      <xdr:colOff>314325</xdr:colOff>
      <xdr:row>5</xdr:row>
      <xdr:rowOff>66677</xdr:rowOff>
    </xdr:from>
    <xdr:ext cx="2028825" cy="800098"/>
    <xdr:sp macro="" textlink="B6">
      <xdr:nvSpPr>
        <xdr:cNvPr id="5" name="TextBox 4">
          <a:extLst>
            <a:ext uri="{FF2B5EF4-FFF2-40B4-BE49-F238E27FC236}">
              <a16:creationId xmlns:a16="http://schemas.microsoft.com/office/drawing/2014/main" id="{CD778BDD-6C46-92EB-2ACB-72E581A06277}"/>
            </a:ext>
          </a:extLst>
        </xdr:cNvPr>
        <xdr:cNvSpPr txBox="1"/>
      </xdr:nvSpPr>
      <xdr:spPr>
        <a:xfrm>
          <a:off x="3133725" y="1228727"/>
          <a:ext cx="2028825" cy="80009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algn="ctr"/>
          <a:fld id="{A011EE74-249E-4BF0-9F24-25BDCEB2D7A0}" type="TxLink">
            <a:rPr lang="en-US" sz="1400" b="1" i="0" u="none" strike="noStrike">
              <a:solidFill>
                <a:srgbClr val="000000"/>
              </a:solidFill>
              <a:latin typeface="Aptos Narrow"/>
            </a:rPr>
            <a:pPr algn="ctr"/>
            <a:t> Total Contracted Energy Offtake (MW):
120</a:t>
          </a:fld>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19050</xdr:colOff>
      <xdr:row>1</xdr:row>
      <xdr:rowOff>180975</xdr:rowOff>
    </xdr:from>
    <xdr:to>
      <xdr:col>13</xdr:col>
      <xdr:colOff>590550</xdr:colOff>
      <xdr:row>24</xdr:row>
      <xdr:rowOff>9525</xdr:rowOff>
    </xdr:to>
    <xdr:graphicFrame macro="">
      <xdr:nvGraphicFramePr>
        <xdr:cNvPr id="2" name="Chart 1">
          <a:extLst>
            <a:ext uri="{FF2B5EF4-FFF2-40B4-BE49-F238E27FC236}">
              <a16:creationId xmlns:a16="http://schemas.microsoft.com/office/drawing/2014/main" id="{23767908-5747-503D-C1C8-55A759844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28573</xdr:colOff>
      <xdr:row>2</xdr:row>
      <xdr:rowOff>9525</xdr:rowOff>
    </xdr:from>
    <xdr:to>
      <xdr:col>19</xdr:col>
      <xdr:colOff>9524</xdr:colOff>
      <xdr:row>8</xdr:row>
      <xdr:rowOff>28575</xdr:rowOff>
    </xdr:to>
    <mc:AlternateContent xmlns:mc="http://schemas.openxmlformats.org/markup-compatibility/2006" xmlns:a14="http://schemas.microsoft.com/office/drawing/2010/main">
      <mc:Choice Requires="a14">
        <xdr:graphicFrame macro="">
          <xdr:nvGraphicFramePr>
            <xdr:cNvPr id="3" name="Eligible Customers (EC)/Bilateral Customers(Discos)">
              <a:extLst>
                <a:ext uri="{FF2B5EF4-FFF2-40B4-BE49-F238E27FC236}">
                  <a16:creationId xmlns:a16="http://schemas.microsoft.com/office/drawing/2014/main" id="{DDFE7744-556E-7277-45BE-6C9DAB0323E4}"/>
                </a:ext>
              </a:extLst>
            </xdr:cNvPr>
            <xdr:cNvGraphicFramePr/>
          </xdr:nvGraphicFramePr>
          <xdr:xfrm>
            <a:off x="0" y="0"/>
            <a:ext cx="0" cy="0"/>
          </xdr:xfrm>
          <a:graphic>
            <a:graphicData uri="http://schemas.microsoft.com/office/drawing/2010/slicer">
              <sle:slicer xmlns:sle="http://schemas.microsoft.com/office/drawing/2010/slicer" name="Eligible Customers (EC)/Bilateral Customers(Discos)"/>
            </a:graphicData>
          </a:graphic>
        </xdr:graphicFrame>
      </mc:Choice>
      <mc:Fallback xmlns="">
        <xdr:sp macro="" textlink="">
          <xdr:nvSpPr>
            <xdr:cNvPr id="0" name=""/>
            <xdr:cNvSpPr>
              <a:spLocks noTextEdit="1"/>
            </xdr:cNvSpPr>
          </xdr:nvSpPr>
          <xdr:spPr>
            <a:xfrm>
              <a:off x="11077574" y="390525"/>
              <a:ext cx="2543176"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9</xdr:row>
      <xdr:rowOff>19050</xdr:rowOff>
    </xdr:from>
    <xdr:to>
      <xdr:col>19</xdr:col>
      <xdr:colOff>9526</xdr:colOff>
      <xdr:row>16</xdr:row>
      <xdr:rowOff>171450</xdr:rowOff>
    </xdr:to>
    <mc:AlternateContent xmlns:mc="http://schemas.openxmlformats.org/markup-compatibility/2006" xmlns:a14="http://schemas.microsoft.com/office/drawing/2010/main">
      <mc:Choice Requires="a14">
        <xdr:graphicFrame macro="">
          <xdr:nvGraphicFramePr>
            <xdr:cNvPr id="4" name="PPA Details">
              <a:extLst>
                <a:ext uri="{FF2B5EF4-FFF2-40B4-BE49-F238E27FC236}">
                  <a16:creationId xmlns:a16="http://schemas.microsoft.com/office/drawing/2014/main" id="{BFE2C247-37A2-2678-C46A-DA94BF130BE4}"/>
                </a:ext>
              </a:extLst>
            </xdr:cNvPr>
            <xdr:cNvGraphicFramePr/>
          </xdr:nvGraphicFramePr>
          <xdr:xfrm>
            <a:off x="0" y="0"/>
            <a:ext cx="0" cy="0"/>
          </xdr:xfrm>
          <a:graphic>
            <a:graphicData uri="http://schemas.microsoft.com/office/drawing/2010/slicer">
              <sle:slicer xmlns:sle="http://schemas.microsoft.com/office/drawing/2010/slicer" name="PPA Details"/>
            </a:graphicData>
          </a:graphic>
        </xdr:graphicFrame>
      </mc:Choice>
      <mc:Fallback xmlns="">
        <xdr:sp macro="" textlink="">
          <xdr:nvSpPr>
            <xdr:cNvPr id="0" name=""/>
            <xdr:cNvSpPr>
              <a:spLocks noTextEdit="1"/>
            </xdr:cNvSpPr>
          </xdr:nvSpPr>
          <xdr:spPr>
            <a:xfrm>
              <a:off x="12420599" y="1733550"/>
              <a:ext cx="2438402"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9525</xdr:colOff>
      <xdr:row>18</xdr:row>
      <xdr:rowOff>47625</xdr:rowOff>
    </xdr:from>
    <xdr:to>
      <xdr:col>19</xdr:col>
      <xdr:colOff>9525</xdr:colOff>
      <xdr:row>25</xdr:row>
      <xdr:rowOff>47625</xdr:rowOff>
    </xdr:to>
    <mc:AlternateContent xmlns:mc="http://schemas.openxmlformats.org/markup-compatibility/2006" xmlns:a14="http://schemas.microsoft.com/office/drawing/2010/main">
      <mc:Choice Requires="a14">
        <xdr:graphicFrame macro="">
          <xdr:nvGraphicFramePr>
            <xdr:cNvPr id="5" name="PPA STATUS ">
              <a:extLst>
                <a:ext uri="{FF2B5EF4-FFF2-40B4-BE49-F238E27FC236}">
                  <a16:creationId xmlns:a16="http://schemas.microsoft.com/office/drawing/2014/main" id="{B3AF29BA-598C-B9F7-2DB0-436BAD7677E4}"/>
                </a:ext>
              </a:extLst>
            </xdr:cNvPr>
            <xdr:cNvGraphicFramePr/>
          </xdr:nvGraphicFramePr>
          <xdr:xfrm>
            <a:off x="0" y="0"/>
            <a:ext cx="0" cy="0"/>
          </xdr:xfrm>
          <a:graphic>
            <a:graphicData uri="http://schemas.microsoft.com/office/drawing/2010/slicer">
              <sle:slicer xmlns:sle="http://schemas.microsoft.com/office/drawing/2010/slicer" name="PPA STATUS "/>
            </a:graphicData>
          </a:graphic>
        </xdr:graphicFrame>
      </mc:Choice>
      <mc:Fallback xmlns="">
        <xdr:sp macro="" textlink="">
          <xdr:nvSpPr>
            <xdr:cNvPr id="0" name=""/>
            <xdr:cNvSpPr>
              <a:spLocks noTextEdit="1"/>
            </xdr:cNvSpPr>
          </xdr:nvSpPr>
          <xdr:spPr>
            <a:xfrm>
              <a:off x="12420600" y="3476625"/>
              <a:ext cx="24384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26</xdr:row>
      <xdr:rowOff>0</xdr:rowOff>
    </xdr:from>
    <xdr:to>
      <xdr:col>19</xdr:col>
      <xdr:colOff>0</xdr:colOff>
      <xdr:row>32</xdr:row>
      <xdr:rowOff>161925</xdr:rowOff>
    </xdr:to>
    <mc:AlternateContent xmlns:mc="http://schemas.openxmlformats.org/markup-compatibility/2006" xmlns:a14="http://schemas.microsoft.com/office/drawing/2010/main">
      <mc:Choice Requires="a14">
        <xdr:graphicFrame macro="">
          <xdr:nvGraphicFramePr>
            <xdr:cNvPr id="6" name="PPA UPDATE">
              <a:extLst>
                <a:ext uri="{FF2B5EF4-FFF2-40B4-BE49-F238E27FC236}">
                  <a16:creationId xmlns:a16="http://schemas.microsoft.com/office/drawing/2014/main" id="{2981C471-BB50-DB72-2721-26709AE7855D}"/>
                </a:ext>
              </a:extLst>
            </xdr:cNvPr>
            <xdr:cNvGraphicFramePr/>
          </xdr:nvGraphicFramePr>
          <xdr:xfrm>
            <a:off x="0" y="0"/>
            <a:ext cx="0" cy="0"/>
          </xdr:xfrm>
          <a:graphic>
            <a:graphicData uri="http://schemas.microsoft.com/office/drawing/2010/slicer">
              <sle:slicer xmlns:sle="http://schemas.microsoft.com/office/drawing/2010/slicer" name="PPA UPDATE"/>
            </a:graphicData>
          </a:graphic>
        </xdr:graphicFrame>
      </mc:Choice>
      <mc:Fallback xmlns="">
        <xdr:sp macro="" textlink="">
          <xdr:nvSpPr>
            <xdr:cNvPr id="0" name=""/>
            <xdr:cNvSpPr>
              <a:spLocks noTextEdit="1"/>
            </xdr:cNvSpPr>
          </xdr:nvSpPr>
          <xdr:spPr>
            <a:xfrm>
              <a:off x="12430125" y="4953000"/>
              <a:ext cx="241935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47623</xdr:colOff>
      <xdr:row>2</xdr:row>
      <xdr:rowOff>23811</xdr:rowOff>
    </xdr:from>
    <xdr:to>
      <xdr:col>13</xdr:col>
      <xdr:colOff>1333500</xdr:colOff>
      <xdr:row>20</xdr:row>
      <xdr:rowOff>0</xdr:rowOff>
    </xdr:to>
    <xdr:graphicFrame macro="">
      <xdr:nvGraphicFramePr>
        <xdr:cNvPr id="3" name="Chart 2">
          <a:extLst>
            <a:ext uri="{FF2B5EF4-FFF2-40B4-BE49-F238E27FC236}">
              <a16:creationId xmlns:a16="http://schemas.microsoft.com/office/drawing/2014/main" id="{5CDC5A69-6F08-DB49-C49D-24AC6B495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-30653</xdr:rowOff>
    </xdr:from>
    <xdr:ext cx="19516724" cy="718530"/>
    <xdr:sp macro="" textlink="">
      <xdr:nvSpPr>
        <xdr:cNvPr id="2" name="TextBox 1">
          <a:extLst>
            <a:ext uri="{FF2B5EF4-FFF2-40B4-BE49-F238E27FC236}">
              <a16:creationId xmlns:a16="http://schemas.microsoft.com/office/drawing/2014/main" id="{FDBBABB3-B2E5-9C26-8D54-405DE4D6FD22}"/>
            </a:ext>
          </a:extLst>
        </xdr:cNvPr>
        <xdr:cNvSpPr txBox="1"/>
      </xdr:nvSpPr>
      <xdr:spPr>
        <a:xfrm rot="10800000" flipH="1" flipV="1">
          <a:off x="76200" y="-30653"/>
          <a:ext cx="19516724" cy="718530"/>
        </a:xfrm>
        <a:prstGeom prst="rect">
          <a:avLst/>
        </a:prstGeom>
        <a:solidFill>
          <a:schemeClr val="accent6">
            <a:lumMod val="7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a:t>ED  STRATEGY</a:t>
          </a:r>
          <a:r>
            <a:rPr lang="en-US" sz="4000" baseline="0"/>
            <a:t> &amp; COMMERCIAL   -  COMMERCIAL DASHBOARD </a:t>
          </a:r>
          <a:endParaRPr lang="en-US" sz="4000"/>
        </a:p>
      </xdr:txBody>
    </xdr:sp>
    <xdr:clientData/>
  </xdr:oneCellAnchor>
  <xdr:twoCellAnchor>
    <xdr:from>
      <xdr:col>0</xdr:col>
      <xdr:colOff>66675</xdr:colOff>
      <xdr:row>3</xdr:row>
      <xdr:rowOff>180975</xdr:rowOff>
    </xdr:from>
    <xdr:to>
      <xdr:col>11</xdr:col>
      <xdr:colOff>438149</xdr:colOff>
      <xdr:row>19</xdr:row>
      <xdr:rowOff>152401</xdr:rowOff>
    </xdr:to>
    <xdr:graphicFrame macro="">
      <xdr:nvGraphicFramePr>
        <xdr:cNvPr id="7" name="Chart 6">
          <a:extLst>
            <a:ext uri="{FF2B5EF4-FFF2-40B4-BE49-F238E27FC236}">
              <a16:creationId xmlns:a16="http://schemas.microsoft.com/office/drawing/2014/main" id="{4A17A96B-1897-4EC9-9D4A-FB8A49639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228600</xdr:colOff>
      <xdr:row>4</xdr:row>
      <xdr:rowOff>19050</xdr:rowOff>
    </xdr:from>
    <xdr:to>
      <xdr:col>28</xdr:col>
      <xdr:colOff>247649</xdr:colOff>
      <xdr:row>9</xdr:row>
      <xdr:rowOff>152400</xdr:rowOff>
    </xdr:to>
    <mc:AlternateContent xmlns:mc="http://schemas.openxmlformats.org/markup-compatibility/2006" xmlns:a14="http://schemas.microsoft.com/office/drawing/2010/main">
      <mc:Choice Requires="a14">
        <xdr:graphicFrame macro="">
          <xdr:nvGraphicFramePr>
            <xdr:cNvPr id="8" name="Eligible Customers (EC)/Bilateral Customers(Discos) 1">
              <a:extLst>
                <a:ext uri="{FF2B5EF4-FFF2-40B4-BE49-F238E27FC236}">
                  <a16:creationId xmlns:a16="http://schemas.microsoft.com/office/drawing/2014/main" id="{CA38F9DE-EE97-4FFC-9327-549165E72F2B}"/>
                </a:ext>
              </a:extLst>
            </xdr:cNvPr>
            <xdr:cNvGraphicFramePr/>
          </xdr:nvGraphicFramePr>
          <xdr:xfrm>
            <a:off x="0" y="0"/>
            <a:ext cx="0" cy="0"/>
          </xdr:xfrm>
          <a:graphic>
            <a:graphicData uri="http://schemas.microsoft.com/office/drawing/2010/slicer">
              <sle:slicer xmlns:sle="http://schemas.microsoft.com/office/drawing/2010/slicer" name="Eligible Customers (EC)/Bilateral Customers(Discos) 1"/>
            </a:graphicData>
          </a:graphic>
        </xdr:graphicFrame>
      </mc:Choice>
      <mc:Fallback xmlns="">
        <xdr:sp macro="" textlink="">
          <xdr:nvSpPr>
            <xdr:cNvPr id="0" name=""/>
            <xdr:cNvSpPr>
              <a:spLocks noTextEdit="1"/>
            </xdr:cNvSpPr>
          </xdr:nvSpPr>
          <xdr:spPr>
            <a:xfrm>
              <a:off x="15373350" y="781050"/>
              <a:ext cx="2457449"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257175</xdr:colOff>
      <xdr:row>10</xdr:row>
      <xdr:rowOff>180975</xdr:rowOff>
    </xdr:from>
    <xdr:to>
      <xdr:col>28</xdr:col>
      <xdr:colOff>257175</xdr:colOff>
      <xdr:row>19</xdr:row>
      <xdr:rowOff>161925</xdr:rowOff>
    </xdr:to>
    <mc:AlternateContent xmlns:mc="http://schemas.openxmlformats.org/markup-compatibility/2006" xmlns:a14="http://schemas.microsoft.com/office/drawing/2010/main">
      <mc:Choice Requires="a14">
        <xdr:graphicFrame macro="">
          <xdr:nvGraphicFramePr>
            <xdr:cNvPr id="9" name="PPA Details 1">
              <a:extLst>
                <a:ext uri="{FF2B5EF4-FFF2-40B4-BE49-F238E27FC236}">
                  <a16:creationId xmlns:a16="http://schemas.microsoft.com/office/drawing/2014/main" id="{C27C4AC5-C01D-4DD3-B626-2BA42C5B9BD8}"/>
                </a:ext>
              </a:extLst>
            </xdr:cNvPr>
            <xdr:cNvGraphicFramePr/>
          </xdr:nvGraphicFramePr>
          <xdr:xfrm>
            <a:off x="0" y="0"/>
            <a:ext cx="0" cy="0"/>
          </xdr:xfrm>
          <a:graphic>
            <a:graphicData uri="http://schemas.microsoft.com/office/drawing/2010/slicer">
              <sle:slicer xmlns:sle="http://schemas.microsoft.com/office/drawing/2010/slicer" name="PPA Details 1"/>
            </a:graphicData>
          </a:graphic>
        </xdr:graphicFrame>
      </mc:Choice>
      <mc:Fallback xmlns="">
        <xdr:sp macro="" textlink="">
          <xdr:nvSpPr>
            <xdr:cNvPr id="0" name=""/>
            <xdr:cNvSpPr>
              <a:spLocks noTextEdit="1"/>
            </xdr:cNvSpPr>
          </xdr:nvSpPr>
          <xdr:spPr>
            <a:xfrm>
              <a:off x="15401925" y="2085975"/>
              <a:ext cx="24384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295275</xdr:colOff>
      <xdr:row>20</xdr:row>
      <xdr:rowOff>47625</xdr:rowOff>
    </xdr:from>
    <xdr:to>
      <xdr:col>28</xdr:col>
      <xdr:colOff>238125</xdr:colOff>
      <xdr:row>28</xdr:row>
      <xdr:rowOff>47625</xdr:rowOff>
    </xdr:to>
    <mc:AlternateContent xmlns:mc="http://schemas.openxmlformats.org/markup-compatibility/2006" xmlns:a14="http://schemas.microsoft.com/office/drawing/2010/main">
      <mc:Choice Requires="a14">
        <xdr:graphicFrame macro="">
          <xdr:nvGraphicFramePr>
            <xdr:cNvPr id="10" name="PPA STATUS  1">
              <a:extLst>
                <a:ext uri="{FF2B5EF4-FFF2-40B4-BE49-F238E27FC236}">
                  <a16:creationId xmlns:a16="http://schemas.microsoft.com/office/drawing/2014/main" id="{BEA63A7C-0A81-429F-8395-41A217AB52B0}"/>
                </a:ext>
              </a:extLst>
            </xdr:cNvPr>
            <xdr:cNvGraphicFramePr/>
          </xdr:nvGraphicFramePr>
          <xdr:xfrm>
            <a:off x="0" y="0"/>
            <a:ext cx="0" cy="0"/>
          </xdr:xfrm>
          <a:graphic>
            <a:graphicData uri="http://schemas.microsoft.com/office/drawing/2010/slicer">
              <sle:slicer xmlns:sle="http://schemas.microsoft.com/office/drawing/2010/slicer" name="PPA STATUS  1"/>
            </a:graphicData>
          </a:graphic>
        </xdr:graphicFrame>
      </mc:Choice>
      <mc:Fallback xmlns="">
        <xdr:sp macro="" textlink="">
          <xdr:nvSpPr>
            <xdr:cNvPr id="0" name=""/>
            <xdr:cNvSpPr>
              <a:spLocks noTextEdit="1"/>
            </xdr:cNvSpPr>
          </xdr:nvSpPr>
          <xdr:spPr>
            <a:xfrm>
              <a:off x="15440025" y="3857625"/>
              <a:ext cx="23812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304799</xdr:colOff>
      <xdr:row>28</xdr:row>
      <xdr:rowOff>104775</xdr:rowOff>
    </xdr:from>
    <xdr:to>
      <xdr:col>28</xdr:col>
      <xdr:colOff>247650</xdr:colOff>
      <xdr:row>35</xdr:row>
      <xdr:rowOff>38100</xdr:rowOff>
    </xdr:to>
    <mc:AlternateContent xmlns:mc="http://schemas.openxmlformats.org/markup-compatibility/2006" xmlns:a14="http://schemas.microsoft.com/office/drawing/2010/main">
      <mc:Choice Requires="a14">
        <xdr:graphicFrame macro="">
          <xdr:nvGraphicFramePr>
            <xdr:cNvPr id="11" name="PPA UPDATE 1">
              <a:extLst>
                <a:ext uri="{FF2B5EF4-FFF2-40B4-BE49-F238E27FC236}">
                  <a16:creationId xmlns:a16="http://schemas.microsoft.com/office/drawing/2014/main" id="{8A9F6133-0CA6-41DC-A949-7CD83BE0B4BD}"/>
                </a:ext>
              </a:extLst>
            </xdr:cNvPr>
            <xdr:cNvGraphicFramePr/>
          </xdr:nvGraphicFramePr>
          <xdr:xfrm>
            <a:off x="0" y="0"/>
            <a:ext cx="0" cy="0"/>
          </xdr:xfrm>
          <a:graphic>
            <a:graphicData uri="http://schemas.microsoft.com/office/drawing/2010/slicer">
              <sle:slicer xmlns:sle="http://schemas.microsoft.com/office/drawing/2010/slicer" name="PPA UPDATE 1"/>
            </a:graphicData>
          </a:graphic>
        </xdr:graphicFrame>
      </mc:Choice>
      <mc:Fallback xmlns="">
        <xdr:sp macro="" textlink="">
          <xdr:nvSpPr>
            <xdr:cNvPr id="0" name=""/>
            <xdr:cNvSpPr>
              <a:spLocks noTextEdit="1"/>
            </xdr:cNvSpPr>
          </xdr:nvSpPr>
          <xdr:spPr>
            <a:xfrm>
              <a:off x="15449549" y="5438775"/>
              <a:ext cx="2381251"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495299</xdr:colOff>
      <xdr:row>4</xdr:row>
      <xdr:rowOff>1</xdr:rowOff>
    </xdr:from>
    <xdr:to>
      <xdr:col>24</xdr:col>
      <xdr:colOff>142874</xdr:colOff>
      <xdr:row>19</xdr:row>
      <xdr:rowOff>152400</xdr:rowOff>
    </xdr:to>
    <xdr:graphicFrame macro="">
      <xdr:nvGraphicFramePr>
        <xdr:cNvPr id="6" name="Chart 11">
          <a:extLst>
            <a:ext uri="{FF2B5EF4-FFF2-40B4-BE49-F238E27FC236}">
              <a16:creationId xmlns:a16="http://schemas.microsoft.com/office/drawing/2014/main" id="{097CA26B-D54D-4322-9862-3AC4D00BC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47624</xdr:colOff>
      <xdr:row>20</xdr:row>
      <xdr:rowOff>47625</xdr:rowOff>
    </xdr:from>
    <xdr:to>
      <xdr:col>8</xdr:col>
      <xdr:colOff>247649</xdr:colOff>
      <xdr:row>34</xdr:row>
      <xdr:rowOff>180975</xdr:rowOff>
    </xdr:to>
    <xdr:graphicFrame macro="">
      <xdr:nvGraphicFramePr>
        <xdr:cNvPr id="14" name="Chart 13">
          <a:extLst>
            <a:ext uri="{FF2B5EF4-FFF2-40B4-BE49-F238E27FC236}">
              <a16:creationId xmlns:a16="http://schemas.microsoft.com/office/drawing/2014/main" id="{EACABA67-E52E-4356-BEE6-CD55C906AD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314325</xdr:colOff>
      <xdr:row>20</xdr:row>
      <xdr:rowOff>66675</xdr:rowOff>
    </xdr:from>
    <xdr:to>
      <xdr:col>17</xdr:col>
      <xdr:colOff>114300</xdr:colOff>
      <xdr:row>34</xdr:row>
      <xdr:rowOff>171450</xdr:rowOff>
    </xdr:to>
    <xdr:graphicFrame macro="">
      <xdr:nvGraphicFramePr>
        <xdr:cNvPr id="16" name="Chart 15">
          <a:extLst>
            <a:ext uri="{FF2B5EF4-FFF2-40B4-BE49-F238E27FC236}">
              <a16:creationId xmlns:a16="http://schemas.microsoft.com/office/drawing/2014/main" id="{31EDBFDA-4FA7-4918-87BD-6C6FD6E01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228601</xdr:colOff>
      <xdr:row>20</xdr:row>
      <xdr:rowOff>85725</xdr:rowOff>
    </xdr:from>
    <xdr:to>
      <xdr:col>24</xdr:col>
      <xdr:colOff>200025</xdr:colOff>
      <xdr:row>34</xdr:row>
      <xdr:rowOff>171450</xdr:rowOff>
    </xdr:to>
    <mc:AlternateContent xmlns:mc="http://schemas.openxmlformats.org/markup-compatibility/2006" xmlns:a14="http://schemas.microsoft.com/office/drawing/2010/main">
      <mc:Choice Requires="a14">
        <xdr:graphicFrame macro="">
          <xdr:nvGraphicFramePr>
            <xdr:cNvPr id="17" name="Geopilitical Zone of Signed Customers 1">
              <a:extLst>
                <a:ext uri="{FF2B5EF4-FFF2-40B4-BE49-F238E27FC236}">
                  <a16:creationId xmlns:a16="http://schemas.microsoft.com/office/drawing/2014/main" id="{9336F14E-AF59-4E8C-9607-C9D98A57BCD6}"/>
                </a:ext>
              </a:extLst>
            </xdr:cNvPr>
            <xdr:cNvGraphicFramePr/>
          </xdr:nvGraphicFramePr>
          <xdr:xfrm>
            <a:off x="0" y="0"/>
            <a:ext cx="0" cy="0"/>
          </xdr:xfrm>
          <a:graphic>
            <a:graphicData uri="http://schemas.microsoft.com/office/drawing/2010/slicer">
              <sle:slicer xmlns:sle="http://schemas.microsoft.com/office/drawing/2010/slicer" name="Geopilitical Zone of Signed Customers 1"/>
            </a:graphicData>
          </a:graphic>
        </xdr:graphicFrame>
      </mc:Choice>
      <mc:Fallback xmlns="">
        <xdr:sp macro="" textlink="">
          <xdr:nvSpPr>
            <xdr:cNvPr id="0" name=""/>
            <xdr:cNvSpPr>
              <a:spLocks noTextEdit="1"/>
            </xdr:cNvSpPr>
          </xdr:nvSpPr>
          <xdr:spPr>
            <a:xfrm>
              <a:off x="11106151" y="3895725"/>
              <a:ext cx="4238624"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14286</xdr:rowOff>
    </xdr:from>
    <xdr:to>
      <xdr:col>12</xdr:col>
      <xdr:colOff>9525</xdr:colOff>
      <xdr:row>20</xdr:row>
      <xdr:rowOff>19050</xdr:rowOff>
    </xdr:to>
    <xdr:graphicFrame macro="">
      <xdr:nvGraphicFramePr>
        <xdr:cNvPr id="2" name="Chart 1">
          <a:extLst>
            <a:ext uri="{FF2B5EF4-FFF2-40B4-BE49-F238E27FC236}">
              <a16:creationId xmlns:a16="http://schemas.microsoft.com/office/drawing/2014/main" id="{2FB3F66A-6B2B-E7F7-3BD0-3C0F994512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19049</xdr:colOff>
      <xdr:row>3</xdr:row>
      <xdr:rowOff>14287</xdr:rowOff>
    </xdr:from>
    <xdr:to>
      <xdr:col>15</xdr:col>
      <xdr:colOff>180974</xdr:colOff>
      <xdr:row>20</xdr:row>
      <xdr:rowOff>180975</xdr:rowOff>
    </xdr:to>
    <xdr:graphicFrame macro="">
      <xdr:nvGraphicFramePr>
        <xdr:cNvPr id="3" name="Chart 2">
          <a:extLst>
            <a:ext uri="{FF2B5EF4-FFF2-40B4-BE49-F238E27FC236}">
              <a16:creationId xmlns:a16="http://schemas.microsoft.com/office/drawing/2014/main" id="{8F8BEABD-74F3-A82D-EBC5-422BF3636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19050</xdr:colOff>
      <xdr:row>3</xdr:row>
      <xdr:rowOff>28574</xdr:rowOff>
    </xdr:from>
    <xdr:to>
      <xdr:col>19</xdr:col>
      <xdr:colOff>47625</xdr:colOff>
      <xdr:row>15</xdr:row>
      <xdr:rowOff>190499</xdr:rowOff>
    </xdr:to>
    <mc:AlternateContent xmlns:mc="http://schemas.openxmlformats.org/markup-compatibility/2006" xmlns:a14="http://schemas.microsoft.com/office/drawing/2010/main">
      <mc:Choice Requires="a14">
        <xdr:graphicFrame macro="">
          <xdr:nvGraphicFramePr>
            <xdr:cNvPr id="4" name="Geopilitical Zone of Signed Customers">
              <a:extLst>
                <a:ext uri="{FF2B5EF4-FFF2-40B4-BE49-F238E27FC236}">
                  <a16:creationId xmlns:a16="http://schemas.microsoft.com/office/drawing/2014/main" id="{3DB5A19A-475C-F7F8-497B-02B0FCD6113D}"/>
                </a:ext>
              </a:extLst>
            </xdr:cNvPr>
            <xdr:cNvGraphicFramePr/>
          </xdr:nvGraphicFramePr>
          <xdr:xfrm>
            <a:off x="0" y="0"/>
            <a:ext cx="0" cy="0"/>
          </xdr:xfrm>
          <a:graphic>
            <a:graphicData uri="http://schemas.microsoft.com/office/drawing/2010/slicer">
              <sle:slicer xmlns:sle="http://schemas.microsoft.com/office/drawing/2010/slicer" name="Geopilitical Zone of Signed Customers"/>
            </a:graphicData>
          </a:graphic>
        </xdr:graphicFrame>
      </mc:Choice>
      <mc:Fallback xmlns="">
        <xdr:sp macro="" textlink="">
          <xdr:nvSpPr>
            <xdr:cNvPr id="0" name=""/>
            <xdr:cNvSpPr>
              <a:spLocks noTextEdit="1"/>
            </xdr:cNvSpPr>
          </xdr:nvSpPr>
          <xdr:spPr>
            <a:xfrm>
              <a:off x="9515475" y="600074"/>
              <a:ext cx="1857375" cy="244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oneCellAnchor>
    <xdr:from>
      <xdr:col>0</xdr:col>
      <xdr:colOff>76200</xdr:colOff>
      <xdr:row>0</xdr:row>
      <xdr:rowOff>-30653</xdr:rowOff>
    </xdr:from>
    <xdr:ext cx="19516724" cy="718530"/>
    <xdr:sp macro="" textlink="">
      <xdr:nvSpPr>
        <xdr:cNvPr id="2" name="TextBox 1">
          <a:extLst>
            <a:ext uri="{FF2B5EF4-FFF2-40B4-BE49-F238E27FC236}">
              <a16:creationId xmlns:a16="http://schemas.microsoft.com/office/drawing/2014/main" id="{3A76AD21-7097-4C0A-8958-AF08E8A7CF1E}"/>
            </a:ext>
          </a:extLst>
        </xdr:cNvPr>
        <xdr:cNvSpPr txBox="1"/>
      </xdr:nvSpPr>
      <xdr:spPr>
        <a:xfrm rot="10800000" flipH="1" flipV="1">
          <a:off x="76200" y="-30653"/>
          <a:ext cx="19516724" cy="718530"/>
        </a:xfrm>
        <a:prstGeom prst="rect">
          <a:avLst/>
        </a:prstGeom>
        <a:solidFill>
          <a:schemeClr val="accent6">
            <a:lumMod val="7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4000"/>
            <a:t>ED  STRATEGY</a:t>
          </a:r>
          <a:r>
            <a:rPr lang="en-US" sz="4000" baseline="0"/>
            <a:t> &amp; COMMERCIAL   -  COMMERCIAL DASHBOARD </a:t>
          </a:r>
          <a:endParaRPr lang="en-US" sz="4000"/>
        </a:p>
      </xdr:txBody>
    </xdr:sp>
    <xdr:clientData/>
  </xdr:oneCellAnchor>
  <xdr:twoCellAnchor>
    <xdr:from>
      <xdr:col>0</xdr:col>
      <xdr:colOff>47625</xdr:colOff>
      <xdr:row>3</xdr:row>
      <xdr:rowOff>180975</xdr:rowOff>
    </xdr:from>
    <xdr:to>
      <xdr:col>11</xdr:col>
      <xdr:colOff>76201</xdr:colOff>
      <xdr:row>18</xdr:row>
      <xdr:rowOff>38100</xdr:rowOff>
    </xdr:to>
    <xdr:graphicFrame macro="">
      <xdr:nvGraphicFramePr>
        <xdr:cNvPr id="3" name="Chart 2">
          <a:extLst>
            <a:ext uri="{FF2B5EF4-FFF2-40B4-BE49-F238E27FC236}">
              <a16:creationId xmlns:a16="http://schemas.microsoft.com/office/drawing/2014/main" id="{6FE290A6-2ECD-4EA8-BECD-3AC19602B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581025</xdr:colOff>
      <xdr:row>10</xdr:row>
      <xdr:rowOff>142875</xdr:rowOff>
    </xdr:from>
    <xdr:to>
      <xdr:col>26</xdr:col>
      <xdr:colOff>476250</xdr:colOff>
      <xdr:row>18</xdr:row>
      <xdr:rowOff>66675</xdr:rowOff>
    </xdr:to>
    <mc:AlternateContent xmlns:mc="http://schemas.openxmlformats.org/markup-compatibility/2006" xmlns:a14="http://schemas.microsoft.com/office/drawing/2010/main">
      <mc:Choice Requires="a14">
        <xdr:graphicFrame macro="">
          <xdr:nvGraphicFramePr>
            <xdr:cNvPr id="5" name="PPA Details 2">
              <a:extLst>
                <a:ext uri="{FF2B5EF4-FFF2-40B4-BE49-F238E27FC236}">
                  <a16:creationId xmlns:a16="http://schemas.microsoft.com/office/drawing/2014/main" id="{B9432F6E-A7EE-4E66-BB3F-3AF488DDB90D}"/>
                </a:ext>
              </a:extLst>
            </xdr:cNvPr>
            <xdr:cNvGraphicFramePr/>
          </xdr:nvGraphicFramePr>
          <xdr:xfrm>
            <a:off x="0" y="0"/>
            <a:ext cx="0" cy="0"/>
          </xdr:xfrm>
          <a:graphic>
            <a:graphicData uri="http://schemas.microsoft.com/office/drawing/2010/slicer">
              <sle:slicer xmlns:sle="http://schemas.microsoft.com/office/drawing/2010/slicer" name="PPA Details 2"/>
            </a:graphicData>
          </a:graphic>
        </xdr:graphicFrame>
      </mc:Choice>
      <mc:Fallback xmlns="">
        <xdr:sp macro="" textlink="">
          <xdr:nvSpPr>
            <xdr:cNvPr id="0" name=""/>
            <xdr:cNvSpPr>
              <a:spLocks noTextEdit="1"/>
            </xdr:cNvSpPr>
          </xdr:nvSpPr>
          <xdr:spPr>
            <a:xfrm>
              <a:off x="15116175" y="2047875"/>
              <a:ext cx="2333625"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581025</xdr:colOff>
      <xdr:row>18</xdr:row>
      <xdr:rowOff>95250</xdr:rowOff>
    </xdr:from>
    <xdr:to>
      <xdr:col>26</xdr:col>
      <xdr:colOff>447675</xdr:colOff>
      <xdr:row>21</xdr:row>
      <xdr:rowOff>409575</xdr:rowOff>
    </xdr:to>
    <mc:AlternateContent xmlns:mc="http://schemas.openxmlformats.org/markup-compatibility/2006" xmlns:a14="http://schemas.microsoft.com/office/drawing/2010/main">
      <mc:Choice Requires="a14">
        <xdr:graphicFrame macro="">
          <xdr:nvGraphicFramePr>
            <xdr:cNvPr id="6" name="PPA STATUS  2">
              <a:extLst>
                <a:ext uri="{FF2B5EF4-FFF2-40B4-BE49-F238E27FC236}">
                  <a16:creationId xmlns:a16="http://schemas.microsoft.com/office/drawing/2014/main" id="{DB075326-7773-45B2-9041-2D1E8A3F0756}"/>
                </a:ext>
              </a:extLst>
            </xdr:cNvPr>
            <xdr:cNvGraphicFramePr/>
          </xdr:nvGraphicFramePr>
          <xdr:xfrm>
            <a:off x="0" y="0"/>
            <a:ext cx="0" cy="0"/>
          </xdr:xfrm>
          <a:graphic>
            <a:graphicData uri="http://schemas.microsoft.com/office/drawing/2010/slicer">
              <sle:slicer xmlns:sle="http://schemas.microsoft.com/office/drawing/2010/slicer" name="PPA STATUS  2"/>
            </a:graphicData>
          </a:graphic>
        </xdr:graphicFrame>
      </mc:Choice>
      <mc:Fallback xmlns="">
        <xdr:sp macro="" textlink="">
          <xdr:nvSpPr>
            <xdr:cNvPr id="0" name=""/>
            <xdr:cNvSpPr>
              <a:spLocks noTextEdit="1"/>
            </xdr:cNvSpPr>
          </xdr:nvSpPr>
          <xdr:spPr>
            <a:xfrm>
              <a:off x="15116175" y="3524250"/>
              <a:ext cx="230505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581026</xdr:colOff>
      <xdr:row>22</xdr:row>
      <xdr:rowOff>0</xdr:rowOff>
    </xdr:from>
    <xdr:to>
      <xdr:col>26</xdr:col>
      <xdr:colOff>447675</xdr:colOff>
      <xdr:row>26</xdr:row>
      <xdr:rowOff>19050</xdr:rowOff>
    </xdr:to>
    <mc:AlternateContent xmlns:mc="http://schemas.openxmlformats.org/markup-compatibility/2006" xmlns:a14="http://schemas.microsoft.com/office/drawing/2010/main">
      <mc:Choice Requires="a14">
        <xdr:graphicFrame macro="">
          <xdr:nvGraphicFramePr>
            <xdr:cNvPr id="7" name="PPA UPDATE 2">
              <a:extLst>
                <a:ext uri="{FF2B5EF4-FFF2-40B4-BE49-F238E27FC236}">
                  <a16:creationId xmlns:a16="http://schemas.microsoft.com/office/drawing/2014/main" id="{E43A1DB7-9C41-4C83-BC89-BC1B16BAF12E}"/>
                </a:ext>
              </a:extLst>
            </xdr:cNvPr>
            <xdr:cNvGraphicFramePr/>
          </xdr:nvGraphicFramePr>
          <xdr:xfrm>
            <a:off x="0" y="0"/>
            <a:ext cx="0" cy="0"/>
          </xdr:xfrm>
          <a:graphic>
            <a:graphicData uri="http://schemas.microsoft.com/office/drawing/2010/slicer">
              <sle:slicer xmlns:sle="http://schemas.microsoft.com/office/drawing/2010/slicer" name="PPA UPDATE 2"/>
            </a:graphicData>
          </a:graphic>
        </xdr:graphicFrame>
      </mc:Choice>
      <mc:Fallback xmlns="">
        <xdr:sp macro="" textlink="">
          <xdr:nvSpPr>
            <xdr:cNvPr id="0" name=""/>
            <xdr:cNvSpPr>
              <a:spLocks noTextEdit="1"/>
            </xdr:cNvSpPr>
          </xdr:nvSpPr>
          <xdr:spPr>
            <a:xfrm>
              <a:off x="15116176" y="4829175"/>
              <a:ext cx="2305049"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142875</xdr:colOff>
      <xdr:row>4</xdr:row>
      <xdr:rowOff>1</xdr:rowOff>
    </xdr:from>
    <xdr:to>
      <xdr:col>22</xdr:col>
      <xdr:colOff>495301</xdr:colOff>
      <xdr:row>18</xdr:row>
      <xdr:rowOff>38100</xdr:rowOff>
    </xdr:to>
    <xdr:graphicFrame macro="">
      <xdr:nvGraphicFramePr>
        <xdr:cNvPr id="8" name="Chart 11">
          <a:extLst>
            <a:ext uri="{FF2B5EF4-FFF2-40B4-BE49-F238E27FC236}">
              <a16:creationId xmlns:a16="http://schemas.microsoft.com/office/drawing/2014/main" id="{EEB3DC51-BB09-4BEC-980C-FE420671C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47624</xdr:colOff>
      <xdr:row>18</xdr:row>
      <xdr:rowOff>114300</xdr:rowOff>
    </xdr:from>
    <xdr:to>
      <xdr:col>8</xdr:col>
      <xdr:colOff>123825</xdr:colOff>
      <xdr:row>26</xdr:row>
      <xdr:rowOff>47625</xdr:rowOff>
    </xdr:to>
    <xdr:graphicFrame macro="">
      <xdr:nvGraphicFramePr>
        <xdr:cNvPr id="9" name="Chart 8">
          <a:extLst>
            <a:ext uri="{FF2B5EF4-FFF2-40B4-BE49-F238E27FC236}">
              <a16:creationId xmlns:a16="http://schemas.microsoft.com/office/drawing/2014/main" id="{151DBEBB-C9C6-47CA-A952-41E4F2B64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209550</xdr:colOff>
      <xdr:row>18</xdr:row>
      <xdr:rowOff>114301</xdr:rowOff>
    </xdr:from>
    <xdr:to>
      <xdr:col>17</xdr:col>
      <xdr:colOff>161925</xdr:colOff>
      <xdr:row>26</xdr:row>
      <xdr:rowOff>57150</xdr:rowOff>
    </xdr:to>
    <xdr:graphicFrame macro="">
      <xdr:nvGraphicFramePr>
        <xdr:cNvPr id="10" name="Chart 9">
          <a:extLst>
            <a:ext uri="{FF2B5EF4-FFF2-40B4-BE49-F238E27FC236}">
              <a16:creationId xmlns:a16="http://schemas.microsoft.com/office/drawing/2014/main" id="{8A6A516B-CE96-4D51-979C-FADDDBE16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85725</xdr:colOff>
      <xdr:row>18</xdr:row>
      <xdr:rowOff>161926</xdr:rowOff>
    </xdr:from>
    <xdr:to>
      <xdr:col>22</xdr:col>
      <xdr:colOff>495300</xdr:colOff>
      <xdr:row>26</xdr:row>
      <xdr:rowOff>38100</xdr:rowOff>
    </xdr:to>
    <mc:AlternateContent xmlns:mc="http://schemas.openxmlformats.org/markup-compatibility/2006" xmlns:a14="http://schemas.microsoft.com/office/drawing/2010/main">
      <mc:Choice Requires="a14">
        <xdr:graphicFrame macro="">
          <xdr:nvGraphicFramePr>
            <xdr:cNvPr id="11" name="Geopilitical Zone of Signed Customers 2">
              <a:extLst>
                <a:ext uri="{FF2B5EF4-FFF2-40B4-BE49-F238E27FC236}">
                  <a16:creationId xmlns:a16="http://schemas.microsoft.com/office/drawing/2014/main" id="{7E259E49-8A3C-415B-B9B3-37A11E7EECD2}"/>
                </a:ext>
              </a:extLst>
            </xdr:cNvPr>
            <xdr:cNvGraphicFramePr/>
          </xdr:nvGraphicFramePr>
          <xdr:xfrm>
            <a:off x="0" y="0"/>
            <a:ext cx="0" cy="0"/>
          </xdr:xfrm>
          <a:graphic>
            <a:graphicData uri="http://schemas.microsoft.com/office/drawing/2010/slicer">
              <sle:slicer xmlns:sle="http://schemas.microsoft.com/office/drawing/2010/slicer" name="Geopilitical Zone of Signed Customers 2"/>
            </a:graphicData>
          </a:graphic>
        </xdr:graphicFrame>
      </mc:Choice>
      <mc:Fallback xmlns="">
        <xdr:sp macro="" textlink="">
          <xdr:nvSpPr>
            <xdr:cNvPr id="0" name=""/>
            <xdr:cNvSpPr>
              <a:spLocks noTextEdit="1"/>
            </xdr:cNvSpPr>
          </xdr:nvSpPr>
          <xdr:spPr>
            <a:xfrm>
              <a:off x="13401675" y="3590926"/>
              <a:ext cx="1628775" cy="2371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581026</xdr:colOff>
      <xdr:row>3</xdr:row>
      <xdr:rowOff>180975</xdr:rowOff>
    </xdr:from>
    <xdr:to>
      <xdr:col>26</xdr:col>
      <xdr:colOff>457200</xdr:colOff>
      <xdr:row>10</xdr:row>
      <xdr:rowOff>123825</xdr:rowOff>
    </xdr:to>
    <mc:AlternateContent xmlns:mc="http://schemas.openxmlformats.org/markup-compatibility/2006" xmlns:a14="http://schemas.microsoft.com/office/drawing/2010/main">
      <mc:Choice Requires="a14">
        <xdr:graphicFrame macro="">
          <xdr:nvGraphicFramePr>
            <xdr:cNvPr id="4" name="Eligible Customers (EC)/Bilateral Customers(Discos) 2">
              <a:extLst>
                <a:ext uri="{FF2B5EF4-FFF2-40B4-BE49-F238E27FC236}">
                  <a16:creationId xmlns:a16="http://schemas.microsoft.com/office/drawing/2014/main" id="{FF2C9598-1730-43C9-8E01-BA5D5D69A93D}"/>
                </a:ext>
              </a:extLst>
            </xdr:cNvPr>
            <xdr:cNvGraphicFramePr/>
          </xdr:nvGraphicFramePr>
          <xdr:xfrm>
            <a:off x="0" y="0"/>
            <a:ext cx="0" cy="0"/>
          </xdr:xfrm>
          <a:graphic>
            <a:graphicData uri="http://schemas.microsoft.com/office/drawing/2010/slicer">
              <sle:slicer xmlns:sle="http://schemas.microsoft.com/office/drawing/2010/slicer" name="Eligible Customers (EC)/Bilateral Customers(Discos) 2"/>
            </a:graphicData>
          </a:graphic>
        </xdr:graphicFrame>
      </mc:Choice>
      <mc:Fallback xmlns="">
        <xdr:sp macro="" textlink="">
          <xdr:nvSpPr>
            <xdr:cNvPr id="0" name=""/>
            <xdr:cNvSpPr>
              <a:spLocks noTextEdit="1"/>
            </xdr:cNvSpPr>
          </xdr:nvSpPr>
          <xdr:spPr>
            <a:xfrm>
              <a:off x="15116176" y="752475"/>
              <a:ext cx="2314574"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owoyo Oluwadotun" refreshedDate="45709.476157986108" createdVersion="8" refreshedVersion="8" minRefreshableVersion="3" recordCount="25" xr:uid="{92BF4A44-4E3C-4E82-B944-F73F6EB006CD}">
  <cacheSource type="worksheet">
    <worksheetSource name="PPA_Data"/>
  </cacheSource>
  <cacheFields count="23">
    <cacheField name="S/N" numFmtId="0">
      <sharedItems containsSemiMixedTypes="0" containsString="0" containsNumber="1" containsInteger="1" minValue="1" maxValue="25"/>
    </cacheField>
    <cacheField name="Signed Customers" numFmtId="0">
      <sharedItems count="25">
        <s v="CEET"/>
        <s v="Wewood"/>
        <s v="Pulkit"/>
        <s v="Sunflag"/>
        <s v="APLE"/>
        <s v="Phoenix"/>
        <s v="PORT HARCOURT DISCO"/>
        <s v="KANO DISCO"/>
        <s v="Zenith Point /EKO DISCO"/>
        <s v="Enugu DisCO"/>
        <s v="AEDC"/>
        <s v="Kaduna Disco"/>
        <s v="ONDO STATE - AKURE"/>
        <s v="AVATAR"/>
        <s v="EUL"/>
        <s v="Ecoflux"/>
        <s v="Lee Group"/>
        <s v="Victoria Farms"/>
        <s v="Enugu Water Corp."/>
        <s v="Oction Electricity Ltd"/>
        <s v="Sirius  Electricity Coy Ltd"/>
        <s v="Three Ace Technology"/>
        <s v="Zion City Prayer Ministry"/>
        <s v="Tendon Energy Ltd"/>
        <s v="ALSCON "/>
      </sharedItems>
    </cacheField>
    <cacheField name="Location " numFmtId="0">
      <sharedItems count="14">
        <s v="Togo"/>
        <s v="Ondo"/>
        <s v="Lagos"/>
        <s v="Abia"/>
        <s v="Ogun"/>
        <s v="Rivers"/>
        <s v="Kano"/>
        <s v="Enugu"/>
        <s v="Abuja"/>
        <s v="Kaduna"/>
        <s v="Nassarawa"/>
        <s v="Katstina"/>
        <s v="Imo"/>
        <s v="N/A"/>
      </sharedItems>
    </cacheField>
    <cacheField name="Eligible Customers (EC)/Bilateral Customers(Discos)" numFmtId="0">
      <sharedItems count="3">
        <s v="Eligible Customers (EC)"/>
        <s v="Prospective Customer (PC)"/>
        <s v="                                                                                                                                                   " u="1"/>
      </sharedItems>
    </cacheField>
    <cacheField name="Contracted/Proposed Power Plant" numFmtId="0">
      <sharedItems count="13">
        <s v="Calabar "/>
        <s v="Omotosho"/>
        <s v="Alaoji"/>
        <s v="Ogorode"/>
        <s v="TBD"/>
        <s v="Geregu "/>
        <s v="Geregu (subject to Approval)"/>
        <s v="Olorunsogo"/>
        <s v="Geregu"/>
        <s v="Ihovbor"/>
        <s v="Alaoji " u="1"/>
        <s v="Omotosho " u="1"/>
        <s v="To be advised" u="1"/>
      </sharedItems>
    </cacheField>
    <cacheField name="Geopilitical Zone of Signed Customers" numFmtId="0">
      <sharedItems count="7">
        <s v="Togo"/>
        <s v="South-West"/>
        <s v="South-East"/>
        <s v="South-South"/>
        <s v="North-West"/>
        <s v="North-Central"/>
        <s v="N/A" u="1"/>
      </sharedItems>
    </cacheField>
    <cacheField name="Contracted Energy Offtake (MW)" numFmtId="0">
      <sharedItems containsSemiMixedTypes="0" containsString="0" containsNumber="1" containsInteger="1" minValue="2" maxValue="360"/>
    </cacheField>
    <cacheField name="PPA UPDATE" numFmtId="0">
      <sharedItems count="2">
        <s v="SIGNED"/>
        <s v="PENDING"/>
      </sharedItems>
    </cacheField>
    <cacheField name="PPA STATUS " numFmtId="0">
      <sharedItems count="3">
        <s v="OPERATIONAL"/>
        <s v="N/A"/>
        <s v="NOT OPERATIONAL"/>
      </sharedItems>
    </cacheField>
    <cacheField name="Start Date " numFmtId="14">
      <sharedItems containsDate="1" containsMixedTypes="1" minDate="2019-08-21T00:00:00" maxDate="2023-05-20T00:00:00"/>
    </cacheField>
    <cacheField name="Expiry Date" numFmtId="14">
      <sharedItems containsNonDate="0" containsDate="1" containsString="0" containsBlank="1" minDate="2022-08-23T00:00:00" maxDate="2033-05-20T00:00:00" count="7">
        <d v="2024-12-31T00:00:00"/>
        <d v="2029-08-21T00:00:00"/>
        <d v="2029-12-31T00:00:00"/>
        <d v="2029-09-24T00:00:00"/>
        <d v="2022-08-23T00:00:00"/>
        <d v="2033-05-19T00:00:00"/>
        <m/>
      </sharedItems>
      <fieldGroup par="22"/>
    </cacheField>
    <cacheField name="Status of PPA &amp; Remarks" numFmtId="0">
      <sharedItems longText="1"/>
    </cacheField>
    <cacheField name="PPA Duration (Years)" numFmtId="0">
      <sharedItems count="5">
        <s v="5 years"/>
        <s v="10 years"/>
        <s v="6 months"/>
        <s v="PENDING "/>
        <s v="N/A" u="1"/>
      </sharedItems>
    </cacheField>
    <cacheField name="PPA Details" numFmtId="0">
      <sharedItems count="4">
        <s v="Expired"/>
        <s v="Ongoing"/>
        <s v="Not Available"/>
        <s v="N/A" u="1"/>
      </sharedItems>
    </cacheField>
    <cacheField name="Amount Invoiced" numFmtId="0">
      <sharedItems containsString="0" containsBlank="1" containsNumber="1" minValue="1489450398.8199999" maxValue="25460112125.970001"/>
    </cacheField>
    <cacheField name="Amount Paid" numFmtId="0">
      <sharedItems containsString="0" containsBlank="1" containsNumber="1" minValue="1359323489.1600001" maxValue="6055075070"/>
    </cacheField>
    <cacheField name="Amount Invoiced2" numFmtId="0">
      <sharedItems containsString="0" containsBlank="1" containsNumber="1" minValue="1489450398.8199999" maxValue="25460112125.970001"/>
    </cacheField>
    <cacheField name="Amount Invoiced3" numFmtId="0">
      <sharedItems containsBlank="1"/>
    </cacheField>
    <cacheField name="Amount Invoiced4" numFmtId="0">
      <sharedItems containsNonDate="0" containsString="0" containsBlank="1"/>
    </cacheField>
    <cacheField name="Amount Invoiced5" numFmtId="0">
      <sharedItems containsNonDate="0" containsString="0" containsBlank="1"/>
    </cacheField>
    <cacheField name="Months (Expiry Date)" numFmtId="0" databaseField="0">
      <fieldGroup base="10">
        <rangePr groupBy="months" startDate="2022-08-23T00:00:00" endDate="2033-05-20T00:00:00"/>
        <groupItems count="14">
          <s v="&lt;23/08/2022"/>
          <s v="Jan"/>
          <s v="Feb"/>
          <s v="Mar"/>
          <s v="Apr"/>
          <s v="May"/>
          <s v="Jun"/>
          <s v="Jul"/>
          <s v="Aug"/>
          <s v="Sep"/>
          <s v="Oct"/>
          <s v="Nov"/>
          <s v="Dec"/>
          <s v="&gt;20/05/2033"/>
        </groupItems>
      </fieldGroup>
    </cacheField>
    <cacheField name="Quarters (Expiry Date)" numFmtId="0" databaseField="0">
      <fieldGroup base="10">
        <rangePr groupBy="quarters" startDate="2022-08-23T00:00:00" endDate="2033-05-20T00:00:00"/>
        <groupItems count="6">
          <s v="&lt;23/08/2022"/>
          <s v="Qtr1"/>
          <s v="Qtr2"/>
          <s v="Qtr3"/>
          <s v="Qtr4"/>
          <s v="&gt;20/05/2033"/>
        </groupItems>
      </fieldGroup>
    </cacheField>
    <cacheField name="Years (Expiry Date)" numFmtId="0" databaseField="0">
      <fieldGroup base="10">
        <rangePr groupBy="years" startDate="2022-08-23T00:00:00" endDate="2033-05-20T00:00:00"/>
        <groupItems count="14">
          <s v="&lt;23/08/2022"/>
          <s v="2022"/>
          <s v="2023"/>
          <s v="2024"/>
          <s v="2025"/>
          <s v="2026"/>
          <s v="2027"/>
          <s v="2028"/>
          <s v="2029"/>
          <s v="2030"/>
          <s v="2031"/>
          <s v="2032"/>
          <s v="2033"/>
          <s v="&gt;20/05/2033"/>
        </groupItems>
      </fieldGroup>
    </cacheField>
  </cacheFields>
  <extLst>
    <ext xmlns:x14="http://schemas.microsoft.com/office/spreadsheetml/2009/9/main" uri="{725AE2AE-9491-48be-B2B4-4EB974FC3084}">
      <x14:pivotCacheDefinition pivotCacheId="28810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x v="0"/>
    <x v="0"/>
    <x v="0"/>
    <x v="0"/>
    <n v="75"/>
    <x v="0"/>
    <x v="0"/>
    <d v="2019-12-31T00:00:00"/>
    <x v="0"/>
    <s v="The PPA expired on 31 Dec 2024.  Follow up on draft PPA extension has been forwarded to CEET .  CEET is disputing the  energy invoices traded from August -November 2024"/>
    <x v="0"/>
    <x v="0"/>
    <m/>
    <m/>
    <m/>
    <m/>
    <m/>
    <m/>
  </r>
  <r>
    <n v="2"/>
    <x v="1"/>
    <x v="1"/>
    <x v="0"/>
    <x v="1"/>
    <x v="1"/>
    <n v="10"/>
    <x v="0"/>
    <x v="0"/>
    <d v="2019-08-21T00:00:00"/>
    <x v="1"/>
    <s v=" The revised tariff  N109kWh is effective from January 2025. Wewood is responsible for the direct payment of TUOS charges to TCN._x000a_"/>
    <x v="1"/>
    <x v="1"/>
    <n v="6308076519.7700005"/>
    <n v="5890835554.3100004"/>
    <n v="6308076519.7700005"/>
    <m/>
    <m/>
    <m/>
  </r>
  <r>
    <n v="3"/>
    <x v="2"/>
    <x v="2"/>
    <x v="0"/>
    <x v="0"/>
    <x v="1"/>
    <n v="2"/>
    <x v="0"/>
    <x v="0"/>
    <d v="2019-12-31T00:00:00"/>
    <x v="2"/>
    <s v="Operational /Awaiting novation to Ogorode. The Customer has requested to be moved to to lower tariff plant"/>
    <x v="1"/>
    <x v="1"/>
    <n v="2087484453.01"/>
    <n v="1359323489.1600001"/>
    <n v="2087484453.01"/>
    <s v="Total CEO for In- Active PPA = 250"/>
    <m/>
    <m/>
  </r>
  <r>
    <n v="4"/>
    <x v="3"/>
    <x v="2"/>
    <x v="0"/>
    <x v="0"/>
    <x v="1"/>
    <n v="2"/>
    <x v="0"/>
    <x v="0"/>
    <d v="2019-09-24T00:00:00"/>
    <x v="3"/>
    <s v="Operational "/>
    <x v="1"/>
    <x v="1"/>
    <n v="2693297785.6300001"/>
    <n v="2552086975.6999998"/>
    <n v="2693297785.6300001"/>
    <s v="Total CEO for Prospective New Business = 836"/>
    <m/>
    <m/>
  </r>
  <r>
    <n v="5"/>
    <x v="4"/>
    <x v="3"/>
    <x v="0"/>
    <x v="2"/>
    <x v="2"/>
    <n v="25"/>
    <x v="0"/>
    <x v="0"/>
    <d v="2022-02-23T00:00:00"/>
    <x v="4"/>
    <s v="The Power Purchase Agreement (PPA) was originally set to expire in February 2023 but was extended to August 2023 and has not been reviewed, hence there is no operational PPA with APLE. NERC has approved APLE's request for a tariff review which is expected to improve their settlement of monthly energy invoices and  outstanding  balance."/>
    <x v="2"/>
    <x v="0"/>
    <n v="25460112125.970001"/>
    <n v="6055075070"/>
    <n v="25460112125.970001"/>
    <s v="Total CEO for Active PPA = 195"/>
    <m/>
    <m/>
  </r>
  <r>
    <n v="6"/>
    <x v="5"/>
    <x v="4"/>
    <x v="0"/>
    <x v="3"/>
    <x v="1"/>
    <n v="6"/>
    <x v="0"/>
    <x v="0"/>
    <d v="2023-05-19T00:00:00"/>
    <x v="5"/>
    <s v="Operational . Notification of tariff review has been sent to Phoenix Steel to N117.37 inclusive of TUOS Charges but this has been disputed hence a new offer of N112 will be communicated to him. This will take effect from 1st January 2025"/>
    <x v="1"/>
    <x v="1"/>
    <n v="1489450398.8199999"/>
    <n v="1489450398.8199999"/>
    <n v="1489450398.8199999"/>
    <s v="Total CEO for DISCOS= 587"/>
    <m/>
    <m/>
  </r>
  <r>
    <n v="7"/>
    <x v="6"/>
    <x v="5"/>
    <x v="1"/>
    <x v="4"/>
    <x v="3"/>
    <n v="100"/>
    <x v="1"/>
    <x v="1"/>
    <s v="N/A"/>
    <x v="6"/>
    <s v="N/A"/>
    <x v="3"/>
    <x v="2"/>
    <m/>
    <m/>
    <m/>
    <s v="All Total = 1868"/>
    <m/>
    <m/>
  </r>
  <r>
    <n v="8"/>
    <x v="7"/>
    <x v="6"/>
    <x v="1"/>
    <x v="5"/>
    <x v="4"/>
    <n v="37"/>
    <x v="1"/>
    <x v="1"/>
    <s v="N/A"/>
    <x v="6"/>
    <s v="Chairman's anticipatory approval submitted to the MD/CEO for the execution of PPA with Kano DisCo. "/>
    <x v="3"/>
    <x v="2"/>
    <m/>
    <m/>
    <m/>
    <m/>
    <m/>
    <m/>
  </r>
  <r>
    <n v="9"/>
    <x v="8"/>
    <x v="2"/>
    <x v="1"/>
    <x v="3"/>
    <x v="1"/>
    <n v="100"/>
    <x v="1"/>
    <x v="1"/>
    <s v="N/A"/>
    <x v="6"/>
    <s v="PPA has been approve by the Board of Director of NDPHC. Awaiting the Legal Department to communicate the date for the Signing ceremony of the PPA between NDPHC  and Zenith Point"/>
    <x v="3"/>
    <x v="2"/>
    <m/>
    <m/>
    <m/>
    <m/>
    <m/>
    <m/>
  </r>
  <r>
    <n v="10"/>
    <x v="9"/>
    <x v="7"/>
    <x v="1"/>
    <x v="2"/>
    <x v="2"/>
    <n v="50"/>
    <x v="1"/>
    <x v="1"/>
    <s v="N/A"/>
    <x v="6"/>
    <s v="Our follow up with the Disco shows that their Management is still reviewing the propsal. They have committed to revert early in January"/>
    <x v="3"/>
    <x v="2"/>
    <m/>
    <m/>
    <m/>
    <m/>
    <m/>
    <m/>
  </r>
  <r>
    <n v="11"/>
    <x v="10"/>
    <x v="8"/>
    <x v="1"/>
    <x v="6"/>
    <x v="5"/>
    <n v="20"/>
    <x v="1"/>
    <x v="1"/>
    <s v="N/A"/>
    <x v="6"/>
    <s v="AEDC has requested that the proposed transaction should be carried over to 1st quarter of 2025. "/>
    <x v="3"/>
    <x v="2"/>
    <m/>
    <m/>
    <m/>
    <m/>
    <m/>
    <m/>
  </r>
  <r>
    <n v="12"/>
    <x v="11"/>
    <x v="9"/>
    <x v="1"/>
    <x v="6"/>
    <x v="4"/>
    <n v="30"/>
    <x v="1"/>
    <x v="1"/>
    <s v="N/A"/>
    <x v="6"/>
    <s v="Kaduna DisCo has requested that the proposed transaction should be carried over to 1st quarter of 2025. "/>
    <x v="3"/>
    <x v="2"/>
    <m/>
    <m/>
    <m/>
    <m/>
    <m/>
    <m/>
  </r>
  <r>
    <n v="13"/>
    <x v="12"/>
    <x v="1"/>
    <x v="1"/>
    <x v="1"/>
    <x v="1"/>
    <n v="100"/>
    <x v="1"/>
    <x v="1"/>
    <s v="N/A"/>
    <x v="6"/>
    <s v="We just opened conversation with with SA Energy to Ondo State Governor through the Ondo State Regulatory Commission for the special Franchise to deliver 100MW to Akure. A meeting with His Exellency, the Executive Governor and the SA Energy is being considered to be necessary. "/>
    <x v="3"/>
    <x v="2"/>
    <m/>
    <m/>
    <m/>
    <m/>
    <m/>
    <m/>
  </r>
  <r>
    <n v="14"/>
    <x v="13"/>
    <x v="10"/>
    <x v="1"/>
    <x v="3"/>
    <x v="5"/>
    <n v="15"/>
    <x v="1"/>
    <x v="1"/>
    <s v="N/A"/>
    <x v="6"/>
    <s v="The TUOS Agreement with TCN has been approved, but the PPA is non-active as regulatory documentation is still in processed by NERC which is not within the control of NDPHC."/>
    <x v="3"/>
    <x v="2"/>
    <m/>
    <m/>
    <m/>
    <m/>
    <m/>
    <m/>
  </r>
  <r>
    <n v="15"/>
    <x v="14"/>
    <x v="2"/>
    <x v="1"/>
    <x v="7"/>
    <x v="1"/>
    <n v="225"/>
    <x v="0"/>
    <x v="2"/>
    <s v="N/A"/>
    <x v="6"/>
    <s v="EUL has been notified of the Management's plan to execute the 225MW PPA but its execution we no longer be tied to Agbara Light Up Nigeria project. Board memo for the execution of the PPA to be developed. "/>
    <x v="3"/>
    <x v="2"/>
    <m/>
    <m/>
    <m/>
    <m/>
    <m/>
    <m/>
  </r>
  <r>
    <n v="16"/>
    <x v="15"/>
    <x v="11"/>
    <x v="1"/>
    <x v="3"/>
    <x v="4"/>
    <n v="10"/>
    <x v="0"/>
    <x v="2"/>
    <s v="N/A"/>
    <x v="6"/>
    <s v="Ecoflux is awaiting regulatory approval before the PPA can be operationalized."/>
    <x v="3"/>
    <x v="2"/>
    <m/>
    <m/>
    <m/>
    <m/>
    <m/>
    <m/>
  </r>
  <r>
    <n v="17"/>
    <x v="16"/>
    <x v="6"/>
    <x v="1"/>
    <x v="3"/>
    <x v="4"/>
    <n v="73"/>
    <x v="1"/>
    <x v="1"/>
    <s v="N/A"/>
    <x v="6"/>
    <s v="The PPA for the sale of 73MW to Lee Group is presently awaiting the ratification of  the Management of Lee Group"/>
    <x v="3"/>
    <x v="2"/>
    <m/>
    <m/>
    <m/>
    <m/>
    <m/>
    <m/>
  </r>
  <r>
    <n v="18"/>
    <x v="17"/>
    <x v="12"/>
    <x v="1"/>
    <x v="3"/>
    <x v="2"/>
    <n v="6"/>
    <x v="0"/>
    <x v="2"/>
    <s v="N/A"/>
    <x v="6"/>
    <s v="The Power Purchase Agreement (PPA) for 6MW electric power to be supplied from Ogorode has been closed an copy given to the Victoria farm. The Customer has applied for an IEDN liscence with NERC.  "/>
    <x v="3"/>
    <x v="2"/>
    <m/>
    <m/>
    <m/>
    <m/>
    <m/>
    <m/>
  </r>
  <r>
    <n v="19"/>
    <x v="18"/>
    <x v="7"/>
    <x v="1"/>
    <x v="3"/>
    <x v="2"/>
    <n v="7"/>
    <x v="1"/>
    <x v="1"/>
    <s v="N/A"/>
    <x v="6"/>
    <s v="The Enugu State Government has informed NDPHC, through a letter dated 12th July 2024, that they are considering the best business model for electricity supply to the corporation and will communicate the decision. Reminder letter to be sent to Enugu SSG by 15th September 2024"/>
    <x v="3"/>
    <x v="2"/>
    <m/>
    <m/>
    <m/>
    <m/>
    <m/>
    <m/>
  </r>
  <r>
    <n v="20"/>
    <x v="19"/>
    <x v="2"/>
    <x v="1"/>
    <x v="8"/>
    <x v="1"/>
    <n v="100"/>
    <x v="1"/>
    <x v="1"/>
    <s v="N/A"/>
    <x v="6"/>
    <s v="Awaiting Onction to send the feedback on the revised PPA forwarded to them.  "/>
    <x v="3"/>
    <x v="2"/>
    <m/>
    <m/>
    <m/>
    <m/>
    <m/>
    <m/>
  </r>
  <r>
    <n v="21"/>
    <x v="20"/>
    <x v="2"/>
    <x v="1"/>
    <x v="4"/>
    <x v="1"/>
    <n v="100"/>
    <x v="1"/>
    <x v="1"/>
    <s v="N/A"/>
    <x v="6"/>
    <s v="NDPHC's team has extract a confirmation from the Prospect Electricity Trader who intend to buy electricity and resale to IBEDC. The concept of the proposal is at the stage of PPA drafting."/>
    <x v="3"/>
    <x v="2"/>
    <m/>
    <m/>
    <m/>
    <m/>
    <m/>
    <m/>
  </r>
  <r>
    <n v="22"/>
    <x v="21"/>
    <x v="2"/>
    <x v="1"/>
    <x v="9"/>
    <x v="1"/>
    <n v="150"/>
    <x v="1"/>
    <x v="1"/>
    <s v="N/A"/>
    <x v="6"/>
    <s v="NDA has been signed by Three Ace and awaiting counterpart signature from NDPHC.  The Management report and recommendations regarding the meeting with Three ACE is yet to be approved. The off taker is requesting to locate its data centre in our power plant under an off-grid arrangement.  "/>
    <x v="3"/>
    <x v="2"/>
    <m/>
    <m/>
    <m/>
    <m/>
    <m/>
    <m/>
  </r>
  <r>
    <n v="23"/>
    <x v="22"/>
    <x v="12"/>
    <x v="1"/>
    <x v="4"/>
    <x v="2"/>
    <n v="20"/>
    <x v="1"/>
    <x v="1"/>
    <s v="N/A"/>
    <x v="6"/>
    <s v="The Eligible Customer porspect is developing a project that would accommodate a University, Prayer centre, Secondary School. Etc. "/>
    <x v="3"/>
    <x v="2"/>
    <m/>
    <m/>
    <m/>
    <m/>
    <m/>
    <m/>
  </r>
  <r>
    <n v="24"/>
    <x v="23"/>
    <x v="2"/>
    <x v="1"/>
    <x v="4"/>
    <x v="1"/>
    <n v="20"/>
    <x v="1"/>
    <x v="1"/>
    <s v="N/A"/>
    <x v="6"/>
    <s v="The Prospect is a Trader and intends to buy the minimum offtake of 20MW and ramped up to 80MW for reasale to contracted industrial concerns. Tendon has forwarded the draft term sheet with its comments which now requires a followup virtual meeting  with tjem and our the Legal team involved. "/>
    <x v="3"/>
    <x v="2"/>
    <m/>
    <m/>
    <m/>
    <m/>
    <m/>
    <m/>
  </r>
  <r>
    <n v="25"/>
    <x v="24"/>
    <x v="13"/>
    <x v="1"/>
    <x v="0"/>
    <x v="3"/>
    <n v="360"/>
    <x v="1"/>
    <x v="1"/>
    <s v="N/A"/>
    <x v="6"/>
    <s v="The Customer requires 360MW to backup its self generation efforts which is also thermal generation.  Term Sheet is being developed for the customer ."/>
    <x v="3"/>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CFACD-ABBF-4168-BC59-60D2E54083C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3">
    <pivotField dataField="1" showAll="0"/>
    <pivotField showAll="0"/>
    <pivotField showAll="0"/>
    <pivotField showAll="0">
      <items count="4">
        <item h="1" m="1" x="2"/>
        <item x="0"/>
        <item h="1" x="1"/>
        <item t="default"/>
      </items>
    </pivotField>
    <pivotField showAll="0"/>
    <pivotField showAll="0">
      <items count="8">
        <item m="1" x="6"/>
        <item x="5"/>
        <item x="4"/>
        <item x="2"/>
        <item x="3"/>
        <item x="1"/>
        <item x="0"/>
        <item t="default"/>
      </items>
    </pivotField>
    <pivotField showAll="0"/>
    <pivotField showAll="0">
      <items count="3">
        <item x="1"/>
        <item x="0"/>
        <item t="default"/>
      </items>
    </pivotField>
    <pivotField showAll="0">
      <items count="4">
        <item x="1"/>
        <item x="2"/>
        <item x="0"/>
        <item t="default"/>
      </items>
    </pivotField>
    <pivotField showAll="0"/>
    <pivotField showAll="0">
      <items count="8">
        <item x="4"/>
        <item x="0"/>
        <item x="1"/>
        <item x="3"/>
        <item x="2"/>
        <item x="5"/>
        <item x="6"/>
        <item t="default"/>
      </items>
    </pivotField>
    <pivotField showAll="0"/>
    <pivotField showAll="0"/>
    <pivotField showAll="0">
      <items count="5">
        <item x="0"/>
        <item m="1" x="3"/>
        <item x="2"/>
        <item x="1"/>
        <item t="default"/>
      </items>
    </pivotField>
    <pivotField showAll="0"/>
    <pivotField showAll="0"/>
    <pivotField showAll="0"/>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Number of Custom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1936CC-F7ED-4380-8464-AAA0D6C2D29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3">
    <pivotField dataField="1" showAll="0"/>
    <pivotField showAll="0"/>
    <pivotField showAll="0"/>
    <pivotField showAll="0">
      <items count="4">
        <item h="1" m="1" x="2"/>
        <item x="0"/>
        <item h="1" x="1"/>
        <item t="default"/>
      </items>
    </pivotField>
    <pivotField showAll="0"/>
    <pivotField showAll="0">
      <items count="8">
        <item m="1" x="6"/>
        <item x="5"/>
        <item x="4"/>
        <item x="2"/>
        <item x="3"/>
        <item x="1"/>
        <item x="0"/>
        <item t="default"/>
      </items>
    </pivotField>
    <pivotField dataField="1" showAll="0"/>
    <pivotField showAll="0">
      <items count="3">
        <item x="1"/>
        <item x="0"/>
        <item t="default"/>
      </items>
    </pivotField>
    <pivotField showAll="0">
      <items count="4">
        <item x="1"/>
        <item x="2"/>
        <item x="0"/>
        <item t="default"/>
      </items>
    </pivotField>
    <pivotField showAll="0"/>
    <pivotField showAll="0">
      <items count="8">
        <item x="4"/>
        <item x="0"/>
        <item x="1"/>
        <item x="3"/>
        <item x="2"/>
        <item x="5"/>
        <item x="6"/>
        <item t="default"/>
      </items>
    </pivotField>
    <pivotField showAll="0"/>
    <pivotField showAll="0"/>
    <pivotField showAll="0">
      <items count="5">
        <item x="0"/>
        <item m="1" x="3"/>
        <item x="2"/>
        <item x="1"/>
        <item t="default"/>
      </items>
    </pivotField>
    <pivotField showAll="0"/>
    <pivotField showAll="0"/>
    <pivotField showAll="0"/>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Items count="1">
    <i/>
  </rowItems>
  <colFields count="1">
    <field x="-2"/>
  </colFields>
  <colItems count="2">
    <i>
      <x/>
    </i>
    <i i="1">
      <x v="1"/>
    </i>
  </colItems>
  <dataFields count="2">
    <dataField name="Count of S/N" fld="0" subtotal="count" baseField="0" baseItem="0"/>
    <dataField name="Sum of Contracted Energy Offtake (MW)" fld="6"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A3FDAD-2D37-4902-8FB1-AA43ED7B319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Signed Customers">
  <location ref="B3:C10" firstHeaderRow="1" firstDataRow="1" firstDataCol="1"/>
  <pivotFields count="23">
    <pivotField showAll="0"/>
    <pivotField axis="axisRow" showAll="0">
      <items count="26">
        <item x="10"/>
        <item x="24"/>
        <item x="4"/>
        <item x="13"/>
        <item x="0"/>
        <item x="15"/>
        <item x="9"/>
        <item x="18"/>
        <item x="14"/>
        <item x="11"/>
        <item x="7"/>
        <item x="16"/>
        <item x="19"/>
        <item x="12"/>
        <item x="5"/>
        <item x="6"/>
        <item x="2"/>
        <item x="20"/>
        <item x="3"/>
        <item x="23"/>
        <item x="21"/>
        <item x="17"/>
        <item x="1"/>
        <item x="8"/>
        <item x="22"/>
        <item t="default"/>
      </items>
    </pivotField>
    <pivotField showAll="0"/>
    <pivotField showAll="0">
      <items count="4">
        <item h="1" m="1" x="2"/>
        <item x="0"/>
        <item h="1" x="1"/>
        <item t="default"/>
      </items>
    </pivotField>
    <pivotField showAll="0"/>
    <pivotField showAll="0">
      <items count="8">
        <item m="1" x="6"/>
        <item x="5"/>
        <item x="4"/>
        <item x="2"/>
        <item x="3"/>
        <item x="1"/>
        <item x="0"/>
        <item t="default"/>
      </items>
    </pivotField>
    <pivotField dataField="1" showAll="0"/>
    <pivotField showAll="0">
      <items count="3">
        <item x="1"/>
        <item x="0"/>
        <item t="default"/>
      </items>
    </pivotField>
    <pivotField showAll="0">
      <items count="4">
        <item x="1"/>
        <item x="2"/>
        <item x="0"/>
        <item t="default"/>
      </items>
    </pivotField>
    <pivotField showAll="0"/>
    <pivotField showAll="0">
      <items count="8">
        <item x="4"/>
        <item x="0"/>
        <item x="1"/>
        <item x="3"/>
        <item x="2"/>
        <item x="5"/>
        <item x="6"/>
        <item t="default"/>
      </items>
    </pivotField>
    <pivotField showAll="0"/>
    <pivotField showAll="0"/>
    <pivotField showAll="0">
      <items count="5">
        <item x="0"/>
        <item m="1" x="3"/>
        <item x="2"/>
        <item x="1"/>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v="2"/>
    </i>
    <i>
      <x v="4"/>
    </i>
    <i>
      <x v="14"/>
    </i>
    <i>
      <x v="16"/>
    </i>
    <i>
      <x v="18"/>
    </i>
    <i>
      <x v="22"/>
    </i>
    <i t="grand">
      <x/>
    </i>
  </rowItems>
  <colItems count="1">
    <i/>
  </colItems>
  <dataFields count="1">
    <dataField name="Total Contracted Energy Offtake (TCEO) (MW)" fld="6" baseField="1" baseItem="2"/>
  </dataFields>
  <chartFormats count="3">
    <chartFormat chart="0"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2FC8BA-4B4C-4B6D-A08B-C6E44C7B4B5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C19" firstHeaderRow="0" firstDataRow="1" firstDataCol="1"/>
  <pivotFields count="23">
    <pivotField dataField="1" showAll="0"/>
    <pivotField axis="axisRow" showAll="0">
      <items count="26">
        <item x="10"/>
        <item x="24"/>
        <item x="4"/>
        <item x="13"/>
        <item x="0"/>
        <item x="15"/>
        <item x="9"/>
        <item x="18"/>
        <item x="14"/>
        <item x="11"/>
        <item x="7"/>
        <item x="16"/>
        <item x="19"/>
        <item x="12"/>
        <item x="5"/>
        <item x="6"/>
        <item x="2"/>
        <item x="20"/>
        <item x="3"/>
        <item x="23"/>
        <item x="21"/>
        <item x="17"/>
        <item x="1"/>
        <item x="8"/>
        <item x="22"/>
        <item t="default"/>
      </items>
    </pivotField>
    <pivotField showAll="0"/>
    <pivotField showAll="0">
      <items count="4">
        <item h="1" m="1" x="2"/>
        <item x="0"/>
        <item h="1" x="1"/>
        <item t="default"/>
      </items>
    </pivotField>
    <pivotField axis="axisRow" showAll="0">
      <items count="14">
        <item x="2"/>
        <item m="1" x="10"/>
        <item x="0"/>
        <item x="8"/>
        <item x="5"/>
        <item x="6"/>
        <item x="9"/>
        <item x="3"/>
        <item x="7"/>
        <item x="1"/>
        <item m="1" x="11"/>
        <item x="4"/>
        <item m="1" x="12"/>
        <item t="default"/>
      </items>
    </pivotField>
    <pivotField showAll="0">
      <items count="8">
        <item m="1" x="6"/>
        <item x="5"/>
        <item x="4"/>
        <item x="2"/>
        <item x="3"/>
        <item x="1"/>
        <item x="0"/>
        <item t="default"/>
      </items>
    </pivotField>
    <pivotField dataField="1" showAll="0"/>
    <pivotField showAll="0">
      <items count="3">
        <item x="1"/>
        <item x="0"/>
        <item t="default"/>
      </items>
    </pivotField>
    <pivotField showAll="0">
      <items count="4">
        <item x="1"/>
        <item x="2"/>
        <item x="0"/>
        <item t="default"/>
      </items>
    </pivotField>
    <pivotField showAll="0"/>
    <pivotField showAll="0">
      <items count="8">
        <item x="4"/>
        <item x="0"/>
        <item x="1"/>
        <item x="3"/>
        <item x="2"/>
        <item x="5"/>
        <item sd="0" x="6"/>
        <item t="default"/>
      </items>
    </pivotField>
    <pivotField showAll="0"/>
    <pivotField axis="axisRow" showAll="0">
      <items count="6">
        <item x="1"/>
        <item x="0"/>
        <item x="2"/>
        <item sd="0" m="1" x="4"/>
        <item sd="0" x="3"/>
        <item t="default" sd="0"/>
      </items>
    </pivotField>
    <pivotField showAll="0">
      <items count="5">
        <item x="0"/>
        <item m="1" x="3"/>
        <item x="2"/>
        <item x="1"/>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x="0"/>
        <item sd="0" x="1"/>
        <item sd="0" x="2"/>
        <item sd="0" x="3"/>
        <item sd="0" x="4"/>
        <item sd="0" x="5"/>
        <item t="default"/>
      </items>
    </pivotField>
    <pivotField showAll="0">
      <items count="15">
        <item x="0"/>
        <item sd="0" x="1"/>
        <item sd="0" x="2"/>
        <item sd="0" x="3"/>
        <item sd="0" x="4"/>
        <item sd="0" x="5"/>
        <item sd="0" x="6"/>
        <item sd="0" x="7"/>
        <item sd="0" x="8"/>
        <item sd="0" x="9"/>
        <item sd="0" x="10"/>
        <item sd="0" x="11"/>
        <item sd="0" x="12"/>
        <item sd="0" x="13"/>
        <item t="default"/>
      </items>
    </pivotField>
  </pivotFields>
  <rowFields count="3">
    <field x="12"/>
    <field x="1"/>
    <field x="4"/>
  </rowFields>
  <rowItems count="16">
    <i>
      <x/>
    </i>
    <i r="1">
      <x v="14"/>
    </i>
    <i r="2">
      <x v="7"/>
    </i>
    <i r="1">
      <x v="16"/>
    </i>
    <i r="2">
      <x v="2"/>
    </i>
    <i r="1">
      <x v="18"/>
    </i>
    <i r="2">
      <x v="2"/>
    </i>
    <i r="1">
      <x v="22"/>
    </i>
    <i r="2">
      <x v="9"/>
    </i>
    <i>
      <x v="1"/>
    </i>
    <i r="1">
      <x v="4"/>
    </i>
    <i r="2">
      <x v="2"/>
    </i>
    <i>
      <x v="2"/>
    </i>
    <i r="1">
      <x v="2"/>
    </i>
    <i r="2">
      <x/>
    </i>
    <i t="grand">
      <x/>
    </i>
  </rowItems>
  <colFields count="1">
    <field x="-2"/>
  </colFields>
  <colItems count="2">
    <i>
      <x/>
    </i>
    <i i="1">
      <x v="1"/>
    </i>
  </colItems>
  <dataFields count="2">
    <dataField name="Total" fld="0" subtotal="count" baseField="12" baseItem="0"/>
    <dataField name="Sum of Contracted Energy Offtake (MW)" fld="6" baseField="0" baseItem="0"/>
  </dataFields>
  <chartFormats count="23">
    <chartFormat chart="2"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26" series="1">
      <pivotArea type="data" outline="0" fieldPosition="0">
        <references count="1">
          <reference field="4294967294" count="1" selected="0">
            <x v="1"/>
          </reference>
        </references>
      </pivotArea>
    </chartFormat>
    <chartFormat chart="3" format="27">
      <pivotArea type="data" outline="0" fieldPosition="0">
        <references count="2">
          <reference field="4294967294" count="1" selected="0">
            <x v="1"/>
          </reference>
          <reference field="12" count="1" selected="0">
            <x v="4"/>
          </reference>
        </references>
      </pivotArea>
    </chartFormat>
    <chartFormat chart="3" format="28">
      <pivotArea type="data" outline="0" fieldPosition="0">
        <references count="4">
          <reference field="4294967294" count="1" selected="0">
            <x v="1"/>
          </reference>
          <reference field="1" count="1" selected="0">
            <x v="4"/>
          </reference>
          <reference field="4" count="1" selected="0">
            <x v="2"/>
          </reference>
          <reference field="12" count="1" selected="0">
            <x v="1"/>
          </reference>
        </references>
      </pivotArea>
    </chartFormat>
    <chartFormat chart="3" format="29">
      <pivotArea type="data" outline="0" fieldPosition="0">
        <references count="4">
          <reference field="4294967294" count="1" selected="0">
            <x v="1"/>
          </reference>
          <reference field="1" count="1" selected="0">
            <x v="2"/>
          </reference>
          <reference field="4" count="1" selected="0">
            <x v="0"/>
          </reference>
          <reference field="12" count="1" selected="0">
            <x v="2"/>
          </reference>
        </references>
      </pivotArea>
    </chartFormat>
    <chartFormat chart="18" format="30" series="1">
      <pivotArea type="data" outline="0" fieldPosition="0">
        <references count="1">
          <reference field="4294967294" count="1" selected="0">
            <x v="0"/>
          </reference>
        </references>
      </pivotArea>
    </chartFormat>
    <chartFormat chart="18" format="31" series="1">
      <pivotArea type="data" outline="0" fieldPosition="0">
        <references count="1">
          <reference field="4294967294" count="1" selected="0">
            <x v="1"/>
          </reference>
        </references>
      </pivotArea>
    </chartFormat>
    <chartFormat chart="18" format="32">
      <pivotArea type="data" outline="0" fieldPosition="0">
        <references count="4">
          <reference field="4294967294" count="1" selected="0">
            <x v="1"/>
          </reference>
          <reference field="1" count="1" selected="0">
            <x v="4"/>
          </reference>
          <reference field="4" count="1" selected="0">
            <x v="2"/>
          </reference>
          <reference field="12" count="1" selected="0">
            <x v="1"/>
          </reference>
        </references>
      </pivotArea>
    </chartFormat>
    <chartFormat chart="18" format="33">
      <pivotArea type="data" outline="0" fieldPosition="0">
        <references count="4">
          <reference field="4294967294" count="1" selected="0">
            <x v="1"/>
          </reference>
          <reference field="1" count="1" selected="0">
            <x v="2"/>
          </reference>
          <reference field="4" count="1" selected="0">
            <x v="0"/>
          </reference>
          <reference field="12" count="1" selected="0">
            <x v="2"/>
          </reference>
        </references>
      </pivotArea>
    </chartFormat>
    <chartFormat chart="18" format="34">
      <pivotArea type="data" outline="0" fieldPosition="0">
        <references count="2">
          <reference field="4294967294" count="1" selected="0">
            <x v="1"/>
          </reference>
          <reference field="12" count="1" selected="0">
            <x v="4"/>
          </reference>
        </references>
      </pivotArea>
    </chartFormat>
    <chartFormat chart="19" format="40" series="1">
      <pivotArea type="data" outline="0" fieldPosition="0">
        <references count="1">
          <reference field="4294967294" count="1" selected="0">
            <x v="0"/>
          </reference>
        </references>
      </pivotArea>
    </chartFormat>
    <chartFormat chart="19" format="41" series="1">
      <pivotArea type="data" outline="0" fieldPosition="0">
        <references count="1">
          <reference field="4294967294" count="1" selected="0">
            <x v="1"/>
          </reference>
        </references>
      </pivotArea>
    </chartFormat>
    <chartFormat chart="19" format="42">
      <pivotArea type="data" outline="0" fieldPosition="0">
        <references count="4">
          <reference field="4294967294" count="1" selected="0">
            <x v="1"/>
          </reference>
          <reference field="1" count="1" selected="0">
            <x v="4"/>
          </reference>
          <reference field="4" count="1" selected="0">
            <x v="2"/>
          </reference>
          <reference field="12" count="1" selected="0">
            <x v="1"/>
          </reference>
        </references>
      </pivotArea>
    </chartFormat>
    <chartFormat chart="19" format="43">
      <pivotArea type="data" outline="0" fieldPosition="0">
        <references count="4">
          <reference field="4294967294" count="1" selected="0">
            <x v="1"/>
          </reference>
          <reference field="1" count="1" selected="0">
            <x v="2"/>
          </reference>
          <reference field="4" count="1" selected="0">
            <x v="0"/>
          </reference>
          <reference field="12" count="1" selected="0">
            <x v="2"/>
          </reference>
        </references>
      </pivotArea>
    </chartFormat>
    <chartFormat chart="19" format="44">
      <pivotArea type="data" outline="0" fieldPosition="0">
        <references count="2">
          <reference field="4294967294" count="1" selected="0">
            <x v="1"/>
          </reference>
          <reference field="12" count="1" selected="0">
            <x v="4"/>
          </reference>
        </references>
      </pivotArea>
    </chartFormat>
    <chartFormat chart="22" format="53" series="1">
      <pivotArea type="data" outline="0" fieldPosition="0">
        <references count="1">
          <reference field="4294967294" count="1" selected="0">
            <x v="0"/>
          </reference>
        </references>
      </pivotArea>
    </chartFormat>
    <chartFormat chart="22" format="54" series="1">
      <pivotArea type="data" outline="0" fieldPosition="0">
        <references count="1">
          <reference field="4294967294" count="1" selected="0">
            <x v="1"/>
          </reference>
        </references>
      </pivotArea>
    </chartFormat>
    <chartFormat chart="22" format="55">
      <pivotArea type="data" outline="0" fieldPosition="0">
        <references count="4">
          <reference field="4294967294" count="1" selected="0">
            <x v="1"/>
          </reference>
          <reference field="1" count="1" selected="0">
            <x v="4"/>
          </reference>
          <reference field="4" count="1" selected="0">
            <x v="2"/>
          </reference>
          <reference field="12" count="1" selected="0">
            <x v="1"/>
          </reference>
        </references>
      </pivotArea>
    </chartFormat>
    <chartFormat chart="22" format="56">
      <pivotArea type="data" outline="0" fieldPosition="0">
        <references count="4">
          <reference field="4294967294" count="1" selected="0">
            <x v="1"/>
          </reference>
          <reference field="1" count="1" selected="0">
            <x v="2"/>
          </reference>
          <reference field="4" count="1" selected="0">
            <x v="0"/>
          </reference>
          <reference field="12" count="1" selected="0">
            <x v="2"/>
          </reference>
        </references>
      </pivotArea>
    </chartFormat>
    <chartFormat chart="22" format="57">
      <pivotArea type="data" outline="0" fieldPosition="0">
        <references count="4">
          <reference field="4294967294" count="1" selected="0">
            <x v="1"/>
          </reference>
          <reference field="1" count="1" selected="0">
            <x v="22"/>
          </reference>
          <reference field="4" count="1" selected="0">
            <x v="9"/>
          </reference>
          <reference field="12" count="1" selected="0">
            <x v="0"/>
          </reference>
        </references>
      </pivotArea>
    </chartFormat>
    <chartFormat chart="22" format="58">
      <pivotArea type="data" outline="0" fieldPosition="0">
        <references count="4">
          <reference field="4294967294" count="1" selected="0">
            <x v="1"/>
          </reference>
          <reference field="1" count="1" selected="0">
            <x v="14"/>
          </reference>
          <reference field="4" count="1" selected="0">
            <x v="7"/>
          </reference>
          <reference field="12" count="1" selected="0">
            <x v="0"/>
          </reference>
        </references>
      </pivotArea>
    </chartFormat>
    <chartFormat chart="22" format="59">
      <pivotArea type="data" outline="0" fieldPosition="0">
        <references count="2">
          <reference field="4294967294" count="1" selected="0">
            <x v="1"/>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AC7601-2DD4-4D61-A892-1FBE29A397A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23">
    <pivotField showAll="0"/>
    <pivotField showAll="0"/>
    <pivotField showAll="0"/>
    <pivotField showAll="0">
      <items count="4">
        <item h="1" m="1" x="2"/>
        <item x="0"/>
        <item h="1" x="1"/>
        <item t="default"/>
      </items>
    </pivotField>
    <pivotField axis="axisRow" showAll="0">
      <items count="14">
        <item x="2"/>
        <item m="1" x="10"/>
        <item x="0"/>
        <item x="8"/>
        <item x="5"/>
        <item x="6"/>
        <item x="9"/>
        <item x="3"/>
        <item x="7"/>
        <item x="1"/>
        <item m="1" x="11"/>
        <item x="4"/>
        <item m="1" x="12"/>
        <item t="default"/>
      </items>
    </pivotField>
    <pivotField showAll="0">
      <items count="8">
        <item m="1" x="6"/>
        <item x="5"/>
        <item x="4"/>
        <item x="2"/>
        <item x="3"/>
        <item x="1"/>
        <item x="0"/>
        <item t="default"/>
      </items>
    </pivotField>
    <pivotField dataField="1" showAll="0"/>
    <pivotField showAll="0">
      <items count="3">
        <item x="1"/>
        <item x="0"/>
        <item t="default"/>
      </items>
    </pivotField>
    <pivotField showAll="0">
      <items count="4">
        <item x="1"/>
        <item x="2"/>
        <item x="0"/>
        <item t="default"/>
      </items>
    </pivotField>
    <pivotField showAll="0"/>
    <pivotField showAll="0">
      <items count="8">
        <item x="4"/>
        <item x="0"/>
        <item x="1"/>
        <item x="3"/>
        <item x="2"/>
        <item x="5"/>
        <item x="6"/>
        <item t="default"/>
      </items>
    </pivotField>
    <pivotField showAll="0"/>
    <pivotField showAll="0"/>
    <pivotField showAll="0">
      <items count="5">
        <item x="0"/>
        <item m="1" x="3"/>
        <item x="2"/>
        <item x="1"/>
        <item t="default"/>
      </items>
    </pivotField>
    <pivotField showAll="0"/>
    <pivotField showAll="0"/>
    <pivotField showAll="0"/>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
    <i>
      <x/>
    </i>
    <i>
      <x v="2"/>
    </i>
    <i>
      <x v="7"/>
    </i>
    <i>
      <x v="9"/>
    </i>
    <i t="grand">
      <x/>
    </i>
  </rowItems>
  <colItems count="1">
    <i/>
  </colItems>
  <dataFields count="1">
    <dataField name="Sum of Contracted Energy Offtake (MW)" fld="6" baseField="0" baseItem="0"/>
  </dataFields>
  <chartFormats count="3">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298964-541A-4261-BA03-3A225FC400A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Location">
  <location ref="A4:B10" firstHeaderRow="1" firstDataRow="1" firstDataCol="1"/>
  <pivotFields count="23">
    <pivotField showAll="0"/>
    <pivotField dataField="1" showAll="0"/>
    <pivotField axis="axisRow" showAll="0">
      <items count="15">
        <item x="3"/>
        <item x="8"/>
        <item x="7"/>
        <item x="12"/>
        <item x="9"/>
        <item x="6"/>
        <item x="11"/>
        <item x="2"/>
        <item x="13"/>
        <item x="10"/>
        <item x="4"/>
        <item x="1"/>
        <item x="5"/>
        <item x="0"/>
        <item t="default"/>
      </items>
    </pivotField>
    <pivotField showAll="0">
      <items count="4">
        <item h="1" m="1" x="2"/>
        <item x="0"/>
        <item h="1" x="1"/>
        <item t="default"/>
      </items>
    </pivotField>
    <pivotField showAll="0"/>
    <pivotField multipleItemSelectionAllowed="1" showAll="0">
      <items count="8">
        <item m="1" x="6"/>
        <item x="5"/>
        <item x="4"/>
        <item x="2"/>
        <item x="3"/>
        <item x="1"/>
        <item x="0"/>
        <item t="default"/>
      </items>
    </pivotField>
    <pivotField showAll="0"/>
    <pivotField showAll="0">
      <items count="3">
        <item x="1"/>
        <item x="0"/>
        <item t="default"/>
      </items>
    </pivotField>
    <pivotField showAll="0">
      <items count="4">
        <item x="1"/>
        <item x="2"/>
        <item x="0"/>
        <item t="default"/>
      </items>
    </pivotField>
    <pivotField showAll="0"/>
    <pivotField showAll="0">
      <items count="8">
        <item x="4"/>
        <item x="0"/>
        <item x="1"/>
        <item x="3"/>
        <item x="2"/>
        <item x="5"/>
        <item x="6"/>
        <item t="default"/>
      </items>
    </pivotField>
    <pivotField showAll="0"/>
    <pivotField showAll="0"/>
    <pivotField showAll="0">
      <items count="5">
        <item x="0"/>
        <item m="1" x="3"/>
        <item x="2"/>
        <item x="1"/>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7"/>
    </i>
    <i>
      <x v="10"/>
    </i>
    <i>
      <x v="11"/>
    </i>
    <i>
      <x v="13"/>
    </i>
    <i t="grand">
      <x/>
    </i>
  </rowItems>
  <colItems count="1">
    <i/>
  </colItems>
  <dataFields count="1">
    <dataField name="NUmber of Signed Customers" fld="1" subtotal="count" baseField="2" baseItem="0"/>
  </dataFields>
  <chartFormats count="3">
    <chartFormat chart="4"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PA_Details" xr10:uid="{ABC9D857-6953-44D5-8737-F616490788C3}" sourceName="PPA Details">
  <pivotTables>
    <pivotTable tabId="4" name="PivotTable2"/>
    <pivotTable tabId="5" name="PivotTable3"/>
    <pivotTable tabId="8" name="PivotTable3"/>
    <pivotTable tabId="7" name="PivotTable1"/>
    <pivotTable tabId="12" name="PivotTable2"/>
    <pivotTable tabId="10" name="PivotTable1"/>
  </pivotTables>
  <data>
    <tabular pivotCacheId="28810435">
      <items count="4">
        <i x="0" s="1"/>
        <i x="1" s="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PA_STATUS" xr10:uid="{43A9CE33-4100-4F8B-806D-CC3A23E6DD6C}" sourceName="PPA STATUS ">
  <pivotTables>
    <pivotTable tabId="4" name="PivotTable2"/>
    <pivotTable tabId="5" name="PivotTable3"/>
    <pivotTable tabId="8" name="PivotTable3"/>
    <pivotTable tabId="7" name="PivotTable1"/>
    <pivotTable tabId="12" name="PivotTable2"/>
    <pivotTable tabId="10" name="PivotTable1"/>
  </pivotTables>
  <data>
    <tabular pivotCacheId="28810435">
      <items count="3">
        <i x="0" s="1"/>
        <i x="1"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PA_UPDATE" xr10:uid="{AFB5095E-43C8-4213-BECD-30C5FDFBF78A}" sourceName="PPA UPDATE">
  <pivotTables>
    <pivotTable tabId="4" name="PivotTable2"/>
    <pivotTable tabId="5" name="PivotTable3"/>
    <pivotTable tabId="8" name="PivotTable3"/>
    <pivotTable tabId="7" name="PivotTable1"/>
    <pivotTable tabId="12" name="PivotTable2"/>
    <pivotTable tabId="10" name="PivotTable1"/>
  </pivotTables>
  <data>
    <tabular pivotCacheId="28810435">
      <items count="2">
        <i x="0" s="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pilitical_Zone_of_Signed_Customers" xr10:uid="{AEBEC8CD-BB2A-4799-B988-582687B17C3F}" sourceName="Geopilitical Zone of Signed Customers">
  <pivotTables>
    <pivotTable tabId="5" name="PivotTable3"/>
    <pivotTable tabId="4" name="PivotTable2"/>
    <pivotTable tabId="8" name="PivotTable3"/>
    <pivotTable tabId="7" name="PivotTable1"/>
    <pivotTable tabId="12" name="PivotTable2"/>
    <pivotTable tabId="10" name="PivotTable1"/>
  </pivotTables>
  <data>
    <tabular pivotCacheId="28810435">
      <items count="7">
        <i x="2" s="1"/>
        <i x="1" s="1"/>
        <i x="0" s="1"/>
        <i x="6" s="1" nd="1"/>
        <i x="5" s="1" nd="1"/>
        <i x="4"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igible_Customers__EC__Bilateral_Customers_Discos" xr10:uid="{6AB34A25-9714-4226-88A0-B27C60545A73}" sourceName="Eligible Customers (EC)/Bilateral Customers(Discos)">
  <pivotTables>
    <pivotTable tabId="4" name="PivotTable2"/>
    <pivotTable tabId="5" name="PivotTable3"/>
    <pivotTable tabId="8" name="PivotTable3"/>
    <pivotTable tabId="7" name="PivotTable1"/>
    <pivotTable tabId="12" name="PivotTable2"/>
    <pivotTable tabId="10" name="PivotTable1"/>
  </pivotTables>
  <data>
    <tabular pivotCacheId="28810435">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PA Details" xr10:uid="{9BFE4B50-C7D6-497D-9AC0-0303AC5A3D7E}" cache="Slicer_PPA_Details" caption="PPA Details" style="SlicerStyleDark3" rowHeight="257175"/>
  <slicer name="PPA STATUS " xr10:uid="{F9C1B94B-BF1A-43E6-AB18-A3236353023F}" cache="Slicer_PPA_STATUS" caption="PPA STATUS " style="SlicerStyleDark3" rowHeight="257175"/>
  <slicer name="PPA UPDATE" xr10:uid="{3DC221AD-0CDF-4BFD-A3D1-EC2581ED7245}" cache="Slicer_PPA_UPDATE" caption="PPA UPDATE" style="SlicerStyleDark3" rowHeight="257175"/>
  <slicer name="Eligible Customers (EC)/Bilateral Customers(Discos)" xr10:uid="{5EC51A13-A82D-4533-A7D3-9D84C801D51F}" cache="Slicer_Eligible_Customers__EC__Bilateral_Customers_Discos" caption="Eligible Customers (EC)/Bilateral Customers(Discos)" style="SlicerStyleDark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PA Details 1" xr10:uid="{7B83E884-FAF9-4CCF-A0B3-64C6C12A8198}" cache="Slicer_PPA_Details" caption="PPA Details" style="SlicerStyleDark3" rowHeight="257175"/>
  <slicer name="PPA STATUS  1" xr10:uid="{8BDF07DE-00FC-4380-9840-E7A171BE383A}" cache="Slicer_PPA_STATUS" caption="PPA STATUS " style="SlicerStyleDark3" rowHeight="257175"/>
  <slicer name="PPA UPDATE 1" xr10:uid="{C95565C2-1612-40BA-8783-CEEECAC03E4C}" cache="Slicer_PPA_UPDATE" caption="PPA UPDATE" style="SlicerStyleDark3" rowHeight="257175"/>
  <slicer name="Geopilitical Zone of Signed Customers 1" xr10:uid="{A2A8DF1C-3505-4EAF-8357-77125F92C73C}" cache="Slicer_Geopilitical_Zone_of_Signed_Customers" caption="Geopilitical Zone of Signed Customers" style="SlicerStyleDark2" rowHeight="257175"/>
  <slicer name="Eligible Customers (EC)/Bilateral Customers(Discos) 1" xr10:uid="{FEB0E2C0-D7EB-4427-B25B-EE2D6DDF8576}" cache="Slicer_Eligible_Customers__EC__Bilateral_Customers_Discos" caption="Eligible Customers (EC)/Bilateral Customers(Discos)" style="SlicerStyleDark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pilitical Zone of Signed Customers" xr10:uid="{8804F4E4-5A57-46E9-930A-C82088E2D52E}" cache="Slicer_Geopilitical_Zone_of_Signed_Customers" caption="Geopilitical Zone of Signed Customers" style="SlicerStyleDark3"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PA Details 2" xr10:uid="{CD7A5794-D5F9-4B2A-8A33-E07E30F5A5C6}" cache="Slicer_PPA_Details" caption="PPA Details" style="SlicerStyleDark3" rowHeight="257175"/>
  <slicer name="PPA STATUS  2" xr10:uid="{05604346-AFB1-420D-920B-61E5BD9DE501}" cache="Slicer_PPA_STATUS" caption="PPA STATUS " style="SlicerStyleDark3" rowHeight="257175"/>
  <slicer name="PPA UPDATE 2" xr10:uid="{23942FE1-F332-4555-941A-F36202A86D0D}" cache="Slicer_PPA_UPDATE" caption="PPA UPDATE" style="SlicerStyleDark3" rowHeight="257175"/>
  <slicer name="Geopilitical Zone of Signed Customers 2" xr10:uid="{9452E277-2622-4627-89C8-1008A015D6DB}" cache="Slicer_Geopilitical_Zone_of_Signed_Customers" caption="Geopilitical Zone of Signed Customers" style="SlicerStyleDark3" rowHeight="257175"/>
  <slicer name="Eligible Customers (EC)/Bilateral Customers(Discos) 2" xr10:uid="{17F95233-B22B-4A31-A320-F131F2528D53}" cache="Slicer_Eligible_Customers__EC__Bilateral_Customers_Discos" caption="Eligible Customers (EC)/Bilateral Customers(Discos)" style="SlicerStyleDark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FF14D6-34EB-41AF-B5DE-5235876FA666}" name="PPA_Data" displayName="PPA_Data" ref="A1:T27" totalsRowCount="1" headerRowDxfId="43" headerRowBorderDxfId="42" tableBorderDxfId="41" totalsRowBorderDxfId="40">
  <autoFilter ref="A1:T26" xr:uid="{C9FF14D6-34EB-41AF-B5DE-5235876FA666}"/>
  <tableColumns count="20">
    <tableColumn id="4" xr3:uid="{83BF7BFE-1FA6-4262-9A50-406C01F8ED3B}" name="S/N" dataDxfId="39" totalsRowDxfId="38"/>
    <tableColumn id="5" xr3:uid="{A9CD4C76-0EEE-4CF2-958A-547173281B76}" name="Signed Customers" dataDxfId="37" totalsRowDxfId="36"/>
    <tableColumn id="6" xr3:uid="{9EB5E06C-9F88-46ED-BE77-AF7D9CF42BFD}" name="Location " dataDxfId="35" totalsRowDxfId="34"/>
    <tableColumn id="17" xr3:uid="{4EB5EB9C-2105-468C-AF10-514CFC8F09B7}" name="Eligible Customers (EC)/Bilateral Customers(Discos)" totalsRowFunction="count" dataDxfId="33" totalsRowDxfId="32"/>
    <tableColumn id="18" xr3:uid="{136C1D04-F737-4D56-A020-8069E142F5C0}" name="Contracted/Proposed Power Plant" dataDxfId="31" totalsRowDxfId="30"/>
    <tableColumn id="19" xr3:uid="{8CB57708-B31D-4A63-88C7-3B460664B694}" name="Geopilitical Zone of Signed Customers" dataDxfId="29" totalsRowDxfId="28"/>
    <tableColumn id="7" xr3:uid="{B8F889DB-5B20-403D-ACDB-6D8248AE2CB9}" name="Contracted Energy Offtake (MW)" totalsRowFunction="custom" dataDxfId="27" totalsRowDxfId="26">
      <totalsRowFormula>SUM(G2:G26)</totalsRowFormula>
    </tableColumn>
    <tableColumn id="8" xr3:uid="{93A900DD-25B7-445F-9585-F367F1EDA622}" name="PPA UPDATE" dataDxfId="25" totalsRowDxfId="24"/>
    <tableColumn id="9" xr3:uid="{BEA18CE3-640F-4BB0-92AD-86E719C48B77}" name="PPA STATUS " dataDxfId="23" totalsRowDxfId="22"/>
    <tableColumn id="10" xr3:uid="{F8E75EC7-3019-41BD-B52E-913769456E18}" name="Start Date " dataDxfId="21" totalsRowDxfId="20"/>
    <tableColumn id="11" xr3:uid="{9F88E7CC-692C-45FB-A914-D7A95A85F18F}" name="Expiry Date" dataDxfId="19" totalsRowDxfId="18"/>
    <tableColumn id="12" xr3:uid="{C50EB0C4-B24D-47A9-8B52-BF93026C0DAC}" name="Status of PPA &amp; Remarks" dataDxfId="17" totalsRowDxfId="16"/>
    <tableColumn id="13" xr3:uid="{91BD065E-04FD-452B-AA3E-48E68EEE725B}" name="PPA Duration (Years)" dataDxfId="15" totalsRowDxfId="14"/>
    <tableColumn id="14" xr3:uid="{2963BB02-AFA4-4B63-9A1A-3B8B3BC47FB2}" name="PPA Details" dataDxfId="13" totalsRowDxfId="12">
      <calculatedColumnFormula>IF(ISBLANK(K2), "Not Available", IF(K2 &gt; TODAY(), "Ongoing", "Expired"))</calculatedColumnFormula>
    </tableColumn>
    <tableColumn id="15" xr3:uid="{A948DA6A-A4F6-45DF-B6E6-826B7A7EA06B}" name="Amount Invoiced" dataDxfId="11" totalsRowDxfId="10"/>
    <tableColumn id="16" xr3:uid="{42B3A248-AB78-4191-A116-43A1C0A4A0F6}" name="Amount Paid" dataDxfId="9" totalsRowDxfId="8"/>
    <tableColumn id="1" xr3:uid="{9ED241AC-5CE1-4BC9-ABAF-EF06D4B9597F}" name="Amount Invoiced2" dataDxfId="7" totalsRowDxfId="6"/>
    <tableColumn id="2" xr3:uid="{50041FC5-366C-476F-A1AD-CED318C24DA6}" name="Amount Invoiced3" dataDxfId="5" totalsRowDxfId="4"/>
    <tableColumn id="3" xr3:uid="{E5E71C61-8D4A-411B-9CB1-4FB6F03545CB}" name="Amount Invoiced4" dataDxfId="3" totalsRowDxfId="2"/>
    <tableColumn id="20" xr3:uid="{40132E6B-0957-45C2-A016-D7ED8A6CF9CE}" name="Amount Invoiced5" dataDxfId="1" totalsRow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0BCC-2584-4469-ADD7-AF4B58D006E0}">
  <dimension ref="A3:I6"/>
  <sheetViews>
    <sheetView workbookViewId="0">
      <selection activeCell="D4" sqref="D4:E5"/>
    </sheetView>
  </sheetViews>
  <sheetFormatPr defaultRowHeight="15" x14ac:dyDescent="0.25"/>
  <cols>
    <col min="1" max="1" width="26.42578125" bestFit="1" customWidth="1"/>
    <col min="3" max="3" width="11.140625" customWidth="1"/>
    <col min="5" max="5" width="7" customWidth="1"/>
  </cols>
  <sheetData>
    <row r="3" spans="1:9" x14ac:dyDescent="0.25">
      <c r="A3" t="s">
        <v>122</v>
      </c>
    </row>
    <row r="4" spans="1:9" ht="30.75" customHeight="1" x14ac:dyDescent="0.25">
      <c r="A4" s="51">
        <v>6</v>
      </c>
      <c r="D4" s="41" t="str">
        <f>A3</f>
        <v>Total Number of Customers</v>
      </c>
      <c r="E4" s="41"/>
    </row>
    <row r="5" spans="1:9" ht="21" x14ac:dyDescent="0.35">
      <c r="D5" s="42">
        <f>A4</f>
        <v>6</v>
      </c>
      <c r="E5" s="42"/>
      <c r="H5" s="40"/>
      <c r="I5" s="40"/>
    </row>
    <row r="6" spans="1:9" x14ac:dyDescent="0.25">
      <c r="H6" s="40"/>
      <c r="I6" s="40"/>
    </row>
  </sheetData>
  <mergeCells count="4">
    <mergeCell ref="H5:I5"/>
    <mergeCell ref="H6:I6"/>
    <mergeCell ref="D4:E4"/>
    <mergeCell ref="D5:E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893A2-0616-4A9B-8F6F-26889951339B}">
  <dimension ref="B2:U26"/>
  <sheetViews>
    <sheetView showGridLines="0" tabSelected="1" zoomScaleNormal="100" workbookViewId="0">
      <selection activeCell="T28" sqref="T28"/>
    </sheetView>
  </sheetViews>
  <sheetFormatPr defaultRowHeight="15" x14ac:dyDescent="0.25"/>
  <cols>
    <col min="1" max="1" width="13.42578125" style="31" bestFit="1" customWidth="1"/>
    <col min="2" max="2" width="12.5703125" style="31" bestFit="1" customWidth="1"/>
    <col min="3" max="17" width="9.140625" style="31"/>
    <col min="18" max="18" width="4" style="31" customWidth="1"/>
    <col min="19" max="19" width="19.7109375" style="31" customWidth="1"/>
    <col min="20" max="20" width="12.85546875" style="31" customWidth="1"/>
    <col min="21" max="21" width="9.140625" style="31" customWidth="1"/>
    <col min="22" max="16384" width="9.140625" style="31"/>
  </cols>
  <sheetData>
    <row r="2" spans="2:3" x14ac:dyDescent="0.25">
      <c r="B2" s="43"/>
      <c r="C2" s="43"/>
    </row>
    <row r="3" spans="2:3" x14ac:dyDescent="0.25">
      <c r="B3" s="43"/>
      <c r="C3" s="43"/>
    </row>
    <row r="19" spans="19:21" ht="15.75" thickBot="1" x14ac:dyDescent="0.3"/>
    <row r="20" spans="19:21" ht="44.25" customHeight="1" x14ac:dyDescent="0.25">
      <c r="S20" s="45" t="s">
        <v>124</v>
      </c>
      <c r="T20" s="48">
        <f>GETPIVOTDATA("Sum of Contracted Energy Offtake (MW)",Sheet2!$A$3)</f>
        <v>120</v>
      </c>
    </row>
    <row r="21" spans="19:21" ht="15" customHeight="1" x14ac:dyDescent="0.25">
      <c r="S21" s="46"/>
      <c r="T21" s="49"/>
    </row>
    <row r="22" spans="19:21" ht="35.25" customHeight="1" thickBot="1" x14ac:dyDescent="0.3">
      <c r="S22" s="47"/>
      <c r="T22" s="50"/>
      <c r="U22" s="39"/>
    </row>
    <row r="23" spans="19:21" ht="9" customHeight="1" thickBot="1" x14ac:dyDescent="0.35">
      <c r="T23" s="38"/>
    </row>
    <row r="24" spans="19:21" x14ac:dyDescent="0.25">
      <c r="S24" s="45" t="s">
        <v>123</v>
      </c>
      <c r="T24" s="48">
        <f>GETPIVOTDATA("S/N",'Total Customers'!$A$3)</f>
        <v>6</v>
      </c>
    </row>
    <row r="25" spans="19:21" x14ac:dyDescent="0.25">
      <c r="S25" s="46"/>
      <c r="T25" s="49"/>
    </row>
    <row r="26" spans="19:21" ht="47.25" customHeight="1" thickBot="1" x14ac:dyDescent="0.3">
      <c r="S26" s="47"/>
      <c r="T26" s="50"/>
    </row>
  </sheetData>
  <mergeCells count="5">
    <mergeCell ref="B2:C3"/>
    <mergeCell ref="S20:S22"/>
    <mergeCell ref="T20:T22"/>
    <mergeCell ref="S24:S26"/>
    <mergeCell ref="T24:T2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3679-0BAD-4BAC-8188-2F469189538C}">
  <dimension ref="A3:E6"/>
  <sheetViews>
    <sheetView workbookViewId="0">
      <selection activeCell="B6" sqref="B6"/>
    </sheetView>
  </sheetViews>
  <sheetFormatPr defaultRowHeight="15" x14ac:dyDescent="0.25"/>
  <cols>
    <col min="1" max="1" width="12.5703125" bestFit="1" customWidth="1"/>
    <col min="2" max="2" width="37.7109375" bestFit="1" customWidth="1"/>
    <col min="5" max="5" width="12.42578125" customWidth="1"/>
  </cols>
  <sheetData>
    <row r="3" spans="1:5" x14ac:dyDescent="0.25">
      <c r="A3" t="s">
        <v>121</v>
      </c>
      <c r="B3" t="s">
        <v>111</v>
      </c>
    </row>
    <row r="4" spans="1:5" x14ac:dyDescent="0.25">
      <c r="A4" s="51">
        <v>6</v>
      </c>
      <c r="B4" s="51">
        <v>120</v>
      </c>
    </row>
    <row r="5" spans="1:5" ht="31.5" customHeight="1" x14ac:dyDescent="0.25">
      <c r="D5" s="35"/>
      <c r="E5" s="35"/>
    </row>
    <row r="6" spans="1:5" ht="63" customHeight="1" x14ac:dyDescent="0.4">
      <c r="B6" s="37" t="str">
        <f>" Total Contracted Energy Offtake (MW):"&amp;CHAR(10)&amp;B4</f>
        <v xml:space="preserve"> Total Contracted Energy Offtake (MW):
120</v>
      </c>
      <c r="D6" s="36"/>
      <c r="E6" s="3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E86B-F7CD-46E8-B1A0-184A65FB2EC5}">
  <sheetPr>
    <pageSetUpPr fitToPage="1"/>
  </sheetPr>
  <dimension ref="A1:T28"/>
  <sheetViews>
    <sheetView topLeftCell="D1" zoomScale="80" zoomScaleNormal="80" workbookViewId="0">
      <selection activeCell="B1" sqref="B1"/>
    </sheetView>
  </sheetViews>
  <sheetFormatPr defaultRowHeight="16.5" x14ac:dyDescent="0.3"/>
  <cols>
    <col min="1" max="1" width="9.28515625" style="10" customWidth="1"/>
    <col min="2" max="2" width="21.85546875" style="10" customWidth="1"/>
    <col min="3" max="3" width="17.85546875" style="10" customWidth="1"/>
    <col min="4" max="4" width="56.85546875" style="11" customWidth="1"/>
    <col min="5" max="5" width="38.5703125" style="10" customWidth="1"/>
    <col min="6" max="6" width="43.28515625" style="10" customWidth="1"/>
    <col min="7" max="7" width="37.5703125" style="10" customWidth="1"/>
    <col min="8" max="8" width="16.5703125" style="10" customWidth="1"/>
    <col min="9" max="9" width="18.85546875" style="10" customWidth="1"/>
    <col min="10" max="11" width="15" style="12" customWidth="1"/>
    <col min="12" max="12" width="59.140625" style="10" hidden="1" customWidth="1"/>
    <col min="13" max="13" width="21.140625" style="9" customWidth="1"/>
    <col min="14" max="14" width="14.7109375" style="13" customWidth="1"/>
    <col min="15" max="15" width="19.85546875" style="10" customWidth="1"/>
    <col min="16" max="16" width="19.7109375" style="10" customWidth="1"/>
    <col min="17" max="17" width="19.85546875" style="10" customWidth="1"/>
    <col min="18" max="18" width="20.7109375" style="10" customWidth="1"/>
    <col min="19" max="19" width="9.140625" style="10" customWidth="1"/>
    <col min="20" max="16384" width="9.140625" style="10"/>
  </cols>
  <sheetData>
    <row r="1" spans="1:20" s="11" customFormat="1" ht="57" customHeight="1" x14ac:dyDescent="0.3">
      <c r="A1" s="20" t="s">
        <v>0</v>
      </c>
      <c r="B1" s="20" t="s">
        <v>1</v>
      </c>
      <c r="C1" s="20" t="s">
        <v>66</v>
      </c>
      <c r="D1" s="20" t="s">
        <v>71</v>
      </c>
      <c r="E1" s="20" t="s">
        <v>73</v>
      </c>
      <c r="F1" s="20" t="s">
        <v>78</v>
      </c>
      <c r="G1" s="19" t="s">
        <v>2</v>
      </c>
      <c r="H1" s="19" t="s">
        <v>97</v>
      </c>
      <c r="I1" s="19" t="s">
        <v>63</v>
      </c>
      <c r="J1" s="20" t="s">
        <v>64</v>
      </c>
      <c r="K1" s="20" t="s">
        <v>65</v>
      </c>
      <c r="L1" s="19" t="s">
        <v>3</v>
      </c>
      <c r="M1" s="21" t="s">
        <v>102</v>
      </c>
      <c r="N1" s="22" t="s">
        <v>101</v>
      </c>
      <c r="O1" s="20" t="s">
        <v>114</v>
      </c>
      <c r="P1" s="20" t="s">
        <v>115</v>
      </c>
      <c r="Q1" s="20" t="s">
        <v>117</v>
      </c>
      <c r="R1" s="20" t="s">
        <v>118</v>
      </c>
      <c r="S1" s="20" t="s">
        <v>119</v>
      </c>
      <c r="T1" s="20" t="s">
        <v>120</v>
      </c>
    </row>
    <row r="2" spans="1:20" s="11" customFormat="1" ht="77.25" customHeight="1" x14ac:dyDescent="0.3">
      <c r="A2" s="32">
        <v>1</v>
      </c>
      <c r="B2" s="32" t="s">
        <v>11</v>
      </c>
      <c r="C2" s="32" t="s">
        <v>79</v>
      </c>
      <c r="D2" s="32" t="s">
        <v>70</v>
      </c>
      <c r="E2" s="32" t="s">
        <v>12</v>
      </c>
      <c r="F2" s="32" t="s">
        <v>79</v>
      </c>
      <c r="G2" s="1">
        <v>75</v>
      </c>
      <c r="H2" s="1" t="s">
        <v>98</v>
      </c>
      <c r="I2" s="1" t="s">
        <v>77</v>
      </c>
      <c r="J2" s="4">
        <v>43830</v>
      </c>
      <c r="K2" s="4">
        <v>45657</v>
      </c>
      <c r="L2" s="2" t="s">
        <v>60</v>
      </c>
      <c r="M2" s="8" t="str">
        <f t="shared" ref="M2:M7" si="0">IF(ISBLANK(K2), "", IF((K2-J2)/365&gt;=1, TEXT((K2-J2)/365,"0") &amp; " years", TEXT((K2-J2)/30,"0") &amp; " months"))</f>
        <v>5 years</v>
      </c>
      <c r="N2" s="14" t="str">
        <f ca="1">IF(ISBLANK(K2), "Not Available", IF(K2 &gt; TODAY(), "Ongoing", "Expired"))</f>
        <v>Expired</v>
      </c>
      <c r="O2" s="25"/>
      <c r="P2" s="25"/>
      <c r="Q2" s="25"/>
      <c r="R2" s="25"/>
      <c r="T2" s="32"/>
    </row>
    <row r="3" spans="1:20" ht="66" x14ac:dyDescent="0.3">
      <c r="A3" s="13">
        <v>2</v>
      </c>
      <c r="B3" s="13" t="s">
        <v>13</v>
      </c>
      <c r="C3" s="13" t="s">
        <v>80</v>
      </c>
      <c r="D3" s="32" t="s">
        <v>70</v>
      </c>
      <c r="E3" s="13" t="s">
        <v>14</v>
      </c>
      <c r="F3" s="13" t="s">
        <v>92</v>
      </c>
      <c r="G3" s="1">
        <v>10</v>
      </c>
      <c r="H3" s="1" t="s">
        <v>98</v>
      </c>
      <c r="I3" s="1" t="s">
        <v>77</v>
      </c>
      <c r="J3" s="4">
        <v>43698</v>
      </c>
      <c r="K3" s="4">
        <v>47351</v>
      </c>
      <c r="L3" s="2" t="s">
        <v>54</v>
      </c>
      <c r="M3" s="8" t="str">
        <f t="shared" si="0"/>
        <v>10 years</v>
      </c>
      <c r="N3" s="14" t="str">
        <f t="shared" ref="N3:N26" ca="1" si="1">IF(ISBLANK(K3), "Not Available", IF(K3 &gt; TODAY(), "Ongoing", "Expired"))</f>
        <v>Ongoing</v>
      </c>
      <c r="O3" s="26">
        <v>6308076519.7700005</v>
      </c>
      <c r="P3" s="26">
        <v>5890835554.3100004</v>
      </c>
      <c r="Q3" s="26">
        <v>6308076519.7700005</v>
      </c>
      <c r="R3" s="13"/>
      <c r="T3" s="13"/>
    </row>
    <row r="4" spans="1:20" ht="49.5" x14ac:dyDescent="0.3">
      <c r="A4" s="13">
        <v>3</v>
      </c>
      <c r="B4" s="13" t="s">
        <v>16</v>
      </c>
      <c r="C4" s="13" t="s">
        <v>81</v>
      </c>
      <c r="D4" s="32" t="s">
        <v>70</v>
      </c>
      <c r="E4" s="13" t="s">
        <v>12</v>
      </c>
      <c r="F4" s="13" t="s">
        <v>92</v>
      </c>
      <c r="G4" s="1">
        <v>2</v>
      </c>
      <c r="H4" s="1" t="s">
        <v>98</v>
      </c>
      <c r="I4" s="1" t="s">
        <v>77</v>
      </c>
      <c r="J4" s="4">
        <v>43830</v>
      </c>
      <c r="K4" s="4">
        <v>47483</v>
      </c>
      <c r="L4" s="2" t="s">
        <v>36</v>
      </c>
      <c r="M4" s="8" t="str">
        <f t="shared" si="0"/>
        <v>10 years</v>
      </c>
      <c r="N4" s="14" t="str">
        <f t="shared" ca="1" si="1"/>
        <v>Ongoing</v>
      </c>
      <c r="O4" s="26">
        <v>2087484453.01</v>
      </c>
      <c r="P4" s="26">
        <v>1359323489.1600001</v>
      </c>
      <c r="Q4" s="26">
        <v>2087484453.01</v>
      </c>
      <c r="R4" s="25" t="s">
        <v>69</v>
      </c>
      <c r="T4" s="13"/>
    </row>
    <row r="5" spans="1:20" ht="48.75" customHeight="1" x14ac:dyDescent="0.3">
      <c r="A5" s="13">
        <v>4</v>
      </c>
      <c r="B5" s="13" t="s">
        <v>17</v>
      </c>
      <c r="C5" s="13" t="s">
        <v>81</v>
      </c>
      <c r="D5" s="32" t="s">
        <v>70</v>
      </c>
      <c r="E5" s="13" t="s">
        <v>12</v>
      </c>
      <c r="F5" s="13" t="s">
        <v>92</v>
      </c>
      <c r="G5" s="1">
        <v>2</v>
      </c>
      <c r="H5" s="1" t="s">
        <v>98</v>
      </c>
      <c r="I5" s="1" t="s">
        <v>77</v>
      </c>
      <c r="J5" s="4">
        <v>43732</v>
      </c>
      <c r="K5" s="4">
        <v>47385</v>
      </c>
      <c r="L5" s="1" t="s">
        <v>15</v>
      </c>
      <c r="M5" s="8" t="str">
        <f t="shared" si="0"/>
        <v>10 years</v>
      </c>
      <c r="N5" s="14" t="str">
        <f t="shared" ca="1" si="1"/>
        <v>Ongoing</v>
      </c>
      <c r="O5" s="26">
        <v>2693297785.6300001</v>
      </c>
      <c r="P5" s="26">
        <v>2552086975.6999998</v>
      </c>
      <c r="Q5" s="26">
        <v>2693297785.6300001</v>
      </c>
      <c r="R5" s="25" t="s">
        <v>72</v>
      </c>
      <c r="T5" s="13"/>
    </row>
    <row r="6" spans="1:20" ht="79.5" customHeight="1" x14ac:dyDescent="0.3">
      <c r="A6" s="13">
        <v>5</v>
      </c>
      <c r="B6" s="13" t="s">
        <v>18</v>
      </c>
      <c r="C6" s="13" t="s">
        <v>82</v>
      </c>
      <c r="D6" s="32" t="s">
        <v>70</v>
      </c>
      <c r="E6" s="13" t="s">
        <v>19</v>
      </c>
      <c r="F6" s="13" t="s">
        <v>93</v>
      </c>
      <c r="G6" s="1">
        <v>25</v>
      </c>
      <c r="H6" s="1" t="s">
        <v>98</v>
      </c>
      <c r="I6" s="1" t="s">
        <v>77</v>
      </c>
      <c r="J6" s="4">
        <v>44615</v>
      </c>
      <c r="K6" s="4">
        <v>44796</v>
      </c>
      <c r="L6" s="2" t="s">
        <v>55</v>
      </c>
      <c r="M6" s="8" t="str">
        <f t="shared" si="0"/>
        <v>6 months</v>
      </c>
      <c r="N6" s="14" t="str">
        <f t="shared" ca="1" si="1"/>
        <v>Expired</v>
      </c>
      <c r="O6" s="26">
        <v>25460112125.970001</v>
      </c>
      <c r="P6" s="26">
        <v>6055075070</v>
      </c>
      <c r="Q6" s="26">
        <v>25460112125.970001</v>
      </c>
      <c r="R6" s="25" t="s">
        <v>67</v>
      </c>
      <c r="T6" s="13"/>
    </row>
    <row r="7" spans="1:20" ht="45.75" customHeight="1" x14ac:dyDescent="0.3">
      <c r="A7" s="13">
        <v>6</v>
      </c>
      <c r="B7" s="13" t="s">
        <v>20</v>
      </c>
      <c r="C7" s="13" t="s">
        <v>83</v>
      </c>
      <c r="D7" s="32" t="s">
        <v>70</v>
      </c>
      <c r="E7" s="13" t="s">
        <v>8</v>
      </c>
      <c r="F7" s="13" t="s">
        <v>92</v>
      </c>
      <c r="G7" s="1">
        <v>6</v>
      </c>
      <c r="H7" s="1" t="s">
        <v>98</v>
      </c>
      <c r="I7" s="1" t="s">
        <v>77</v>
      </c>
      <c r="J7" s="4">
        <v>45065</v>
      </c>
      <c r="K7" s="4">
        <v>48718</v>
      </c>
      <c r="L7" s="2" t="s">
        <v>61</v>
      </c>
      <c r="M7" s="8" t="str">
        <f t="shared" si="0"/>
        <v>10 years</v>
      </c>
      <c r="N7" s="14" t="str">
        <f t="shared" ca="1" si="1"/>
        <v>Ongoing</v>
      </c>
      <c r="O7" s="26">
        <v>1489450398.8199999</v>
      </c>
      <c r="P7" s="26">
        <v>1489450398.8199999</v>
      </c>
      <c r="Q7" s="26">
        <v>1489450398.8199999</v>
      </c>
      <c r="R7" s="25" t="s">
        <v>68</v>
      </c>
      <c r="T7" s="13"/>
    </row>
    <row r="8" spans="1:20" s="11" customFormat="1" ht="67.5" customHeight="1" x14ac:dyDescent="0.3">
      <c r="A8" s="13">
        <v>7</v>
      </c>
      <c r="B8" s="13" t="s">
        <v>4</v>
      </c>
      <c r="C8" s="13" t="s">
        <v>85</v>
      </c>
      <c r="D8" s="13" t="s">
        <v>74</v>
      </c>
      <c r="E8" s="13" t="s">
        <v>39</v>
      </c>
      <c r="F8" s="13" t="s">
        <v>94</v>
      </c>
      <c r="G8" s="3">
        <v>100</v>
      </c>
      <c r="H8" s="3" t="s">
        <v>100</v>
      </c>
      <c r="I8" s="3" t="s">
        <v>75</v>
      </c>
      <c r="J8" s="5" t="s">
        <v>75</v>
      </c>
      <c r="K8" s="5"/>
      <c r="L8" s="3" t="s">
        <v>75</v>
      </c>
      <c r="M8" s="6" t="s">
        <v>116</v>
      </c>
      <c r="N8" s="14" t="str">
        <f ca="1">IF(ISBLANK(K8), "Not Available", IF(K8 &gt; TODAY(), "Ongoing", "Expired"))</f>
        <v>Not Available</v>
      </c>
      <c r="O8" s="25"/>
      <c r="P8" s="25"/>
      <c r="Q8" s="25"/>
      <c r="R8" s="25" t="s">
        <v>76</v>
      </c>
      <c r="T8" s="13"/>
    </row>
    <row r="9" spans="1:20" s="11" customFormat="1" ht="33" x14ac:dyDescent="0.3">
      <c r="A9" s="13">
        <v>8</v>
      </c>
      <c r="B9" s="13" t="s">
        <v>5</v>
      </c>
      <c r="C9" s="13" t="s">
        <v>84</v>
      </c>
      <c r="D9" s="13" t="s">
        <v>74</v>
      </c>
      <c r="E9" s="13" t="s">
        <v>6</v>
      </c>
      <c r="F9" s="13" t="s">
        <v>95</v>
      </c>
      <c r="G9" s="3">
        <v>37</v>
      </c>
      <c r="H9" s="3" t="s">
        <v>100</v>
      </c>
      <c r="I9" s="3" t="s">
        <v>75</v>
      </c>
      <c r="J9" s="5" t="s">
        <v>75</v>
      </c>
      <c r="K9" s="5"/>
      <c r="L9" s="2" t="s">
        <v>48</v>
      </c>
      <c r="M9" s="6" t="s">
        <v>116</v>
      </c>
      <c r="N9" s="14" t="str">
        <f ca="1">IF(ISBLANK(K9), "Not Available", IF(K9 &gt; TODAY(), "Ongoing", "Expired"))</f>
        <v>Not Available</v>
      </c>
      <c r="O9" s="25"/>
      <c r="P9" s="25"/>
      <c r="Q9" s="25"/>
      <c r="R9" s="25"/>
      <c r="T9" s="13"/>
    </row>
    <row r="10" spans="1:20" s="11" customFormat="1" ht="66" x14ac:dyDescent="0.3">
      <c r="A10" s="13">
        <v>9</v>
      </c>
      <c r="B10" s="13" t="s">
        <v>7</v>
      </c>
      <c r="C10" s="13" t="s">
        <v>81</v>
      </c>
      <c r="D10" s="13" t="s">
        <v>74</v>
      </c>
      <c r="E10" s="13" t="s">
        <v>8</v>
      </c>
      <c r="F10" s="13" t="s">
        <v>92</v>
      </c>
      <c r="G10" s="3">
        <v>100</v>
      </c>
      <c r="H10" s="3" t="s">
        <v>100</v>
      </c>
      <c r="I10" s="3" t="s">
        <v>75</v>
      </c>
      <c r="J10" s="5" t="s">
        <v>75</v>
      </c>
      <c r="K10" s="5"/>
      <c r="L10" s="2" t="s">
        <v>56</v>
      </c>
      <c r="M10" s="6" t="s">
        <v>116</v>
      </c>
      <c r="N10" s="14" t="str">
        <f t="shared" ca="1" si="1"/>
        <v>Not Available</v>
      </c>
      <c r="O10" s="25"/>
      <c r="P10" s="25"/>
      <c r="Q10" s="25"/>
      <c r="R10" s="25"/>
      <c r="T10" s="13"/>
    </row>
    <row r="11" spans="1:20" s="11" customFormat="1" ht="49.5" x14ac:dyDescent="0.3">
      <c r="A11" s="13">
        <v>10</v>
      </c>
      <c r="B11" s="13" t="s">
        <v>9</v>
      </c>
      <c r="C11" s="13" t="s">
        <v>86</v>
      </c>
      <c r="D11" s="13" t="s">
        <v>74</v>
      </c>
      <c r="E11" s="13" t="s">
        <v>19</v>
      </c>
      <c r="F11" s="13" t="s">
        <v>93</v>
      </c>
      <c r="G11" s="3">
        <v>50</v>
      </c>
      <c r="H11" s="3" t="s">
        <v>100</v>
      </c>
      <c r="I11" s="3" t="s">
        <v>75</v>
      </c>
      <c r="J11" s="5" t="s">
        <v>75</v>
      </c>
      <c r="K11" s="5"/>
      <c r="L11" s="2" t="s">
        <v>37</v>
      </c>
      <c r="M11" s="6" t="s">
        <v>116</v>
      </c>
      <c r="N11" s="14" t="str">
        <f t="shared" ca="1" si="1"/>
        <v>Not Available</v>
      </c>
      <c r="O11" s="25"/>
      <c r="P11" s="25"/>
      <c r="Q11" s="25"/>
      <c r="R11" s="25"/>
      <c r="T11" s="13"/>
    </row>
    <row r="12" spans="1:20" s="11" customFormat="1" ht="39" customHeight="1" x14ac:dyDescent="0.3">
      <c r="A12" s="13">
        <v>11</v>
      </c>
      <c r="B12" s="13" t="s">
        <v>35</v>
      </c>
      <c r="C12" s="13" t="s">
        <v>88</v>
      </c>
      <c r="D12" s="13" t="s">
        <v>74</v>
      </c>
      <c r="E12" s="13" t="s">
        <v>34</v>
      </c>
      <c r="F12" s="13" t="s">
        <v>96</v>
      </c>
      <c r="G12" s="3">
        <v>20</v>
      </c>
      <c r="H12" s="3" t="s">
        <v>100</v>
      </c>
      <c r="I12" s="3" t="s">
        <v>75</v>
      </c>
      <c r="J12" s="5" t="s">
        <v>75</v>
      </c>
      <c r="K12" s="5"/>
      <c r="L12" s="2" t="s">
        <v>49</v>
      </c>
      <c r="M12" s="6" t="s">
        <v>116</v>
      </c>
      <c r="N12" s="14" t="str">
        <f t="shared" ca="1" si="1"/>
        <v>Not Available</v>
      </c>
      <c r="O12" s="25"/>
      <c r="P12" s="25"/>
      <c r="Q12" s="25"/>
      <c r="R12" s="25"/>
      <c r="T12" s="13"/>
    </row>
    <row r="13" spans="1:20" s="11" customFormat="1" ht="49.5" x14ac:dyDescent="0.3">
      <c r="A13" s="13">
        <v>12</v>
      </c>
      <c r="B13" s="13" t="s">
        <v>33</v>
      </c>
      <c r="C13" s="13" t="s">
        <v>87</v>
      </c>
      <c r="D13" s="13" t="s">
        <v>74</v>
      </c>
      <c r="E13" s="13" t="s">
        <v>34</v>
      </c>
      <c r="F13" s="13" t="s">
        <v>95</v>
      </c>
      <c r="G13" s="3">
        <v>30</v>
      </c>
      <c r="H13" s="3" t="s">
        <v>100</v>
      </c>
      <c r="I13" s="3" t="s">
        <v>75</v>
      </c>
      <c r="J13" s="5" t="s">
        <v>75</v>
      </c>
      <c r="K13" s="5"/>
      <c r="L13" s="2" t="s">
        <v>50</v>
      </c>
      <c r="M13" s="6" t="s">
        <v>116</v>
      </c>
      <c r="N13" s="14" t="str">
        <f t="shared" ca="1" si="1"/>
        <v>Not Available</v>
      </c>
      <c r="O13" s="25"/>
      <c r="P13" s="25"/>
      <c r="Q13" s="25"/>
      <c r="R13" s="25"/>
      <c r="T13" s="13"/>
    </row>
    <row r="14" spans="1:20" s="11" customFormat="1" ht="99" x14ac:dyDescent="0.3">
      <c r="A14" s="13">
        <v>13</v>
      </c>
      <c r="B14" s="13" t="s">
        <v>10</v>
      </c>
      <c r="C14" s="13" t="s">
        <v>80</v>
      </c>
      <c r="D14" s="13" t="s">
        <v>74</v>
      </c>
      <c r="E14" s="13" t="s">
        <v>14</v>
      </c>
      <c r="F14" s="13" t="s">
        <v>92</v>
      </c>
      <c r="G14" s="2">
        <v>100</v>
      </c>
      <c r="H14" s="3" t="s">
        <v>100</v>
      </c>
      <c r="I14" s="3" t="s">
        <v>75</v>
      </c>
      <c r="J14" s="5" t="s">
        <v>75</v>
      </c>
      <c r="K14" s="5"/>
      <c r="L14" s="2" t="s">
        <v>32</v>
      </c>
      <c r="M14" s="6" t="s">
        <v>116</v>
      </c>
      <c r="N14" s="14" t="str">
        <f t="shared" ca="1" si="1"/>
        <v>Not Available</v>
      </c>
      <c r="O14" s="25"/>
      <c r="P14" s="25"/>
      <c r="Q14" s="25"/>
      <c r="R14" s="25"/>
      <c r="T14" s="13"/>
    </row>
    <row r="15" spans="1:20" ht="66" x14ac:dyDescent="0.3">
      <c r="A15" s="13">
        <v>14</v>
      </c>
      <c r="B15" s="13" t="s">
        <v>21</v>
      </c>
      <c r="C15" s="13" t="s">
        <v>89</v>
      </c>
      <c r="D15" s="13" t="s">
        <v>74</v>
      </c>
      <c r="E15" s="13" t="s">
        <v>8</v>
      </c>
      <c r="F15" s="13" t="s">
        <v>96</v>
      </c>
      <c r="G15" s="1">
        <v>15</v>
      </c>
      <c r="H15" s="3" t="s">
        <v>100</v>
      </c>
      <c r="I15" s="3" t="s">
        <v>75</v>
      </c>
      <c r="J15" s="5" t="s">
        <v>75</v>
      </c>
      <c r="K15" s="5"/>
      <c r="L15" s="2" t="s">
        <v>22</v>
      </c>
      <c r="M15" s="6" t="s">
        <v>116</v>
      </c>
      <c r="N15" s="14" t="str">
        <f t="shared" ca="1" si="1"/>
        <v>Not Available</v>
      </c>
      <c r="O15" s="13"/>
      <c r="P15" s="13"/>
      <c r="Q15" s="13"/>
      <c r="R15" s="13"/>
      <c r="T15" s="13"/>
    </row>
    <row r="16" spans="1:20" ht="102.75" customHeight="1" x14ac:dyDescent="0.3">
      <c r="A16" s="13">
        <v>15</v>
      </c>
      <c r="B16" s="13" t="s">
        <v>23</v>
      </c>
      <c r="C16" s="13" t="s">
        <v>81</v>
      </c>
      <c r="D16" s="13" t="s">
        <v>74</v>
      </c>
      <c r="E16" s="13" t="s">
        <v>24</v>
      </c>
      <c r="F16" s="13" t="s">
        <v>92</v>
      </c>
      <c r="G16" s="1">
        <v>225</v>
      </c>
      <c r="H16" s="3" t="s">
        <v>98</v>
      </c>
      <c r="I16" s="3" t="s">
        <v>99</v>
      </c>
      <c r="J16" s="5" t="s">
        <v>75</v>
      </c>
      <c r="K16" s="5"/>
      <c r="L16" s="2" t="s">
        <v>51</v>
      </c>
      <c r="M16" s="6" t="s">
        <v>116</v>
      </c>
      <c r="N16" s="14" t="str">
        <f t="shared" ca="1" si="1"/>
        <v>Not Available</v>
      </c>
      <c r="O16" s="13"/>
      <c r="P16" s="13"/>
      <c r="Q16" s="13"/>
      <c r="R16" s="13"/>
      <c r="T16" s="13"/>
    </row>
    <row r="17" spans="1:20" ht="33" x14ac:dyDescent="0.3">
      <c r="A17" s="13">
        <v>16</v>
      </c>
      <c r="B17" s="13" t="s">
        <v>25</v>
      </c>
      <c r="C17" s="13" t="s">
        <v>90</v>
      </c>
      <c r="D17" s="13" t="s">
        <v>74</v>
      </c>
      <c r="E17" s="13" t="s">
        <v>8</v>
      </c>
      <c r="F17" s="13" t="s">
        <v>95</v>
      </c>
      <c r="G17" s="1">
        <v>10</v>
      </c>
      <c r="H17" s="3" t="s">
        <v>98</v>
      </c>
      <c r="I17" s="3" t="s">
        <v>99</v>
      </c>
      <c r="J17" s="5" t="s">
        <v>75</v>
      </c>
      <c r="K17" s="5"/>
      <c r="L17" s="2" t="s">
        <v>26</v>
      </c>
      <c r="M17" s="6" t="s">
        <v>116</v>
      </c>
      <c r="N17" s="14" t="str">
        <f t="shared" ca="1" si="1"/>
        <v>Not Available</v>
      </c>
      <c r="O17" s="13"/>
      <c r="P17" s="13"/>
      <c r="Q17" s="13"/>
      <c r="R17" s="13"/>
      <c r="T17" s="13"/>
    </row>
    <row r="18" spans="1:20" ht="49.5" x14ac:dyDescent="0.3">
      <c r="A18" s="13">
        <v>17</v>
      </c>
      <c r="B18" s="13" t="s">
        <v>27</v>
      </c>
      <c r="C18" s="13" t="s">
        <v>84</v>
      </c>
      <c r="D18" s="13" t="s">
        <v>74</v>
      </c>
      <c r="E18" s="13" t="s">
        <v>8</v>
      </c>
      <c r="F18" s="13" t="s">
        <v>95</v>
      </c>
      <c r="G18" s="3">
        <v>73</v>
      </c>
      <c r="H18" s="3" t="s">
        <v>100</v>
      </c>
      <c r="I18" s="3" t="s">
        <v>75</v>
      </c>
      <c r="J18" s="5" t="s">
        <v>75</v>
      </c>
      <c r="K18" s="5"/>
      <c r="L18" s="2" t="s">
        <v>52</v>
      </c>
      <c r="M18" s="6" t="s">
        <v>116</v>
      </c>
      <c r="N18" s="14" t="str">
        <f t="shared" ca="1" si="1"/>
        <v>Not Available</v>
      </c>
      <c r="O18" s="13"/>
      <c r="P18" s="13"/>
      <c r="Q18" s="13"/>
      <c r="R18" s="13"/>
      <c r="T18" s="13"/>
    </row>
    <row r="19" spans="1:20" ht="66" x14ac:dyDescent="0.3">
      <c r="A19" s="13">
        <v>18</v>
      </c>
      <c r="B19" s="13" t="s">
        <v>28</v>
      </c>
      <c r="C19" s="13" t="s">
        <v>91</v>
      </c>
      <c r="D19" s="13" t="s">
        <v>74</v>
      </c>
      <c r="E19" s="13" t="s">
        <v>8</v>
      </c>
      <c r="F19" s="13" t="s">
        <v>93</v>
      </c>
      <c r="G19" s="3">
        <v>6</v>
      </c>
      <c r="H19" s="3" t="s">
        <v>98</v>
      </c>
      <c r="I19" s="3" t="s">
        <v>99</v>
      </c>
      <c r="J19" s="5" t="s">
        <v>75</v>
      </c>
      <c r="K19" s="5"/>
      <c r="L19" s="2" t="s">
        <v>31</v>
      </c>
      <c r="M19" s="6" t="s">
        <v>116</v>
      </c>
      <c r="N19" s="14" t="str">
        <f t="shared" ca="1" si="1"/>
        <v>Not Available</v>
      </c>
      <c r="O19" s="13"/>
      <c r="P19" s="13"/>
      <c r="Q19" s="13"/>
      <c r="R19" s="13"/>
      <c r="T19" s="13"/>
    </row>
    <row r="20" spans="1:20" ht="99" x14ac:dyDescent="0.3">
      <c r="A20" s="13">
        <v>19</v>
      </c>
      <c r="B20" s="13" t="s">
        <v>29</v>
      </c>
      <c r="C20" s="13" t="s">
        <v>86</v>
      </c>
      <c r="D20" s="13" t="s">
        <v>74</v>
      </c>
      <c r="E20" s="13" t="s">
        <v>8</v>
      </c>
      <c r="F20" s="13" t="s">
        <v>93</v>
      </c>
      <c r="G20" s="3">
        <v>7</v>
      </c>
      <c r="H20" s="3" t="s">
        <v>100</v>
      </c>
      <c r="I20" s="3" t="s">
        <v>75</v>
      </c>
      <c r="J20" s="5" t="s">
        <v>75</v>
      </c>
      <c r="K20" s="5"/>
      <c r="L20" s="2" t="s">
        <v>30</v>
      </c>
      <c r="M20" s="6" t="s">
        <v>116</v>
      </c>
      <c r="N20" s="14" t="str">
        <f t="shared" ca="1" si="1"/>
        <v>Not Available</v>
      </c>
      <c r="O20" s="13"/>
      <c r="P20" s="13"/>
      <c r="Q20" s="13"/>
      <c r="R20" s="13"/>
      <c r="T20" s="13"/>
    </row>
    <row r="21" spans="1:20" ht="33" x14ac:dyDescent="0.3">
      <c r="A21" s="13">
        <v>20</v>
      </c>
      <c r="B21" s="13" t="s">
        <v>44</v>
      </c>
      <c r="C21" s="13" t="s">
        <v>81</v>
      </c>
      <c r="D21" s="13" t="s">
        <v>74</v>
      </c>
      <c r="E21" s="13" t="s">
        <v>45</v>
      </c>
      <c r="F21" s="13" t="s">
        <v>92</v>
      </c>
      <c r="G21" s="3">
        <v>100</v>
      </c>
      <c r="H21" s="3" t="s">
        <v>100</v>
      </c>
      <c r="I21" s="3" t="s">
        <v>75</v>
      </c>
      <c r="J21" s="5" t="s">
        <v>75</v>
      </c>
      <c r="K21" s="5"/>
      <c r="L21" s="2" t="s">
        <v>57</v>
      </c>
      <c r="M21" s="6" t="s">
        <v>116</v>
      </c>
      <c r="N21" s="14" t="str">
        <f t="shared" ca="1" si="1"/>
        <v>Not Available</v>
      </c>
      <c r="O21" s="13"/>
      <c r="P21" s="13"/>
      <c r="Q21" s="13"/>
      <c r="R21" s="13"/>
      <c r="T21" s="13"/>
    </row>
    <row r="22" spans="1:20" ht="66" x14ac:dyDescent="0.3">
      <c r="A22" s="13">
        <v>21</v>
      </c>
      <c r="B22" s="13" t="s">
        <v>38</v>
      </c>
      <c r="C22" s="13" t="s">
        <v>81</v>
      </c>
      <c r="D22" s="13" t="s">
        <v>74</v>
      </c>
      <c r="E22" s="13" t="s">
        <v>39</v>
      </c>
      <c r="F22" s="13" t="s">
        <v>92</v>
      </c>
      <c r="G22" s="3">
        <v>100</v>
      </c>
      <c r="H22" s="3" t="s">
        <v>100</v>
      </c>
      <c r="I22" s="3" t="s">
        <v>75</v>
      </c>
      <c r="J22" s="5" t="s">
        <v>75</v>
      </c>
      <c r="K22" s="5"/>
      <c r="L22" s="2" t="s">
        <v>40</v>
      </c>
      <c r="M22" s="6" t="s">
        <v>116</v>
      </c>
      <c r="N22" s="14" t="str">
        <f t="shared" ca="1" si="1"/>
        <v>Not Available</v>
      </c>
      <c r="O22" s="13"/>
      <c r="P22" s="13"/>
      <c r="Q22" s="13"/>
      <c r="R22" s="13"/>
      <c r="T22" s="13"/>
    </row>
    <row r="23" spans="1:20" ht="99" x14ac:dyDescent="0.3">
      <c r="A23" s="13">
        <v>22</v>
      </c>
      <c r="B23" s="13" t="s">
        <v>41</v>
      </c>
      <c r="C23" s="13" t="s">
        <v>81</v>
      </c>
      <c r="D23" s="13" t="s">
        <v>74</v>
      </c>
      <c r="E23" s="13" t="s">
        <v>42</v>
      </c>
      <c r="F23" s="13" t="s">
        <v>92</v>
      </c>
      <c r="G23" s="3">
        <v>150</v>
      </c>
      <c r="H23" s="3" t="s">
        <v>100</v>
      </c>
      <c r="I23" s="3" t="s">
        <v>75</v>
      </c>
      <c r="J23" s="5" t="s">
        <v>75</v>
      </c>
      <c r="K23" s="5"/>
      <c r="L23" s="2" t="s">
        <v>58</v>
      </c>
      <c r="M23" s="6" t="s">
        <v>116</v>
      </c>
      <c r="N23" s="14" t="str">
        <f t="shared" ca="1" si="1"/>
        <v>Not Available</v>
      </c>
      <c r="O23" s="13"/>
      <c r="P23" s="13"/>
      <c r="Q23" s="13"/>
      <c r="R23" s="13"/>
      <c r="T23" s="13"/>
    </row>
    <row r="24" spans="1:20" ht="49.5" x14ac:dyDescent="0.3">
      <c r="A24" s="13">
        <v>23</v>
      </c>
      <c r="B24" s="13" t="s">
        <v>46</v>
      </c>
      <c r="C24" s="13" t="s">
        <v>91</v>
      </c>
      <c r="D24" s="13" t="s">
        <v>74</v>
      </c>
      <c r="E24" s="13" t="s">
        <v>39</v>
      </c>
      <c r="F24" s="13" t="s">
        <v>93</v>
      </c>
      <c r="G24" s="3">
        <v>20</v>
      </c>
      <c r="H24" s="3" t="s">
        <v>100</v>
      </c>
      <c r="I24" s="3" t="s">
        <v>75</v>
      </c>
      <c r="J24" s="5" t="s">
        <v>75</v>
      </c>
      <c r="K24" s="5"/>
      <c r="L24" s="2" t="s">
        <v>47</v>
      </c>
      <c r="M24" s="6" t="s">
        <v>116</v>
      </c>
      <c r="N24" s="14" t="str">
        <f t="shared" ca="1" si="1"/>
        <v>Not Available</v>
      </c>
      <c r="O24" s="13"/>
      <c r="P24" s="13"/>
      <c r="Q24" s="13"/>
      <c r="R24" s="13"/>
      <c r="T24" s="13"/>
    </row>
    <row r="25" spans="1:20" ht="99" x14ac:dyDescent="0.3">
      <c r="A25" s="13">
        <v>24</v>
      </c>
      <c r="B25" s="13" t="s">
        <v>43</v>
      </c>
      <c r="C25" s="13" t="s">
        <v>81</v>
      </c>
      <c r="D25" s="13" t="s">
        <v>74</v>
      </c>
      <c r="E25" s="13" t="s">
        <v>39</v>
      </c>
      <c r="F25" s="13" t="s">
        <v>92</v>
      </c>
      <c r="G25" s="3">
        <v>20</v>
      </c>
      <c r="H25" s="3" t="s">
        <v>100</v>
      </c>
      <c r="I25" s="3" t="s">
        <v>75</v>
      </c>
      <c r="J25" s="5" t="s">
        <v>75</v>
      </c>
      <c r="K25" s="5"/>
      <c r="L25" s="2" t="s">
        <v>59</v>
      </c>
      <c r="M25" s="6" t="s">
        <v>116</v>
      </c>
      <c r="N25" s="14" t="str">
        <f t="shared" ca="1" si="1"/>
        <v>Not Available</v>
      </c>
      <c r="O25" s="13"/>
      <c r="P25" s="13"/>
      <c r="Q25" s="13"/>
      <c r="R25" s="13"/>
      <c r="T25" s="13"/>
    </row>
    <row r="26" spans="1:20" ht="69" customHeight="1" x14ac:dyDescent="0.3">
      <c r="A26" s="28">
        <v>25</v>
      </c>
      <c r="B26" s="28" t="s">
        <v>53</v>
      </c>
      <c r="C26" s="28" t="s">
        <v>75</v>
      </c>
      <c r="D26" s="13" t="s">
        <v>74</v>
      </c>
      <c r="E26" s="28" t="s">
        <v>12</v>
      </c>
      <c r="F26" s="28" t="s">
        <v>94</v>
      </c>
      <c r="G26" s="16">
        <v>360</v>
      </c>
      <c r="H26" s="16" t="s">
        <v>100</v>
      </c>
      <c r="I26" s="16" t="s">
        <v>75</v>
      </c>
      <c r="J26" s="17" t="s">
        <v>75</v>
      </c>
      <c r="K26" s="17"/>
      <c r="L26" s="15" t="s">
        <v>62</v>
      </c>
      <c r="M26" s="6" t="s">
        <v>116</v>
      </c>
      <c r="N26" s="14" t="str">
        <f t="shared" ca="1" si="1"/>
        <v>Not Available</v>
      </c>
      <c r="O26" s="13"/>
      <c r="P26" s="13"/>
      <c r="Q26" s="13"/>
      <c r="R26" s="13"/>
      <c r="T26" s="28"/>
    </row>
    <row r="27" spans="1:20" x14ac:dyDescent="0.3">
      <c r="A27" s="27"/>
      <c r="B27" s="27"/>
      <c r="C27" s="27"/>
      <c r="D27" s="34">
        <f>SUBTOTAL(103,PPA_Data[Eligible Customers (EC)/Bilateral Customers(Discos)])</f>
        <v>25</v>
      </c>
      <c r="E27" s="27"/>
      <c r="F27" s="27"/>
      <c r="G27" s="16">
        <f>SUM(G2:G26)</f>
        <v>1643</v>
      </c>
      <c r="H27" s="16"/>
      <c r="I27" s="16"/>
      <c r="J27" s="17"/>
      <c r="K27" s="17"/>
      <c r="L27" s="15"/>
      <c r="M27" s="18"/>
      <c r="N27" s="18"/>
      <c r="O27" s="28"/>
      <c r="P27" s="28"/>
      <c r="Q27" s="27"/>
      <c r="R27" s="27"/>
      <c r="S27" s="27"/>
      <c r="T27" s="27"/>
    </row>
    <row r="28" spans="1:20" x14ac:dyDescent="0.3">
      <c r="D28" s="33"/>
    </row>
  </sheetData>
  <phoneticPr fontId="4" type="noConversion"/>
  <pageMargins left="0.70866141732283472" right="0.70866141732283472" top="0.74803149606299213" bottom="0.74803149606299213" header="0.31496062992125984" footer="0.31496062992125984"/>
  <pageSetup paperSize="9" scale="48" fitToHeight="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5E0F5-5596-486D-99D5-62CBF91644A0}">
  <dimension ref="A3:I28"/>
  <sheetViews>
    <sheetView workbookViewId="0">
      <selection activeCell="C21" sqref="C21"/>
    </sheetView>
  </sheetViews>
  <sheetFormatPr defaultRowHeight="15" x14ac:dyDescent="0.25"/>
  <cols>
    <col min="2" max="2" width="20.140625" bestFit="1" customWidth="1"/>
    <col min="3" max="3" width="43" bestFit="1" customWidth="1"/>
    <col min="4" max="4" width="11" bestFit="1" customWidth="1"/>
  </cols>
  <sheetData>
    <row r="3" spans="1:3" x14ac:dyDescent="0.25">
      <c r="A3" s="30" t="s">
        <v>0</v>
      </c>
      <c r="B3" s="23" t="s">
        <v>1</v>
      </c>
      <c r="C3" t="s">
        <v>106</v>
      </c>
    </row>
    <row r="4" spans="1:3" x14ac:dyDescent="0.25">
      <c r="A4">
        <v>1</v>
      </c>
      <c r="B4" s="7" t="s">
        <v>18</v>
      </c>
      <c r="C4" s="51">
        <v>25</v>
      </c>
    </row>
    <row r="5" spans="1:3" x14ac:dyDescent="0.25">
      <c r="A5">
        <v>2</v>
      </c>
      <c r="B5" s="7" t="s">
        <v>11</v>
      </c>
      <c r="C5" s="51">
        <v>75</v>
      </c>
    </row>
    <row r="6" spans="1:3" x14ac:dyDescent="0.25">
      <c r="A6">
        <v>3</v>
      </c>
      <c r="B6" s="7" t="s">
        <v>20</v>
      </c>
      <c r="C6" s="51">
        <v>6</v>
      </c>
    </row>
    <row r="7" spans="1:3" x14ac:dyDescent="0.25">
      <c r="A7">
        <v>4</v>
      </c>
      <c r="B7" s="7" t="s">
        <v>16</v>
      </c>
      <c r="C7" s="51">
        <v>2</v>
      </c>
    </row>
    <row r="8" spans="1:3" x14ac:dyDescent="0.25">
      <c r="A8">
        <v>5</v>
      </c>
      <c r="B8" s="7" t="s">
        <v>17</v>
      </c>
      <c r="C8" s="51">
        <v>2</v>
      </c>
    </row>
    <row r="9" spans="1:3" x14ac:dyDescent="0.25">
      <c r="A9">
        <v>6</v>
      </c>
      <c r="B9" s="7" t="s">
        <v>13</v>
      </c>
      <c r="C9" s="51">
        <v>10</v>
      </c>
    </row>
    <row r="10" spans="1:3" x14ac:dyDescent="0.25">
      <c r="A10">
        <v>7</v>
      </c>
      <c r="B10" s="7" t="s">
        <v>104</v>
      </c>
      <c r="C10" s="51">
        <v>120</v>
      </c>
    </row>
    <row r="11" spans="1:3" x14ac:dyDescent="0.25">
      <c r="A11">
        <v>8</v>
      </c>
    </row>
    <row r="12" spans="1:3" x14ac:dyDescent="0.25">
      <c r="A12">
        <v>9</v>
      </c>
    </row>
    <row r="13" spans="1:3" x14ac:dyDescent="0.25">
      <c r="A13">
        <v>10</v>
      </c>
    </row>
    <row r="14" spans="1:3" x14ac:dyDescent="0.25">
      <c r="A14">
        <v>11</v>
      </c>
    </row>
    <row r="15" spans="1:3" x14ac:dyDescent="0.25">
      <c r="A15">
        <v>12</v>
      </c>
    </row>
    <row r="16" spans="1:3" x14ac:dyDescent="0.25">
      <c r="A16">
        <v>13</v>
      </c>
    </row>
    <row r="17" spans="1:9" x14ac:dyDescent="0.25">
      <c r="A17">
        <v>14</v>
      </c>
    </row>
    <row r="18" spans="1:9" x14ac:dyDescent="0.25">
      <c r="A18">
        <v>15</v>
      </c>
    </row>
    <row r="19" spans="1:9" x14ac:dyDescent="0.25">
      <c r="A19">
        <v>16</v>
      </c>
    </row>
    <row r="20" spans="1:9" x14ac:dyDescent="0.25">
      <c r="A20">
        <v>17</v>
      </c>
    </row>
    <row r="21" spans="1:9" x14ac:dyDescent="0.25">
      <c r="A21">
        <v>18</v>
      </c>
    </row>
    <row r="22" spans="1:9" x14ac:dyDescent="0.25">
      <c r="A22">
        <v>19</v>
      </c>
    </row>
    <row r="23" spans="1:9" x14ac:dyDescent="0.25">
      <c r="A23">
        <v>20</v>
      </c>
    </row>
    <row r="24" spans="1:9" x14ac:dyDescent="0.25">
      <c r="A24">
        <v>21</v>
      </c>
    </row>
    <row r="25" spans="1:9" x14ac:dyDescent="0.25">
      <c r="A25">
        <v>22</v>
      </c>
    </row>
    <row r="26" spans="1:9" x14ac:dyDescent="0.25">
      <c r="A26">
        <v>23</v>
      </c>
    </row>
    <row r="27" spans="1:9" x14ac:dyDescent="0.25">
      <c r="A27">
        <v>24</v>
      </c>
    </row>
    <row r="28" spans="1:9" x14ac:dyDescent="0.25">
      <c r="A28">
        <v>25</v>
      </c>
      <c r="I28" t="s">
        <v>113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0FF3-391D-42A6-B124-FE4F9601A3E4}">
  <dimension ref="A3:C19"/>
  <sheetViews>
    <sheetView workbookViewId="0">
      <selection activeCell="C19" sqref="C19"/>
    </sheetView>
  </sheetViews>
  <sheetFormatPr defaultRowHeight="15" x14ac:dyDescent="0.25"/>
  <cols>
    <col min="1" max="1" width="15.85546875" bestFit="1" customWidth="1"/>
    <col min="2" max="2" width="5.42578125" bestFit="1" customWidth="1"/>
    <col min="3" max="3" width="37.7109375" bestFit="1" customWidth="1"/>
    <col min="4" max="4" width="5.42578125" bestFit="1" customWidth="1"/>
    <col min="5" max="5" width="7.85546875" bestFit="1" customWidth="1"/>
    <col min="6" max="6" width="5.7109375" bestFit="1" customWidth="1"/>
    <col min="7" max="7" width="7.7109375" bestFit="1" customWidth="1"/>
    <col min="8" max="8" width="12.85546875" bestFit="1" customWidth="1"/>
    <col min="9" max="9" width="18.140625" bestFit="1" customWidth="1"/>
    <col min="10" max="10" width="4.42578125" bestFit="1" customWidth="1"/>
    <col min="11" max="11" width="13.28515625" bestFit="1" customWidth="1"/>
    <col min="12" max="12" width="12.5703125" bestFit="1" customWidth="1"/>
    <col min="13" max="13" width="10.28515625" bestFit="1" customWidth="1"/>
    <col min="14" max="14" width="20.140625" bestFit="1" customWidth="1"/>
    <col min="15" max="15" width="20.42578125" bestFit="1" customWidth="1"/>
    <col min="16" max="16" width="8.28515625" bestFit="1" customWidth="1"/>
    <col min="17" max="17" width="23.42578125" bestFit="1" customWidth="1"/>
    <col min="18" max="18" width="6.140625" bestFit="1" customWidth="1"/>
    <col min="19" max="19" width="23.85546875" bestFit="1" customWidth="1"/>
    <col min="20" max="20" width="7.7109375" bestFit="1" customWidth="1"/>
    <col min="21" max="21" width="17.85546875" bestFit="1" customWidth="1"/>
    <col min="22" max="22" width="20.85546875" bestFit="1" customWidth="1"/>
    <col min="23" max="23" width="13.85546875" bestFit="1" customWidth="1"/>
    <col min="24" max="24" width="8.85546875" bestFit="1" customWidth="1"/>
    <col min="25" max="25" width="23.5703125" bestFit="1" customWidth="1"/>
    <col min="26" max="26" width="23.28515625" bestFit="1" customWidth="1"/>
    <col min="27" max="27" width="11.28515625" bestFit="1" customWidth="1"/>
  </cols>
  <sheetData>
    <row r="3" spans="1:3" x14ac:dyDescent="0.25">
      <c r="A3" s="23" t="s">
        <v>103</v>
      </c>
      <c r="B3" t="s">
        <v>112</v>
      </c>
      <c r="C3" t="s">
        <v>111</v>
      </c>
    </row>
    <row r="4" spans="1:3" x14ac:dyDescent="0.25">
      <c r="A4" s="7" t="s">
        <v>110</v>
      </c>
      <c r="B4" s="51">
        <v>4</v>
      </c>
      <c r="C4" s="51">
        <v>20</v>
      </c>
    </row>
    <row r="5" spans="1:3" x14ac:dyDescent="0.25">
      <c r="A5" s="24" t="s">
        <v>20</v>
      </c>
      <c r="B5" s="51">
        <v>1</v>
      </c>
      <c r="C5" s="51">
        <v>6</v>
      </c>
    </row>
    <row r="6" spans="1:3" x14ac:dyDescent="0.25">
      <c r="A6" s="29" t="s">
        <v>8</v>
      </c>
      <c r="B6" s="51">
        <v>1</v>
      </c>
      <c r="C6" s="51">
        <v>6</v>
      </c>
    </row>
    <row r="7" spans="1:3" x14ac:dyDescent="0.25">
      <c r="A7" s="24" t="s">
        <v>16</v>
      </c>
      <c r="B7" s="51">
        <v>1</v>
      </c>
      <c r="C7" s="51">
        <v>2</v>
      </c>
    </row>
    <row r="8" spans="1:3" x14ac:dyDescent="0.25">
      <c r="A8" s="29" t="s">
        <v>12</v>
      </c>
      <c r="B8" s="51">
        <v>1</v>
      </c>
      <c r="C8" s="51">
        <v>2</v>
      </c>
    </row>
    <row r="9" spans="1:3" x14ac:dyDescent="0.25">
      <c r="A9" s="24" t="s">
        <v>17</v>
      </c>
      <c r="B9" s="51">
        <v>1</v>
      </c>
      <c r="C9" s="51">
        <v>2</v>
      </c>
    </row>
    <row r="10" spans="1:3" x14ac:dyDescent="0.25">
      <c r="A10" s="29" t="s">
        <v>12</v>
      </c>
      <c r="B10" s="51">
        <v>1</v>
      </c>
      <c r="C10" s="51">
        <v>2</v>
      </c>
    </row>
    <row r="11" spans="1:3" x14ac:dyDescent="0.25">
      <c r="A11" s="24" t="s">
        <v>13</v>
      </c>
      <c r="B11" s="51">
        <v>1</v>
      </c>
      <c r="C11" s="51">
        <v>10</v>
      </c>
    </row>
    <row r="12" spans="1:3" x14ac:dyDescent="0.25">
      <c r="A12" s="29" t="s">
        <v>14</v>
      </c>
      <c r="B12" s="51">
        <v>1</v>
      </c>
      <c r="C12" s="51">
        <v>10</v>
      </c>
    </row>
    <row r="13" spans="1:3" x14ac:dyDescent="0.25">
      <c r="A13" s="7" t="s">
        <v>109</v>
      </c>
      <c r="B13" s="51">
        <v>1</v>
      </c>
      <c r="C13" s="51">
        <v>75</v>
      </c>
    </row>
    <row r="14" spans="1:3" x14ac:dyDescent="0.25">
      <c r="A14" s="24" t="s">
        <v>11</v>
      </c>
      <c r="B14" s="51">
        <v>1</v>
      </c>
      <c r="C14" s="51">
        <v>75</v>
      </c>
    </row>
    <row r="15" spans="1:3" x14ac:dyDescent="0.25">
      <c r="A15" s="29" t="s">
        <v>12</v>
      </c>
      <c r="B15" s="51">
        <v>1</v>
      </c>
      <c r="C15" s="51">
        <v>75</v>
      </c>
    </row>
    <row r="16" spans="1:3" x14ac:dyDescent="0.25">
      <c r="A16" s="7" t="s">
        <v>108</v>
      </c>
      <c r="B16" s="51">
        <v>1</v>
      </c>
      <c r="C16" s="51">
        <v>25</v>
      </c>
    </row>
    <row r="17" spans="1:3" x14ac:dyDescent="0.25">
      <c r="A17" s="24" t="s">
        <v>18</v>
      </c>
      <c r="B17" s="51">
        <v>1</v>
      </c>
      <c r="C17" s="51">
        <v>25</v>
      </c>
    </row>
    <row r="18" spans="1:3" x14ac:dyDescent="0.25">
      <c r="A18" s="29" t="s">
        <v>19</v>
      </c>
      <c r="B18" s="51">
        <v>1</v>
      </c>
      <c r="C18" s="51">
        <v>25</v>
      </c>
    </row>
    <row r="19" spans="1:3" x14ac:dyDescent="0.25">
      <c r="A19" s="7" t="s">
        <v>104</v>
      </c>
      <c r="B19" s="51">
        <v>6</v>
      </c>
      <c r="C19" s="51">
        <v>120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9F105-EE8E-4CEA-9F9F-4C53FD7E8919}">
  <dimension ref="A2:C6"/>
  <sheetViews>
    <sheetView showGridLines="0" workbookViewId="0">
      <selection activeCell="A6" sqref="A6:B6"/>
    </sheetView>
  </sheetViews>
  <sheetFormatPr defaultRowHeight="15" x14ac:dyDescent="0.25"/>
  <cols>
    <col min="1" max="1" width="13.42578125" style="31" bestFit="1" customWidth="1"/>
    <col min="2" max="2" width="19.5703125" style="31" customWidth="1"/>
    <col min="3" max="16384" width="9.140625" style="31"/>
  </cols>
  <sheetData>
    <row r="2" spans="1:3" x14ac:dyDescent="0.25">
      <c r="B2" s="43"/>
      <c r="C2" s="43"/>
    </row>
    <row r="3" spans="1:3" x14ac:dyDescent="0.25">
      <c r="B3" s="43"/>
      <c r="C3" s="43"/>
    </row>
    <row r="5" spans="1:3" x14ac:dyDescent="0.25">
      <c r="A5" s="41"/>
      <c r="B5" s="41"/>
    </row>
    <row r="6" spans="1:3" ht="26.25" x14ac:dyDescent="0.4">
      <c r="A6" s="44"/>
      <c r="B6" s="44"/>
    </row>
  </sheetData>
  <mergeCells count="3">
    <mergeCell ref="B2:C3"/>
    <mergeCell ref="A6:B6"/>
    <mergeCell ref="A5: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0DCDC-1D0D-4F4B-949B-250FEF83C413}">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8B993-E8C6-4B62-985C-F58FAA84CFB4}">
  <dimension ref="A3:B8"/>
  <sheetViews>
    <sheetView workbookViewId="0">
      <selection activeCell="B8" sqref="B8"/>
    </sheetView>
  </sheetViews>
  <sheetFormatPr defaultRowHeight="15" x14ac:dyDescent="0.25"/>
  <cols>
    <col min="1" max="1" width="13.42578125" bestFit="1" customWidth="1"/>
    <col min="2" max="2" width="37.7109375" bestFit="1" customWidth="1"/>
  </cols>
  <sheetData>
    <row r="3" spans="1:2" x14ac:dyDescent="0.25">
      <c r="A3" s="23" t="s">
        <v>103</v>
      </c>
      <c r="B3" t="s">
        <v>111</v>
      </c>
    </row>
    <row r="4" spans="1:2" x14ac:dyDescent="0.25">
      <c r="A4" s="7" t="s">
        <v>19</v>
      </c>
      <c r="B4" s="51">
        <v>25</v>
      </c>
    </row>
    <row r="5" spans="1:2" x14ac:dyDescent="0.25">
      <c r="A5" s="7" t="s">
        <v>12</v>
      </c>
      <c r="B5" s="51">
        <v>79</v>
      </c>
    </row>
    <row r="6" spans="1:2" x14ac:dyDescent="0.25">
      <c r="A6" s="7" t="s">
        <v>8</v>
      </c>
      <c r="B6" s="51">
        <v>6</v>
      </c>
    </row>
    <row r="7" spans="1:2" x14ac:dyDescent="0.25">
      <c r="A7" s="7" t="s">
        <v>14</v>
      </c>
      <c r="B7" s="51">
        <v>10</v>
      </c>
    </row>
    <row r="8" spans="1:2" x14ac:dyDescent="0.25">
      <c r="A8" s="7" t="s">
        <v>104</v>
      </c>
      <c r="B8" s="51">
        <v>120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F103F-DE82-4CAE-9567-DD20B4292657}">
  <dimension ref="A4:B10"/>
  <sheetViews>
    <sheetView workbookViewId="0">
      <selection activeCell="J36" sqref="J36"/>
    </sheetView>
  </sheetViews>
  <sheetFormatPr defaultRowHeight="15" x14ac:dyDescent="0.25"/>
  <cols>
    <col min="1" max="1" width="11.28515625" bestFit="1" customWidth="1"/>
    <col min="2" max="2" width="28.28515625" bestFit="1" customWidth="1"/>
    <col min="3" max="3" width="12.5703125" bestFit="1" customWidth="1"/>
    <col min="4" max="4" width="6.5703125" bestFit="1" customWidth="1"/>
    <col min="5" max="5" width="4.42578125" bestFit="1" customWidth="1"/>
    <col min="6" max="6" width="7.5703125" bestFit="1" customWidth="1"/>
    <col min="7" max="7" width="5.42578125" bestFit="1" customWidth="1"/>
    <col min="8" max="8" width="8.28515625" bestFit="1" customWidth="1"/>
    <col min="9" max="9" width="6.140625" bestFit="1" customWidth="1"/>
    <col min="10" max="10" width="4.28515625" bestFit="1" customWidth="1"/>
    <col min="11" max="11" width="10.5703125" bestFit="1" customWidth="1"/>
    <col min="12" max="12" width="5.7109375" bestFit="1" customWidth="1"/>
    <col min="13" max="13" width="5.85546875" bestFit="1" customWidth="1"/>
    <col min="14" max="14" width="6.7109375" bestFit="1" customWidth="1"/>
    <col min="15" max="15" width="5.28515625" bestFit="1" customWidth="1"/>
    <col min="16" max="16" width="11.28515625" bestFit="1" customWidth="1"/>
  </cols>
  <sheetData>
    <row r="4" spans="1:2" x14ac:dyDescent="0.25">
      <c r="A4" s="23" t="s">
        <v>107</v>
      </c>
      <c r="B4" t="s">
        <v>105</v>
      </c>
    </row>
    <row r="5" spans="1:2" x14ac:dyDescent="0.25">
      <c r="A5" s="7" t="s">
        <v>82</v>
      </c>
      <c r="B5" s="51">
        <v>1</v>
      </c>
    </row>
    <row r="6" spans="1:2" x14ac:dyDescent="0.25">
      <c r="A6" s="7" t="s">
        <v>81</v>
      </c>
      <c r="B6" s="51">
        <v>2</v>
      </c>
    </row>
    <row r="7" spans="1:2" x14ac:dyDescent="0.25">
      <c r="A7" s="7" t="s">
        <v>83</v>
      </c>
      <c r="B7" s="51">
        <v>1</v>
      </c>
    </row>
    <row r="8" spans="1:2" x14ac:dyDescent="0.25">
      <c r="A8" s="7" t="s">
        <v>80</v>
      </c>
      <c r="B8" s="51">
        <v>1</v>
      </c>
    </row>
    <row r="9" spans="1:2" x14ac:dyDescent="0.25">
      <c r="A9" s="7" t="s">
        <v>79</v>
      </c>
      <c r="B9" s="51">
        <v>1</v>
      </c>
    </row>
    <row r="10" spans="1:2" x14ac:dyDescent="0.25">
      <c r="A10" s="7" t="s">
        <v>104</v>
      </c>
      <c r="B10" s="51">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47F94F25EBA94F874A5437A1007F4E" ma:contentTypeVersion="9" ma:contentTypeDescription="Create a new document." ma:contentTypeScope="" ma:versionID="d4af60b54f3cd6a1217df63426545b26">
  <xsd:schema xmlns:xsd="http://www.w3.org/2001/XMLSchema" xmlns:xs="http://www.w3.org/2001/XMLSchema" xmlns:p="http://schemas.microsoft.com/office/2006/metadata/properties" xmlns:ns3="abbbaa97-05ee-4e01-8d7c-bffe69ef7ea0" xmlns:ns4="99b56496-7676-492a-9c8f-1651d31f7b4e" targetNamespace="http://schemas.microsoft.com/office/2006/metadata/properties" ma:root="true" ma:fieldsID="6b377e9c16b7834b7e5f52a6d1ffa27d" ns3:_="" ns4:_="">
    <xsd:import namespace="abbbaa97-05ee-4e01-8d7c-bffe69ef7ea0"/>
    <xsd:import namespace="99b56496-7676-492a-9c8f-1651d31f7b4e"/>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bbaa97-05ee-4e01-8d7c-bffe69ef7e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b56496-7676-492a-9c8f-1651d31f7b4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abbbaa97-05ee-4e01-8d7c-bffe69ef7ea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E1FF9A-1D28-405C-B842-1FEF843EEA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bbaa97-05ee-4e01-8d7c-bffe69ef7ea0"/>
    <ds:schemaRef ds:uri="99b56496-7676-492a-9c8f-1651d31f7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F05C86-F657-4580-AB05-8FBF5AC23C76}">
  <ds:schemaRefs>
    <ds:schemaRef ds:uri="http://schemas.openxmlformats.org/package/2006/metadata/core-properties"/>
    <ds:schemaRef ds:uri="http://www.w3.org/XML/1998/namespace"/>
    <ds:schemaRef ds:uri="http://purl.org/dc/dcmitype/"/>
    <ds:schemaRef ds:uri="abbbaa97-05ee-4e01-8d7c-bffe69ef7ea0"/>
    <ds:schemaRef ds:uri="http://purl.org/dc/elements/1.1/"/>
    <ds:schemaRef ds:uri="http://schemas.microsoft.com/office/2006/documentManagement/types"/>
    <ds:schemaRef ds:uri="http://schemas.microsoft.com/office/infopath/2007/PartnerControls"/>
    <ds:schemaRef ds:uri="99b56496-7676-492a-9c8f-1651d31f7b4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9EFE5897-A913-4D5A-B0E7-42D3CF310C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Total Customers</vt:lpstr>
      <vt:lpstr>Sheet2</vt:lpstr>
      <vt:lpstr>PPA DATA</vt:lpstr>
      <vt:lpstr>Customers &amp;Their  TCEO</vt:lpstr>
      <vt:lpstr>PPA Contract Length</vt:lpstr>
      <vt:lpstr>Dashboard</vt:lpstr>
      <vt:lpstr>Sheet4</vt:lpstr>
      <vt:lpstr>Power Plant TCEO</vt:lpstr>
      <vt:lpstr>Nos. of Customers Per GeoZone</vt:lpstr>
      <vt:lpstr>PPA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Ajah O. Okoro</dc:creator>
  <cp:lastModifiedBy>Olowoyo Oluwadotun</cp:lastModifiedBy>
  <cp:lastPrinted>2025-02-12T15:21:25Z</cp:lastPrinted>
  <dcterms:created xsi:type="dcterms:W3CDTF">2024-09-12T18:14:03Z</dcterms:created>
  <dcterms:modified xsi:type="dcterms:W3CDTF">2025-03-06T09:36:05Z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0x0101008F47F94F25EBA94F874A5437A1007F4E</vt:lpwstr>
  </property>
</Properties>
</file>