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Dokumenty\Studia\Analityka\IV_semestr\Zarządzanie projektem analiza danych gospodarczych\Rr\Efekt2\"/>
    </mc:Choice>
  </mc:AlternateContent>
  <xr:revisionPtr revIDLastSave="0" documentId="13_ncr:1_{2BA27276-EA7A-4C93-843D-33FE4EAC73D2}" xr6:coauthVersionLast="47" xr6:coauthVersionMax="47" xr10:uidLastSave="{00000000-0000-0000-0000-000000000000}"/>
  <bookViews>
    <workbookView xWindow="-120" yWindow="-120" windowWidth="29040" windowHeight="15720" firstSheet="6" activeTab="13" xr2:uid="{00000000-000D-0000-FFFF-FFFF00000000}"/>
  </bookViews>
  <sheets>
    <sheet name="1_Zespół projektowy" sheetId="1" r:id="rId1"/>
    <sheet name="Opis danych finalnych" sheetId="14" r:id="rId2"/>
    <sheet name="Dane" sheetId="15" r:id="rId3"/>
    <sheet name="gdp_pc" sheetId="3" r:id="rId4"/>
    <sheet name="high_tech_trade" sheetId="4" r:id="rId5"/>
    <sheet name="r&amp;d_gdp" sheetId="5" r:id="rId6"/>
    <sheet name="r&amp;d_budget" sheetId="6" r:id="rId7"/>
    <sheet name="use_cloud" sheetId="7" r:id="rId8"/>
    <sheet name="work_on_weekends" sheetId="8" r:id="rId9"/>
    <sheet name="emp_deadline" sheetId="9" r:id="rId10"/>
    <sheet name="working_population" sheetId="10" r:id="rId11"/>
    <sheet name="physicians" sheetId="12" r:id="rId12"/>
    <sheet name="population" sheetId="11" r:id="rId13"/>
    <sheet name="Zmienne kategoryczne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5" l="1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" i="15"/>
  <c r="J6" i="15"/>
  <c r="J3" i="15"/>
  <c r="J4" i="15"/>
  <c r="J5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" i="15"/>
  <c r="I26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" i="15"/>
</calcChain>
</file>

<file path=xl/sharedStrings.xml><?xml version="1.0" encoding="utf-8"?>
<sst xmlns="http://schemas.openxmlformats.org/spreadsheetml/2006/main" count="429" uniqueCount="97">
  <si>
    <t>Lp.</t>
  </si>
  <si>
    <t>Imię</t>
  </si>
  <si>
    <t>Nazwisko</t>
  </si>
  <si>
    <t>1.</t>
  </si>
  <si>
    <t>Mateusz</t>
  </si>
  <si>
    <t>Nowak</t>
  </si>
  <si>
    <t>2.</t>
  </si>
  <si>
    <t>Damian</t>
  </si>
  <si>
    <t>Okoń</t>
  </si>
  <si>
    <t>3.</t>
  </si>
  <si>
    <t>Robert</t>
  </si>
  <si>
    <t>Zamiar</t>
  </si>
  <si>
    <t>zmienna</t>
  </si>
  <si>
    <t>wyjaśnienie</t>
  </si>
  <si>
    <t>typ zmiennej</t>
  </si>
  <si>
    <t>country</t>
  </si>
  <si>
    <t>kraj</t>
  </si>
  <si>
    <t>etykieta</t>
  </si>
  <si>
    <t>GDP_pc</t>
  </si>
  <si>
    <t>Produkt krajowy brutto per capita w euro</t>
  </si>
  <si>
    <t>zmienna numeryczna</t>
  </si>
  <si>
    <t>r&amp;d_gdp_pct</t>
  </si>
  <si>
    <t>Wydatki na badania i rozwój jako procent PKB</t>
  </si>
  <si>
    <t>r&amp;d_bud_pct</t>
  </si>
  <si>
    <t>Wydatki na badania i rozwój jako procent budżetu</t>
  </si>
  <si>
    <t>use_cloud_pct</t>
  </si>
  <si>
    <t>Procent ludzi korzystających z chmury</t>
  </si>
  <si>
    <t>weeknd_work_pct</t>
  </si>
  <si>
    <t>Procent ludzi pracujących  w weekendy (15-64)</t>
  </si>
  <si>
    <t>emp_deadline_pct</t>
  </si>
  <si>
    <t>Procent ludzi pracujących intensywnie i z deadlinem (15-64)</t>
  </si>
  <si>
    <t>sea_access</t>
  </si>
  <si>
    <t>zmienna kategoryczna (binarna)</t>
  </si>
  <si>
    <t>joined_EU</t>
  </si>
  <si>
    <t>zmienna kategoryczna</t>
  </si>
  <si>
    <t>is_euro_currency</t>
  </si>
  <si>
    <t>Czy walutą jest euro?</t>
  </si>
  <si>
    <t>nuclear_electricity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</si>
  <si>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</si>
  <si>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</si>
  <si>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</si>
  <si>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</si>
  <si>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</si>
  <si>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</si>
  <si>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</si>
  <si>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</si>
  <si>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</si>
  <si>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</si>
  <si>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</si>
  <si>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</si>
  <si>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</si>
  <si>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</si>
  <si>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</si>
  <si>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</si>
  <si>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</si>
  <si>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</si>
  <si>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</si>
  <si>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</si>
  <si>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</si>
  <si>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</si>
  <si>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</si>
  <si>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</si>
  <si>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</si>
  <si>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gdp per capita €</t>
  </si>
  <si>
    <t>high tech trade (million €)</t>
  </si>
  <si>
    <t>r&amp;d as pct of gdp</t>
  </si>
  <si>
    <t>r&amp;d_pct of budget</t>
  </si>
  <si>
    <t>pct of individuals who use cloud</t>
  </si>
  <si>
    <t>pct of people who work on weekends</t>
  </si>
  <si>
    <t>pct of people who work with deadlines</t>
  </si>
  <si>
    <t>working population in thousands</t>
  </si>
  <si>
    <t>population</t>
  </si>
  <si>
    <t>:</t>
  </si>
  <si>
    <t>physicians</t>
  </si>
  <si>
    <t>1990s</t>
  </si>
  <si>
    <t>Founding member (1957)</t>
  </si>
  <si>
    <t>2000s</t>
  </si>
  <si>
    <t>2010s</t>
  </si>
  <si>
    <t>1970s</t>
  </si>
  <si>
    <t>1980s</t>
  </si>
  <si>
    <t>Germany</t>
  </si>
  <si>
    <t>Dekada dołączenia do Unii Europejskiej</t>
  </si>
  <si>
    <t>Czy kraj posiada elektrownie atomowe?</t>
  </si>
  <si>
    <t>high_tech_trade_pc</t>
  </si>
  <si>
    <t xml:space="preserve">Handel wysokimi technologiami per capita w euro </t>
  </si>
  <si>
    <t>working_pop_pct</t>
  </si>
  <si>
    <t>Procent populacji w wieku produkcyjnym (15-64)</t>
  </si>
  <si>
    <t>phycisians_per_1000</t>
  </si>
  <si>
    <t>Liczba lekarzy na 1000 mieszkańców</t>
  </si>
  <si>
    <t>Czy kraj ma dostęp do morza?</t>
  </si>
  <si>
    <t>Wskaźniki:</t>
  </si>
  <si>
    <t>Wszystkie zmienne numeryczne podane są w ujęciu procentowym, na 1000 mieszkańców, bądź per capita. Dzięki takiemu zabiegowi zniwelowany został wpływ wielkości poszczególnych krajów na badane wartości.</t>
  </si>
  <si>
    <t>Zastosowane formuły przy łączeniu zbiorów można podejrzeć w arkuszu dane</t>
  </si>
  <si>
    <t>Braki w danych:</t>
  </si>
  <si>
    <t>Jedyną wartością brakującą w zbiorze była ilość lekarzy dla Czech.</t>
  </si>
  <si>
    <t>Brak ten w finalnym zbiorze uzupełniono obliczając średnią wszystkich wartości wskaźnika liczba lekarzy na 1000 mieszkańców</t>
  </si>
  <si>
    <t>Przekształcenia te pozwalają również zniwelować ilość obserwacji odstających w zbiorze.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</si>
</sst>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3" fontId="4" fillId="0" borderId="0" xfId="0" applyNumberFormat="1" applyFont="1" applyAlignment="1">
      <alignment horizontal="right" vertical="center" shrinkToFit="1"/>
    </xf>
    <xf numFmtId="3" fontId="4" fillId="3" borderId="0" xfId="0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3" borderId="0" xfId="1" applyNumberFormat="1" applyFont="1" applyFill="1" applyAlignment="1">
      <alignment horizontal="right" vertical="center" shrinkToFit="1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shrinkToFit="1"/>
    </xf>
    <xf numFmtId="3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165" fontId="4" fillId="0" borderId="0" xfId="1" applyNumberFormat="1" applyFont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165" fontId="4" fillId="0" borderId="0" xfId="1" applyNumberFormat="1" applyFont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164" fontId="4" fillId="0" borderId="0" xfId="1" applyNumberFormat="1" applyFont="1" applyAlignment="1">
      <alignment horizontal="right" vertical="center" shrinkToFit="1"/>
    </xf>
    <xf numFmtId="164" fontId="4" fillId="3" borderId="0" xfId="1" applyNumberFormat="1" applyFont="1" applyFill="1" applyAlignment="1">
      <alignment horizontal="right" vertical="center" shrinkToFit="1"/>
    </xf>
    <xf numFmtId="165" fontId="4" fillId="0" borderId="0" xfId="1" applyNumberFormat="1" applyFont="1" applyAlignment="1">
      <alignment horizontal="right" vertical="center" shrinkToFit="1"/>
    </xf>
    <xf numFmtId="165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shrinkToFit="1"/>
    </xf>
    <xf numFmtId="3" fontId="4" fillId="3" borderId="0" xfId="1" applyNumberFormat="1" applyFont="1" applyFill="1" applyAlignment="1">
      <alignment horizontal="right" vertical="center" shrinkToFit="1"/>
    </xf>
    <xf numFmtId="0" fontId="3" fillId="2" borderId="1" xfId="1" applyFont="1" applyFill="1" applyBorder="1" applyAlignment="1">
      <alignment horizontal="left" vertical="center"/>
    </xf>
    <xf numFmtId="3" fontId="4" fillId="0" borderId="0" xfId="1" applyNumberFormat="1" applyFont="1" applyAlignment="1">
      <alignment horizontal="right" vertical="center" shrinkToFit="1"/>
    </xf>
    <xf numFmtId="3" fontId="4" fillId="3" borderId="0" xfId="1" applyNumberFormat="1" applyFont="1" applyFill="1" applyAlignment="1">
      <alignment horizontal="right" vertical="center" shrinkToFit="1"/>
    </xf>
    <xf numFmtId="0" fontId="2" fillId="0" borderId="0" xfId="0" applyFont="1" applyFill="1"/>
    <xf numFmtId="3" fontId="4" fillId="0" borderId="0" xfId="0" applyNumberFormat="1" applyFont="1" applyFill="1" applyAlignment="1">
      <alignment horizontal="right" vertical="center" shrinkToFit="1"/>
    </xf>
    <xf numFmtId="2" fontId="0" fillId="0" borderId="0" xfId="0" applyNumberFormat="1" applyFill="1"/>
    <xf numFmtId="164" fontId="4" fillId="0" borderId="0" xfId="1" applyNumberFormat="1" applyFont="1" applyFill="1" applyAlignment="1">
      <alignment horizontal="right" vertical="center" shrinkToFit="1"/>
    </xf>
    <xf numFmtId="3" fontId="4" fillId="0" borderId="0" xfId="1" applyNumberFormat="1" applyFont="1" applyFill="1" applyAlignment="1">
      <alignment horizontal="right" vertical="center" shrinkToFit="1"/>
    </xf>
    <xf numFmtId="0" fontId="0" fillId="0" borderId="0" xfId="0" applyFill="1"/>
  </cellXfs>
  <cellStyles count="2">
    <cellStyle name="Normalny" xfId="0" builtinId="0"/>
    <cellStyle name="Normalny 2" xfId="1" xr:uid="{C8BBC166-2173-4A54-A637-4AA0071E45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t="s">
        <v>4</v>
      </c>
      <c r="C2" t="s">
        <v>5</v>
      </c>
    </row>
    <row r="3" spans="1:3" x14ac:dyDescent="0.25">
      <c r="A3" s="2" t="s">
        <v>6</v>
      </c>
      <c r="B3" t="s">
        <v>7</v>
      </c>
      <c r="C3" t="s">
        <v>8</v>
      </c>
    </row>
    <row r="4" spans="1:3" x14ac:dyDescent="0.25">
      <c r="A4" s="2" t="s">
        <v>9</v>
      </c>
      <c r="B4" t="s">
        <v>10</v>
      </c>
      <c r="C4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74B0-1756-43A0-B71D-25944CDA4B44}">
  <dimension ref="A1:B26"/>
  <sheetViews>
    <sheetView workbookViewId="0">
      <selection activeCell="B2" sqref="B2:B26"/>
    </sheetView>
  </sheetViews>
  <sheetFormatPr defaultRowHeight="15" x14ac:dyDescent="0.25"/>
  <cols>
    <col min="1" max="1" width="40.28515625" bestFit="1" customWidth="1"/>
    <col min="2" max="2" width="36.28515625" bestFit="1" customWidth="1"/>
  </cols>
  <sheetData>
    <row r="1" spans="1:2" x14ac:dyDescent="0.25">
      <c r="A1" t="s">
        <v>15</v>
      </c>
      <c r="B1" t="s">
        <v>69</v>
      </c>
    </row>
    <row r="2" spans="1:2" x14ac:dyDescent="0.25">
      <c r="A2" s="20" t="s">
        <v>54</v>
      </c>
      <c r="B2" s="22">
        <v>42.2</v>
      </c>
    </row>
    <row r="3" spans="1:2" x14ac:dyDescent="0.25">
      <c r="A3" s="20" t="s">
        <v>38</v>
      </c>
      <c r="B3" s="26">
        <v>45.8</v>
      </c>
    </row>
    <row r="4" spans="1:2" x14ac:dyDescent="0.25">
      <c r="A4" s="20" t="s">
        <v>39</v>
      </c>
      <c r="B4" s="25">
        <v>33.1</v>
      </c>
    </row>
    <row r="5" spans="1:2" x14ac:dyDescent="0.25">
      <c r="A5" s="20" t="s">
        <v>48</v>
      </c>
      <c r="B5" s="28">
        <v>39</v>
      </c>
    </row>
    <row r="6" spans="1:2" x14ac:dyDescent="0.25">
      <c r="A6" s="20" t="s">
        <v>40</v>
      </c>
      <c r="B6" s="22">
        <v>33.9</v>
      </c>
    </row>
    <row r="7" spans="1:2" x14ac:dyDescent="0.25">
      <c r="A7" s="20" t="s">
        <v>41</v>
      </c>
      <c r="B7" s="21">
        <v>51.6</v>
      </c>
    </row>
    <row r="8" spans="1:2" x14ac:dyDescent="0.25">
      <c r="A8" s="20" t="s">
        <v>43</v>
      </c>
      <c r="B8" s="25">
        <v>38.5</v>
      </c>
    </row>
    <row r="9" spans="1:2" x14ac:dyDescent="0.25">
      <c r="A9" s="20" t="s">
        <v>60</v>
      </c>
      <c r="B9" s="26">
        <v>42.7</v>
      </c>
    </row>
    <row r="10" spans="1:2" x14ac:dyDescent="0.25">
      <c r="A10" s="20" t="s">
        <v>47</v>
      </c>
      <c r="B10" s="25">
        <v>44.9</v>
      </c>
    </row>
    <row r="11" spans="1:2" x14ac:dyDescent="0.25">
      <c r="A11" s="20" t="s">
        <v>42</v>
      </c>
      <c r="B11" s="26">
        <v>40.299999999999997</v>
      </c>
    </row>
    <row r="12" spans="1:2" x14ac:dyDescent="0.25">
      <c r="A12" s="20" t="s">
        <v>45</v>
      </c>
      <c r="B12" s="25">
        <v>55.8</v>
      </c>
    </row>
    <row r="13" spans="1:2" x14ac:dyDescent="0.25">
      <c r="A13" s="20" t="s">
        <v>52</v>
      </c>
      <c r="B13" s="26">
        <v>45.5</v>
      </c>
    </row>
    <row r="14" spans="1:2" x14ac:dyDescent="0.25">
      <c r="A14" s="20" t="s">
        <v>44</v>
      </c>
      <c r="B14" s="22">
        <v>48.1</v>
      </c>
    </row>
    <row r="15" spans="1:2" x14ac:dyDescent="0.25">
      <c r="A15" s="20" t="s">
        <v>49</v>
      </c>
      <c r="B15" s="21">
        <v>37.200000000000003</v>
      </c>
    </row>
    <row r="16" spans="1:2" x14ac:dyDescent="0.25">
      <c r="A16" s="20" t="s">
        <v>50</v>
      </c>
      <c r="B16" s="22">
        <v>29.9</v>
      </c>
    </row>
    <row r="17" spans="1:2" x14ac:dyDescent="0.25">
      <c r="A17" s="20" t="s">
        <v>51</v>
      </c>
      <c r="B17" s="21">
        <v>32.700000000000003</v>
      </c>
    </row>
    <row r="18" spans="1:2" x14ac:dyDescent="0.25">
      <c r="A18" s="20" t="s">
        <v>53</v>
      </c>
      <c r="B18" s="25">
        <v>39.5</v>
      </c>
    </row>
    <row r="19" spans="1:2" x14ac:dyDescent="0.25">
      <c r="A19" s="20" t="s">
        <v>55</v>
      </c>
      <c r="B19" s="21">
        <v>34.4</v>
      </c>
    </row>
    <row r="20" spans="1:2" x14ac:dyDescent="0.25">
      <c r="A20" s="20" t="s">
        <v>56</v>
      </c>
      <c r="B20" s="22">
        <v>43.8</v>
      </c>
    </row>
    <row r="21" spans="1:2" x14ac:dyDescent="0.25">
      <c r="A21" s="20" t="s">
        <v>57</v>
      </c>
      <c r="B21" s="23">
        <v>63</v>
      </c>
    </row>
    <row r="22" spans="1:2" x14ac:dyDescent="0.25">
      <c r="A22" s="20" t="s">
        <v>59</v>
      </c>
      <c r="B22" s="27">
        <v>31</v>
      </c>
    </row>
    <row r="23" spans="1:2" x14ac:dyDescent="0.25">
      <c r="A23" s="20" t="s">
        <v>58</v>
      </c>
      <c r="B23" s="26">
        <v>46.6</v>
      </c>
    </row>
    <row r="24" spans="1:2" x14ac:dyDescent="0.25">
      <c r="A24" s="20" t="s">
        <v>46</v>
      </c>
      <c r="B24" s="22">
        <v>52.5</v>
      </c>
    </row>
    <row r="25" spans="1:2" x14ac:dyDescent="0.25">
      <c r="A25" s="20" t="s">
        <v>61</v>
      </c>
      <c r="B25" s="21">
        <v>52.7</v>
      </c>
    </row>
    <row r="26" spans="1:2" x14ac:dyDescent="0.25">
      <c r="A26" s="20" t="s">
        <v>62</v>
      </c>
      <c r="B26" s="22">
        <v>55.7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6979-4EAC-4A31-937E-B249C51C3C6E}">
  <dimension ref="A1:B26"/>
  <sheetViews>
    <sheetView workbookViewId="0">
      <selection activeCell="H16" sqref="H16"/>
    </sheetView>
  </sheetViews>
  <sheetFormatPr defaultRowHeight="15" x14ac:dyDescent="0.25"/>
  <cols>
    <col min="1" max="1" width="40.28515625" bestFit="1" customWidth="1"/>
    <col min="2" max="2" width="30.7109375" bestFit="1" customWidth="1"/>
  </cols>
  <sheetData>
    <row r="1" spans="1:2" x14ac:dyDescent="0.25">
      <c r="A1" t="s">
        <v>15</v>
      </c>
      <c r="B1" t="s">
        <v>70</v>
      </c>
    </row>
    <row r="2" spans="1:2" x14ac:dyDescent="0.25">
      <c r="A2" s="24" t="s">
        <v>54</v>
      </c>
      <c r="B2" s="25">
        <v>5720.5</v>
      </c>
    </row>
    <row r="3" spans="1:2" x14ac:dyDescent="0.25">
      <c r="A3" s="24" t="s">
        <v>38</v>
      </c>
      <c r="B3" s="25">
        <v>7280.8</v>
      </c>
    </row>
    <row r="4" spans="1:2" x14ac:dyDescent="0.25">
      <c r="A4" s="24" t="s">
        <v>39</v>
      </c>
      <c r="B4" s="26">
        <v>4726.6000000000004</v>
      </c>
    </row>
    <row r="5" spans="1:2" x14ac:dyDescent="0.25">
      <c r="A5" s="24" t="s">
        <v>48</v>
      </c>
      <c r="B5" s="25">
        <v>2785.6</v>
      </c>
    </row>
    <row r="6" spans="1:2" x14ac:dyDescent="0.25">
      <c r="A6" s="24" t="s">
        <v>40</v>
      </c>
      <c r="B6" s="25">
        <v>7026.2</v>
      </c>
    </row>
    <row r="7" spans="1:2" x14ac:dyDescent="0.25">
      <c r="A7" s="24" t="s">
        <v>41</v>
      </c>
      <c r="B7" s="26">
        <v>3643.5</v>
      </c>
    </row>
    <row r="8" spans="1:2" x14ac:dyDescent="0.25">
      <c r="A8" s="24" t="s">
        <v>43</v>
      </c>
      <c r="B8" s="26">
        <v>848.4</v>
      </c>
    </row>
    <row r="9" spans="1:2" x14ac:dyDescent="0.25">
      <c r="A9" s="24" t="s">
        <v>60</v>
      </c>
      <c r="B9" s="25">
        <v>3455.1</v>
      </c>
    </row>
    <row r="10" spans="1:2" x14ac:dyDescent="0.25">
      <c r="A10" s="24" t="s">
        <v>47</v>
      </c>
      <c r="B10" s="26">
        <v>40956.9</v>
      </c>
    </row>
    <row r="11" spans="1:2" x14ac:dyDescent="0.25">
      <c r="A11" s="24" t="s">
        <v>42</v>
      </c>
      <c r="B11" s="25">
        <v>52963.8</v>
      </c>
    </row>
    <row r="12" spans="1:2" x14ac:dyDescent="0.25">
      <c r="A12" s="24" t="s">
        <v>45</v>
      </c>
      <c r="B12" s="26">
        <v>6987.2</v>
      </c>
    </row>
    <row r="13" spans="1:2" x14ac:dyDescent="0.25">
      <c r="A13" s="24" t="s">
        <v>52</v>
      </c>
      <c r="B13" s="25">
        <v>6530.4</v>
      </c>
    </row>
    <row r="14" spans="1:2" x14ac:dyDescent="0.25">
      <c r="A14" s="24" t="s">
        <v>44</v>
      </c>
      <c r="B14" s="25">
        <v>3080.6</v>
      </c>
    </row>
    <row r="15" spans="1:2" x14ac:dyDescent="0.25">
      <c r="A15" s="24" t="s">
        <v>49</v>
      </c>
      <c r="B15" s="26">
        <v>39034.800000000003</v>
      </c>
    </row>
    <row r="16" spans="1:2" x14ac:dyDescent="0.25">
      <c r="A16" s="24" t="s">
        <v>50</v>
      </c>
      <c r="B16" s="25">
        <v>1274.5</v>
      </c>
    </row>
    <row r="17" spans="1:2" x14ac:dyDescent="0.25">
      <c r="A17" s="24" t="s">
        <v>51</v>
      </c>
      <c r="B17" s="26">
        <v>1934.6</v>
      </c>
    </row>
    <row r="18" spans="1:2" x14ac:dyDescent="0.25">
      <c r="A18" s="24" t="s">
        <v>53</v>
      </c>
      <c r="B18" s="26">
        <v>10950.4</v>
      </c>
    </row>
    <row r="19" spans="1:2" x14ac:dyDescent="0.25">
      <c r="A19" s="24" t="s">
        <v>55</v>
      </c>
      <c r="B19" s="26">
        <v>25127.8</v>
      </c>
    </row>
    <row r="20" spans="1:2" x14ac:dyDescent="0.25">
      <c r="A20" s="24" t="s">
        <v>56</v>
      </c>
      <c r="B20" s="27">
        <v>6743</v>
      </c>
    </row>
    <row r="21" spans="1:2" x14ac:dyDescent="0.25">
      <c r="A21" s="24" t="s">
        <v>57</v>
      </c>
      <c r="B21" s="26">
        <v>13403.5</v>
      </c>
    </row>
    <row r="22" spans="1:2" x14ac:dyDescent="0.25">
      <c r="A22" s="24" t="s">
        <v>59</v>
      </c>
      <c r="B22" s="28">
        <v>3834</v>
      </c>
    </row>
    <row r="23" spans="1:2" x14ac:dyDescent="0.25">
      <c r="A23" s="24" t="s">
        <v>58</v>
      </c>
      <c r="B23" s="25">
        <v>1382.4</v>
      </c>
    </row>
    <row r="24" spans="1:2" x14ac:dyDescent="0.25">
      <c r="A24" s="24" t="s">
        <v>46</v>
      </c>
      <c r="B24" s="25">
        <v>30641.599999999999</v>
      </c>
    </row>
    <row r="25" spans="1:2" x14ac:dyDescent="0.25">
      <c r="A25" s="24" t="s">
        <v>61</v>
      </c>
      <c r="B25" s="26">
        <v>6170.2</v>
      </c>
    </row>
    <row r="26" spans="1:2" x14ac:dyDescent="0.25">
      <c r="A26" s="24" t="s">
        <v>62</v>
      </c>
      <c r="B26" s="25">
        <v>41287.199999999997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54-71FD-4932-A1D5-AD7502648B55}">
  <dimension ref="A1:B26"/>
  <sheetViews>
    <sheetView workbookViewId="0">
      <selection activeCell="J14" sqref="J14"/>
    </sheetView>
  </sheetViews>
  <sheetFormatPr defaultRowHeight="15" x14ac:dyDescent="0.25"/>
  <cols>
    <col min="1" max="1" width="40.28515625" bestFit="1" customWidth="1"/>
    <col min="2" max="2" width="10.140625" bestFit="1" customWidth="1"/>
  </cols>
  <sheetData>
    <row r="1" spans="1:2" x14ac:dyDescent="0.25">
      <c r="A1" t="s">
        <v>15</v>
      </c>
      <c r="B1" t="s">
        <v>73</v>
      </c>
    </row>
    <row r="2" spans="1:2" x14ac:dyDescent="0.25">
      <c r="A2" s="32" t="s">
        <v>54</v>
      </c>
      <c r="B2" s="34">
        <v>44002</v>
      </c>
    </row>
    <row r="3" spans="1:2" x14ac:dyDescent="0.25">
      <c r="A3" s="32" t="s">
        <v>38</v>
      </c>
      <c r="B3" s="34">
        <v>34020</v>
      </c>
    </row>
    <row r="4" spans="1:2" x14ac:dyDescent="0.25">
      <c r="A4" s="32" t="s">
        <v>39</v>
      </c>
      <c r="B4" s="33">
        <v>29002</v>
      </c>
    </row>
    <row r="5" spans="1:2" x14ac:dyDescent="0.25">
      <c r="A5" s="32" t="s">
        <v>48</v>
      </c>
      <c r="B5" s="34">
        <v>13430</v>
      </c>
    </row>
    <row r="6" spans="1:2" x14ac:dyDescent="0.25">
      <c r="A6" s="32" t="s">
        <v>40</v>
      </c>
      <c r="B6" s="34" t="s">
        <v>72</v>
      </c>
    </row>
    <row r="7" spans="1:2" x14ac:dyDescent="0.25">
      <c r="A7" s="32" t="s">
        <v>41</v>
      </c>
      <c r="B7" s="33">
        <v>22332</v>
      </c>
    </row>
    <row r="8" spans="1:2" x14ac:dyDescent="0.25">
      <c r="A8" s="32" t="s">
        <v>43</v>
      </c>
      <c r="B8" s="33">
        <v>4492</v>
      </c>
    </row>
    <row r="9" spans="1:2" x14ac:dyDescent="0.25">
      <c r="A9" s="32" t="s">
        <v>60</v>
      </c>
      <c r="B9" s="34">
        <v>18258</v>
      </c>
    </row>
    <row r="10" spans="1:2" x14ac:dyDescent="0.25">
      <c r="A10" s="32" t="s">
        <v>47</v>
      </c>
      <c r="B10" s="33">
        <v>206710</v>
      </c>
    </row>
    <row r="11" spans="1:2" x14ac:dyDescent="0.25">
      <c r="A11" s="32" t="s">
        <v>42</v>
      </c>
      <c r="B11" s="34">
        <v>338129</v>
      </c>
    </row>
    <row r="12" spans="1:2" x14ac:dyDescent="0.25">
      <c r="A12" s="32" t="s">
        <v>45</v>
      </c>
      <c r="B12" s="33">
        <v>63866</v>
      </c>
    </row>
    <row r="13" spans="1:2" x14ac:dyDescent="0.25">
      <c r="A13" s="32" t="s">
        <v>52</v>
      </c>
      <c r="B13" s="34">
        <v>30486</v>
      </c>
    </row>
    <row r="14" spans="1:2" x14ac:dyDescent="0.25">
      <c r="A14" s="32" t="s">
        <v>44</v>
      </c>
      <c r="B14" s="34">
        <v>14666</v>
      </c>
    </row>
    <row r="15" spans="1:2" x14ac:dyDescent="0.25">
      <c r="A15" s="32" t="s">
        <v>49</v>
      </c>
      <c r="B15" s="33">
        <v>233102</v>
      </c>
    </row>
    <row r="16" spans="1:2" x14ac:dyDescent="0.25">
      <c r="A16" s="32" t="s">
        <v>50</v>
      </c>
      <c r="B16" s="34">
        <v>6324</v>
      </c>
    </row>
    <row r="17" spans="1:2" x14ac:dyDescent="0.25">
      <c r="A17" s="32" t="s">
        <v>51</v>
      </c>
      <c r="B17" s="33">
        <v>13490</v>
      </c>
    </row>
    <row r="18" spans="1:2" x14ac:dyDescent="0.25">
      <c r="A18" s="32" t="s">
        <v>53</v>
      </c>
      <c r="B18" s="33">
        <v>59144</v>
      </c>
    </row>
    <row r="19" spans="1:2" x14ac:dyDescent="0.25">
      <c r="A19" s="32" t="s">
        <v>55</v>
      </c>
      <c r="B19" s="33">
        <v>88437</v>
      </c>
    </row>
    <row r="20" spans="1:2" x14ac:dyDescent="0.25">
      <c r="A20" s="32" t="s">
        <v>56</v>
      </c>
      <c r="B20" s="34">
        <v>47792</v>
      </c>
    </row>
    <row r="21" spans="1:2" x14ac:dyDescent="0.25">
      <c r="A21" s="32" t="s">
        <v>57</v>
      </c>
      <c r="B21" s="33">
        <v>54807</v>
      </c>
    </row>
    <row r="22" spans="1:2" x14ac:dyDescent="0.25">
      <c r="A22" s="32" t="s">
        <v>59</v>
      </c>
      <c r="B22" s="33">
        <v>18719</v>
      </c>
    </row>
    <row r="23" spans="1:2" x14ac:dyDescent="0.25">
      <c r="A23" s="32" t="s">
        <v>58</v>
      </c>
      <c r="B23" s="34">
        <v>5830</v>
      </c>
    </row>
    <row r="24" spans="1:2" x14ac:dyDescent="0.25">
      <c r="A24" s="32" t="s">
        <v>46</v>
      </c>
      <c r="B24" s="34">
        <v>178600</v>
      </c>
    </row>
    <row r="25" spans="1:2" x14ac:dyDescent="0.25">
      <c r="A25" s="32" t="s">
        <v>61</v>
      </c>
      <c r="B25" s="33">
        <v>40914</v>
      </c>
    </row>
    <row r="26" spans="1:2" x14ac:dyDescent="0.25">
      <c r="A26" s="32" t="s">
        <v>62</v>
      </c>
      <c r="B26" s="34">
        <v>179162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9639-4D65-4559-A4FD-03D8D64B70DD}">
  <dimension ref="A1:B26"/>
  <sheetViews>
    <sheetView workbookViewId="0">
      <selection activeCell="J24" sqref="J24"/>
    </sheetView>
  </sheetViews>
  <sheetFormatPr defaultRowHeight="15" x14ac:dyDescent="0.25"/>
  <cols>
    <col min="1" max="1" width="40.28515625" bestFit="1" customWidth="1"/>
    <col min="2" max="2" width="10.7109375" bestFit="1" customWidth="1"/>
  </cols>
  <sheetData>
    <row r="1" spans="1:2" x14ac:dyDescent="0.25">
      <c r="A1" t="s">
        <v>15</v>
      </c>
      <c r="B1" t="s">
        <v>71</v>
      </c>
    </row>
    <row r="2" spans="1:2" x14ac:dyDescent="0.25">
      <c r="A2" s="29" t="s">
        <v>54</v>
      </c>
      <c r="B2" s="31">
        <v>8584926</v>
      </c>
    </row>
    <row r="3" spans="1:2" x14ac:dyDescent="0.25">
      <c r="A3" s="29" t="s">
        <v>38</v>
      </c>
      <c r="B3" s="34">
        <v>11237274</v>
      </c>
    </row>
    <row r="4" spans="1:2" x14ac:dyDescent="0.25">
      <c r="A4" s="29" t="s">
        <v>39</v>
      </c>
      <c r="B4" s="33">
        <v>7202198</v>
      </c>
    </row>
    <row r="5" spans="1:2" x14ac:dyDescent="0.25">
      <c r="A5" s="29" t="s">
        <v>48</v>
      </c>
      <c r="B5" s="34">
        <v>4225316</v>
      </c>
    </row>
    <row r="6" spans="1:2" x14ac:dyDescent="0.25">
      <c r="A6" s="29" t="s">
        <v>40</v>
      </c>
      <c r="B6" s="31">
        <v>10538275</v>
      </c>
    </row>
    <row r="7" spans="1:2" x14ac:dyDescent="0.25">
      <c r="A7" s="29" t="s">
        <v>41</v>
      </c>
      <c r="B7" s="30">
        <v>5659715</v>
      </c>
    </row>
    <row r="8" spans="1:2" x14ac:dyDescent="0.25">
      <c r="A8" s="29" t="s">
        <v>43</v>
      </c>
      <c r="B8" s="33">
        <v>1314870</v>
      </c>
    </row>
    <row r="9" spans="1:2" x14ac:dyDescent="0.25">
      <c r="A9" s="29" t="s">
        <v>60</v>
      </c>
      <c r="B9" s="34">
        <v>5471753</v>
      </c>
    </row>
    <row r="10" spans="1:2" x14ac:dyDescent="0.25">
      <c r="A10" s="29" t="s">
        <v>47</v>
      </c>
      <c r="B10" s="33">
        <v>66458153</v>
      </c>
    </row>
    <row r="11" spans="1:2" x14ac:dyDescent="0.25">
      <c r="A11" s="29" t="s">
        <v>42</v>
      </c>
      <c r="B11" s="34">
        <v>81197537</v>
      </c>
    </row>
    <row r="12" spans="1:2" x14ac:dyDescent="0.25">
      <c r="A12" s="29" t="s">
        <v>45</v>
      </c>
      <c r="B12" s="33">
        <v>10858018</v>
      </c>
    </row>
    <row r="13" spans="1:2" x14ac:dyDescent="0.25">
      <c r="A13" s="29" t="s">
        <v>52</v>
      </c>
      <c r="B13" s="34">
        <v>9855571</v>
      </c>
    </row>
    <row r="14" spans="1:2" x14ac:dyDescent="0.25">
      <c r="A14" s="29" t="s">
        <v>44</v>
      </c>
      <c r="B14" s="31">
        <v>4677627</v>
      </c>
    </row>
    <row r="15" spans="1:2" x14ac:dyDescent="0.25">
      <c r="A15" s="29" t="s">
        <v>49</v>
      </c>
      <c r="B15" s="30">
        <v>60795612</v>
      </c>
    </row>
    <row r="16" spans="1:2" x14ac:dyDescent="0.25">
      <c r="A16" s="29" t="s">
        <v>50</v>
      </c>
      <c r="B16" s="31">
        <v>1986096</v>
      </c>
    </row>
    <row r="17" spans="1:2" x14ac:dyDescent="0.25">
      <c r="A17" s="29" t="s">
        <v>51</v>
      </c>
      <c r="B17" s="30">
        <v>2921262</v>
      </c>
    </row>
    <row r="18" spans="1:2" x14ac:dyDescent="0.25">
      <c r="A18" s="29" t="s">
        <v>53</v>
      </c>
      <c r="B18" s="33">
        <v>16900726</v>
      </c>
    </row>
    <row r="19" spans="1:2" x14ac:dyDescent="0.25">
      <c r="A19" s="29" t="s">
        <v>55</v>
      </c>
      <c r="B19" s="30">
        <v>38005614</v>
      </c>
    </row>
    <row r="20" spans="1:2" x14ac:dyDescent="0.25">
      <c r="A20" s="29" t="s">
        <v>56</v>
      </c>
      <c r="B20" s="31">
        <v>10374822</v>
      </c>
    </row>
    <row r="21" spans="1:2" x14ac:dyDescent="0.25">
      <c r="A21" s="29" t="s">
        <v>57</v>
      </c>
      <c r="B21" s="30">
        <v>19870647</v>
      </c>
    </row>
    <row r="22" spans="1:2" x14ac:dyDescent="0.25">
      <c r="A22" s="29" t="s">
        <v>59</v>
      </c>
      <c r="B22" s="33">
        <v>5421349</v>
      </c>
    </row>
    <row r="23" spans="1:2" x14ac:dyDescent="0.25">
      <c r="A23" s="29" t="s">
        <v>58</v>
      </c>
      <c r="B23" s="34">
        <v>2062874</v>
      </c>
    </row>
    <row r="24" spans="1:2" x14ac:dyDescent="0.25">
      <c r="A24" s="29" t="s">
        <v>46</v>
      </c>
      <c r="B24" s="31">
        <v>46449565</v>
      </c>
    </row>
    <row r="25" spans="1:2" x14ac:dyDescent="0.25">
      <c r="A25" s="29" t="s">
        <v>61</v>
      </c>
      <c r="B25" s="30">
        <v>9747355</v>
      </c>
    </row>
    <row r="26" spans="1:2" x14ac:dyDescent="0.25">
      <c r="A26" s="29" t="s">
        <v>62</v>
      </c>
      <c r="B26" s="31">
        <v>64853393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A154-FF41-4FA2-841F-1708803FB4CF}">
  <dimension ref="A1:E26"/>
  <sheetViews>
    <sheetView tabSelected="1" workbookViewId="0">
      <selection activeCell="N13" sqref="N13"/>
    </sheetView>
  </sheetViews>
  <sheetFormatPr defaultRowHeight="15" x14ac:dyDescent="0.25"/>
  <cols>
    <col min="1" max="1" width="15.42578125" bestFit="1" customWidth="1"/>
    <col min="2" max="2" width="10.5703125" bestFit="1" customWidth="1"/>
    <col min="3" max="3" width="23.5703125" bestFit="1" customWidth="1"/>
    <col min="4" max="4" width="16.28515625" bestFit="1" customWidth="1"/>
    <col min="5" max="5" width="17.7109375" bestFit="1" customWidth="1"/>
  </cols>
  <sheetData>
    <row r="1" spans="1:5" x14ac:dyDescent="0.25">
      <c r="A1" s="1" t="s">
        <v>15</v>
      </c>
      <c r="B1" s="1" t="s">
        <v>31</v>
      </c>
      <c r="C1" s="1" t="s">
        <v>33</v>
      </c>
      <c r="D1" s="1" t="s">
        <v>35</v>
      </c>
      <c r="E1" s="1" t="s">
        <v>37</v>
      </c>
    </row>
    <row r="2" spans="1:5" x14ac:dyDescent="0.25">
      <c r="A2" t="s">
        <v>54</v>
      </c>
      <c r="B2">
        <v>0</v>
      </c>
      <c r="C2" t="s">
        <v>74</v>
      </c>
      <c r="D2">
        <v>1</v>
      </c>
      <c r="E2">
        <v>0</v>
      </c>
    </row>
    <row r="3" spans="1:5" x14ac:dyDescent="0.25">
      <c r="A3" t="s">
        <v>38</v>
      </c>
      <c r="B3">
        <v>1</v>
      </c>
      <c r="C3" t="s">
        <v>75</v>
      </c>
      <c r="D3">
        <v>1</v>
      </c>
      <c r="E3">
        <v>1</v>
      </c>
    </row>
    <row r="4" spans="1:5" x14ac:dyDescent="0.25">
      <c r="A4" t="s">
        <v>39</v>
      </c>
      <c r="B4">
        <v>1</v>
      </c>
      <c r="C4" t="s">
        <v>76</v>
      </c>
      <c r="D4">
        <v>0</v>
      </c>
      <c r="E4">
        <v>1</v>
      </c>
    </row>
    <row r="5" spans="1:5" x14ac:dyDescent="0.25">
      <c r="A5" t="s">
        <v>48</v>
      </c>
      <c r="B5">
        <v>1</v>
      </c>
      <c r="C5" t="s">
        <v>77</v>
      </c>
      <c r="D5">
        <v>0</v>
      </c>
      <c r="E5">
        <v>0</v>
      </c>
    </row>
    <row r="6" spans="1:5" x14ac:dyDescent="0.25">
      <c r="A6" t="s">
        <v>40</v>
      </c>
      <c r="B6">
        <v>0</v>
      </c>
      <c r="C6" t="s">
        <v>76</v>
      </c>
      <c r="D6">
        <v>0</v>
      </c>
      <c r="E6">
        <v>1</v>
      </c>
    </row>
    <row r="7" spans="1:5" x14ac:dyDescent="0.25">
      <c r="A7" t="s">
        <v>41</v>
      </c>
      <c r="B7">
        <v>1</v>
      </c>
      <c r="C7" t="s">
        <v>78</v>
      </c>
      <c r="D7">
        <v>0</v>
      </c>
      <c r="E7">
        <v>0</v>
      </c>
    </row>
    <row r="8" spans="1:5" x14ac:dyDescent="0.25">
      <c r="A8" t="s">
        <v>43</v>
      </c>
      <c r="B8">
        <v>1</v>
      </c>
      <c r="C8" t="s">
        <v>76</v>
      </c>
      <c r="D8">
        <v>1</v>
      </c>
      <c r="E8">
        <v>0</v>
      </c>
    </row>
    <row r="9" spans="1:5" x14ac:dyDescent="0.25">
      <c r="A9" t="s">
        <v>60</v>
      </c>
      <c r="B9">
        <v>1</v>
      </c>
      <c r="C9" t="s">
        <v>74</v>
      </c>
      <c r="D9">
        <v>1</v>
      </c>
      <c r="E9">
        <v>1</v>
      </c>
    </row>
    <row r="10" spans="1:5" x14ac:dyDescent="0.25">
      <c r="A10" t="s">
        <v>47</v>
      </c>
      <c r="B10">
        <v>1</v>
      </c>
      <c r="C10" t="s">
        <v>75</v>
      </c>
      <c r="D10">
        <v>1</v>
      </c>
      <c r="E10">
        <v>1</v>
      </c>
    </row>
    <row r="11" spans="1:5" x14ac:dyDescent="0.25">
      <c r="A11" t="s">
        <v>80</v>
      </c>
      <c r="B11">
        <v>1</v>
      </c>
      <c r="C11" t="s">
        <v>75</v>
      </c>
      <c r="D11">
        <v>1</v>
      </c>
      <c r="E11">
        <v>1</v>
      </c>
    </row>
    <row r="12" spans="1:5" x14ac:dyDescent="0.25">
      <c r="A12" t="s">
        <v>45</v>
      </c>
      <c r="B12">
        <v>1</v>
      </c>
      <c r="C12" t="s">
        <v>79</v>
      </c>
      <c r="D12">
        <v>1</v>
      </c>
      <c r="E12">
        <v>0</v>
      </c>
    </row>
    <row r="13" spans="1:5" x14ac:dyDescent="0.25">
      <c r="A13" t="s">
        <v>52</v>
      </c>
      <c r="B13">
        <v>0</v>
      </c>
      <c r="C13" t="s">
        <v>76</v>
      </c>
      <c r="D13">
        <v>0</v>
      </c>
      <c r="E13">
        <v>1</v>
      </c>
    </row>
    <row r="14" spans="1:5" x14ac:dyDescent="0.25">
      <c r="A14" t="s">
        <v>44</v>
      </c>
      <c r="B14">
        <v>1</v>
      </c>
      <c r="C14" t="s">
        <v>78</v>
      </c>
      <c r="D14">
        <v>1</v>
      </c>
      <c r="E14">
        <v>0</v>
      </c>
    </row>
    <row r="15" spans="1:5" x14ac:dyDescent="0.25">
      <c r="A15" t="s">
        <v>49</v>
      </c>
      <c r="B15">
        <v>1</v>
      </c>
      <c r="C15" t="s">
        <v>75</v>
      </c>
      <c r="D15">
        <v>1</v>
      </c>
      <c r="E15">
        <v>0</v>
      </c>
    </row>
    <row r="16" spans="1:5" x14ac:dyDescent="0.25">
      <c r="A16" t="s">
        <v>50</v>
      </c>
      <c r="B16">
        <v>1</v>
      </c>
      <c r="C16" t="s">
        <v>76</v>
      </c>
      <c r="D16">
        <v>1</v>
      </c>
      <c r="E16">
        <v>0</v>
      </c>
    </row>
    <row r="17" spans="1:5" x14ac:dyDescent="0.25">
      <c r="A17" t="s">
        <v>51</v>
      </c>
      <c r="B17">
        <v>1</v>
      </c>
      <c r="C17" t="s">
        <v>76</v>
      </c>
      <c r="D17">
        <v>1</v>
      </c>
      <c r="E17">
        <v>0</v>
      </c>
    </row>
    <row r="18" spans="1:5" x14ac:dyDescent="0.25">
      <c r="A18" t="s">
        <v>53</v>
      </c>
      <c r="B18">
        <v>1</v>
      </c>
      <c r="C18" t="s">
        <v>75</v>
      </c>
      <c r="D18">
        <v>1</v>
      </c>
      <c r="E18">
        <v>1</v>
      </c>
    </row>
    <row r="19" spans="1:5" x14ac:dyDescent="0.25">
      <c r="A19" t="s">
        <v>55</v>
      </c>
      <c r="B19">
        <v>1</v>
      </c>
      <c r="C19" t="s">
        <v>76</v>
      </c>
      <c r="D19">
        <v>0</v>
      </c>
      <c r="E19">
        <v>0</v>
      </c>
    </row>
    <row r="20" spans="1:5" x14ac:dyDescent="0.25">
      <c r="A20" t="s">
        <v>56</v>
      </c>
      <c r="B20">
        <v>1</v>
      </c>
      <c r="C20" t="s">
        <v>79</v>
      </c>
      <c r="D20">
        <v>1</v>
      </c>
      <c r="E20">
        <v>0</v>
      </c>
    </row>
    <row r="21" spans="1:5" x14ac:dyDescent="0.25">
      <c r="A21" t="s">
        <v>57</v>
      </c>
      <c r="B21">
        <v>1</v>
      </c>
      <c r="C21" t="s">
        <v>76</v>
      </c>
      <c r="D21">
        <v>0</v>
      </c>
      <c r="E21">
        <v>1</v>
      </c>
    </row>
    <row r="22" spans="1:5" x14ac:dyDescent="0.25">
      <c r="A22" t="s">
        <v>59</v>
      </c>
      <c r="B22">
        <v>0</v>
      </c>
      <c r="C22" t="s">
        <v>76</v>
      </c>
      <c r="D22">
        <v>1</v>
      </c>
      <c r="E22">
        <v>1</v>
      </c>
    </row>
    <row r="23" spans="1:5" x14ac:dyDescent="0.25">
      <c r="A23" t="s">
        <v>58</v>
      </c>
      <c r="B23">
        <v>1</v>
      </c>
      <c r="C23" t="s">
        <v>76</v>
      </c>
      <c r="D23">
        <v>1</v>
      </c>
      <c r="E23">
        <v>1</v>
      </c>
    </row>
    <row r="24" spans="1:5" x14ac:dyDescent="0.25">
      <c r="A24" t="s">
        <v>46</v>
      </c>
      <c r="B24">
        <v>1</v>
      </c>
      <c r="C24" t="s">
        <v>79</v>
      </c>
      <c r="D24">
        <v>1</v>
      </c>
      <c r="E24">
        <v>1</v>
      </c>
    </row>
    <row r="25" spans="1:5" x14ac:dyDescent="0.25">
      <c r="A25" t="s">
        <v>61</v>
      </c>
      <c r="B25">
        <v>1</v>
      </c>
      <c r="C25" t="s">
        <v>74</v>
      </c>
      <c r="D25">
        <v>0</v>
      </c>
      <c r="E25">
        <v>1</v>
      </c>
    </row>
    <row r="26" spans="1:5" x14ac:dyDescent="0.25">
      <c r="A26" t="s">
        <v>62</v>
      </c>
      <c r="B26">
        <v>1</v>
      </c>
      <c r="C26" t="s">
        <v>78</v>
      </c>
      <c r="D26">
        <v>0</v>
      </c>
      <c r="E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E688-5F41-44B3-AB09-0891D8258ED1}">
  <dimension ref="A1:C23"/>
  <sheetViews>
    <sheetView workbookViewId="0">
      <selection activeCell="B20" sqref="B20"/>
    </sheetView>
  </sheetViews>
  <sheetFormatPr defaultRowHeight="15" x14ac:dyDescent="0.25"/>
  <cols>
    <col min="1" max="1" width="19.42578125" bestFit="1" customWidth="1"/>
    <col min="2" max="2" width="55.140625" bestFit="1" customWidth="1"/>
    <col min="3" max="3" width="29.85546875" bestFit="1" customWidth="1"/>
  </cols>
  <sheetData>
    <row r="1" spans="1:3" x14ac:dyDescent="0.25">
      <c r="A1" s="1" t="s">
        <v>12</v>
      </c>
      <c r="B1" s="1" t="s">
        <v>13</v>
      </c>
      <c r="C1" s="1" t="s">
        <v>14</v>
      </c>
    </row>
    <row r="2" spans="1:3" x14ac:dyDescent="0.25">
      <c r="A2" s="1" t="s">
        <v>15</v>
      </c>
      <c r="B2" t="s">
        <v>16</v>
      </c>
      <c r="C2" t="s">
        <v>17</v>
      </c>
    </row>
    <row r="3" spans="1:3" x14ac:dyDescent="0.25">
      <c r="A3" s="1" t="s">
        <v>18</v>
      </c>
      <c r="B3" t="s">
        <v>19</v>
      </c>
      <c r="C3" t="s">
        <v>20</v>
      </c>
    </row>
    <row r="4" spans="1:3" x14ac:dyDescent="0.25">
      <c r="A4" s="1" t="s">
        <v>83</v>
      </c>
      <c r="B4" t="s">
        <v>84</v>
      </c>
      <c r="C4" t="s">
        <v>20</v>
      </c>
    </row>
    <row r="5" spans="1:3" x14ac:dyDescent="0.25">
      <c r="A5" s="1" t="s">
        <v>21</v>
      </c>
      <c r="B5" t="s">
        <v>22</v>
      </c>
      <c r="C5" t="s">
        <v>20</v>
      </c>
    </row>
    <row r="6" spans="1:3" x14ac:dyDescent="0.25">
      <c r="A6" s="1" t="s">
        <v>23</v>
      </c>
      <c r="B6" t="s">
        <v>24</v>
      </c>
      <c r="C6" t="s">
        <v>20</v>
      </c>
    </row>
    <row r="7" spans="1:3" x14ac:dyDescent="0.25">
      <c r="A7" s="1" t="s">
        <v>25</v>
      </c>
      <c r="B7" t="s">
        <v>26</v>
      </c>
      <c r="C7" t="s">
        <v>20</v>
      </c>
    </row>
    <row r="8" spans="1:3" x14ac:dyDescent="0.25">
      <c r="A8" s="1" t="s">
        <v>27</v>
      </c>
      <c r="B8" t="s">
        <v>28</v>
      </c>
      <c r="C8" t="s">
        <v>20</v>
      </c>
    </row>
    <row r="9" spans="1:3" x14ac:dyDescent="0.25">
      <c r="A9" s="1" t="s">
        <v>29</v>
      </c>
      <c r="B9" t="s">
        <v>30</v>
      </c>
      <c r="C9" t="s">
        <v>20</v>
      </c>
    </row>
    <row r="10" spans="1:3" x14ac:dyDescent="0.25">
      <c r="A10" s="1" t="s">
        <v>85</v>
      </c>
      <c r="B10" t="s">
        <v>86</v>
      </c>
      <c r="C10" t="s">
        <v>20</v>
      </c>
    </row>
    <row r="11" spans="1:3" x14ac:dyDescent="0.25">
      <c r="A11" s="1" t="s">
        <v>87</v>
      </c>
      <c r="B11" t="s">
        <v>88</v>
      </c>
      <c r="C11" t="s">
        <v>20</v>
      </c>
    </row>
    <row r="12" spans="1:3" x14ac:dyDescent="0.25">
      <c r="A12" s="1" t="s">
        <v>31</v>
      </c>
      <c r="B12" t="s">
        <v>89</v>
      </c>
      <c r="C12" t="s">
        <v>32</v>
      </c>
    </row>
    <row r="13" spans="1:3" x14ac:dyDescent="0.25">
      <c r="A13" s="1" t="s">
        <v>33</v>
      </c>
      <c r="B13" t="s">
        <v>81</v>
      </c>
      <c r="C13" t="s">
        <v>34</v>
      </c>
    </row>
    <row r="14" spans="1:3" x14ac:dyDescent="0.25">
      <c r="A14" s="1" t="s">
        <v>35</v>
      </c>
      <c r="B14" t="s">
        <v>36</v>
      </c>
      <c r="C14" t="s">
        <v>32</v>
      </c>
    </row>
    <row r="15" spans="1:3" x14ac:dyDescent="0.25">
      <c r="A15" s="1" t="s">
        <v>37</v>
      </c>
      <c r="B15" t="s">
        <v>82</v>
      </c>
      <c r="C15" t="s">
        <v>32</v>
      </c>
    </row>
    <row r="18" spans="1:2" x14ac:dyDescent="0.25">
      <c r="A18" s="1" t="s">
        <v>90</v>
      </c>
      <c r="B18" t="s">
        <v>91</v>
      </c>
    </row>
    <row r="19" spans="1:2" x14ac:dyDescent="0.25">
      <c r="B19" t="s">
        <v>96</v>
      </c>
    </row>
    <row r="20" spans="1:2" x14ac:dyDescent="0.25">
      <c r="B20" t="s">
        <v>92</v>
      </c>
    </row>
    <row r="22" spans="1:2" x14ac:dyDescent="0.25">
      <c r="A22" s="1" t="s">
        <v>93</v>
      </c>
      <c r="B22" t="s">
        <v>94</v>
      </c>
    </row>
    <row r="23" spans="1:2" x14ac:dyDescent="0.25">
      <c r="B2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138A-B166-4608-B1F1-E7613ADD2C49}">
  <dimension ref="A1:N26"/>
  <sheetViews>
    <sheetView workbookViewId="0">
      <selection activeCell="G9" sqref="G9"/>
    </sheetView>
  </sheetViews>
  <sheetFormatPr defaultRowHeight="15" x14ac:dyDescent="0.25"/>
  <cols>
    <col min="1" max="1" width="15.42578125" bestFit="1" customWidth="1"/>
    <col min="2" max="2" width="7.7109375" bestFit="1" customWidth="1"/>
    <col min="3" max="3" width="18.7109375" bestFit="1" customWidth="1"/>
    <col min="4" max="4" width="12.28515625" bestFit="1" customWidth="1"/>
    <col min="5" max="5" width="12.42578125" bestFit="1" customWidth="1"/>
    <col min="6" max="6" width="13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19.42578125" bestFit="1" customWidth="1"/>
    <col min="11" max="11" width="10.5703125" bestFit="1" customWidth="1"/>
    <col min="12" max="12" width="23.5703125" bestFit="1" customWidth="1"/>
    <col min="13" max="13" width="16.28515625" bestFit="1" customWidth="1"/>
    <col min="14" max="14" width="17.7109375" bestFit="1" customWidth="1"/>
  </cols>
  <sheetData>
    <row r="1" spans="1:14" x14ac:dyDescent="0.25">
      <c r="A1" s="35" t="s">
        <v>15</v>
      </c>
      <c r="B1" s="35" t="s">
        <v>18</v>
      </c>
      <c r="C1" s="35" t="s">
        <v>83</v>
      </c>
      <c r="D1" s="35" t="s">
        <v>21</v>
      </c>
      <c r="E1" s="35" t="s">
        <v>23</v>
      </c>
      <c r="F1" s="35" t="s">
        <v>25</v>
      </c>
      <c r="G1" s="35" t="s">
        <v>27</v>
      </c>
      <c r="H1" s="35" t="s">
        <v>29</v>
      </c>
      <c r="I1" s="35" t="s">
        <v>85</v>
      </c>
      <c r="J1" s="35" t="s">
        <v>87</v>
      </c>
      <c r="K1" s="35" t="s">
        <v>31</v>
      </c>
      <c r="L1" s="35" t="s">
        <v>33</v>
      </c>
      <c r="M1" s="35" t="s">
        <v>35</v>
      </c>
      <c r="N1" s="35" t="s">
        <v>37</v>
      </c>
    </row>
    <row r="2" spans="1:14" x14ac:dyDescent="0.25">
      <c r="A2" s="35" t="s">
        <v>54</v>
      </c>
      <c r="B2" s="36">
        <f>gdp_pc!B2</f>
        <v>36140</v>
      </c>
      <c r="C2" s="37">
        <f>high_tech_trade!B2*1000000/population!B2</f>
        <v>1154.2324301921765</v>
      </c>
      <c r="D2" s="38">
        <f>'r&amp;d_gdp'!B2</f>
        <v>3.05</v>
      </c>
      <c r="E2" s="38">
        <f>'r&amp;d_budget'!B2</f>
        <v>1.56</v>
      </c>
      <c r="F2" s="39">
        <f>use_cloud!B2</f>
        <v>21</v>
      </c>
      <c r="G2" s="38">
        <f>work_on_weekends!B2</f>
        <v>29.8</v>
      </c>
      <c r="H2" s="38">
        <f>emp_deadline!B2</f>
        <v>42.2</v>
      </c>
      <c r="I2" s="37">
        <f>1000*working_population!B2*100/population!B2</f>
        <v>66.634237732509291</v>
      </c>
      <c r="J2" s="37">
        <f>physicians!B2*1000/population!B2</f>
        <v>5.1254955488259304</v>
      </c>
      <c r="K2" s="40">
        <f>'Zmienne kategoryczne'!B2</f>
        <v>0</v>
      </c>
      <c r="L2" s="40" t="str">
        <f>'Zmienne kategoryczne'!C2</f>
        <v>1990s</v>
      </c>
      <c r="M2" s="40">
        <f>'Zmienne kategoryczne'!D2</f>
        <v>1</v>
      </c>
      <c r="N2" s="40">
        <f>'Zmienne kategoryczne'!E2</f>
        <v>0</v>
      </c>
    </row>
    <row r="3" spans="1:14" x14ac:dyDescent="0.25">
      <c r="A3" s="35" t="s">
        <v>38</v>
      </c>
      <c r="B3" s="36">
        <f>gdp_pc!B3</f>
        <v>34360</v>
      </c>
      <c r="C3" s="37">
        <f>high_tech_trade!B3*1000000/population!B3</f>
        <v>1828.3793738588201</v>
      </c>
      <c r="D3" s="38">
        <f>'r&amp;d_gdp'!B3</f>
        <v>2.4300000000000002</v>
      </c>
      <c r="E3" s="38">
        <f>'r&amp;d_budget'!B3</f>
        <v>1.1299999999999999</v>
      </c>
      <c r="F3" s="39">
        <f>use_cloud!B3</f>
        <v>29</v>
      </c>
      <c r="G3" s="38">
        <f>work_on_weekends!B3</f>
        <v>22.5</v>
      </c>
      <c r="H3" s="38">
        <f>emp_deadline!B3</f>
        <v>45.8</v>
      </c>
      <c r="I3" s="37">
        <f>1000*working_population!B3*100/population!B3</f>
        <v>64.791514383292608</v>
      </c>
      <c r="J3" s="37">
        <f>physicians!B3*1000/population!B3</f>
        <v>3.027424622733236</v>
      </c>
      <c r="K3" s="40">
        <f>'Zmienne kategoryczne'!B3</f>
        <v>1</v>
      </c>
      <c r="L3" s="40" t="str">
        <f>'Zmienne kategoryczne'!C3</f>
        <v>Founding member (1957)</v>
      </c>
      <c r="M3" s="40">
        <f>'Zmienne kategoryczne'!D3</f>
        <v>1</v>
      </c>
      <c r="N3" s="40">
        <f>'Zmienne kategoryczne'!E3</f>
        <v>1</v>
      </c>
    </row>
    <row r="4" spans="1:14" x14ac:dyDescent="0.25">
      <c r="A4" s="35" t="s">
        <v>39</v>
      </c>
      <c r="B4" s="36">
        <f>gdp_pc!B4</f>
        <v>5700</v>
      </c>
      <c r="C4" s="37">
        <f>high_tech_trade!B4*1000000/population!B4</f>
        <v>222.7097894281718</v>
      </c>
      <c r="D4" s="38">
        <f>'r&amp;d_gdp'!B4</f>
        <v>0.95</v>
      </c>
      <c r="E4" s="38">
        <f>'r&amp;d_budget'!B4</f>
        <v>0.59</v>
      </c>
      <c r="F4" s="39">
        <f>use_cloud!B4</f>
        <v>17</v>
      </c>
      <c r="G4" s="38">
        <f>work_on_weekends!B4</f>
        <v>20</v>
      </c>
      <c r="H4" s="38">
        <f>emp_deadline!B4</f>
        <v>33.1</v>
      </c>
      <c r="I4" s="37">
        <f>1000*working_population!B4*100/population!B4</f>
        <v>65.6271877001993</v>
      </c>
      <c r="J4" s="37">
        <f>physicians!B4*1000/population!B4</f>
        <v>4.026826254984937</v>
      </c>
      <c r="K4" s="40">
        <f>'Zmienne kategoryczne'!B4</f>
        <v>1</v>
      </c>
      <c r="L4" s="40" t="str">
        <f>'Zmienne kategoryczne'!C4</f>
        <v>2000s</v>
      </c>
      <c r="M4" s="40">
        <f>'Zmienne kategoryczne'!D4</f>
        <v>0</v>
      </c>
      <c r="N4" s="40">
        <f>'Zmienne kategoryczne'!E4</f>
        <v>1</v>
      </c>
    </row>
    <row r="5" spans="1:14" x14ac:dyDescent="0.25">
      <c r="A5" s="35" t="s">
        <v>48</v>
      </c>
      <c r="B5" s="36">
        <f>gdp_pc!B5</f>
        <v>10770</v>
      </c>
      <c r="C5" s="37">
        <f>high_tech_trade!B5*1000000/population!B5</f>
        <v>291.33915664532549</v>
      </c>
      <c r="D5" s="38">
        <f>'r&amp;d_gdp'!B5</f>
        <v>0.83</v>
      </c>
      <c r="E5" s="38">
        <f>'r&amp;d_budget'!B5</f>
        <v>1.64</v>
      </c>
      <c r="F5" s="39">
        <f>use_cloud!B5</f>
        <v>13</v>
      </c>
      <c r="G5" s="38">
        <f>work_on_weekends!B5</f>
        <v>19.100000000000001</v>
      </c>
      <c r="H5" s="38">
        <f>emp_deadline!B5</f>
        <v>39</v>
      </c>
      <c r="I5" s="37">
        <f>1000*working_population!B5*100/population!B5</f>
        <v>65.92643011788941</v>
      </c>
      <c r="J5" s="37">
        <f>physicians!B5*1000/population!B5</f>
        <v>3.1784604985757277</v>
      </c>
      <c r="K5" s="40">
        <f>'Zmienne kategoryczne'!B5</f>
        <v>1</v>
      </c>
      <c r="L5" s="40" t="str">
        <f>'Zmienne kategoryczne'!C5</f>
        <v>2010s</v>
      </c>
      <c r="M5" s="40">
        <f>'Zmienne kategoryczne'!D5</f>
        <v>0</v>
      </c>
      <c r="N5" s="40">
        <f>'Zmienne kategoryczne'!E5</f>
        <v>0</v>
      </c>
    </row>
    <row r="6" spans="1:14" x14ac:dyDescent="0.25">
      <c r="A6" s="35" t="s">
        <v>40</v>
      </c>
      <c r="B6" s="36">
        <f>gdp_pc!B6</f>
        <v>16290</v>
      </c>
      <c r="C6" s="37">
        <f>high_tech_trade!B6*1000000/population!B6</f>
        <v>1225.8173182992473</v>
      </c>
      <c r="D6" s="38">
        <f>'r&amp;d_gdp'!B6</f>
        <v>1.92</v>
      </c>
      <c r="E6" s="38">
        <f>'r&amp;d_budget'!B6</f>
        <v>1.43</v>
      </c>
      <c r="F6" s="39">
        <f>use_cloud!B6</f>
        <v>20</v>
      </c>
      <c r="G6" s="38">
        <f>work_on_weekends!B6</f>
        <v>19.7</v>
      </c>
      <c r="H6" s="38">
        <f>emp_deadline!B6</f>
        <v>33.9</v>
      </c>
      <c r="I6" s="37">
        <f>1000*working_population!B6*100/population!B6</f>
        <v>66.673150966358349</v>
      </c>
      <c r="J6" s="37">
        <f>AVERAGE(J2:J5,J7:J26)</f>
        <v>3.6397359683867223</v>
      </c>
      <c r="K6" s="40">
        <f>'Zmienne kategoryczne'!B6</f>
        <v>0</v>
      </c>
      <c r="L6" s="40" t="str">
        <f>'Zmienne kategoryczne'!C6</f>
        <v>2000s</v>
      </c>
      <c r="M6" s="40">
        <f>'Zmienne kategoryczne'!D6</f>
        <v>0</v>
      </c>
      <c r="N6" s="40">
        <f>'Zmienne kategoryczne'!E6</f>
        <v>1</v>
      </c>
    </row>
    <row r="7" spans="1:14" x14ac:dyDescent="0.25">
      <c r="A7" s="35" t="s">
        <v>41</v>
      </c>
      <c r="B7" s="36">
        <f>gdp_pc!B7</f>
        <v>45630</v>
      </c>
      <c r="C7" s="37">
        <f>high_tech_trade!B7*1000000/population!B7</f>
        <v>1184.1585662882319</v>
      </c>
      <c r="D7" s="38">
        <f>'r&amp;d_gdp'!B7</f>
        <v>3.06</v>
      </c>
      <c r="E7" s="38">
        <f>'r&amp;d_budget'!B7</f>
        <v>1.84</v>
      </c>
      <c r="F7" s="39">
        <f>use_cloud!B7</f>
        <v>43</v>
      </c>
      <c r="G7" s="38">
        <f>work_on_weekends!B7</f>
        <v>20.3</v>
      </c>
      <c r="H7" s="38">
        <f>emp_deadline!B7</f>
        <v>51.6</v>
      </c>
      <c r="I7" s="37">
        <f>1000*working_population!B7*100/population!B7</f>
        <v>64.37603306880294</v>
      </c>
      <c r="J7" s="37">
        <f>physicians!B7*1000/population!B7</f>
        <v>3.9457817222245288</v>
      </c>
      <c r="K7" s="40">
        <f>'Zmienne kategoryczne'!B7</f>
        <v>1</v>
      </c>
      <c r="L7" s="40" t="str">
        <f>'Zmienne kategoryczne'!C7</f>
        <v>1970s</v>
      </c>
      <c r="M7" s="40">
        <f>'Zmienne kategoryczne'!D7</f>
        <v>0</v>
      </c>
      <c r="N7" s="40">
        <f>'Zmienne kategoryczne'!E7</f>
        <v>0</v>
      </c>
    </row>
    <row r="8" spans="1:14" x14ac:dyDescent="0.25">
      <c r="A8" s="35" t="s">
        <v>43</v>
      </c>
      <c r="B8" s="36">
        <f>gdp_pc!B8</f>
        <v>13230</v>
      </c>
      <c r="C8" s="37">
        <f>high_tech_trade!B8*1000000/population!B8</f>
        <v>1117.9812452942117</v>
      </c>
      <c r="D8" s="38">
        <f>'r&amp;d_gdp'!B8</f>
        <v>1.47</v>
      </c>
      <c r="E8" s="38">
        <f>'r&amp;d_budget'!B8</f>
        <v>1.72</v>
      </c>
      <c r="F8" s="39">
        <f>use_cloud!B8</f>
        <v>31</v>
      </c>
      <c r="G8" s="38">
        <f>work_on_weekends!B8</f>
        <v>21.6</v>
      </c>
      <c r="H8" s="38">
        <f>emp_deadline!B8</f>
        <v>38.5</v>
      </c>
      <c r="I8" s="37">
        <f>1000*working_population!B8*100/population!B8</f>
        <v>64.523489014123072</v>
      </c>
      <c r="J8" s="37">
        <f>physicians!B8*1000/population!B8</f>
        <v>3.4163073155521078</v>
      </c>
      <c r="K8" s="40">
        <f>'Zmienne kategoryczne'!B8</f>
        <v>1</v>
      </c>
      <c r="L8" s="40" t="str">
        <f>'Zmienne kategoryczne'!C8</f>
        <v>2000s</v>
      </c>
      <c r="M8" s="40">
        <f>'Zmienne kategoryczne'!D8</f>
        <v>1</v>
      </c>
      <c r="N8" s="40">
        <f>'Zmienne kategoryczne'!E8</f>
        <v>0</v>
      </c>
    </row>
    <row r="9" spans="1:14" x14ac:dyDescent="0.25">
      <c r="A9" s="35" t="s">
        <v>60</v>
      </c>
      <c r="B9" s="36">
        <f>gdp_pc!B9</f>
        <v>34460</v>
      </c>
      <c r="C9" s="37">
        <f>high_tech_trade!B9*1000000/population!B9</f>
        <v>940.83194179269424</v>
      </c>
      <c r="D9" s="38">
        <f>'r&amp;d_gdp'!B9</f>
        <v>2.87</v>
      </c>
      <c r="E9" s="38">
        <f>'r&amp;d_budget'!B9</f>
        <v>1.68</v>
      </c>
      <c r="F9" s="39">
        <f>use_cloud!B9</f>
        <v>34</v>
      </c>
      <c r="G9" s="38">
        <f>work_on_weekends!B9</f>
        <v>24.9</v>
      </c>
      <c r="H9" s="38">
        <f>emp_deadline!B9</f>
        <v>42.7</v>
      </c>
      <c r="I9" s="37">
        <f>1000*working_population!B9*100/population!B9</f>
        <v>63.144297631855821</v>
      </c>
      <c r="J9" s="37">
        <f>physicians!B9*1000/population!B9</f>
        <v>3.3367734252624341</v>
      </c>
      <c r="K9" s="40">
        <f>'Zmienne kategoryczne'!B9</f>
        <v>1</v>
      </c>
      <c r="L9" s="40" t="str">
        <f>'Zmienne kategoryczne'!C9</f>
        <v>1990s</v>
      </c>
      <c r="M9" s="40">
        <f>'Zmienne kategoryczne'!D9</f>
        <v>1</v>
      </c>
      <c r="N9" s="40">
        <f>'Zmienne kategoryczne'!E9</f>
        <v>1</v>
      </c>
    </row>
    <row r="10" spans="1:14" x14ac:dyDescent="0.25">
      <c r="A10" s="35" t="s">
        <v>47</v>
      </c>
      <c r="B10" s="36">
        <f>gdp_pc!B10</f>
        <v>31540</v>
      </c>
      <c r="C10" s="37">
        <f>high_tech_trade!B10*1000000/population!B10</f>
        <v>764.51116539456041</v>
      </c>
      <c r="D10" s="38">
        <f>'r&amp;d_gdp'!B10</f>
        <v>2.23</v>
      </c>
      <c r="E10" s="38">
        <f>'r&amp;d_budget'!B10</f>
        <v>1.1399999999999999</v>
      </c>
      <c r="F10" s="39">
        <f>use_cloud!B10</f>
        <v>19</v>
      </c>
      <c r="G10" s="38">
        <f>work_on_weekends!B10</f>
        <v>30.9</v>
      </c>
      <c r="H10" s="38">
        <f>emp_deadline!B10</f>
        <v>44.9</v>
      </c>
      <c r="I10" s="37">
        <f>1000*working_population!B10*100/population!B10</f>
        <v>61.628104530681135</v>
      </c>
      <c r="J10" s="37">
        <f>physicians!B10*1000/population!B10</f>
        <v>3.110378345904377</v>
      </c>
      <c r="K10" s="40">
        <f>'Zmienne kategoryczne'!B10</f>
        <v>1</v>
      </c>
      <c r="L10" s="40" t="str">
        <f>'Zmienne kategoryczne'!C10</f>
        <v>Founding member (1957)</v>
      </c>
      <c r="M10" s="40">
        <f>'Zmienne kategoryczne'!D10</f>
        <v>1</v>
      </c>
      <c r="N10" s="40">
        <f>'Zmienne kategoryczne'!E10</f>
        <v>1</v>
      </c>
    </row>
    <row r="11" spans="1:14" x14ac:dyDescent="0.25">
      <c r="A11" s="35" t="s">
        <v>80</v>
      </c>
      <c r="B11" s="36">
        <f>gdp_pc!B11</f>
        <v>34130</v>
      </c>
      <c r="C11" s="37">
        <f>high_tech_trade!B11*1000000/population!B11</f>
        <v>996.2124836372808</v>
      </c>
      <c r="D11" s="38">
        <f>'r&amp;d_gdp'!B11</f>
        <v>2.93</v>
      </c>
      <c r="E11" s="38">
        <f>'r&amp;d_budget'!B11</f>
        <v>1.99</v>
      </c>
      <c r="F11" s="39">
        <f>use_cloud!B11</f>
        <v>23</v>
      </c>
      <c r="G11" s="38">
        <f>work_on_weekends!B11</f>
        <v>26.6</v>
      </c>
      <c r="H11" s="38">
        <f>emp_deadline!B11</f>
        <v>40.299999999999997</v>
      </c>
      <c r="I11" s="37">
        <f>1000*working_population!B11*100/population!B11</f>
        <v>65.228333219023625</v>
      </c>
      <c r="J11" s="37">
        <f>physicians!B11*1000/population!B11</f>
        <v>4.1642765592754367</v>
      </c>
      <c r="K11" s="40">
        <f>'Zmienne kategoryczne'!B11</f>
        <v>1</v>
      </c>
      <c r="L11" s="40" t="str">
        <f>'Zmienne kategoryczne'!C11</f>
        <v>Founding member (1957)</v>
      </c>
      <c r="M11" s="40">
        <f>'Zmienne kategoryczne'!D11</f>
        <v>1</v>
      </c>
      <c r="N11" s="40">
        <f>'Zmienne kategoryczne'!E11</f>
        <v>1</v>
      </c>
    </row>
    <row r="12" spans="1:14" x14ac:dyDescent="0.25">
      <c r="A12" s="35" t="s">
        <v>45</v>
      </c>
      <c r="B12" s="36">
        <f>gdp_pc!B12</f>
        <v>16900</v>
      </c>
      <c r="C12" s="37">
        <f>high_tech_trade!B12*1000000/population!B12</f>
        <v>217.90348846354831</v>
      </c>
      <c r="D12" s="38">
        <f>'r&amp;d_gdp'!B12</f>
        <v>0.97</v>
      </c>
      <c r="E12" s="38">
        <f>'r&amp;d_budget'!B12</f>
        <v>0.97</v>
      </c>
      <c r="F12" s="39">
        <f>use_cloud!B12</f>
        <v>18</v>
      </c>
      <c r="G12" s="38">
        <f>work_on_weekends!B12</f>
        <v>44</v>
      </c>
      <c r="H12" s="38">
        <f>emp_deadline!B12</f>
        <v>55.8</v>
      </c>
      <c r="I12" s="37">
        <f>1000*working_population!B12*100/population!B12</f>
        <v>64.350602476437231</v>
      </c>
      <c r="J12" s="37">
        <f>physicians!B12*1000/population!B12</f>
        <v>5.8819206230824079</v>
      </c>
      <c r="K12" s="40">
        <f>'Zmienne kategoryczne'!B12</f>
        <v>1</v>
      </c>
      <c r="L12" s="40" t="str">
        <f>'Zmienne kategoryczne'!C12</f>
        <v>1980s</v>
      </c>
      <c r="M12" s="40">
        <f>'Zmienne kategoryczne'!D12</f>
        <v>1</v>
      </c>
      <c r="N12" s="40">
        <f>'Zmienne kategoryczne'!E12</f>
        <v>0</v>
      </c>
    </row>
    <row r="13" spans="1:14" x14ac:dyDescent="0.25">
      <c r="A13" s="35" t="s">
        <v>52</v>
      </c>
      <c r="B13" s="36">
        <f>gdp_pc!B13</f>
        <v>11220</v>
      </c>
      <c r="C13" s="37">
        <f>high_tech_trade!B13*1000000/population!B13</f>
        <v>845.30870915546143</v>
      </c>
      <c r="D13" s="38">
        <f>'r&amp;d_gdp'!B13</f>
        <v>1.34</v>
      </c>
      <c r="E13" s="38">
        <f>'r&amp;d_budget'!B13</f>
        <v>0.55000000000000004</v>
      </c>
      <c r="F13" s="39">
        <f>use_cloud!B13</f>
        <v>25</v>
      </c>
      <c r="G13" s="38">
        <f>work_on_weekends!B13</f>
        <v>9.8000000000000007</v>
      </c>
      <c r="H13" s="38">
        <f>emp_deadline!B13</f>
        <v>45.5</v>
      </c>
      <c r="I13" s="37">
        <f>1000*working_population!B13*100/population!B13</f>
        <v>66.261001011509123</v>
      </c>
      <c r="J13" s="37">
        <f>physicians!B13*1000/population!B13</f>
        <v>3.0932758741223618</v>
      </c>
      <c r="K13" s="40">
        <f>'Zmienne kategoryczne'!B13</f>
        <v>0</v>
      </c>
      <c r="L13" s="40" t="str">
        <f>'Zmienne kategoryczne'!C13</f>
        <v>2000s</v>
      </c>
      <c r="M13" s="40">
        <f>'Zmienne kategoryczne'!D13</f>
        <v>0</v>
      </c>
      <c r="N13" s="40">
        <f>'Zmienne kategoryczne'!E13</f>
        <v>1</v>
      </c>
    </row>
    <row r="14" spans="1:14" x14ac:dyDescent="0.25">
      <c r="A14" s="35" t="s">
        <v>44</v>
      </c>
      <c r="B14" s="36">
        <f>gdp_pc!B14</f>
        <v>49620</v>
      </c>
      <c r="C14" s="37">
        <f>high_tech_trade!B14*1000000/population!B14</f>
        <v>2583.1473950359873</v>
      </c>
      <c r="D14" s="38">
        <f>'r&amp;d_gdp'!B14</f>
        <v>1.18</v>
      </c>
      <c r="E14" s="38">
        <f>'r&amp;d_budget'!B14</f>
        <v>0.96</v>
      </c>
      <c r="F14" s="39">
        <f>use_cloud!B14</f>
        <v>35</v>
      </c>
      <c r="G14" s="38">
        <f>work_on_weekends!B14</f>
        <v>32.299999999999997</v>
      </c>
      <c r="H14" s="38">
        <f>emp_deadline!B14</f>
        <v>48.1</v>
      </c>
      <c r="I14" s="37">
        <f>1000*working_population!B14*100/population!B14</f>
        <v>65.858179799287115</v>
      </c>
      <c r="J14" s="37">
        <f>physicians!B14*1000/population!B14</f>
        <v>3.1353504672347752</v>
      </c>
      <c r="K14" s="40">
        <f>'Zmienne kategoryczne'!B14</f>
        <v>1</v>
      </c>
      <c r="L14" s="40" t="str">
        <f>'Zmienne kategoryczne'!C14</f>
        <v>1970s</v>
      </c>
      <c r="M14" s="40">
        <f>'Zmienne kategoryczne'!D14</f>
        <v>1</v>
      </c>
      <c r="N14" s="40">
        <f>'Zmienne kategoryczne'!E14</f>
        <v>0</v>
      </c>
    </row>
    <row r="15" spans="1:14" x14ac:dyDescent="0.25">
      <c r="A15" s="35" t="s">
        <v>49</v>
      </c>
      <c r="B15" s="36">
        <f>gdp_pc!B15</f>
        <v>25860</v>
      </c>
      <c r="C15" s="37">
        <f>high_tech_trade!B15*1000000/population!B15</f>
        <v>382.08349642076143</v>
      </c>
      <c r="D15" s="38">
        <f>'r&amp;d_gdp'!B15</f>
        <v>1.34</v>
      </c>
      <c r="E15" s="38">
        <f>'r&amp;d_budget'!B15</f>
        <v>1.01</v>
      </c>
      <c r="F15" s="39">
        <f>use_cloud!B15</f>
        <v>19</v>
      </c>
      <c r="G15" s="38">
        <f>work_on_weekends!B15</f>
        <v>35.6</v>
      </c>
      <c r="H15" s="38">
        <f>emp_deadline!B15</f>
        <v>37.200000000000003</v>
      </c>
      <c r="I15" s="37">
        <f>1000*working_population!B15*100/population!B15</f>
        <v>64.20660754266278</v>
      </c>
      <c r="J15" s="37">
        <f>physicians!B15*1000/population!B15</f>
        <v>3.8341911912984772</v>
      </c>
      <c r="K15" s="40">
        <f>'Zmienne kategoryczne'!B15</f>
        <v>1</v>
      </c>
      <c r="L15" s="40" t="str">
        <f>'Zmienne kategoryczne'!C15</f>
        <v>Founding member (1957)</v>
      </c>
      <c r="M15" s="40">
        <f>'Zmienne kategoryczne'!D15</f>
        <v>1</v>
      </c>
      <c r="N15" s="40">
        <f>'Zmienne kategoryczne'!E15</f>
        <v>0</v>
      </c>
    </row>
    <row r="16" spans="1:14" x14ac:dyDescent="0.25">
      <c r="A16" s="35" t="s">
        <v>50</v>
      </c>
      <c r="B16" s="36">
        <f>gdp_pc!B16</f>
        <v>10750</v>
      </c>
      <c r="C16" s="37">
        <f>high_tech_trade!B16*1000000/population!B16</f>
        <v>585.06738848474595</v>
      </c>
      <c r="D16" s="38">
        <f>'r&amp;d_gdp'!B16</f>
        <v>0.62</v>
      </c>
      <c r="E16" s="38">
        <f>'r&amp;d_budget'!B16</f>
        <v>0.49</v>
      </c>
      <c r="F16" s="39">
        <f>use_cloud!B16</f>
        <v>21</v>
      </c>
      <c r="G16" s="38">
        <f>work_on_weekends!B16</f>
        <v>22.5</v>
      </c>
      <c r="H16" s="38">
        <f>emp_deadline!B16</f>
        <v>29.9</v>
      </c>
      <c r="I16" s="37">
        <f>1000*working_population!B16*100/population!B16</f>
        <v>64.171117609622087</v>
      </c>
      <c r="J16" s="37">
        <f>physicians!B16*1000/population!B16</f>
        <v>3.18413611426638</v>
      </c>
      <c r="K16" s="40">
        <f>'Zmienne kategoryczne'!B16</f>
        <v>1</v>
      </c>
      <c r="L16" s="40" t="str">
        <f>'Zmienne kategoryczne'!C16</f>
        <v>2000s</v>
      </c>
      <c r="M16" s="40">
        <f>'Zmienne kategoryczne'!D16</f>
        <v>1</v>
      </c>
      <c r="N16" s="40">
        <f>'Zmienne kategoryczne'!E16</f>
        <v>0</v>
      </c>
    </row>
    <row r="17" spans="1:14" x14ac:dyDescent="0.25">
      <c r="A17" s="35" t="s">
        <v>51</v>
      </c>
      <c r="B17" s="36">
        <f>gdp_pc!B17</f>
        <v>11620</v>
      </c>
      <c r="C17" s="37">
        <f>high_tech_trade!B17*1000000/population!B17</f>
        <v>560.71656701795325</v>
      </c>
      <c r="D17" s="38">
        <f>'r&amp;d_gdp'!B17</f>
        <v>1.04</v>
      </c>
      <c r="E17" s="38">
        <f>'r&amp;d_budget'!B17</f>
        <v>0.93</v>
      </c>
      <c r="F17" s="39">
        <f>use_cloud!B17</f>
        <v>16</v>
      </c>
      <c r="G17" s="38">
        <f>work_on_weekends!B17</f>
        <v>18.7</v>
      </c>
      <c r="H17" s="38">
        <f>emp_deadline!B17</f>
        <v>32.700000000000003</v>
      </c>
      <c r="I17" s="37">
        <f>1000*working_population!B17*100/population!B17</f>
        <v>66.224802842059361</v>
      </c>
      <c r="J17" s="37">
        <f>physicians!B17*1000/population!B17</f>
        <v>4.6178672094457802</v>
      </c>
      <c r="K17" s="40">
        <f>'Zmienne kategoryczne'!B17</f>
        <v>1</v>
      </c>
      <c r="L17" s="40" t="str">
        <f>'Zmienne kategoryczne'!C17</f>
        <v>2000s</v>
      </c>
      <c r="M17" s="40">
        <f>'Zmienne kategoryczne'!D17</f>
        <v>1</v>
      </c>
      <c r="N17" s="40">
        <f>'Zmienne kategoryczne'!E17</f>
        <v>0</v>
      </c>
    </row>
    <row r="18" spans="1:14" x14ac:dyDescent="0.25">
      <c r="A18" s="35" t="s">
        <v>53</v>
      </c>
      <c r="B18" s="36">
        <f>gdp_pc!B18</f>
        <v>39170</v>
      </c>
      <c r="C18" s="37">
        <f>high_tech_trade!B18*1000000/population!B18</f>
        <v>1217.2849852722304</v>
      </c>
      <c r="D18" s="38">
        <f>'r&amp;d_gdp'!B18</f>
        <v>2.15</v>
      </c>
      <c r="E18" s="38">
        <f>'r&amp;d_budget'!B18</f>
        <v>1.58</v>
      </c>
      <c r="F18" s="39">
        <f>use_cloud!B18</f>
        <v>36</v>
      </c>
      <c r="G18" s="38">
        <f>work_on_weekends!B18</f>
        <v>31.4</v>
      </c>
      <c r="H18" s="38">
        <f>emp_deadline!B18</f>
        <v>39.5</v>
      </c>
      <c r="I18" s="37">
        <f>1000*working_population!B18*100/population!B18</f>
        <v>64.79248287913785</v>
      </c>
      <c r="J18" s="37">
        <f>physicians!B18*1000/population!B18</f>
        <v>3.4994946370942883</v>
      </c>
      <c r="K18" s="40">
        <f>'Zmienne kategoryczne'!B18</f>
        <v>1</v>
      </c>
      <c r="L18" s="40" t="str">
        <f>'Zmienne kategoryczne'!C18</f>
        <v>Founding member (1957)</v>
      </c>
      <c r="M18" s="40">
        <f>'Zmienne kategoryczne'!D18</f>
        <v>1</v>
      </c>
      <c r="N18" s="40">
        <f>'Zmienne kategoryczne'!E18</f>
        <v>1</v>
      </c>
    </row>
    <row r="19" spans="1:14" x14ac:dyDescent="0.25">
      <c r="A19" s="35" t="s">
        <v>55</v>
      </c>
      <c r="B19" s="36">
        <f>gdp_pc!B19</f>
        <v>10890</v>
      </c>
      <c r="C19" s="37">
        <f>high_tech_trade!B19*1000000/population!B19</f>
        <v>386.39028434062402</v>
      </c>
      <c r="D19" s="38">
        <f>'r&amp;d_gdp'!B19</f>
        <v>1</v>
      </c>
      <c r="E19" s="38">
        <f>'r&amp;d_budget'!B19</f>
        <v>0.98</v>
      </c>
      <c r="F19" s="39">
        <f>use_cloud!B19</f>
        <v>14</v>
      </c>
      <c r="G19" s="38">
        <f>work_on_weekends!B19</f>
        <v>15.1</v>
      </c>
      <c r="H19" s="38">
        <f>emp_deadline!B19</f>
        <v>34.4</v>
      </c>
      <c r="I19" s="37">
        <f>1000*working_population!B19*100/population!B19</f>
        <v>66.116021701425481</v>
      </c>
      <c r="J19" s="37">
        <f>physicians!B19*1000/population!B19</f>
        <v>2.3269456980750265</v>
      </c>
      <c r="K19" s="40">
        <f>'Zmienne kategoryczne'!B19</f>
        <v>1</v>
      </c>
      <c r="L19" s="40" t="str">
        <f>'Zmienne kategoryczne'!C19</f>
        <v>2000s</v>
      </c>
      <c r="M19" s="40">
        <f>'Zmienne kategoryczne'!D19</f>
        <v>0</v>
      </c>
      <c r="N19" s="40">
        <f>'Zmienne kategoryczne'!E19</f>
        <v>0</v>
      </c>
    </row>
    <row r="20" spans="1:14" x14ac:dyDescent="0.25">
      <c r="A20" s="35" t="s">
        <v>56</v>
      </c>
      <c r="B20" s="36">
        <f>gdp_pc!B20</f>
        <v>16620</v>
      </c>
      <c r="C20" s="37">
        <f>high_tech_trade!B20*1000000/population!B20</f>
        <v>350.84939288596951</v>
      </c>
      <c r="D20" s="38">
        <f>'r&amp;d_gdp'!B20</f>
        <v>1.24</v>
      </c>
      <c r="E20" s="38">
        <f>'r&amp;d_budget'!B20</f>
        <v>0.79</v>
      </c>
      <c r="F20" s="39">
        <f>use_cloud!B20</f>
        <v>21</v>
      </c>
      <c r="G20" s="38">
        <f>work_on_weekends!B20</f>
        <v>9.9</v>
      </c>
      <c r="H20" s="38">
        <f>emp_deadline!B20</f>
        <v>43.8</v>
      </c>
      <c r="I20" s="37">
        <f>1000*working_population!B20*100/population!B20</f>
        <v>64.993886160167378</v>
      </c>
      <c r="J20" s="37">
        <f>physicians!B20*1000/population!B20</f>
        <v>4.6065368639577624</v>
      </c>
      <c r="K20" s="40">
        <f>'Zmienne kategoryczne'!B20</f>
        <v>1</v>
      </c>
      <c r="L20" s="40" t="str">
        <f>'Zmienne kategoryczne'!C20</f>
        <v>1980s</v>
      </c>
      <c r="M20" s="40">
        <f>'Zmienne kategoryczne'!D20</f>
        <v>1</v>
      </c>
      <c r="N20" s="40">
        <f>'Zmienne kategoryczne'!E20</f>
        <v>0</v>
      </c>
    </row>
    <row r="21" spans="1:14" x14ac:dyDescent="0.25">
      <c r="A21" s="35" t="s">
        <v>57</v>
      </c>
      <c r="B21" s="36">
        <f>gdp_pc!B21</f>
        <v>7290</v>
      </c>
      <c r="C21" s="37">
        <f>high_tech_trade!B21*1000000/population!B21</f>
        <v>262.69904548150851</v>
      </c>
      <c r="D21" s="38">
        <f>'r&amp;d_gdp'!B21</f>
        <v>0.49</v>
      </c>
      <c r="E21" s="38">
        <f>'r&amp;d_budget'!B21</f>
        <v>0.71</v>
      </c>
      <c r="F21" s="39">
        <f>use_cloud!B21</f>
        <v>22</v>
      </c>
      <c r="G21" s="38">
        <f>work_on_weekends!B21</f>
        <v>29.2</v>
      </c>
      <c r="H21" s="38">
        <f>emp_deadline!B21</f>
        <v>63</v>
      </c>
      <c r="I21" s="37">
        <f>1000*working_population!B21*100/population!B21</f>
        <v>67.45376735845592</v>
      </c>
      <c r="J21" s="37">
        <f>physicians!B21*1000/population!B21</f>
        <v>2.7581890010929184</v>
      </c>
      <c r="K21" s="40">
        <f>'Zmienne kategoryczne'!B21</f>
        <v>1</v>
      </c>
      <c r="L21" s="40" t="str">
        <f>'Zmienne kategoryczne'!C21</f>
        <v>2000s</v>
      </c>
      <c r="M21" s="40">
        <f>'Zmienne kategoryczne'!D21</f>
        <v>0</v>
      </c>
      <c r="N21" s="40">
        <f>'Zmienne kategoryczne'!E21</f>
        <v>1</v>
      </c>
    </row>
    <row r="22" spans="1:14" x14ac:dyDescent="0.25">
      <c r="A22" s="35" t="s">
        <v>59</v>
      </c>
      <c r="B22" s="36">
        <f>gdp_pc!B22</f>
        <v>14300</v>
      </c>
      <c r="C22" s="37">
        <f>high_tech_trade!B22*1000000/population!B22</f>
        <v>1491.8796041354283</v>
      </c>
      <c r="D22" s="38">
        <f>'r&amp;d_gdp'!B22</f>
        <v>1.1599999999999999</v>
      </c>
      <c r="E22" s="38">
        <f>'r&amp;d_budget'!B22</f>
        <v>0.91</v>
      </c>
      <c r="F22" s="39">
        <f>use_cloud!B22</f>
        <v>19</v>
      </c>
      <c r="G22" s="38">
        <f>work_on_weekends!B22</f>
        <v>24.5</v>
      </c>
      <c r="H22" s="38">
        <f>emp_deadline!B22</f>
        <v>31</v>
      </c>
      <c r="I22" s="37">
        <f>1000*working_population!B22*100/population!B22</f>
        <v>70.720405566953914</v>
      </c>
      <c r="J22" s="37">
        <f>physicians!B22*1000/population!B22</f>
        <v>3.4528306515592337</v>
      </c>
      <c r="K22" s="40">
        <f>'Zmienne kategoryczne'!B22</f>
        <v>0</v>
      </c>
      <c r="L22" s="40" t="str">
        <f>'Zmienne kategoryczne'!C22</f>
        <v>2000s</v>
      </c>
      <c r="M22" s="40">
        <f>'Zmienne kategoryczne'!D22</f>
        <v>1</v>
      </c>
      <c r="N22" s="40">
        <f>'Zmienne kategoryczne'!E22</f>
        <v>1</v>
      </c>
    </row>
    <row r="23" spans="1:14" x14ac:dyDescent="0.25">
      <c r="A23" s="35" t="s">
        <v>58</v>
      </c>
      <c r="B23" s="36">
        <f>gdp_pc!B23</f>
        <v>17990</v>
      </c>
      <c r="C23" s="37">
        <f>high_tech_trade!B23*1000000/population!B23</f>
        <v>672.36292667414489</v>
      </c>
      <c r="D23" s="38">
        <f>'r&amp;d_gdp'!B23</f>
        <v>2.2000000000000002</v>
      </c>
      <c r="E23" s="38">
        <f>'r&amp;d_budget'!B23</f>
        <v>0.84</v>
      </c>
      <c r="F23" s="39">
        <f>use_cloud!B23</f>
        <v>19</v>
      </c>
      <c r="G23" s="38">
        <f>work_on_weekends!B23</f>
        <v>22.1</v>
      </c>
      <c r="H23" s="38">
        <f>emp_deadline!B23</f>
        <v>46.6</v>
      </c>
      <c r="I23" s="37">
        <f>1000*working_population!B23*100/population!B23</f>
        <v>67.013302799880165</v>
      </c>
      <c r="J23" s="37">
        <f>physicians!B23*1000/population!B23</f>
        <v>2.826154190706752</v>
      </c>
      <c r="K23" s="40">
        <f>'Zmienne kategoryczne'!B23</f>
        <v>1</v>
      </c>
      <c r="L23" s="40" t="str">
        <f>'Zmienne kategoryczne'!C23</f>
        <v>2000s</v>
      </c>
      <c r="M23" s="40">
        <f>'Zmienne kategoryczne'!D23</f>
        <v>1</v>
      </c>
      <c r="N23" s="40">
        <f>'Zmienne kategoryczne'!E23</f>
        <v>1</v>
      </c>
    </row>
    <row r="24" spans="1:14" x14ac:dyDescent="0.25">
      <c r="A24" s="35" t="s">
        <v>46</v>
      </c>
      <c r="B24" s="36">
        <f>gdp_pc!B24</f>
        <v>23080</v>
      </c>
      <c r="C24" s="37">
        <f>high_tech_trade!B24*1000000/population!B24</f>
        <v>374.51373333636172</v>
      </c>
      <c r="D24" s="38">
        <f>'r&amp;d_gdp'!B24</f>
        <v>1.22</v>
      </c>
      <c r="E24" s="38">
        <f>'r&amp;d_budget'!B24</f>
        <v>1.28</v>
      </c>
      <c r="F24" s="39">
        <f>use_cloud!B24</f>
        <v>25</v>
      </c>
      <c r="G24" s="38">
        <f>work_on_weekends!B24</f>
        <v>31.9</v>
      </c>
      <c r="H24" s="38">
        <f>emp_deadline!B24</f>
        <v>52.5</v>
      </c>
      <c r="I24" s="37">
        <f>1000*working_population!B24*100/population!B24</f>
        <v>65.967463850307311</v>
      </c>
      <c r="J24" s="37">
        <f>physicians!B24*1000/population!B24</f>
        <v>3.8450306262286849</v>
      </c>
      <c r="K24" s="40">
        <f>'Zmienne kategoryczne'!B24</f>
        <v>1</v>
      </c>
      <c r="L24" s="40" t="str">
        <f>'Zmienne kategoryczne'!C24</f>
        <v>1980s</v>
      </c>
      <c r="M24" s="40">
        <f>'Zmienne kategoryczne'!D24</f>
        <v>1</v>
      </c>
      <c r="N24" s="40">
        <f>'Zmienne kategoryczne'!E24</f>
        <v>1</v>
      </c>
    </row>
    <row r="25" spans="1:14" x14ac:dyDescent="0.25">
      <c r="A25" s="35" t="s">
        <v>61</v>
      </c>
      <c r="B25" s="36">
        <f>gdp_pc!B25</f>
        <v>42580</v>
      </c>
      <c r="C25" s="37">
        <f>high_tech_trade!B25*1000000/population!B25</f>
        <v>1280.1421513836317</v>
      </c>
      <c r="D25" s="38">
        <f>'r&amp;d_gdp'!B25</f>
        <v>3.22</v>
      </c>
      <c r="E25" s="38">
        <f>'r&amp;d_budget'!B25</f>
        <v>1.58</v>
      </c>
      <c r="F25" s="39">
        <f>use_cloud!B25</f>
        <v>41</v>
      </c>
      <c r="G25" s="38">
        <f>work_on_weekends!B25</f>
        <v>17</v>
      </c>
      <c r="H25" s="38">
        <f>emp_deadline!B25</f>
        <v>52.7</v>
      </c>
      <c r="I25" s="37">
        <f>1000*working_population!B25*100/population!B25</f>
        <v>63.301275063850653</v>
      </c>
      <c r="J25" s="37">
        <f>physicians!B25*1000/population!B25</f>
        <v>4.1974463841729373</v>
      </c>
      <c r="K25" s="40">
        <f>'Zmienne kategoryczne'!B25</f>
        <v>1</v>
      </c>
      <c r="L25" s="40" t="str">
        <f>'Zmienne kategoryczne'!C25</f>
        <v>1990s</v>
      </c>
      <c r="M25" s="40">
        <f>'Zmienne kategoryczne'!D25</f>
        <v>0</v>
      </c>
      <c r="N25" s="40">
        <f>'Zmienne kategoryczne'!E25</f>
        <v>1</v>
      </c>
    </row>
    <row r="26" spans="1:14" x14ac:dyDescent="0.25">
      <c r="A26" s="35" t="s">
        <v>62</v>
      </c>
      <c r="B26" s="36">
        <f>gdp_pc!B26</f>
        <v>31780</v>
      </c>
      <c r="C26" s="37">
        <f>high_tech_trade!B26*1000000/population!B26</f>
        <v>629.78971663055472</v>
      </c>
      <c r="D26" s="38">
        <f>'r&amp;d_gdp'!B26</f>
        <v>1.65</v>
      </c>
      <c r="E26" s="38">
        <f>'r&amp;d_budget'!B26</f>
        <v>1.25</v>
      </c>
      <c r="F26" s="39">
        <f>use_cloud!B26</f>
        <v>43</v>
      </c>
      <c r="G26" s="38">
        <f>work_on_weekends!B26</f>
        <v>31.4</v>
      </c>
      <c r="H26" s="38">
        <f>emp_deadline!B26</f>
        <v>55.7</v>
      </c>
      <c r="I26" s="37">
        <f>1000*working_population!B26*100/population!B26</f>
        <v>63.662359192216819</v>
      </c>
      <c r="J26" s="37">
        <f>physicians!B26*1000/population!B26</f>
        <v>2.7625694156048244</v>
      </c>
      <c r="K26" s="40">
        <f>'Zmienne kategoryczne'!B26</f>
        <v>1</v>
      </c>
      <c r="L26" s="40" t="str">
        <f>'Zmienne kategoryczne'!C26</f>
        <v>1970s</v>
      </c>
      <c r="M26" s="40">
        <f>'Zmienne kategoryczne'!D26</f>
        <v>0</v>
      </c>
      <c r="N26" s="40">
        <f>'Zmienne kategoryczne'!E26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A442-2300-45D0-B636-421A20BEDFC8}">
  <dimension ref="A1:B26"/>
  <sheetViews>
    <sheetView workbookViewId="0">
      <selection activeCell="B2" sqref="B2:B26"/>
    </sheetView>
  </sheetViews>
  <sheetFormatPr defaultRowHeight="15" x14ac:dyDescent="0.25"/>
  <cols>
    <col min="1" max="1" width="40.28515625" bestFit="1" customWidth="1"/>
    <col min="2" max="2" width="15" bestFit="1" customWidth="1"/>
  </cols>
  <sheetData>
    <row r="1" spans="1:2" x14ac:dyDescent="0.25">
      <c r="A1" t="s">
        <v>15</v>
      </c>
      <c r="B1" t="s">
        <v>63</v>
      </c>
    </row>
    <row r="2" spans="1:2" x14ac:dyDescent="0.25">
      <c r="A2" s="3" t="s">
        <v>54</v>
      </c>
      <c r="B2" s="4">
        <v>36140</v>
      </c>
    </row>
    <row r="3" spans="1:2" x14ac:dyDescent="0.25">
      <c r="A3" s="3" t="s">
        <v>38</v>
      </c>
      <c r="B3" s="4">
        <v>34360</v>
      </c>
    </row>
    <row r="4" spans="1:2" x14ac:dyDescent="0.25">
      <c r="A4" s="3" t="s">
        <v>39</v>
      </c>
      <c r="B4" s="5">
        <v>5700</v>
      </c>
    </row>
    <row r="5" spans="1:2" x14ac:dyDescent="0.25">
      <c r="A5" s="3" t="s">
        <v>48</v>
      </c>
      <c r="B5" s="4">
        <v>10770</v>
      </c>
    </row>
    <row r="6" spans="1:2" x14ac:dyDescent="0.25">
      <c r="A6" s="3" t="s">
        <v>40</v>
      </c>
      <c r="B6" s="4">
        <v>16290</v>
      </c>
    </row>
    <row r="7" spans="1:2" x14ac:dyDescent="0.25">
      <c r="A7" s="3" t="s">
        <v>41</v>
      </c>
      <c r="B7" s="5">
        <v>45630</v>
      </c>
    </row>
    <row r="8" spans="1:2" x14ac:dyDescent="0.25">
      <c r="A8" s="3" t="s">
        <v>43</v>
      </c>
      <c r="B8" s="5">
        <v>13230</v>
      </c>
    </row>
    <row r="9" spans="1:2" x14ac:dyDescent="0.25">
      <c r="A9" s="3" t="s">
        <v>60</v>
      </c>
      <c r="B9" s="4">
        <v>34460</v>
      </c>
    </row>
    <row r="10" spans="1:2" x14ac:dyDescent="0.25">
      <c r="A10" s="3" t="s">
        <v>47</v>
      </c>
      <c r="B10" s="5">
        <v>31540</v>
      </c>
    </row>
    <row r="11" spans="1:2" x14ac:dyDescent="0.25">
      <c r="A11" s="3" t="s">
        <v>42</v>
      </c>
      <c r="B11" s="4">
        <v>34130</v>
      </c>
    </row>
    <row r="12" spans="1:2" x14ac:dyDescent="0.25">
      <c r="A12" s="3" t="s">
        <v>45</v>
      </c>
      <c r="B12" s="5">
        <v>16900</v>
      </c>
    </row>
    <row r="13" spans="1:2" x14ac:dyDescent="0.25">
      <c r="A13" s="3" t="s">
        <v>52</v>
      </c>
      <c r="B13" s="4">
        <v>11220</v>
      </c>
    </row>
    <row r="14" spans="1:2" x14ac:dyDescent="0.25">
      <c r="A14" s="3" t="s">
        <v>44</v>
      </c>
      <c r="B14" s="4">
        <v>49620</v>
      </c>
    </row>
    <row r="15" spans="1:2" x14ac:dyDescent="0.25">
      <c r="A15" s="3" t="s">
        <v>49</v>
      </c>
      <c r="B15" s="5">
        <v>25860</v>
      </c>
    </row>
    <row r="16" spans="1:2" x14ac:dyDescent="0.25">
      <c r="A16" s="3" t="s">
        <v>50</v>
      </c>
      <c r="B16" s="4">
        <v>10750</v>
      </c>
    </row>
    <row r="17" spans="1:2" x14ac:dyDescent="0.25">
      <c r="A17" s="3" t="s">
        <v>51</v>
      </c>
      <c r="B17" s="5">
        <v>11620</v>
      </c>
    </row>
    <row r="18" spans="1:2" x14ac:dyDescent="0.25">
      <c r="A18" s="3" t="s">
        <v>53</v>
      </c>
      <c r="B18" s="5">
        <v>39170</v>
      </c>
    </row>
    <row r="19" spans="1:2" x14ac:dyDescent="0.25">
      <c r="A19" s="3" t="s">
        <v>55</v>
      </c>
      <c r="B19" s="5">
        <v>10890</v>
      </c>
    </row>
    <row r="20" spans="1:2" x14ac:dyDescent="0.25">
      <c r="A20" s="3" t="s">
        <v>56</v>
      </c>
      <c r="B20" s="4">
        <v>16620</v>
      </c>
    </row>
    <row r="21" spans="1:2" x14ac:dyDescent="0.25">
      <c r="A21" s="3" t="s">
        <v>57</v>
      </c>
      <c r="B21" s="5">
        <v>7290</v>
      </c>
    </row>
    <row r="22" spans="1:2" x14ac:dyDescent="0.25">
      <c r="A22" s="3" t="s">
        <v>59</v>
      </c>
      <c r="B22" s="5">
        <v>14300</v>
      </c>
    </row>
    <row r="23" spans="1:2" x14ac:dyDescent="0.25">
      <c r="A23" s="3" t="s">
        <v>58</v>
      </c>
      <c r="B23" s="4">
        <v>17990</v>
      </c>
    </row>
    <row r="24" spans="1:2" x14ac:dyDescent="0.25">
      <c r="A24" s="3" t="s">
        <v>46</v>
      </c>
      <c r="B24" s="4">
        <v>23080</v>
      </c>
    </row>
    <row r="25" spans="1:2" x14ac:dyDescent="0.25">
      <c r="A25" s="3" t="s">
        <v>61</v>
      </c>
      <c r="B25" s="5">
        <v>42580</v>
      </c>
    </row>
    <row r="26" spans="1:2" x14ac:dyDescent="0.25">
      <c r="A26" s="3" t="s">
        <v>62</v>
      </c>
      <c r="B26" s="4">
        <v>31780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1B7-357F-4A4B-A358-06D1D1D482CE}">
  <dimension ref="A1:B26"/>
  <sheetViews>
    <sheetView workbookViewId="0">
      <selection activeCell="C30" sqref="C30"/>
    </sheetView>
  </sheetViews>
  <sheetFormatPr defaultRowHeight="15" x14ac:dyDescent="0.25"/>
  <cols>
    <col min="1" max="1" width="40.28515625" bestFit="1" customWidth="1"/>
    <col min="2" max="2" width="24.28515625" bestFit="1" customWidth="1"/>
  </cols>
  <sheetData>
    <row r="1" spans="1:2" x14ac:dyDescent="0.25">
      <c r="A1" t="s">
        <v>15</v>
      </c>
      <c r="B1" t="s">
        <v>64</v>
      </c>
    </row>
    <row r="2" spans="1:2" x14ac:dyDescent="0.25">
      <c r="A2" s="3" t="s">
        <v>54</v>
      </c>
      <c r="B2" s="34">
        <v>9909</v>
      </c>
    </row>
    <row r="3" spans="1:2" x14ac:dyDescent="0.25">
      <c r="A3" s="3" t="s">
        <v>38</v>
      </c>
      <c r="B3" s="33">
        <v>20546</v>
      </c>
    </row>
    <row r="4" spans="1:2" x14ac:dyDescent="0.25">
      <c r="A4" s="3" t="s">
        <v>39</v>
      </c>
      <c r="B4" s="34">
        <v>1604</v>
      </c>
    </row>
    <row r="5" spans="1:2" x14ac:dyDescent="0.25">
      <c r="A5" s="3" t="s">
        <v>48</v>
      </c>
      <c r="B5" s="33">
        <v>1231</v>
      </c>
    </row>
    <row r="6" spans="1:2" x14ac:dyDescent="0.25">
      <c r="A6" s="3" t="s">
        <v>40</v>
      </c>
      <c r="B6" s="33">
        <v>12918</v>
      </c>
    </row>
    <row r="7" spans="1:2" x14ac:dyDescent="0.25">
      <c r="A7" s="3" t="s">
        <v>41</v>
      </c>
      <c r="B7" s="34">
        <v>6702</v>
      </c>
    </row>
    <row r="8" spans="1:2" x14ac:dyDescent="0.25">
      <c r="A8" s="3" t="s">
        <v>43</v>
      </c>
      <c r="B8" s="34">
        <v>1470</v>
      </c>
    </row>
    <row r="9" spans="1:2" x14ac:dyDescent="0.25">
      <c r="A9" s="3" t="s">
        <v>60</v>
      </c>
      <c r="B9" s="34">
        <v>5148</v>
      </c>
    </row>
    <row r="10" spans="1:2" x14ac:dyDescent="0.25">
      <c r="A10" s="3" t="s">
        <v>47</v>
      </c>
      <c r="B10" s="34">
        <v>50808</v>
      </c>
    </row>
    <row r="11" spans="1:2" x14ac:dyDescent="0.25">
      <c r="A11" s="3" t="s">
        <v>42</v>
      </c>
      <c r="B11" s="33">
        <v>80890</v>
      </c>
    </row>
    <row r="12" spans="1:2" x14ac:dyDescent="0.25">
      <c r="A12" s="3" t="s">
        <v>45</v>
      </c>
      <c r="B12" s="34">
        <v>2366</v>
      </c>
    </row>
    <row r="13" spans="1:2" x14ac:dyDescent="0.25">
      <c r="A13" s="3" t="s">
        <v>52</v>
      </c>
      <c r="B13" s="33">
        <v>8331</v>
      </c>
    </row>
    <row r="14" spans="1:2" x14ac:dyDescent="0.25">
      <c r="A14" s="3" t="s">
        <v>44</v>
      </c>
      <c r="B14" s="33">
        <v>12083</v>
      </c>
    </row>
    <row r="15" spans="1:2" x14ac:dyDescent="0.25">
      <c r="A15" s="3" t="s">
        <v>49</v>
      </c>
      <c r="B15" s="34">
        <v>23229</v>
      </c>
    </row>
    <row r="16" spans="1:2" x14ac:dyDescent="0.25">
      <c r="A16" s="3" t="s">
        <v>50</v>
      </c>
      <c r="B16" s="34">
        <v>1162</v>
      </c>
    </row>
    <row r="17" spans="1:2" x14ac:dyDescent="0.25">
      <c r="A17" s="3" t="s">
        <v>51</v>
      </c>
      <c r="B17" s="33">
        <v>1638</v>
      </c>
    </row>
    <row r="18" spans="1:2" x14ac:dyDescent="0.25">
      <c r="A18" s="3" t="s">
        <v>53</v>
      </c>
      <c r="B18" s="33">
        <v>20573</v>
      </c>
    </row>
    <row r="19" spans="1:2" x14ac:dyDescent="0.25">
      <c r="A19" s="3" t="s">
        <v>55</v>
      </c>
      <c r="B19" s="33">
        <v>14685</v>
      </c>
    </row>
    <row r="20" spans="1:2" x14ac:dyDescent="0.25">
      <c r="A20" s="3" t="s">
        <v>56</v>
      </c>
      <c r="B20" s="34">
        <v>3640</v>
      </c>
    </row>
    <row r="21" spans="1:2" x14ac:dyDescent="0.25">
      <c r="A21" s="3" t="s">
        <v>57</v>
      </c>
      <c r="B21" s="33">
        <v>5220</v>
      </c>
    </row>
    <row r="22" spans="1:2" x14ac:dyDescent="0.25">
      <c r="A22" s="3" t="s">
        <v>59</v>
      </c>
      <c r="B22" s="33">
        <v>8088</v>
      </c>
    </row>
    <row r="23" spans="1:2" x14ac:dyDescent="0.25">
      <c r="A23" s="3" t="s">
        <v>58</v>
      </c>
      <c r="B23" s="34">
        <v>1387</v>
      </c>
    </row>
    <row r="24" spans="1:2" x14ac:dyDescent="0.25">
      <c r="A24" s="3" t="s">
        <v>46</v>
      </c>
      <c r="B24" s="33">
        <v>17396</v>
      </c>
    </row>
    <row r="25" spans="1:2" x14ac:dyDescent="0.25">
      <c r="A25" s="3" t="s">
        <v>61</v>
      </c>
      <c r="B25" s="33">
        <v>12478</v>
      </c>
    </row>
    <row r="26" spans="1:2" x14ac:dyDescent="0.25">
      <c r="A26" s="32" t="s">
        <v>62</v>
      </c>
      <c r="B26" s="33">
        <v>40844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785F-F41C-45FB-B935-4662B696EFAD}">
  <dimension ref="A1:B26"/>
  <sheetViews>
    <sheetView workbookViewId="0">
      <selection activeCell="B2" sqref="B2"/>
    </sheetView>
  </sheetViews>
  <sheetFormatPr defaultRowHeight="15" x14ac:dyDescent="0.25"/>
  <cols>
    <col min="1" max="1" width="40.28515625" bestFit="1" customWidth="1"/>
    <col min="2" max="2" width="19" bestFit="1" customWidth="1"/>
  </cols>
  <sheetData>
    <row r="1" spans="1:2" x14ac:dyDescent="0.25">
      <c r="A1" t="s">
        <v>15</v>
      </c>
      <c r="B1" t="s">
        <v>65</v>
      </c>
    </row>
    <row r="2" spans="1:2" x14ac:dyDescent="0.25">
      <c r="A2" s="6" t="s">
        <v>54</v>
      </c>
      <c r="B2" s="8">
        <v>3.05</v>
      </c>
    </row>
    <row r="3" spans="1:2" x14ac:dyDescent="0.25">
      <c r="A3" s="6" t="s">
        <v>38</v>
      </c>
      <c r="B3" s="25">
        <v>2.4300000000000002</v>
      </c>
    </row>
    <row r="4" spans="1:2" x14ac:dyDescent="0.25">
      <c r="A4" s="6" t="s">
        <v>39</v>
      </c>
      <c r="B4" s="26">
        <v>0.95</v>
      </c>
    </row>
    <row r="5" spans="1:2" x14ac:dyDescent="0.25">
      <c r="A5" s="6" t="s">
        <v>48</v>
      </c>
      <c r="B5" s="25">
        <v>0.83</v>
      </c>
    </row>
    <row r="6" spans="1:2" x14ac:dyDescent="0.25">
      <c r="A6" s="6" t="s">
        <v>40</v>
      </c>
      <c r="B6" s="8">
        <v>1.92</v>
      </c>
    </row>
    <row r="7" spans="1:2" x14ac:dyDescent="0.25">
      <c r="A7" s="6" t="s">
        <v>41</v>
      </c>
      <c r="B7" s="9">
        <v>3.06</v>
      </c>
    </row>
    <row r="8" spans="1:2" x14ac:dyDescent="0.25">
      <c r="A8" s="6" t="s">
        <v>43</v>
      </c>
      <c r="B8" s="26">
        <v>1.47</v>
      </c>
    </row>
    <row r="9" spans="1:2" x14ac:dyDescent="0.25">
      <c r="A9" s="6" t="s">
        <v>60</v>
      </c>
      <c r="B9" s="25">
        <v>2.87</v>
      </c>
    </row>
    <row r="10" spans="1:2" x14ac:dyDescent="0.25">
      <c r="A10" s="6" t="s">
        <v>47</v>
      </c>
      <c r="B10" s="26">
        <v>2.23</v>
      </c>
    </row>
    <row r="11" spans="1:2" x14ac:dyDescent="0.25">
      <c r="A11" s="6" t="s">
        <v>42</v>
      </c>
      <c r="B11" s="25">
        <v>2.93</v>
      </c>
    </row>
    <row r="12" spans="1:2" x14ac:dyDescent="0.25">
      <c r="A12" s="6" t="s">
        <v>45</v>
      </c>
      <c r="B12" s="26">
        <v>0.97</v>
      </c>
    </row>
    <row r="13" spans="1:2" x14ac:dyDescent="0.25">
      <c r="A13" s="6" t="s">
        <v>52</v>
      </c>
      <c r="B13" s="25">
        <v>1.34</v>
      </c>
    </row>
    <row r="14" spans="1:2" x14ac:dyDescent="0.25">
      <c r="A14" s="6" t="s">
        <v>44</v>
      </c>
      <c r="B14" s="8">
        <v>1.18</v>
      </c>
    </row>
    <row r="15" spans="1:2" x14ac:dyDescent="0.25">
      <c r="A15" s="6" t="s">
        <v>49</v>
      </c>
      <c r="B15" s="9">
        <v>1.34</v>
      </c>
    </row>
    <row r="16" spans="1:2" x14ac:dyDescent="0.25">
      <c r="A16" s="6" t="s">
        <v>50</v>
      </c>
      <c r="B16" s="8">
        <v>0.62</v>
      </c>
    </row>
    <row r="17" spans="1:2" x14ac:dyDescent="0.25">
      <c r="A17" s="6" t="s">
        <v>51</v>
      </c>
      <c r="B17" s="9">
        <v>1.04</v>
      </c>
    </row>
    <row r="18" spans="1:2" x14ac:dyDescent="0.25">
      <c r="A18" s="6" t="s">
        <v>53</v>
      </c>
      <c r="B18" s="26">
        <v>2.15</v>
      </c>
    </row>
    <row r="19" spans="1:2" x14ac:dyDescent="0.25">
      <c r="A19" s="6" t="s">
        <v>55</v>
      </c>
      <c r="B19" s="7">
        <v>1</v>
      </c>
    </row>
    <row r="20" spans="1:2" x14ac:dyDescent="0.25">
      <c r="A20" s="6" t="s">
        <v>56</v>
      </c>
      <c r="B20" s="8">
        <v>1.24</v>
      </c>
    </row>
    <row r="21" spans="1:2" x14ac:dyDescent="0.25">
      <c r="A21" s="6" t="s">
        <v>57</v>
      </c>
      <c r="B21" s="9">
        <v>0.49</v>
      </c>
    </row>
    <row r="22" spans="1:2" x14ac:dyDescent="0.25">
      <c r="A22" s="6" t="s">
        <v>59</v>
      </c>
      <c r="B22" s="26">
        <v>1.1599999999999999</v>
      </c>
    </row>
    <row r="23" spans="1:2" x14ac:dyDescent="0.25">
      <c r="A23" s="6" t="s">
        <v>58</v>
      </c>
      <c r="B23" s="25">
        <v>2.2000000000000002</v>
      </c>
    </row>
    <row r="24" spans="1:2" x14ac:dyDescent="0.25">
      <c r="A24" s="6" t="s">
        <v>46</v>
      </c>
      <c r="B24" s="8">
        <v>1.22</v>
      </c>
    </row>
    <row r="25" spans="1:2" x14ac:dyDescent="0.25">
      <c r="A25" s="6" t="s">
        <v>61</v>
      </c>
      <c r="B25" s="9">
        <v>3.22</v>
      </c>
    </row>
    <row r="26" spans="1:2" x14ac:dyDescent="0.25">
      <c r="A26" s="6" t="s">
        <v>62</v>
      </c>
      <c r="B26" s="8">
        <v>1.65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59F2-054F-483E-8131-A3E5A10BC459}">
  <dimension ref="A1:B26"/>
  <sheetViews>
    <sheetView workbookViewId="0">
      <selection activeCell="B2" sqref="B2:B26"/>
    </sheetView>
  </sheetViews>
  <sheetFormatPr defaultRowHeight="15" x14ac:dyDescent="0.25"/>
  <cols>
    <col min="1" max="1" width="40.5703125" customWidth="1"/>
    <col min="2" max="2" width="17.28515625" bestFit="1" customWidth="1"/>
  </cols>
  <sheetData>
    <row r="1" spans="1:2" x14ac:dyDescent="0.25">
      <c r="A1" t="s">
        <v>15</v>
      </c>
      <c r="B1" t="s">
        <v>66</v>
      </c>
    </row>
    <row r="2" spans="1:2" x14ac:dyDescent="0.25">
      <c r="A2" s="10" t="s">
        <v>54</v>
      </c>
      <c r="B2" s="12">
        <v>1.56</v>
      </c>
    </row>
    <row r="3" spans="1:2" x14ac:dyDescent="0.25">
      <c r="A3" s="10" t="s">
        <v>38</v>
      </c>
      <c r="B3" s="26">
        <v>1.1299999999999999</v>
      </c>
    </row>
    <row r="4" spans="1:2" x14ac:dyDescent="0.25">
      <c r="A4" s="10" t="s">
        <v>39</v>
      </c>
      <c r="B4" s="25">
        <v>0.59</v>
      </c>
    </row>
    <row r="5" spans="1:2" x14ac:dyDescent="0.25">
      <c r="A5" s="10" t="s">
        <v>48</v>
      </c>
      <c r="B5" s="26">
        <v>1.64</v>
      </c>
    </row>
    <row r="6" spans="1:2" x14ac:dyDescent="0.25">
      <c r="A6" s="10" t="s">
        <v>40</v>
      </c>
      <c r="B6" s="12">
        <v>1.43</v>
      </c>
    </row>
    <row r="7" spans="1:2" x14ac:dyDescent="0.25">
      <c r="A7" s="10" t="s">
        <v>41</v>
      </c>
      <c r="B7" s="11">
        <v>1.84</v>
      </c>
    </row>
    <row r="8" spans="1:2" x14ac:dyDescent="0.25">
      <c r="A8" s="10" t="s">
        <v>43</v>
      </c>
      <c r="B8" s="25">
        <v>1.72</v>
      </c>
    </row>
    <row r="9" spans="1:2" x14ac:dyDescent="0.25">
      <c r="A9" s="10" t="s">
        <v>60</v>
      </c>
      <c r="B9" s="26">
        <v>1.68</v>
      </c>
    </row>
    <row r="10" spans="1:2" x14ac:dyDescent="0.25">
      <c r="A10" s="10" t="s">
        <v>47</v>
      </c>
      <c r="B10" s="25">
        <v>1.1399999999999999</v>
      </c>
    </row>
    <row r="11" spans="1:2" x14ac:dyDescent="0.25">
      <c r="A11" s="10" t="s">
        <v>42</v>
      </c>
      <c r="B11" s="26">
        <v>1.99</v>
      </c>
    </row>
    <row r="12" spans="1:2" x14ac:dyDescent="0.25">
      <c r="A12" s="10" t="s">
        <v>45</v>
      </c>
      <c r="B12" s="25">
        <v>0.97</v>
      </c>
    </row>
    <row r="13" spans="1:2" x14ac:dyDescent="0.25">
      <c r="A13" s="10" t="s">
        <v>52</v>
      </c>
      <c r="B13" s="26">
        <v>0.55000000000000004</v>
      </c>
    </row>
    <row r="14" spans="1:2" x14ac:dyDescent="0.25">
      <c r="A14" s="10" t="s">
        <v>44</v>
      </c>
      <c r="B14" s="12">
        <v>0.96</v>
      </c>
    </row>
    <row r="15" spans="1:2" x14ac:dyDescent="0.25">
      <c r="A15" s="10" t="s">
        <v>49</v>
      </c>
      <c r="B15" s="11">
        <v>1.01</v>
      </c>
    </row>
    <row r="16" spans="1:2" x14ac:dyDescent="0.25">
      <c r="A16" s="10" t="s">
        <v>50</v>
      </c>
      <c r="B16" s="12">
        <v>0.49</v>
      </c>
    </row>
    <row r="17" spans="1:2" x14ac:dyDescent="0.25">
      <c r="A17" s="10" t="s">
        <v>51</v>
      </c>
      <c r="B17" s="11">
        <v>0.93</v>
      </c>
    </row>
    <row r="18" spans="1:2" x14ac:dyDescent="0.25">
      <c r="A18" s="10" t="s">
        <v>53</v>
      </c>
      <c r="B18" s="25">
        <v>1.58</v>
      </c>
    </row>
    <row r="19" spans="1:2" x14ac:dyDescent="0.25">
      <c r="A19" s="10" t="s">
        <v>55</v>
      </c>
      <c r="B19" s="11">
        <v>0.98</v>
      </c>
    </row>
    <row r="20" spans="1:2" x14ac:dyDescent="0.25">
      <c r="A20" s="10" t="s">
        <v>56</v>
      </c>
      <c r="B20" s="12">
        <v>0.79</v>
      </c>
    </row>
    <row r="21" spans="1:2" x14ac:dyDescent="0.25">
      <c r="A21" s="10" t="s">
        <v>57</v>
      </c>
      <c r="B21" s="11">
        <v>0.71</v>
      </c>
    </row>
    <row r="22" spans="1:2" x14ac:dyDescent="0.25">
      <c r="A22" s="10" t="s">
        <v>59</v>
      </c>
      <c r="B22" s="25">
        <v>0.91</v>
      </c>
    </row>
    <row r="23" spans="1:2" x14ac:dyDescent="0.25">
      <c r="A23" s="10" t="s">
        <v>58</v>
      </c>
      <c r="B23" s="26">
        <v>0.84</v>
      </c>
    </row>
    <row r="24" spans="1:2" x14ac:dyDescent="0.25">
      <c r="A24" s="10" t="s">
        <v>46</v>
      </c>
      <c r="B24" s="12">
        <v>1.28</v>
      </c>
    </row>
    <row r="25" spans="1:2" x14ac:dyDescent="0.25">
      <c r="A25" s="10" t="s">
        <v>61</v>
      </c>
      <c r="B25" s="11">
        <v>1.58</v>
      </c>
    </row>
    <row r="26" spans="1:2" x14ac:dyDescent="0.25">
      <c r="A26" s="10" t="s">
        <v>62</v>
      </c>
      <c r="B26" s="12">
        <v>1.25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122F-4687-412E-8F4F-B607FF5F00F4}">
  <dimension ref="A1:B26"/>
  <sheetViews>
    <sheetView workbookViewId="0">
      <selection activeCell="B2" sqref="B2:B26"/>
    </sheetView>
  </sheetViews>
  <sheetFormatPr defaultRowHeight="15" x14ac:dyDescent="0.25"/>
  <cols>
    <col min="1" max="1" width="40.28515625" bestFit="1" customWidth="1"/>
    <col min="2" max="2" width="30" bestFit="1" customWidth="1"/>
  </cols>
  <sheetData>
    <row r="1" spans="1:2" x14ac:dyDescent="0.25">
      <c r="A1" t="s">
        <v>15</v>
      </c>
      <c r="B1" t="s">
        <v>67</v>
      </c>
    </row>
    <row r="2" spans="1:2" x14ac:dyDescent="0.25">
      <c r="A2" s="13" t="s">
        <v>54</v>
      </c>
      <c r="B2" s="15">
        <v>21</v>
      </c>
    </row>
    <row r="3" spans="1:2" x14ac:dyDescent="0.25">
      <c r="A3" s="13" t="s">
        <v>38</v>
      </c>
      <c r="B3" s="34">
        <v>29</v>
      </c>
    </row>
    <row r="4" spans="1:2" x14ac:dyDescent="0.25">
      <c r="A4" s="13" t="s">
        <v>39</v>
      </c>
      <c r="B4" s="33">
        <v>17</v>
      </c>
    </row>
    <row r="5" spans="1:2" x14ac:dyDescent="0.25">
      <c r="A5" s="13" t="s">
        <v>48</v>
      </c>
      <c r="B5" s="34">
        <v>13</v>
      </c>
    </row>
    <row r="6" spans="1:2" x14ac:dyDescent="0.25">
      <c r="A6" s="13" t="s">
        <v>40</v>
      </c>
      <c r="B6" s="15">
        <v>20</v>
      </c>
    </row>
    <row r="7" spans="1:2" x14ac:dyDescent="0.25">
      <c r="A7" s="13" t="s">
        <v>41</v>
      </c>
      <c r="B7" s="14">
        <v>43</v>
      </c>
    </row>
    <row r="8" spans="1:2" x14ac:dyDescent="0.25">
      <c r="A8" s="13" t="s">
        <v>43</v>
      </c>
      <c r="B8" s="33">
        <v>31</v>
      </c>
    </row>
    <row r="9" spans="1:2" x14ac:dyDescent="0.25">
      <c r="A9" s="13" t="s">
        <v>60</v>
      </c>
      <c r="B9" s="34">
        <v>34</v>
      </c>
    </row>
    <row r="10" spans="1:2" x14ac:dyDescent="0.25">
      <c r="A10" s="13" t="s">
        <v>47</v>
      </c>
      <c r="B10" s="33">
        <v>19</v>
      </c>
    </row>
    <row r="11" spans="1:2" x14ac:dyDescent="0.25">
      <c r="A11" s="13" t="s">
        <v>42</v>
      </c>
      <c r="B11" s="34">
        <v>23</v>
      </c>
    </row>
    <row r="12" spans="1:2" x14ac:dyDescent="0.25">
      <c r="A12" s="13" t="s">
        <v>45</v>
      </c>
      <c r="B12" s="33">
        <v>18</v>
      </c>
    </row>
    <row r="13" spans="1:2" x14ac:dyDescent="0.25">
      <c r="A13" s="13" t="s">
        <v>52</v>
      </c>
      <c r="B13" s="34">
        <v>25</v>
      </c>
    </row>
    <row r="14" spans="1:2" x14ac:dyDescent="0.25">
      <c r="A14" s="13" t="s">
        <v>44</v>
      </c>
      <c r="B14" s="15">
        <v>35</v>
      </c>
    </row>
    <row r="15" spans="1:2" x14ac:dyDescent="0.25">
      <c r="A15" s="13" t="s">
        <v>49</v>
      </c>
      <c r="B15" s="14">
        <v>19</v>
      </c>
    </row>
    <row r="16" spans="1:2" x14ac:dyDescent="0.25">
      <c r="A16" s="13" t="s">
        <v>50</v>
      </c>
      <c r="B16" s="15">
        <v>21</v>
      </c>
    </row>
    <row r="17" spans="1:2" x14ac:dyDescent="0.25">
      <c r="A17" s="13" t="s">
        <v>51</v>
      </c>
      <c r="B17" s="14">
        <v>16</v>
      </c>
    </row>
    <row r="18" spans="1:2" x14ac:dyDescent="0.25">
      <c r="A18" s="13" t="s">
        <v>53</v>
      </c>
      <c r="B18" s="33">
        <v>36</v>
      </c>
    </row>
    <row r="19" spans="1:2" x14ac:dyDescent="0.25">
      <c r="A19" s="13" t="s">
        <v>55</v>
      </c>
      <c r="B19" s="14">
        <v>14</v>
      </c>
    </row>
    <row r="20" spans="1:2" x14ac:dyDescent="0.25">
      <c r="A20" s="13" t="s">
        <v>56</v>
      </c>
      <c r="B20" s="15">
        <v>21</v>
      </c>
    </row>
    <row r="21" spans="1:2" x14ac:dyDescent="0.25">
      <c r="A21" s="13" t="s">
        <v>57</v>
      </c>
      <c r="B21" s="14">
        <v>22</v>
      </c>
    </row>
    <row r="22" spans="1:2" x14ac:dyDescent="0.25">
      <c r="A22" s="13" t="s">
        <v>59</v>
      </c>
      <c r="B22" s="33">
        <v>19</v>
      </c>
    </row>
    <row r="23" spans="1:2" x14ac:dyDescent="0.25">
      <c r="A23" s="13" t="s">
        <v>58</v>
      </c>
      <c r="B23" s="34">
        <v>19</v>
      </c>
    </row>
    <row r="24" spans="1:2" x14ac:dyDescent="0.25">
      <c r="A24" s="13" t="s">
        <v>46</v>
      </c>
      <c r="B24" s="15">
        <v>25</v>
      </c>
    </row>
    <row r="25" spans="1:2" x14ac:dyDescent="0.25">
      <c r="A25" s="13" t="s">
        <v>61</v>
      </c>
      <c r="B25" s="14">
        <v>41</v>
      </c>
    </row>
    <row r="26" spans="1:2" x14ac:dyDescent="0.25">
      <c r="A26" s="13" t="s">
        <v>62</v>
      </c>
      <c r="B26" s="15">
        <v>43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D768-E877-4026-888E-264F276D5D6A}">
  <dimension ref="A1:B26"/>
  <sheetViews>
    <sheetView workbookViewId="0">
      <selection activeCell="B2" sqref="B2:B26"/>
    </sheetView>
  </sheetViews>
  <sheetFormatPr defaultRowHeight="15" x14ac:dyDescent="0.25"/>
  <cols>
    <col min="1" max="1" width="40.28515625" bestFit="1" customWidth="1"/>
    <col min="2" max="2" width="35" bestFit="1" customWidth="1"/>
  </cols>
  <sheetData>
    <row r="1" spans="1:2" x14ac:dyDescent="0.25">
      <c r="A1" t="s">
        <v>15</v>
      </c>
      <c r="B1" t="s">
        <v>68</v>
      </c>
    </row>
    <row r="2" spans="1:2" x14ac:dyDescent="0.25">
      <c r="A2" s="16" t="s">
        <v>54</v>
      </c>
      <c r="B2" s="18">
        <v>29.8</v>
      </c>
    </row>
    <row r="3" spans="1:2" x14ac:dyDescent="0.25">
      <c r="A3" s="16" t="s">
        <v>38</v>
      </c>
      <c r="B3" s="26">
        <v>22.5</v>
      </c>
    </row>
    <row r="4" spans="1:2" x14ac:dyDescent="0.25">
      <c r="A4" s="16" t="s">
        <v>39</v>
      </c>
      <c r="B4" s="27">
        <v>20</v>
      </c>
    </row>
    <row r="5" spans="1:2" x14ac:dyDescent="0.25">
      <c r="A5" s="16" t="s">
        <v>48</v>
      </c>
      <c r="B5" s="26">
        <v>19.100000000000001</v>
      </c>
    </row>
    <row r="6" spans="1:2" x14ac:dyDescent="0.25">
      <c r="A6" s="16" t="s">
        <v>40</v>
      </c>
      <c r="B6" s="18">
        <v>19.7</v>
      </c>
    </row>
    <row r="7" spans="1:2" x14ac:dyDescent="0.25">
      <c r="A7" s="16" t="s">
        <v>41</v>
      </c>
      <c r="B7" s="17">
        <v>20.3</v>
      </c>
    </row>
    <row r="8" spans="1:2" x14ac:dyDescent="0.25">
      <c r="A8" s="16" t="s">
        <v>43</v>
      </c>
      <c r="B8" s="25">
        <v>21.6</v>
      </c>
    </row>
    <row r="9" spans="1:2" x14ac:dyDescent="0.25">
      <c r="A9" s="16" t="s">
        <v>60</v>
      </c>
      <c r="B9" s="26">
        <v>24.9</v>
      </c>
    </row>
    <row r="10" spans="1:2" x14ac:dyDescent="0.25">
      <c r="A10" s="16" t="s">
        <v>47</v>
      </c>
      <c r="B10" s="25">
        <v>30.9</v>
      </c>
    </row>
    <row r="11" spans="1:2" x14ac:dyDescent="0.25">
      <c r="A11" s="16" t="s">
        <v>42</v>
      </c>
      <c r="B11" s="26">
        <v>26.6</v>
      </c>
    </row>
    <row r="12" spans="1:2" x14ac:dyDescent="0.25">
      <c r="A12" s="16" t="s">
        <v>45</v>
      </c>
      <c r="B12" s="27">
        <v>44</v>
      </c>
    </row>
    <row r="13" spans="1:2" x14ac:dyDescent="0.25">
      <c r="A13" s="16" t="s">
        <v>52</v>
      </c>
      <c r="B13" s="26">
        <v>9.8000000000000007</v>
      </c>
    </row>
    <row r="14" spans="1:2" x14ac:dyDescent="0.25">
      <c r="A14" s="16" t="s">
        <v>44</v>
      </c>
      <c r="B14" s="18">
        <v>32.299999999999997</v>
      </c>
    </row>
    <row r="15" spans="1:2" x14ac:dyDescent="0.25">
      <c r="A15" s="16" t="s">
        <v>49</v>
      </c>
      <c r="B15" s="17">
        <v>35.6</v>
      </c>
    </row>
    <row r="16" spans="1:2" x14ac:dyDescent="0.25">
      <c r="A16" s="16" t="s">
        <v>50</v>
      </c>
      <c r="B16" s="18">
        <v>22.5</v>
      </c>
    </row>
    <row r="17" spans="1:2" x14ac:dyDescent="0.25">
      <c r="A17" s="16" t="s">
        <v>51</v>
      </c>
      <c r="B17" s="17">
        <v>18.7</v>
      </c>
    </row>
    <row r="18" spans="1:2" x14ac:dyDescent="0.25">
      <c r="A18" s="16" t="s">
        <v>53</v>
      </c>
      <c r="B18" s="25">
        <v>31.4</v>
      </c>
    </row>
    <row r="19" spans="1:2" x14ac:dyDescent="0.25">
      <c r="A19" s="16" t="s">
        <v>55</v>
      </c>
      <c r="B19" s="17">
        <v>15.1</v>
      </c>
    </row>
    <row r="20" spans="1:2" x14ac:dyDescent="0.25">
      <c r="A20" s="16" t="s">
        <v>56</v>
      </c>
      <c r="B20" s="18">
        <v>9.9</v>
      </c>
    </row>
    <row r="21" spans="1:2" x14ac:dyDescent="0.25">
      <c r="A21" s="16" t="s">
        <v>57</v>
      </c>
      <c r="B21" s="17">
        <v>29.2</v>
      </c>
    </row>
    <row r="22" spans="1:2" x14ac:dyDescent="0.25">
      <c r="A22" s="16" t="s">
        <v>59</v>
      </c>
      <c r="B22" s="25">
        <v>24.5</v>
      </c>
    </row>
    <row r="23" spans="1:2" x14ac:dyDescent="0.25">
      <c r="A23" s="16" t="s">
        <v>58</v>
      </c>
      <c r="B23" s="26">
        <v>22.1</v>
      </c>
    </row>
    <row r="24" spans="1:2" x14ac:dyDescent="0.25">
      <c r="A24" s="16" t="s">
        <v>46</v>
      </c>
      <c r="B24" s="18">
        <v>31.9</v>
      </c>
    </row>
    <row r="25" spans="1:2" x14ac:dyDescent="0.25">
      <c r="A25" s="16" t="s">
        <v>61</v>
      </c>
      <c r="B25" s="19">
        <v>17</v>
      </c>
    </row>
    <row r="26" spans="1:2" x14ac:dyDescent="0.25">
      <c r="A26" s="16" t="s">
        <v>62</v>
      </c>
      <c r="B26" s="18">
        <v>31.4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1_Zespół projektowy</vt:lpstr>
      <vt:lpstr>Opis danych finalnych</vt:lpstr>
      <vt:lpstr>Dane</vt:lpstr>
      <vt:lpstr>gdp_pc</vt:lpstr>
      <vt:lpstr>high_tech_trade</vt:lpstr>
      <vt:lpstr>r&amp;d_gdp</vt:lpstr>
      <vt:lpstr>r&amp;d_budget</vt:lpstr>
      <vt:lpstr>use_cloud</vt:lpstr>
      <vt:lpstr>work_on_weekends</vt:lpstr>
      <vt:lpstr>emp_deadline</vt:lpstr>
      <vt:lpstr>working_population</vt:lpstr>
      <vt:lpstr>physicians</vt:lpstr>
      <vt:lpstr>population</vt:lpstr>
      <vt:lpstr>Zmienne kategoryczne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2015-06-05T18:19:34Z</dcterms:created>
  <dcterms:modified xsi:type="dcterms:W3CDTF">2022-05-18T09:30:27Z</dcterms:modified>
</cp:coreProperties>
</file>