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1_{7D7504C9-2070-4192-90F0-59214A3778AF}" xr6:coauthVersionLast="43" xr6:coauthVersionMax="43" xr10:uidLastSave="{00000000-0000-0000-0000-000000000000}"/>
  <bookViews>
    <workbookView xWindow="-120" yWindow="-120" windowWidth="24240" windowHeight="13140" xr2:uid="{A933FDD6-4AD5-47FB-BE1B-62FC1502EF35}"/>
  </bookViews>
  <sheets>
    <sheet name="Planilha1" sheetId="1" r:id="rId1"/>
    <sheet name="Orçamentos pront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5" i="1" l="1"/>
  <c r="F45" i="1" l="1"/>
  <c r="E56" i="1" s="1"/>
  <c r="F39" i="1" l="1"/>
  <c r="D35" i="1"/>
  <c r="F35" i="1" s="1"/>
  <c r="F12" i="1"/>
  <c r="F13" i="1"/>
  <c r="F14" i="1"/>
  <c r="F15" i="1"/>
  <c r="F22" i="1"/>
  <c r="F23" i="1"/>
  <c r="F24" i="1"/>
  <c r="F25" i="1"/>
  <c r="F26" i="1"/>
  <c r="F27" i="1"/>
  <c r="F28" i="1"/>
  <c r="F21" i="1"/>
  <c r="F20" i="1"/>
  <c r="F11" i="1"/>
  <c r="F10" i="1"/>
  <c r="F9" i="1"/>
  <c r="F8" i="1"/>
  <c r="F7" i="1"/>
  <c r="E54" i="1" l="1"/>
  <c r="F47" i="1"/>
  <c r="E53" i="1"/>
  <c r="F29" i="1"/>
  <c r="F16" i="1"/>
  <c r="F31" i="1" l="1"/>
  <c r="E57" i="1" l="1"/>
  <c r="F49" i="1"/>
  <c r="E58" i="1" s="1"/>
  <c r="E52" i="1"/>
  <c r="E59" i="1" l="1"/>
</calcChain>
</file>

<file path=xl/sharedStrings.xml><?xml version="1.0" encoding="utf-8"?>
<sst xmlns="http://schemas.openxmlformats.org/spreadsheetml/2006/main" count="49" uniqueCount="43">
  <si>
    <t>MATERIAIS UTILIZADOS</t>
  </si>
  <si>
    <t>VALOR</t>
  </si>
  <si>
    <t>VALOR UNITÁRIO</t>
  </si>
  <si>
    <t>VALOR TOTAL</t>
  </si>
  <si>
    <t>TOTAL:</t>
  </si>
  <si>
    <t>VALOR DA FRAÇÃO</t>
  </si>
  <si>
    <t>PESO UTILIZADO (g)</t>
  </si>
  <si>
    <t>MATERIAIS (PESO)</t>
  </si>
  <si>
    <t>MATERIAIS (UNIDADE)</t>
  </si>
  <si>
    <t>PESO DO PACOTE (g)</t>
  </si>
  <si>
    <t>QUANTIDADE UTILIZADA</t>
  </si>
  <si>
    <t>SALARIO PRETENDIDO</t>
  </si>
  <si>
    <t>VALOR DA HORA</t>
  </si>
  <si>
    <t>HORAS/MÊS</t>
  </si>
  <si>
    <t>HORAS TRABALHADAS</t>
  </si>
  <si>
    <t>MÉDIA DE CUSTOS FIXOS POR MÊS</t>
  </si>
  <si>
    <t>MÉDIA DE PEÇAS VENDIDAS POR MÊS</t>
  </si>
  <si>
    <t>CUSTO POR PEÇA</t>
  </si>
  <si>
    <t>CAIXA</t>
  </si>
  <si>
    <t>SACOLA</t>
  </si>
  <si>
    <t>FRAGRÂNCIA</t>
  </si>
  <si>
    <t>OUTROS</t>
  </si>
  <si>
    <t>1 - VALOR TOTAL DOS MATERIAIS:</t>
  </si>
  <si>
    <t>2 - CALCULO DE HORAS</t>
  </si>
  <si>
    <t>3 - CUSTOS FIXOS</t>
  </si>
  <si>
    <t>5 - CUSTOS COM EMBALAGEM</t>
  </si>
  <si>
    <t>RESUMO:</t>
  </si>
  <si>
    <t>4 - OUTROS CUSTOS</t>
  </si>
  <si>
    <t>6 - MARGEM DE LUCRO:</t>
  </si>
  <si>
    <t>VALOR DE VENDA DA PEÇA:</t>
  </si>
  <si>
    <t>1 - VALOR TOTAL DO MATERIAIS:</t>
  </si>
  <si>
    <t>2 - CALCULO DE HORAS:</t>
  </si>
  <si>
    <t>3 - CUSTOS FIXOS:</t>
  </si>
  <si>
    <t>4 - OUTROS CUSTOS:</t>
  </si>
  <si>
    <t>5 - CUSTOS COM EMBALAGEM:</t>
  </si>
  <si>
    <t>7 - TAXA DE CARTÃO:</t>
  </si>
  <si>
    <t>CROCHÊLADORA</t>
  </si>
  <si>
    <t>Amigurumi</t>
  </si>
  <si>
    <t>Etiqueta</t>
  </si>
  <si>
    <t>Argola articulada</t>
  </si>
  <si>
    <t>Produto</t>
  </si>
  <si>
    <t>Valor</t>
  </si>
  <si>
    <t>Porta oculos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</si>
</sst>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6633"/>
        <bgColor indexed="64"/>
      </patternFill>
    </fill>
    <fill>
      <patternFill patternType="solid">
        <fgColor rgb="FFECD9C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33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0" fontId="0" fillId="0" borderId="5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44" fontId="2" fillId="2" borderId="11" xfId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44" fontId="0" fillId="0" borderId="21" xfId="1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3" xfId="0" applyFont="1" applyBorder="1"/>
    <xf numFmtId="44" fontId="5" fillId="0" borderId="1" xfId="1" applyFont="1" applyBorder="1"/>
    <xf numFmtId="0" fontId="5" fillId="0" borderId="20" xfId="0" applyFont="1" applyBorder="1"/>
    <xf numFmtId="44" fontId="5" fillId="0" borderId="21" xfId="1" applyFont="1" applyBorder="1"/>
    <xf numFmtId="44" fontId="2" fillId="2" borderId="2" xfId="1" applyFont="1" applyFill="1" applyBorder="1" applyAlignment="1">
      <alignment horizontal="center"/>
    </xf>
    <xf numFmtId="44" fontId="0" fillId="3" borderId="25" xfId="1" applyFont="1" applyFill="1" applyBorder="1" applyAlignment="1">
      <alignment horizontal="center"/>
    </xf>
    <xf numFmtId="44" fontId="3" fillId="3" borderId="2" xfId="1" applyFont="1" applyFill="1" applyBorder="1" applyAlignment="1">
      <alignment horizontal="center"/>
    </xf>
    <xf numFmtId="44" fontId="5" fillId="3" borderId="25" xfId="1" applyFont="1" applyFill="1" applyBorder="1" applyAlignment="1">
      <alignment horizontal="center"/>
    </xf>
    <xf numFmtId="44" fontId="3" fillId="3" borderId="2" xfId="0" applyNumberFormat="1" applyFont="1" applyFill="1" applyBorder="1" applyAlignment="1"/>
    <xf numFmtId="0" fontId="0" fillId="4" borderId="0" xfId="0" applyFill="1"/>
    <xf numFmtId="0" fontId="3" fillId="4" borderId="0" xfId="0" applyFont="1" applyFill="1" applyAlignment="1">
      <alignment horizontal="center"/>
    </xf>
    <xf numFmtId="44" fontId="0" fillId="4" borderId="0" xfId="1" applyFont="1" applyFill="1"/>
    <xf numFmtId="0" fontId="0" fillId="4" borderId="0" xfId="0" applyFill="1" applyAlignment="1">
      <alignment horizontal="center"/>
    </xf>
    <xf numFmtId="44" fontId="0" fillId="0" borderId="10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44" fontId="3" fillId="3" borderId="24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44" fontId="3" fillId="3" borderId="27" xfId="0" applyNumberFormat="1" applyFont="1" applyFill="1" applyBorder="1"/>
    <xf numFmtId="0" fontId="2" fillId="2" borderId="2" xfId="0" applyFont="1" applyFill="1" applyBorder="1"/>
    <xf numFmtId="44" fontId="3" fillId="3" borderId="27" xfId="1" applyFont="1" applyFill="1" applyBorder="1"/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4" fontId="0" fillId="0" borderId="24" xfId="0" applyNumberFormat="1" applyFont="1" applyFill="1" applyBorder="1" applyAlignment="1">
      <alignment horizontal="center"/>
    </xf>
    <xf numFmtId="44" fontId="0" fillId="0" borderId="26" xfId="1" applyFont="1" applyBorder="1" applyAlignment="1">
      <alignment horizontal="center"/>
    </xf>
    <xf numFmtId="9" fontId="6" fillId="0" borderId="9" xfId="0" applyNumberFormat="1" applyFont="1" applyFill="1" applyBorder="1" applyAlignment="1">
      <alignment horizontal="center"/>
    </xf>
    <xf numFmtId="44" fontId="6" fillId="3" borderId="2" xfId="1" applyFont="1" applyFill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44" fontId="6" fillId="0" borderId="9" xfId="1" applyFont="1" applyFill="1" applyBorder="1" applyAlignment="1"/>
    <xf numFmtId="44" fontId="0" fillId="4" borderId="30" xfId="1" applyFont="1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4" borderId="0" xfId="0" applyNumberFormat="1" applyFont="1" applyFill="1" applyBorder="1" applyAlignment="1">
      <alignment horizontal="center"/>
    </xf>
    <xf numFmtId="44" fontId="3" fillId="4" borderId="31" xfId="0" applyNumberFormat="1" applyFont="1" applyFill="1" applyBorder="1"/>
    <xf numFmtId="0" fontId="2" fillId="4" borderId="0" xfId="0" applyFont="1" applyFill="1" applyBorder="1" applyAlignment="1">
      <alignment horizontal="center"/>
    </xf>
    <xf numFmtId="44" fontId="6" fillId="4" borderId="0" xfId="1" applyFont="1" applyFill="1" applyBorder="1"/>
    <xf numFmtId="44" fontId="6" fillId="3" borderId="14" xfId="0" applyNumberFormat="1" applyFont="1" applyFill="1" applyBorder="1"/>
    <xf numFmtId="0" fontId="8" fillId="5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44" fontId="7" fillId="4" borderId="0" xfId="0" applyNumberFormat="1" applyFont="1" applyFill="1" applyAlignment="1">
      <alignment horizontal="center" vertical="center"/>
    </xf>
    <xf numFmtId="0" fontId="3" fillId="3" borderId="3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left"/>
    </xf>
    <xf numFmtId="44" fontId="3" fillId="3" borderId="30" xfId="0" applyNumberFormat="1" applyFont="1" applyFill="1" applyBorder="1" applyAlignment="1">
      <alignment horizontal="center"/>
    </xf>
    <xf numFmtId="44" fontId="3" fillId="3" borderId="31" xfId="0" applyNumberFormat="1" applyFont="1" applyFill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44" fontId="3" fillId="3" borderId="28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left"/>
    </xf>
    <xf numFmtId="44" fontId="3" fillId="3" borderId="32" xfId="0" applyNumberFormat="1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8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663300"/>
      <color rgb="FFECD9C6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0DE1-EB3D-4424-B8B6-4CAA176EBBCC}">
  <dimension ref="A1:L61"/>
  <sheetViews>
    <sheetView tabSelected="1" topLeftCell="A40" zoomScaleNormal="100" workbookViewId="0">
      <selection activeCell="H62" sqref="H62"/>
    </sheetView>
  </sheetViews>
  <sheetFormatPr defaultRowHeight="15" x14ac:dyDescent="0.25"/>
  <cols>
    <col min="1" max="1" width="0.85546875" customWidth="1"/>
    <col min="2" max="2" width="30.7109375" customWidth="1"/>
    <col min="3" max="3" width="16.7109375" style="3" customWidth="1"/>
    <col min="4" max="4" width="19.7109375" style="1" customWidth="1"/>
    <col min="5" max="5" width="20.7109375" bestFit="1" customWidth="1"/>
    <col min="6" max="6" width="19.7109375" customWidth="1"/>
    <col min="7" max="7" width="0.85546875" customWidth="1"/>
    <col min="8" max="8" width="20.5703125" bestFit="1" customWidth="1"/>
    <col min="9" max="9" width="18.7109375" customWidth="1"/>
    <col min="10" max="10" width="18.7109375" style="3" customWidth="1"/>
    <col min="11" max="11" width="20.7109375" bestFit="1" customWidth="1"/>
    <col min="12" max="12" width="16.28515625" bestFit="1" customWidth="1"/>
  </cols>
  <sheetData>
    <row r="1" spans="1:12" ht="5.0999999999999996" customHeight="1" x14ac:dyDescent="0.25">
      <c r="A1" s="29"/>
      <c r="B1" s="29"/>
      <c r="C1" s="31"/>
      <c r="D1" s="32"/>
      <c r="E1" s="29"/>
      <c r="F1" s="29"/>
      <c r="G1" s="29"/>
    </row>
    <row r="2" spans="1:12" x14ac:dyDescent="0.25">
      <c r="A2" s="29"/>
      <c r="B2" s="65" t="s">
        <v>36</v>
      </c>
      <c r="C2" s="65"/>
      <c r="D2" s="65"/>
      <c r="E2" s="65"/>
      <c r="F2" s="65"/>
      <c r="G2" s="29"/>
    </row>
    <row r="3" spans="1:12" x14ac:dyDescent="0.25">
      <c r="A3" s="29"/>
      <c r="B3" s="65"/>
      <c r="C3" s="65"/>
      <c r="D3" s="65"/>
      <c r="E3" s="65"/>
      <c r="F3" s="65"/>
      <c r="G3" s="29"/>
    </row>
    <row r="4" spans="1:12" ht="5.0999999999999996" customHeight="1" thickBot="1" x14ac:dyDescent="0.3">
      <c r="A4" s="29"/>
      <c r="B4" s="29"/>
      <c r="C4" s="31"/>
      <c r="D4" s="32"/>
      <c r="E4" s="29"/>
      <c r="F4" s="29"/>
      <c r="G4" s="29"/>
      <c r="H4" s="55"/>
      <c r="I4" s="55"/>
      <c r="J4" s="56"/>
      <c r="K4" s="55"/>
      <c r="L4" s="55"/>
    </row>
    <row r="5" spans="1:12" ht="15.75" thickBot="1" x14ac:dyDescent="0.3">
      <c r="A5" s="29"/>
      <c r="B5" s="66" t="s">
        <v>7</v>
      </c>
      <c r="C5" s="67"/>
      <c r="D5" s="67"/>
      <c r="E5" s="67"/>
      <c r="F5" s="68"/>
      <c r="G5" s="29"/>
    </row>
    <row r="6" spans="1:12" s="2" customFormat="1" ht="15.75" thickBot="1" x14ac:dyDescent="0.3">
      <c r="A6" s="30"/>
      <c r="B6" s="10" t="s">
        <v>0</v>
      </c>
      <c r="C6" s="11" t="s">
        <v>2</v>
      </c>
      <c r="D6" s="12" t="s">
        <v>9</v>
      </c>
      <c r="E6" s="13" t="s">
        <v>6</v>
      </c>
      <c r="F6" s="24" t="s">
        <v>1</v>
      </c>
      <c r="G6" s="30"/>
    </row>
    <row r="7" spans="1:12" x14ac:dyDescent="0.25">
      <c r="A7" s="29"/>
      <c r="B7" s="7" t="s">
        <v>37</v>
      </c>
      <c r="C7" s="8">
        <v>16</v>
      </c>
      <c r="D7" s="9">
        <v>125</v>
      </c>
      <c r="E7" s="14">
        <v>15</v>
      </c>
      <c r="F7" s="25">
        <f t="shared" ref="F7:F12" si="0">(C7/D7)*E7</f>
        <v>1.92</v>
      </c>
      <c r="G7" s="29"/>
    </row>
    <row r="8" spans="1:12" x14ac:dyDescent="0.25">
      <c r="A8" s="29"/>
      <c r="B8" s="6"/>
      <c r="C8" s="4">
        <v>0</v>
      </c>
      <c r="D8" s="5">
        <v>1</v>
      </c>
      <c r="E8" s="15">
        <v>0</v>
      </c>
      <c r="F8" s="25">
        <f t="shared" si="0"/>
        <v>0</v>
      </c>
      <c r="G8" s="29"/>
    </row>
    <row r="9" spans="1:12" x14ac:dyDescent="0.25">
      <c r="A9" s="29"/>
      <c r="B9" s="6"/>
      <c r="C9" s="4">
        <v>0</v>
      </c>
      <c r="D9" s="5">
        <v>1</v>
      </c>
      <c r="E9" s="15">
        <v>0</v>
      </c>
      <c r="F9" s="25">
        <f t="shared" si="0"/>
        <v>0</v>
      </c>
      <c r="G9" s="29"/>
    </row>
    <row r="10" spans="1:12" x14ac:dyDescent="0.25">
      <c r="A10" s="29"/>
      <c r="B10" s="6"/>
      <c r="C10" s="4">
        <v>0</v>
      </c>
      <c r="D10" s="5">
        <v>1</v>
      </c>
      <c r="E10" s="15">
        <v>0</v>
      </c>
      <c r="F10" s="25">
        <f t="shared" si="0"/>
        <v>0</v>
      </c>
      <c r="G10" s="29"/>
    </row>
    <row r="11" spans="1:12" x14ac:dyDescent="0.25">
      <c r="A11" s="29"/>
      <c r="B11" s="6"/>
      <c r="C11" s="4">
        <v>0</v>
      </c>
      <c r="D11" s="5">
        <v>1</v>
      </c>
      <c r="E11" s="15">
        <v>0</v>
      </c>
      <c r="F11" s="25">
        <f t="shared" si="0"/>
        <v>0</v>
      </c>
      <c r="G11" s="29"/>
    </row>
    <row r="12" spans="1:12" x14ac:dyDescent="0.25">
      <c r="A12" s="29"/>
      <c r="B12" s="6"/>
      <c r="C12" s="4">
        <v>0</v>
      </c>
      <c r="D12" s="5">
        <v>1</v>
      </c>
      <c r="E12" s="15">
        <v>0</v>
      </c>
      <c r="F12" s="25">
        <f t="shared" si="0"/>
        <v>0</v>
      </c>
      <c r="G12" s="29"/>
    </row>
    <row r="13" spans="1:12" x14ac:dyDescent="0.25">
      <c r="A13" s="29"/>
      <c r="B13" s="6"/>
      <c r="C13" s="4">
        <v>0</v>
      </c>
      <c r="D13" s="5">
        <v>1</v>
      </c>
      <c r="E13" s="15">
        <v>0</v>
      </c>
      <c r="F13" s="25">
        <f t="shared" ref="F13:F15" si="1">(C13/D13)*E13</f>
        <v>0</v>
      </c>
      <c r="G13" s="29"/>
    </row>
    <row r="14" spans="1:12" x14ac:dyDescent="0.25">
      <c r="A14" s="29"/>
      <c r="B14" s="6"/>
      <c r="C14" s="4">
        <v>0</v>
      </c>
      <c r="D14" s="5">
        <v>1</v>
      </c>
      <c r="E14" s="15">
        <v>0</v>
      </c>
      <c r="F14" s="25">
        <f t="shared" si="1"/>
        <v>0</v>
      </c>
      <c r="G14" s="29"/>
    </row>
    <row r="15" spans="1:12" ht="15.75" thickBot="1" x14ac:dyDescent="0.3">
      <c r="A15" s="29"/>
      <c r="B15" s="16"/>
      <c r="C15" s="17">
        <v>0</v>
      </c>
      <c r="D15" s="18">
        <v>1</v>
      </c>
      <c r="E15" s="19">
        <v>0</v>
      </c>
      <c r="F15" s="25">
        <f t="shared" si="1"/>
        <v>0</v>
      </c>
      <c r="G15" s="29"/>
    </row>
    <row r="16" spans="1:12" ht="15.75" thickBot="1" x14ac:dyDescent="0.3">
      <c r="A16" s="29"/>
      <c r="B16" s="82" t="s">
        <v>4</v>
      </c>
      <c r="C16" s="83"/>
      <c r="D16" s="83"/>
      <c r="E16" s="83"/>
      <c r="F16" s="26">
        <f>SUM(F7:F15)</f>
        <v>1.92</v>
      </c>
      <c r="G16" s="29"/>
    </row>
    <row r="17" spans="1:7" ht="5.0999999999999996" customHeight="1" thickBot="1" x14ac:dyDescent="0.3">
      <c r="A17" s="29"/>
      <c r="B17" s="103"/>
      <c r="C17" s="103"/>
      <c r="D17" s="103"/>
      <c r="E17" s="103"/>
      <c r="F17" s="103"/>
      <c r="G17" s="29"/>
    </row>
    <row r="18" spans="1:7" ht="15.75" thickBot="1" x14ac:dyDescent="0.3">
      <c r="A18" s="29"/>
      <c r="B18" s="66" t="s">
        <v>8</v>
      </c>
      <c r="C18" s="67"/>
      <c r="D18" s="67"/>
      <c r="E18" s="67"/>
      <c r="F18" s="68"/>
      <c r="G18" s="29"/>
    </row>
    <row r="19" spans="1:7" ht="15.75" thickBot="1" x14ac:dyDescent="0.3">
      <c r="A19" s="29"/>
      <c r="B19" s="10" t="s">
        <v>0</v>
      </c>
      <c r="C19" s="11" t="s">
        <v>2</v>
      </c>
      <c r="D19" s="90" t="s">
        <v>10</v>
      </c>
      <c r="E19" s="67"/>
      <c r="F19" s="24" t="s">
        <v>5</v>
      </c>
      <c r="G19" s="29"/>
    </row>
    <row r="20" spans="1:7" x14ac:dyDescent="0.25">
      <c r="A20" s="29"/>
      <c r="B20" s="20" t="s">
        <v>38</v>
      </c>
      <c r="C20" s="21">
        <v>1.8</v>
      </c>
      <c r="D20" s="91">
        <v>1</v>
      </c>
      <c r="E20" s="92"/>
      <c r="F20" s="27">
        <f>C20*D20</f>
        <v>1.8</v>
      </c>
      <c r="G20" s="29"/>
    </row>
    <row r="21" spans="1:7" x14ac:dyDescent="0.25">
      <c r="A21" s="29"/>
      <c r="B21" s="20" t="s">
        <v>39</v>
      </c>
      <c r="C21" s="21">
        <v>4</v>
      </c>
      <c r="D21" s="88">
        <v>1</v>
      </c>
      <c r="E21" s="89"/>
      <c r="F21" s="27">
        <f>C21*D21</f>
        <v>4</v>
      </c>
      <c r="G21" s="29"/>
    </row>
    <row r="22" spans="1:7" x14ac:dyDescent="0.25">
      <c r="A22" s="29"/>
      <c r="B22" s="22"/>
      <c r="C22" s="23">
        <v>0</v>
      </c>
      <c r="D22" s="88">
        <v>0</v>
      </c>
      <c r="E22" s="89"/>
      <c r="F22" s="27">
        <f t="shared" ref="F22:F28" si="2">C22*D22</f>
        <v>0</v>
      </c>
      <c r="G22" s="29"/>
    </row>
    <row r="23" spans="1:7" x14ac:dyDescent="0.25">
      <c r="A23" s="29"/>
      <c r="B23" s="22"/>
      <c r="C23" s="23">
        <v>0</v>
      </c>
      <c r="D23" s="88">
        <v>0</v>
      </c>
      <c r="E23" s="89"/>
      <c r="F23" s="27">
        <f t="shared" si="2"/>
        <v>0</v>
      </c>
      <c r="G23" s="29"/>
    </row>
    <row r="24" spans="1:7" x14ac:dyDescent="0.25">
      <c r="A24" s="29"/>
      <c r="B24" s="22"/>
      <c r="C24" s="23">
        <v>0</v>
      </c>
      <c r="D24" s="88">
        <v>0</v>
      </c>
      <c r="E24" s="89"/>
      <c r="F24" s="27">
        <f t="shared" si="2"/>
        <v>0</v>
      </c>
      <c r="G24" s="29"/>
    </row>
    <row r="25" spans="1:7" x14ac:dyDescent="0.25">
      <c r="A25" s="29"/>
      <c r="B25" s="22"/>
      <c r="C25" s="23">
        <v>0</v>
      </c>
      <c r="D25" s="88">
        <v>0</v>
      </c>
      <c r="E25" s="89"/>
      <c r="F25" s="27">
        <f t="shared" si="2"/>
        <v>0</v>
      </c>
      <c r="G25" s="29"/>
    </row>
    <row r="26" spans="1:7" x14ac:dyDescent="0.25">
      <c r="A26" s="29"/>
      <c r="B26" s="22"/>
      <c r="C26" s="23">
        <v>0</v>
      </c>
      <c r="D26" s="88">
        <v>0</v>
      </c>
      <c r="E26" s="89"/>
      <c r="F26" s="27">
        <f t="shared" si="2"/>
        <v>0</v>
      </c>
      <c r="G26" s="29"/>
    </row>
    <row r="27" spans="1:7" x14ac:dyDescent="0.25">
      <c r="A27" s="29"/>
      <c r="B27" s="22"/>
      <c r="C27" s="23">
        <v>0</v>
      </c>
      <c r="D27" s="88">
        <v>0</v>
      </c>
      <c r="E27" s="89"/>
      <c r="F27" s="27">
        <f t="shared" si="2"/>
        <v>0</v>
      </c>
      <c r="G27" s="29"/>
    </row>
    <row r="28" spans="1:7" ht="15.75" thickBot="1" x14ac:dyDescent="0.3">
      <c r="A28" s="29"/>
      <c r="B28" s="22"/>
      <c r="C28" s="23">
        <v>0</v>
      </c>
      <c r="D28" s="98">
        <v>0</v>
      </c>
      <c r="E28" s="99"/>
      <c r="F28" s="27">
        <f t="shared" si="2"/>
        <v>0</v>
      </c>
      <c r="G28" s="29"/>
    </row>
    <row r="29" spans="1:7" ht="15.75" thickBot="1" x14ac:dyDescent="0.3">
      <c r="A29" s="29"/>
      <c r="B29" s="82" t="s">
        <v>4</v>
      </c>
      <c r="C29" s="83"/>
      <c r="D29" s="83"/>
      <c r="E29" s="83"/>
      <c r="F29" s="28">
        <f>SUM(F20:F28)</f>
        <v>5.8</v>
      </c>
      <c r="G29" s="29"/>
    </row>
    <row r="30" spans="1:7" ht="5.0999999999999996" customHeight="1" thickBot="1" x14ac:dyDescent="0.3">
      <c r="A30" s="29"/>
      <c r="B30" s="29"/>
      <c r="C30" s="31"/>
      <c r="D30" s="32"/>
      <c r="E30" s="29"/>
      <c r="F30" s="29"/>
      <c r="G30" s="29"/>
    </row>
    <row r="31" spans="1:7" ht="15.75" thickBot="1" x14ac:dyDescent="0.3">
      <c r="A31" s="29"/>
      <c r="B31" s="66" t="s">
        <v>22</v>
      </c>
      <c r="C31" s="67"/>
      <c r="D31" s="67"/>
      <c r="E31" s="100"/>
      <c r="F31" s="64">
        <f>F16+F29</f>
        <v>7.72</v>
      </c>
      <c r="G31" s="29"/>
    </row>
    <row r="32" spans="1:7" ht="15.75" thickBot="1" x14ac:dyDescent="0.3">
      <c r="A32" s="29"/>
      <c r="B32" s="29"/>
      <c r="C32" s="31"/>
      <c r="D32" s="32"/>
      <c r="E32" s="29"/>
      <c r="F32" s="29"/>
      <c r="G32" s="29"/>
    </row>
    <row r="33" spans="1:7" ht="15.75" thickBot="1" x14ac:dyDescent="0.3">
      <c r="A33" s="29"/>
      <c r="B33" s="66" t="s">
        <v>23</v>
      </c>
      <c r="C33" s="67"/>
      <c r="D33" s="67"/>
      <c r="E33" s="67"/>
      <c r="F33" s="68"/>
      <c r="G33" s="29"/>
    </row>
    <row r="34" spans="1:7" ht="15.75" thickBot="1" x14ac:dyDescent="0.3">
      <c r="A34" s="29"/>
      <c r="B34" s="35" t="s">
        <v>11</v>
      </c>
      <c r="C34" s="36" t="s">
        <v>13</v>
      </c>
      <c r="D34" s="39" t="s">
        <v>12</v>
      </c>
      <c r="E34" s="41" t="s">
        <v>14</v>
      </c>
      <c r="F34" s="37" t="s">
        <v>3</v>
      </c>
      <c r="G34" s="29"/>
    </row>
    <row r="35" spans="1:7" ht="15.75" thickBot="1" x14ac:dyDescent="0.3">
      <c r="A35" s="29"/>
      <c r="B35" s="33">
        <v>4000</v>
      </c>
      <c r="C35" s="34">
        <v>160</v>
      </c>
      <c r="D35" s="40">
        <f>B35/C35</f>
        <v>25</v>
      </c>
      <c r="E35" s="38">
        <v>0.5</v>
      </c>
      <c r="F35" s="42">
        <f>D35*E35</f>
        <v>12.5</v>
      </c>
      <c r="G35" s="29"/>
    </row>
    <row r="36" spans="1:7" ht="15.75" thickBot="1" x14ac:dyDescent="0.3">
      <c r="A36" s="29"/>
      <c r="B36" s="29"/>
      <c r="C36" s="29"/>
      <c r="D36" s="29"/>
      <c r="E36" s="29"/>
      <c r="F36" s="29"/>
      <c r="G36" s="29"/>
    </row>
    <row r="37" spans="1:7" ht="15.75" thickBot="1" x14ac:dyDescent="0.3">
      <c r="A37" s="29"/>
      <c r="B37" s="66" t="s">
        <v>24</v>
      </c>
      <c r="C37" s="67"/>
      <c r="D37" s="67"/>
      <c r="E37" s="67"/>
      <c r="F37" s="68"/>
      <c r="G37" s="29"/>
    </row>
    <row r="38" spans="1:7" ht="15.75" thickBot="1" x14ac:dyDescent="0.3">
      <c r="A38" s="29"/>
      <c r="B38" s="101" t="s">
        <v>15</v>
      </c>
      <c r="C38" s="102"/>
      <c r="D38" s="102" t="s">
        <v>16</v>
      </c>
      <c r="E38" s="90"/>
      <c r="F38" s="43" t="s">
        <v>17</v>
      </c>
      <c r="G38" s="29"/>
    </row>
    <row r="39" spans="1:7" ht="15.75" thickBot="1" x14ac:dyDescent="0.3">
      <c r="A39" s="29"/>
      <c r="B39" s="84">
        <v>200</v>
      </c>
      <c r="C39" s="85"/>
      <c r="D39" s="86">
        <v>50</v>
      </c>
      <c r="E39" s="87"/>
      <c r="F39" s="44">
        <f>B39/D39</f>
        <v>4</v>
      </c>
      <c r="G39" s="29"/>
    </row>
    <row r="40" spans="1:7" ht="15.75" thickBot="1" x14ac:dyDescent="0.3">
      <c r="A40" s="29"/>
      <c r="B40" s="29"/>
      <c r="C40" s="29"/>
      <c r="D40" s="29"/>
      <c r="E40" s="29"/>
      <c r="F40" s="29"/>
      <c r="G40" s="29"/>
    </row>
    <row r="41" spans="1:7" ht="15.75" thickBot="1" x14ac:dyDescent="0.3">
      <c r="A41" s="29"/>
      <c r="B41" s="66" t="s">
        <v>27</v>
      </c>
      <c r="C41" s="67"/>
      <c r="D41" s="67"/>
      <c r="E41" s="67"/>
      <c r="F41" s="57">
        <v>10</v>
      </c>
      <c r="G41" s="29"/>
    </row>
    <row r="42" spans="1:7" ht="15.75" thickBot="1" x14ac:dyDescent="0.3">
      <c r="A42" s="29"/>
      <c r="B42" s="29"/>
      <c r="C42" s="29"/>
      <c r="D42" s="29"/>
      <c r="E42" s="29"/>
      <c r="F42" s="29"/>
      <c r="G42" s="29"/>
    </row>
    <row r="43" spans="1:7" ht="15.75" thickBot="1" x14ac:dyDescent="0.3">
      <c r="A43" s="29"/>
      <c r="B43" s="66" t="s">
        <v>25</v>
      </c>
      <c r="C43" s="67"/>
      <c r="D43" s="67"/>
      <c r="E43" s="67"/>
      <c r="F43" s="68"/>
      <c r="G43" s="29"/>
    </row>
    <row r="44" spans="1:7" ht="15.75" thickBot="1" x14ac:dyDescent="0.3">
      <c r="A44" s="29"/>
      <c r="B44" s="49" t="s">
        <v>18</v>
      </c>
      <c r="C44" s="50" t="s">
        <v>19</v>
      </c>
      <c r="D44" s="48" t="s">
        <v>20</v>
      </c>
      <c r="E44" s="47" t="s">
        <v>21</v>
      </c>
      <c r="F44" s="37" t="s">
        <v>3</v>
      </c>
      <c r="G44" s="29"/>
    </row>
    <row r="45" spans="1:7" ht="15.75" thickBot="1" x14ac:dyDescent="0.3">
      <c r="A45" s="29"/>
      <c r="B45" s="45">
        <v>5</v>
      </c>
      <c r="C45" s="46">
        <v>5</v>
      </c>
      <c r="D45" s="51">
        <v>0.1</v>
      </c>
      <c r="E45" s="52">
        <v>0</v>
      </c>
      <c r="F45" s="42">
        <f>SUM(B45:E45)</f>
        <v>10.1</v>
      </c>
      <c r="G45" s="29"/>
    </row>
    <row r="46" spans="1:7" ht="15.75" thickBot="1" x14ac:dyDescent="0.3">
      <c r="A46" s="29"/>
      <c r="B46" s="58"/>
      <c r="C46" s="59"/>
      <c r="D46" s="60"/>
      <c r="E46" s="59"/>
      <c r="F46" s="61"/>
      <c r="G46" s="29"/>
    </row>
    <row r="47" spans="1:7" ht="15.75" thickBot="1" x14ac:dyDescent="0.3">
      <c r="A47" s="29"/>
      <c r="B47" s="66" t="s">
        <v>28</v>
      </c>
      <c r="C47" s="67"/>
      <c r="D47" s="67"/>
      <c r="E47" s="53">
        <v>0.3</v>
      </c>
      <c r="F47" s="54">
        <f>(F31+F35+F39+F41+F45)*E47</f>
        <v>13.295999999999999</v>
      </c>
      <c r="G47" s="29"/>
    </row>
    <row r="48" spans="1:7" ht="15.75" thickBot="1" x14ac:dyDescent="0.3">
      <c r="A48" s="29"/>
      <c r="B48" s="62"/>
      <c r="C48" s="62"/>
      <c r="D48" s="62"/>
      <c r="E48" s="62"/>
      <c r="F48" s="63"/>
      <c r="G48" s="29"/>
    </row>
    <row r="49" spans="1:7" ht="15.75" thickBot="1" x14ac:dyDescent="0.3">
      <c r="A49" s="29"/>
      <c r="B49" s="66" t="s">
        <v>35</v>
      </c>
      <c r="C49" s="67"/>
      <c r="D49" s="67"/>
      <c r="E49" s="53">
        <v>5.3499999999999999E-2</v>
      </c>
      <c r="F49" s="54">
        <f>(F31+F35+F39+F41+F45+F47)*E49</f>
        <v>3.0824560000000001</v>
      </c>
      <c r="G49" s="29"/>
    </row>
    <row r="50" spans="1:7" ht="15.75" thickBot="1" x14ac:dyDescent="0.3">
      <c r="A50" s="29"/>
      <c r="B50" s="62"/>
      <c r="C50" s="62"/>
      <c r="D50" s="62"/>
      <c r="E50" s="62"/>
      <c r="F50" s="63"/>
      <c r="G50" s="29"/>
    </row>
    <row r="51" spans="1:7" ht="15.75" thickBot="1" x14ac:dyDescent="0.3">
      <c r="A51" s="29"/>
      <c r="B51" s="66" t="s">
        <v>26</v>
      </c>
      <c r="C51" s="67"/>
      <c r="D51" s="67"/>
      <c r="E51" s="67"/>
      <c r="F51" s="68"/>
      <c r="G51" s="29"/>
    </row>
    <row r="52" spans="1:7" x14ac:dyDescent="0.25">
      <c r="A52" s="29"/>
      <c r="B52" s="93" t="s">
        <v>30</v>
      </c>
      <c r="C52" s="94"/>
      <c r="D52" s="95"/>
      <c r="E52" s="96">
        <f>F31</f>
        <v>7.72</v>
      </c>
      <c r="F52" s="97"/>
      <c r="G52" s="29"/>
    </row>
    <row r="53" spans="1:7" x14ac:dyDescent="0.25">
      <c r="A53" s="29"/>
      <c r="B53" s="71" t="s">
        <v>31</v>
      </c>
      <c r="C53" s="72"/>
      <c r="D53" s="73"/>
      <c r="E53" s="74">
        <f>F35</f>
        <v>12.5</v>
      </c>
      <c r="F53" s="81"/>
      <c r="G53" s="29"/>
    </row>
    <row r="54" spans="1:7" x14ac:dyDescent="0.25">
      <c r="A54" s="29"/>
      <c r="B54" s="71" t="s">
        <v>32</v>
      </c>
      <c r="C54" s="72"/>
      <c r="D54" s="73"/>
      <c r="E54" s="74">
        <f>F39</f>
        <v>4</v>
      </c>
      <c r="F54" s="81"/>
      <c r="G54" s="29"/>
    </row>
    <row r="55" spans="1:7" x14ac:dyDescent="0.25">
      <c r="A55" s="29"/>
      <c r="B55" s="71" t="s">
        <v>33</v>
      </c>
      <c r="C55" s="72"/>
      <c r="D55" s="73"/>
      <c r="E55" s="74">
        <f>F41</f>
        <v>10</v>
      </c>
      <c r="F55" s="81"/>
      <c r="G55" s="29"/>
    </row>
    <row r="56" spans="1:7" x14ac:dyDescent="0.25">
      <c r="A56" s="29"/>
      <c r="B56" s="71" t="s">
        <v>34</v>
      </c>
      <c r="C56" s="72"/>
      <c r="D56" s="73"/>
      <c r="E56" s="74">
        <f>F45</f>
        <v>10.1</v>
      </c>
      <c r="F56" s="81"/>
      <c r="G56" s="29"/>
    </row>
    <row r="57" spans="1:7" x14ac:dyDescent="0.25">
      <c r="A57" s="29"/>
      <c r="B57" s="71" t="s">
        <v>28</v>
      </c>
      <c r="C57" s="72"/>
      <c r="D57" s="73"/>
      <c r="E57" s="74">
        <f>F47</f>
        <v>13.295999999999999</v>
      </c>
      <c r="F57" s="75"/>
      <c r="G57" s="29"/>
    </row>
    <row r="58" spans="1:7" ht="15.75" thickBot="1" x14ac:dyDescent="0.3">
      <c r="A58" s="29"/>
      <c r="B58" s="76" t="s">
        <v>35</v>
      </c>
      <c r="C58" s="77"/>
      <c r="D58" s="78"/>
      <c r="E58" s="79">
        <f>F49</f>
        <v>3.0824560000000001</v>
      </c>
      <c r="F58" s="80"/>
      <c r="G58" s="29"/>
    </row>
    <row r="59" spans="1:7" x14ac:dyDescent="0.25">
      <c r="A59" s="29"/>
      <c r="B59" s="69" t="s">
        <v>29</v>
      </c>
      <c r="C59" s="69"/>
      <c r="D59" s="69"/>
      <c r="E59" s="70">
        <f>SUM(E52:F58)</f>
        <v>60.698456</v>
      </c>
      <c r="F59" s="70"/>
      <c r="G59" s="29"/>
    </row>
    <row r="60" spans="1:7" x14ac:dyDescent="0.25">
      <c r="A60" s="29"/>
      <c r="B60" s="69"/>
      <c r="C60" s="69"/>
      <c r="D60" s="69"/>
      <c r="E60" s="70"/>
      <c r="F60" s="70"/>
      <c r="G60" s="29"/>
    </row>
    <row r="61" spans="1:7" x14ac:dyDescent="0.25">
      <c r="A61" s="29"/>
      <c r="B61" s="69"/>
      <c r="C61" s="69"/>
      <c r="D61" s="69"/>
      <c r="E61" s="70"/>
      <c r="F61" s="70"/>
      <c r="G61" s="29"/>
    </row>
  </sheetData>
  <mergeCells count="44">
    <mergeCell ref="B5:F5"/>
    <mergeCell ref="B29:E29"/>
    <mergeCell ref="B18:F18"/>
    <mergeCell ref="B52:D52"/>
    <mergeCell ref="B53:D53"/>
    <mergeCell ref="E52:F52"/>
    <mergeCell ref="E53:F53"/>
    <mergeCell ref="B47:D47"/>
    <mergeCell ref="D28:E28"/>
    <mergeCell ref="B31:E31"/>
    <mergeCell ref="B33:F33"/>
    <mergeCell ref="B37:F37"/>
    <mergeCell ref="B38:C38"/>
    <mergeCell ref="D38:E38"/>
    <mergeCell ref="D27:E27"/>
    <mergeCell ref="B17:F17"/>
    <mergeCell ref="B41:E41"/>
    <mergeCell ref="B16:E16"/>
    <mergeCell ref="B39:C39"/>
    <mergeCell ref="D39:E39"/>
    <mergeCell ref="D25:E25"/>
    <mergeCell ref="D26:E26"/>
    <mergeCell ref="D19:E19"/>
    <mergeCell ref="D20:E20"/>
    <mergeCell ref="D21:E21"/>
    <mergeCell ref="D22:E22"/>
    <mergeCell ref="D23:E23"/>
    <mergeCell ref="D24:E24"/>
    <mergeCell ref="B2:F3"/>
    <mergeCell ref="B49:D49"/>
    <mergeCell ref="B51:F51"/>
    <mergeCell ref="B59:D61"/>
    <mergeCell ref="E59:F61"/>
    <mergeCell ref="B57:D57"/>
    <mergeCell ref="E57:F57"/>
    <mergeCell ref="B54:D54"/>
    <mergeCell ref="B55:D55"/>
    <mergeCell ref="B56:D56"/>
    <mergeCell ref="B58:D58"/>
    <mergeCell ref="E58:F58"/>
    <mergeCell ref="E54:F54"/>
    <mergeCell ref="E55:F55"/>
    <mergeCell ref="E56:F56"/>
    <mergeCell ref="B43:F43"/>
  </mergeCells>
  <phoneticPr fontId="4" type="noConversion"/>
  <pageMargins left="0.511811024" right="0.511811024" top="0.78740157499999996" bottom="0.78740157499999996" header="0.31496062000000002" footer="0.31496062000000002"/>
  <pageSetup paperSize="11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AD04-9A73-40C6-A80D-BDCDBAB77DDA}">
  <dimension ref="A1:B2"/>
  <sheetViews>
    <sheetView workbookViewId="0">
      <selection activeCell="B2" sqref="B2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40</v>
      </c>
      <c r="B1" t="s">
        <v>41</v>
      </c>
    </row>
    <row r="2" spans="1:2" x14ac:dyDescent="0.25">
      <c r="A2" t="s">
        <v>42</v>
      </c>
      <c r="B2" s="104">
        <v>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Orçamentos prontos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2025-06-02T15:52:38Z</dcterms:created>
  <dcterms:modified xsi:type="dcterms:W3CDTF">2025-08-05T15:46:20Z</dcterms:modified>
</cp:coreProperties>
</file>