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 activeTab="1"/>
  </bookViews>
  <sheets>
    <sheet name="Poulpes" sheetId="1" r:id="rId1"/>
    <sheet name="Viand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D2" i="2"/>
  <c r="D3" i="2"/>
  <c r="D5" i="2"/>
  <c r="E7" i="2"/>
  <c r="D6" i="2"/>
  <c r="D7" i="2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5" i="1"/>
  <c r="I5" i="1"/>
  <c r="H5" i="1"/>
  <c r="J5" i="1"/>
  <c r="B21" i="1"/>
  <c r="B27" i="1"/>
  <c r="B25" i="1"/>
  <c r="B24" i="1"/>
  <c r="C18" i="1"/>
  <c r="B18" i="1"/>
  <c r="B17" i="1"/>
</calcChain>
</file>

<file path=xl/sharedStrings.xml><?xml version="1.0" encoding="utf-8"?>
<sst xmlns="http://schemas.openxmlformats.org/spreadsheetml/2006/main" count="17" uniqueCount="16">
  <si>
    <t>Poids</t>
  </si>
  <si>
    <t>quantile T14 à 95%</t>
  </si>
  <si>
    <t>IC de mu</t>
  </si>
  <si>
    <t xml:space="preserve">n </t>
  </si>
  <si>
    <t>n</t>
  </si>
  <si>
    <t>quantile T à 95%</t>
  </si>
  <si>
    <t>binf</t>
  </si>
  <si>
    <t>bsup</t>
  </si>
  <si>
    <t>amplitude</t>
  </si>
  <si>
    <t>Taux de viande
 maigre</t>
  </si>
  <si>
    <t>n</t>
    <phoneticPr fontId="0" type="noConversion"/>
  </si>
  <si>
    <t>s</t>
    <phoneticPr fontId="0" type="noConversion"/>
  </si>
  <si>
    <t>alpha</t>
    <phoneticPr fontId="0" type="noConversion"/>
  </si>
  <si>
    <t>x 1-alpha/2</t>
    <phoneticPr fontId="0" type="noConversion"/>
  </si>
  <si>
    <t>x alpha/2</t>
    <phoneticPr fontId="0" type="noConversion"/>
  </si>
  <si>
    <t>intervalle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</si>
</sst>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2" fontId="0" fillId="0" borderId="1" xfId="0" applyNumberFormat="1" applyBorder="1"/>
    <xf numFmtId="2" fontId="0" fillId="0" borderId="0" xfId="0" applyNumberFormat="1"/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31" workbookViewId="0">
      <selection activeCell="I58" sqref="I58"/>
    </sheetView>
  </sheetViews>
  <sheetFormatPr baseColWidth="10" defaultRowHeight="15" x14ac:dyDescent="0"/>
  <cols>
    <col min="1" max="1" width="21.1640625" style="1" customWidth="1"/>
    <col min="7" max="7" width="19" customWidth="1"/>
  </cols>
  <sheetData>
    <row r="1" spans="1:10">
      <c r="A1" s="1" t="s">
        <v>0</v>
      </c>
    </row>
    <row r="2" spans="1:10">
      <c r="A2" s="1">
        <v>1150</v>
      </c>
    </row>
    <row r="3" spans="1:10">
      <c r="A3" s="1">
        <v>1500</v>
      </c>
    </row>
    <row r="4" spans="1:10">
      <c r="A4" s="1">
        <v>1700</v>
      </c>
      <c r="F4" t="s">
        <v>4</v>
      </c>
      <c r="G4" s="1" t="s">
        <v>5</v>
      </c>
      <c r="H4" t="s">
        <v>6</v>
      </c>
      <c r="I4" t="s">
        <v>7</v>
      </c>
      <c r="J4" t="s">
        <v>8</v>
      </c>
    </row>
    <row r="5" spans="1:10">
      <c r="A5" s="1">
        <v>1800</v>
      </c>
      <c r="F5">
        <v>15</v>
      </c>
      <c r="G5">
        <f>_xlfn.T.INV(0.975,F5-1)</f>
        <v>2.1447866879178035</v>
      </c>
      <c r="H5">
        <f>$B$17-G5*$C$18/SQRT(F5)</f>
        <v>2058.5245238687717</v>
      </c>
      <c r="I5">
        <f>$B$17+G5*$C$18/SQRT(F5)</f>
        <v>3341.4754761312283</v>
      </c>
      <c r="J5">
        <f>I5-H5</f>
        <v>1282.9509522624567</v>
      </c>
    </row>
    <row r="6" spans="1:10">
      <c r="A6" s="1">
        <v>1800</v>
      </c>
      <c r="F6">
        <v>16</v>
      </c>
      <c r="G6">
        <f t="shared" ref="G6:G69" si="0">_xlfn.T.INV(0.975,F6-1)</f>
        <v>2.1314495455597742</v>
      </c>
      <c r="H6">
        <f t="shared" ref="H6:H69" si="1">$B$17-G6*$C$18/SQRT(F6)</f>
        <v>2082.7563265182025</v>
      </c>
      <c r="I6">
        <f t="shared" ref="I6:I69" si="2">$B$17+G6*$C$18/SQRT(F6)</f>
        <v>3317.2436734817975</v>
      </c>
      <c r="J6">
        <f t="shared" ref="J6:J69" si="3">I6-H6</f>
        <v>1234.487346963595</v>
      </c>
    </row>
    <row r="7" spans="1:10">
      <c r="A7" s="1">
        <v>1850</v>
      </c>
      <c r="F7">
        <v>17</v>
      </c>
      <c r="G7">
        <f t="shared" si="0"/>
        <v>2.119905299221255</v>
      </c>
      <c r="H7">
        <f t="shared" si="1"/>
        <v>2104.4289464351205</v>
      </c>
      <c r="I7">
        <f t="shared" si="2"/>
        <v>3295.5710535648795</v>
      </c>
      <c r="J7">
        <f t="shared" si="3"/>
        <v>1191.1421071297591</v>
      </c>
    </row>
    <row r="8" spans="1:10">
      <c r="A8" s="1">
        <v>2200</v>
      </c>
      <c r="F8">
        <v>18</v>
      </c>
      <c r="G8">
        <f t="shared" si="0"/>
        <v>2.109815577833317</v>
      </c>
      <c r="H8">
        <f t="shared" si="1"/>
        <v>2123.9637374461226</v>
      </c>
      <c r="I8">
        <f t="shared" si="2"/>
        <v>3276.0362625538774</v>
      </c>
      <c r="J8">
        <f t="shared" si="3"/>
        <v>1152.0725251077547</v>
      </c>
    </row>
    <row r="9" spans="1:10">
      <c r="A9" s="1">
        <v>2700</v>
      </c>
      <c r="F9">
        <v>19</v>
      </c>
      <c r="G9">
        <f t="shared" si="0"/>
        <v>2.1009220402410378</v>
      </c>
      <c r="H9">
        <f t="shared" si="1"/>
        <v>2141.6908845965772</v>
      </c>
      <c r="I9">
        <f t="shared" si="2"/>
        <v>3258.3091154034228</v>
      </c>
      <c r="J9">
        <f t="shared" si="3"/>
        <v>1116.6182308068455</v>
      </c>
    </row>
    <row r="10" spans="1:10">
      <c r="A10" s="1">
        <v>2900</v>
      </c>
      <c r="F10">
        <v>20</v>
      </c>
      <c r="G10">
        <f t="shared" si="0"/>
        <v>2.0930240544083087</v>
      </c>
      <c r="H10">
        <f t="shared" si="1"/>
        <v>2157.8732917927609</v>
      </c>
      <c r="I10">
        <f t="shared" si="2"/>
        <v>3242.1267082072391</v>
      </c>
      <c r="J10">
        <f t="shared" si="3"/>
        <v>1084.2534164144781</v>
      </c>
    </row>
    <row r="11" spans="1:10">
      <c r="A11" s="1">
        <v>3000</v>
      </c>
      <c r="F11">
        <v>21</v>
      </c>
      <c r="G11">
        <f t="shared" si="0"/>
        <v>2.0859634472658648</v>
      </c>
      <c r="H11">
        <f t="shared" si="1"/>
        <v>2172.7232419061229</v>
      </c>
      <c r="I11">
        <f t="shared" si="2"/>
        <v>3227.2767580938771</v>
      </c>
      <c r="J11">
        <f t="shared" si="3"/>
        <v>1054.5535161877542</v>
      </c>
    </row>
    <row r="12" spans="1:10">
      <c r="A12" s="1">
        <v>3100</v>
      </c>
      <c r="F12">
        <v>22</v>
      </c>
      <c r="G12">
        <f t="shared" si="0"/>
        <v>2.07961384472768</v>
      </c>
      <c r="H12">
        <f t="shared" si="1"/>
        <v>2186.4142781192377</v>
      </c>
      <c r="I12">
        <f t="shared" si="2"/>
        <v>3213.5857218807623</v>
      </c>
      <c r="J12">
        <f t="shared" si="3"/>
        <v>1027.1714437615246</v>
      </c>
    </row>
    <row r="13" spans="1:10">
      <c r="A13" s="1">
        <v>3500</v>
      </c>
      <c r="F13">
        <v>23</v>
      </c>
      <c r="G13">
        <f t="shared" si="0"/>
        <v>2.0738730679040249</v>
      </c>
      <c r="H13">
        <f t="shared" si="1"/>
        <v>2199.0898458002534</v>
      </c>
      <c r="I13">
        <f t="shared" si="2"/>
        <v>3200.9101541997466</v>
      </c>
      <c r="J13">
        <f t="shared" si="3"/>
        <v>1001.8203083994931</v>
      </c>
    </row>
    <row r="14" spans="1:10">
      <c r="A14" s="1">
        <v>3900</v>
      </c>
      <c r="F14">
        <v>24</v>
      </c>
      <c r="G14">
        <f t="shared" si="0"/>
        <v>2.0686576104190477</v>
      </c>
      <c r="H14">
        <f t="shared" si="1"/>
        <v>2210.8696892902603</v>
      </c>
      <c r="I14">
        <f t="shared" si="2"/>
        <v>3189.1303107097397</v>
      </c>
      <c r="J14">
        <f t="shared" si="3"/>
        <v>978.26062141947932</v>
      </c>
    </row>
    <row r="15" spans="1:10">
      <c r="A15" s="1">
        <v>4000</v>
      </c>
      <c r="F15">
        <v>25</v>
      </c>
      <c r="G15">
        <f t="shared" si="0"/>
        <v>2.0638985616280254</v>
      </c>
      <c r="H15">
        <f t="shared" si="1"/>
        <v>2221.8546617622092</v>
      </c>
      <c r="I15">
        <f t="shared" si="2"/>
        <v>3178.1453382377908</v>
      </c>
      <c r="J15">
        <f t="shared" si="3"/>
        <v>956.29067647558168</v>
      </c>
    </row>
    <row r="16" spans="1:10">
      <c r="A16" s="1">
        <v>5400</v>
      </c>
      <c r="F16">
        <v>26</v>
      </c>
      <c r="G16">
        <f t="shared" si="0"/>
        <v>2.0595385527532977</v>
      </c>
      <c r="H16">
        <f t="shared" si="1"/>
        <v>2232.1303933309409</v>
      </c>
      <c r="I16">
        <f t="shared" si="2"/>
        <v>3167.8696066690591</v>
      </c>
      <c r="J16">
        <f t="shared" si="3"/>
        <v>935.73921333811813</v>
      </c>
    </row>
    <row r="17" spans="1:10">
      <c r="B17">
        <f>AVERAGE(A2:A16)</f>
        <v>2700</v>
      </c>
      <c r="F17">
        <v>27</v>
      </c>
      <c r="G17">
        <f t="shared" si="0"/>
        <v>2.0555294386428731</v>
      </c>
      <c r="H17">
        <f t="shared" si="1"/>
        <v>2241.7701244739683</v>
      </c>
      <c r="I17">
        <f t="shared" si="2"/>
        <v>3158.2298755260317</v>
      </c>
      <c r="J17">
        <f t="shared" si="3"/>
        <v>916.45975105206344</v>
      </c>
    </row>
    <row r="18" spans="1:10">
      <c r="B18">
        <f>VAR(A2:A16)</f>
        <v>1341785.7142857143</v>
      </c>
      <c r="C18">
        <f>SQRT(B18)</f>
        <v>1158.3547445777197</v>
      </c>
      <c r="F18">
        <v>28</v>
      </c>
      <c r="G18">
        <f t="shared" si="0"/>
        <v>2.0518305164802841</v>
      </c>
      <c r="H18">
        <f t="shared" si="1"/>
        <v>2250.836920330592</v>
      </c>
      <c r="I18">
        <f t="shared" si="2"/>
        <v>3149.163079669408</v>
      </c>
      <c r="J18">
        <f t="shared" si="3"/>
        <v>898.32615933881607</v>
      </c>
    </row>
    <row r="19" spans="1:10">
      <c r="F19">
        <v>29</v>
      </c>
      <c r="G19">
        <f t="shared" si="0"/>
        <v>2.0484071417952445</v>
      </c>
      <c r="H19">
        <f t="shared" si="1"/>
        <v>2259.3854196659236</v>
      </c>
      <c r="I19">
        <f t="shared" si="2"/>
        <v>3140.6145803340764</v>
      </c>
      <c r="J19">
        <f t="shared" si="3"/>
        <v>881.22916066815287</v>
      </c>
    </row>
    <row r="20" spans="1:10">
      <c r="A20" s="1" t="s">
        <v>4</v>
      </c>
      <c r="B20">
        <v>15</v>
      </c>
      <c r="C20">
        <v>20</v>
      </c>
      <c r="D20">
        <v>25</v>
      </c>
      <c r="F20">
        <v>30</v>
      </c>
      <c r="G20">
        <f t="shared" si="0"/>
        <v>2.0452296421327034</v>
      </c>
      <c r="H20">
        <f t="shared" si="1"/>
        <v>2267.4632298318179</v>
      </c>
      <c r="I20">
        <f t="shared" si="2"/>
        <v>3132.5367701681821</v>
      </c>
      <c r="J20">
        <f t="shared" si="3"/>
        <v>865.0735403363642</v>
      </c>
    </row>
    <row r="21" spans="1:10">
      <c r="A21" s="1" t="s">
        <v>1</v>
      </c>
      <c r="B21">
        <f>_xlfn.T.INV(0.975,B20-1)</f>
        <v>2.1447866879178035</v>
      </c>
      <c r="F21">
        <v>31</v>
      </c>
      <c r="G21">
        <f t="shared" si="0"/>
        <v>2.0422724563012378</v>
      </c>
      <c r="H21">
        <f t="shared" si="1"/>
        <v>2275.1120494125062</v>
      </c>
      <c r="I21">
        <f t="shared" si="2"/>
        <v>3124.8879505874938</v>
      </c>
      <c r="J21">
        <f t="shared" si="3"/>
        <v>849.77590117498767</v>
      </c>
    </row>
    <row r="22" spans="1:10">
      <c r="F22">
        <v>32</v>
      </c>
      <c r="G22">
        <f t="shared" si="0"/>
        <v>2.0395134463964082</v>
      </c>
      <c r="H22">
        <f t="shared" si="1"/>
        <v>2282.3685792372439</v>
      </c>
      <c r="I22">
        <f t="shared" si="2"/>
        <v>3117.6314207627561</v>
      </c>
      <c r="J22">
        <f t="shared" si="3"/>
        <v>835.26284152551216</v>
      </c>
    </row>
    <row r="23" spans="1:10">
      <c r="F23">
        <v>33</v>
      </c>
      <c r="G23">
        <f t="shared" si="0"/>
        <v>2.0369333434601011</v>
      </c>
      <c r="H23">
        <f t="shared" si="1"/>
        <v>2289.2652673554676</v>
      </c>
      <c r="I23">
        <f t="shared" si="2"/>
        <v>3110.7347326445324</v>
      </c>
      <c r="J23">
        <f t="shared" si="3"/>
        <v>821.46946528906483</v>
      </c>
    </row>
    <row r="24" spans="1:10">
      <c r="A24" s="1" t="s">
        <v>2</v>
      </c>
      <c r="B24">
        <f>B17-B21*C18/SQRT(15)</f>
        <v>2058.5245238687717</v>
      </c>
      <c r="F24">
        <v>34</v>
      </c>
      <c r="G24">
        <f t="shared" si="0"/>
        <v>2.0345152974493379</v>
      </c>
      <c r="H24">
        <f t="shared" si="1"/>
        <v>2295.8309225977732</v>
      </c>
      <c r="I24">
        <f t="shared" si="2"/>
        <v>3104.1690774022268</v>
      </c>
      <c r="J24">
        <f t="shared" si="3"/>
        <v>808.33815480445355</v>
      </c>
    </row>
    <row r="25" spans="1:10">
      <c r="B25">
        <f>B17+B21*C18/SQRT(15)</f>
        <v>3341.4754761312283</v>
      </c>
      <c r="F25">
        <v>35</v>
      </c>
      <c r="G25">
        <f t="shared" si="0"/>
        <v>2.0322445093177191</v>
      </c>
      <c r="H25">
        <f t="shared" si="1"/>
        <v>2302.0912232733895</v>
      </c>
      <c r="I25">
        <f t="shared" si="2"/>
        <v>3097.9087767266105</v>
      </c>
      <c r="J25">
        <f t="shared" si="3"/>
        <v>795.81755345322108</v>
      </c>
    </row>
    <row r="26" spans="1:10">
      <c r="F26">
        <v>36</v>
      </c>
      <c r="G26">
        <f t="shared" si="0"/>
        <v>2.0301079282503438</v>
      </c>
      <c r="H26">
        <f t="shared" si="1"/>
        <v>2308.0691415510614</v>
      </c>
      <c r="I26">
        <f t="shared" si="2"/>
        <v>3091.9308584489386</v>
      </c>
      <c r="J26">
        <f t="shared" si="3"/>
        <v>783.86171689787716</v>
      </c>
    </row>
    <row r="27" spans="1:10">
      <c r="A27" s="1" t="s">
        <v>3</v>
      </c>
      <c r="B27">
        <f>(2*B21*C18/500)^2</f>
        <v>98.757788754668667</v>
      </c>
      <c r="F27">
        <v>37</v>
      </c>
      <c r="G27">
        <f t="shared" si="0"/>
        <v>2.0280940009804502</v>
      </c>
      <c r="H27">
        <f t="shared" si="1"/>
        <v>2313.7852995602416</v>
      </c>
      <c r="I27">
        <f t="shared" si="2"/>
        <v>3086.2147004397584</v>
      </c>
      <c r="J27">
        <f t="shared" si="3"/>
        <v>772.42940087951683</v>
      </c>
    </row>
    <row r="28" spans="1:10">
      <c r="F28">
        <v>38</v>
      </c>
      <c r="G28">
        <f t="shared" si="0"/>
        <v>2.0261924630291088</v>
      </c>
      <c r="H28">
        <f t="shared" si="1"/>
        <v>2319.2582698295455</v>
      </c>
      <c r="I28">
        <f t="shared" si="2"/>
        <v>3080.7417301704545</v>
      </c>
      <c r="J28">
        <f t="shared" si="3"/>
        <v>761.48346034090901</v>
      </c>
    </row>
    <row r="29" spans="1:10">
      <c r="F29">
        <v>39</v>
      </c>
      <c r="G29">
        <f t="shared" si="0"/>
        <v>2.0243941639119702</v>
      </c>
      <c r="H29">
        <f t="shared" si="1"/>
        <v>2324.504830063313</v>
      </c>
      <c r="I29">
        <f t="shared" si="2"/>
        <v>3075.495169936687</v>
      </c>
      <c r="J29">
        <f t="shared" si="3"/>
        <v>750.99033987337407</v>
      </c>
    </row>
    <row r="30" spans="1:10">
      <c r="F30">
        <v>40</v>
      </c>
      <c r="G30">
        <f t="shared" si="0"/>
        <v>2.0226909200367595</v>
      </c>
      <c r="H30">
        <f t="shared" si="1"/>
        <v>2329.5401802392494</v>
      </c>
      <c r="I30">
        <f t="shared" si="2"/>
        <v>3070.4598197607506</v>
      </c>
      <c r="J30">
        <f t="shared" si="3"/>
        <v>740.91963952150127</v>
      </c>
    </row>
    <row r="31" spans="1:10">
      <c r="F31">
        <v>41</v>
      </c>
      <c r="G31">
        <f t="shared" si="0"/>
        <v>2.0210753903062715</v>
      </c>
      <c r="H31">
        <f t="shared" si="1"/>
        <v>2334.3781284416959</v>
      </c>
      <c r="I31">
        <f t="shared" si="2"/>
        <v>3065.6218715583041</v>
      </c>
      <c r="J31">
        <f t="shared" si="3"/>
        <v>731.24374311660813</v>
      </c>
    </row>
    <row r="32" spans="1:10">
      <c r="F32">
        <v>42</v>
      </c>
      <c r="G32">
        <f t="shared" si="0"/>
        <v>2.0195409704413745</v>
      </c>
      <c r="H32">
        <f t="shared" si="1"/>
        <v>2339.0312506169903</v>
      </c>
      <c r="I32">
        <f t="shared" si="2"/>
        <v>3060.9687493830097</v>
      </c>
      <c r="J32">
        <f t="shared" si="3"/>
        <v>721.93749876601942</v>
      </c>
    </row>
    <row r="33" spans="6:10">
      <c r="F33">
        <v>43</v>
      </c>
      <c r="G33">
        <f t="shared" si="0"/>
        <v>2.0180817028184439</v>
      </c>
      <c r="H33">
        <f t="shared" si="1"/>
        <v>2343.511028469145</v>
      </c>
      <c r="I33">
        <f t="shared" si="2"/>
        <v>3056.488971530855</v>
      </c>
      <c r="J33">
        <f t="shared" si="3"/>
        <v>712.97794306170999</v>
      </c>
    </row>
    <row r="34" spans="6:10">
      <c r="F34">
        <v>44</v>
      </c>
      <c r="G34">
        <f t="shared" si="0"/>
        <v>2.0166921992278248</v>
      </c>
      <c r="H34">
        <f t="shared" si="1"/>
        <v>2347.8279689457872</v>
      </c>
      <c r="I34">
        <f t="shared" si="2"/>
        <v>3052.1720310542128</v>
      </c>
      <c r="J34">
        <f t="shared" si="3"/>
        <v>704.34406210842553</v>
      </c>
    </row>
    <row r="35" spans="6:10">
      <c r="F35">
        <v>45</v>
      </c>
      <c r="G35">
        <f t="shared" si="0"/>
        <v>2.0153675744437649</v>
      </c>
      <c r="H35">
        <f t="shared" si="1"/>
        <v>2351.9917081508247</v>
      </c>
      <c r="I35">
        <f t="shared" si="2"/>
        <v>3048.0082918491753</v>
      </c>
      <c r="J35">
        <f t="shared" si="3"/>
        <v>696.01658369835059</v>
      </c>
    </row>
    <row r="36" spans="6:10">
      <c r="F36">
        <v>46</v>
      </c>
      <c r="G36">
        <f t="shared" si="0"/>
        <v>2.0141033888808457</v>
      </c>
      <c r="H36">
        <f t="shared" si="1"/>
        <v>2356.0111020276349</v>
      </c>
      <c r="I36">
        <f t="shared" si="2"/>
        <v>3043.9888979723651</v>
      </c>
      <c r="J36">
        <f t="shared" si="3"/>
        <v>687.97779594473013</v>
      </c>
    </row>
    <row r="37" spans="6:10">
      <c r="F37">
        <v>47</v>
      </c>
      <c r="G37">
        <f t="shared" si="0"/>
        <v>2.0128955989194299</v>
      </c>
      <c r="H37">
        <f t="shared" si="1"/>
        <v>2359.8943057587039</v>
      </c>
      <c r="I37">
        <f t="shared" si="2"/>
        <v>3040.1056942412961</v>
      </c>
      <c r="J37">
        <f t="shared" si="3"/>
        <v>680.21138848259216</v>
      </c>
    </row>
    <row r="38" spans="6:10">
      <c r="F38">
        <v>48</v>
      </c>
      <c r="G38">
        <f t="shared" si="0"/>
        <v>2.0117405137297641</v>
      </c>
      <c r="H38">
        <f t="shared" si="1"/>
        <v>2363.6488435046349</v>
      </c>
      <c r="I38">
        <f t="shared" si="2"/>
        <v>3036.3511564953651</v>
      </c>
      <c r="J38">
        <f t="shared" si="3"/>
        <v>672.70231299073021</v>
      </c>
    </row>
    <row r="39" spans="6:10">
      <c r="F39">
        <v>49</v>
      </c>
      <c r="G39">
        <f t="shared" si="0"/>
        <v>2.0106347576242314</v>
      </c>
      <c r="H39">
        <f t="shared" si="1"/>
        <v>2367.281669841871</v>
      </c>
      <c r="I39">
        <f t="shared" si="2"/>
        <v>3032.718330158129</v>
      </c>
      <c r="J39">
        <f t="shared" si="3"/>
        <v>665.43666031625798</v>
      </c>
    </row>
    <row r="40" spans="6:10">
      <c r="F40">
        <v>50</v>
      </c>
      <c r="G40">
        <f t="shared" si="0"/>
        <v>2.0095752371292388</v>
      </c>
      <c r="H40">
        <f t="shared" si="1"/>
        <v>2370.7992240424528</v>
      </c>
      <c r="I40">
        <f t="shared" si="2"/>
        <v>3029.2007759575472</v>
      </c>
      <c r="J40">
        <f t="shared" si="3"/>
        <v>658.40155191509439</v>
      </c>
    </row>
    <row r="41" spans="6:10">
      <c r="F41">
        <v>51</v>
      </c>
      <c r="G41">
        <f t="shared" si="0"/>
        <v>2.0085591121007611</v>
      </c>
      <c r="H41">
        <f t="shared" si="1"/>
        <v>2374.2074781611364</v>
      </c>
      <c r="I41">
        <f t="shared" si="2"/>
        <v>3025.7925218388636</v>
      </c>
      <c r="J41">
        <f t="shared" si="3"/>
        <v>651.5850436777273</v>
      </c>
    </row>
    <row r="42" spans="6:10">
      <c r="F42">
        <v>52</v>
      </c>
      <c r="G42">
        <f t="shared" si="0"/>
        <v>2.007583770315835</v>
      </c>
      <c r="H42">
        <f t="shared" si="1"/>
        <v>2377.5119797480465</v>
      </c>
      <c r="I42">
        <f t="shared" si="2"/>
        <v>3022.4880202519535</v>
      </c>
      <c r="J42">
        <f t="shared" si="3"/>
        <v>644.97604050390692</v>
      </c>
    </row>
    <row r="43" spans="6:10">
      <c r="F43">
        <v>53</v>
      </c>
      <c r="G43">
        <f t="shared" si="0"/>
        <v>2.0066468050616861</v>
      </c>
      <c r="H43">
        <f t="shared" si="1"/>
        <v>2380.7178898827524</v>
      </c>
      <c r="I43">
        <f t="shared" si="2"/>
        <v>3019.2821101172476</v>
      </c>
      <c r="J43">
        <f t="shared" si="3"/>
        <v>638.56422023449522</v>
      </c>
    </row>
    <row r="44" spans="6:10">
      <c r="F44">
        <v>54</v>
      </c>
      <c r="G44">
        <f t="shared" si="0"/>
        <v>2.0057459953178696</v>
      </c>
      <c r="H44">
        <f t="shared" si="1"/>
        <v>2383.8300171237101</v>
      </c>
      <c r="I44">
        <f t="shared" si="2"/>
        <v>3016.1699828762899</v>
      </c>
      <c r="J44">
        <f t="shared" si="3"/>
        <v>632.3399657525797</v>
      </c>
    </row>
    <row r="45" spans="6:10">
      <c r="F45">
        <v>55</v>
      </c>
      <c r="G45">
        <f t="shared" si="0"/>
        <v>2.0048792881880577</v>
      </c>
      <c r="H45">
        <f t="shared" si="1"/>
        <v>2386.8528478816747</v>
      </c>
      <c r="I45">
        <f t="shared" si="2"/>
        <v>3013.1471521183253</v>
      </c>
      <c r="J45">
        <f t="shared" si="3"/>
        <v>626.29430423665053</v>
      </c>
    </row>
    <row r="46" spans="6:10">
      <c r="F46">
        <v>56</v>
      </c>
      <c r="G46">
        <f t="shared" si="0"/>
        <v>2.0040447832891455</v>
      </c>
      <c r="H46">
        <f t="shared" si="1"/>
        <v>2389.7905736539501</v>
      </c>
      <c r="I46">
        <f t="shared" si="2"/>
        <v>3010.2094263460499</v>
      </c>
      <c r="J46">
        <f t="shared" si="3"/>
        <v>620.41885269209979</v>
      </c>
    </row>
    <row r="47" spans="6:10">
      <c r="F47">
        <v>57</v>
      </c>
      <c r="G47">
        <f t="shared" si="0"/>
        <v>2.0032407188478727</v>
      </c>
      <c r="H47">
        <f t="shared" si="1"/>
        <v>2392.6471154959177</v>
      </c>
      <c r="I47">
        <f t="shared" si="2"/>
        <v>3007.3528845040823</v>
      </c>
      <c r="J47">
        <f t="shared" si="3"/>
        <v>614.70576900816468</v>
      </c>
    </row>
    <row r="48" spans="6:10">
      <c r="F48">
        <v>58</v>
      </c>
      <c r="G48">
        <f t="shared" si="0"/>
        <v>2.0024654592910065</v>
      </c>
      <c r="H48">
        <f t="shared" si="1"/>
        <v>2395.4261460551197</v>
      </c>
      <c r="I48">
        <f t="shared" si="2"/>
        <v>3004.5738539448803</v>
      </c>
      <c r="J48">
        <f t="shared" si="3"/>
        <v>609.14770788976057</v>
      </c>
    </row>
    <row r="49" spans="6:10">
      <c r="F49">
        <v>59</v>
      </c>
      <c r="G49">
        <f t="shared" si="0"/>
        <v>2.0017174841452352</v>
      </c>
      <c r="H49">
        <f t="shared" si="1"/>
        <v>2398.1311094497573</v>
      </c>
      <c r="I49">
        <f t="shared" si="2"/>
        <v>3001.8688905502427</v>
      </c>
      <c r="J49">
        <f t="shared" si="3"/>
        <v>603.73778110048534</v>
      </c>
    </row>
    <row r="50" spans="6:10">
      <c r="F50">
        <v>60</v>
      </c>
      <c r="G50">
        <f t="shared" si="0"/>
        <v>2.0009953780882688</v>
      </c>
      <c r="H50">
        <f t="shared" si="1"/>
        <v>2400.7652392365203</v>
      </c>
      <c r="I50">
        <f t="shared" si="2"/>
        <v>2999.2347607634797</v>
      </c>
      <c r="J50">
        <f t="shared" si="3"/>
        <v>598.4695215269594</v>
      </c>
    </row>
    <row r="51" spans="6:10">
      <c r="F51">
        <v>61</v>
      </c>
      <c r="G51">
        <f t="shared" si="0"/>
        <v>2.0002978220142609</v>
      </c>
      <c r="H51">
        <f t="shared" si="1"/>
        <v>2403.3315746810972</v>
      </c>
      <c r="I51">
        <f t="shared" si="2"/>
        <v>2996.6684253189028</v>
      </c>
      <c r="J51">
        <f t="shared" si="3"/>
        <v>593.33685063780558</v>
      </c>
    </row>
    <row r="52" spans="6:10">
      <c r="F52">
        <v>62</v>
      </c>
      <c r="G52">
        <f t="shared" si="0"/>
        <v>1.9996235849949404</v>
      </c>
      <c r="H52">
        <f t="shared" si="1"/>
        <v>2405.8329755176819</v>
      </c>
      <c r="I52">
        <f t="shared" si="2"/>
        <v>2994.1670244823181</v>
      </c>
      <c r="J52">
        <f t="shared" si="3"/>
        <v>588.33404896463617</v>
      </c>
    </row>
    <row r="53" spans="6:10">
      <c r="F53">
        <v>63</v>
      </c>
      <c r="G53">
        <f t="shared" si="0"/>
        <v>1.9989715170333793</v>
      </c>
      <c r="H53">
        <f t="shared" si="1"/>
        <v>2408.2721353605953</v>
      </c>
      <c r="I53">
        <f t="shared" si="2"/>
        <v>2991.7278646394047</v>
      </c>
      <c r="J53">
        <f t="shared" si="3"/>
        <v>583.45572927880949</v>
      </c>
    </row>
    <row r="54" spans="6:10">
      <c r="F54">
        <v>64</v>
      </c>
      <c r="G54">
        <f t="shared" si="0"/>
        <v>1.9983405425207412</v>
      </c>
      <c r="H54">
        <f t="shared" si="1"/>
        <v>2410.6515939111355</v>
      </c>
      <c r="I54">
        <f t="shared" si="2"/>
        <v>2989.3484060888645</v>
      </c>
      <c r="J54">
        <f t="shared" si="3"/>
        <v>578.69681217772904</v>
      </c>
    </row>
    <row r="55" spans="6:10">
      <c r="F55">
        <v>65</v>
      </c>
      <c r="G55">
        <f t="shared" si="0"/>
        <v>1.9977296543176919</v>
      </c>
      <c r="H55">
        <f t="shared" si="1"/>
        <v>2412.9737480855324</v>
      </c>
      <c r="I55">
        <f t="shared" si="2"/>
        <v>2987.0262519144676</v>
      </c>
      <c r="J55">
        <f t="shared" si="3"/>
        <v>574.05250382893519</v>
      </c>
    </row>
    <row r="56" spans="6:10">
      <c r="F56">
        <v>66</v>
      </c>
      <c r="G56">
        <f t="shared" si="0"/>
        <v>1.9971379083920051</v>
      </c>
      <c r="H56">
        <f t="shared" si="1"/>
        <v>2415.2408621749291</v>
      </c>
      <c r="I56">
        <f t="shared" si="2"/>
        <v>2984.7591378250709</v>
      </c>
      <c r="J56">
        <f t="shared" si="3"/>
        <v>569.51827565014173</v>
      </c>
    </row>
    <row r="57" spans="6:10">
      <c r="F57">
        <v>67</v>
      </c>
      <c r="G57">
        <f t="shared" si="0"/>
        <v>1.996564418952312</v>
      </c>
      <c r="H57">
        <f t="shared" si="1"/>
        <v>2417.4550771353724</v>
      </c>
      <c r="I57">
        <f t="shared" si="2"/>
        <v>2982.5449228646276</v>
      </c>
      <c r="J57">
        <f t="shared" si="3"/>
        <v>565.0898457292551</v>
      </c>
    </row>
    <row r="58" spans="6:10">
      <c r="F58">
        <v>68</v>
      </c>
      <c r="G58">
        <f t="shared" si="0"/>
        <v>1.9960083540252964</v>
      </c>
      <c r="H58">
        <f t="shared" si="1"/>
        <v>2419.6184190945137</v>
      </c>
      <c r="I58">
        <f t="shared" si="2"/>
        <v>2980.3815809054863</v>
      </c>
      <c r="J58">
        <f t="shared" si="3"/>
        <v>560.76316181097263</v>
      </c>
    </row>
    <row r="59" spans="6:10">
      <c r="F59">
        <v>69</v>
      </c>
      <c r="G59">
        <f t="shared" si="0"/>
        <v>1.9954689314298424</v>
      </c>
      <c r="H59">
        <f t="shared" si="1"/>
        <v>2421.7328071519078</v>
      </c>
      <c r="I59">
        <f t="shared" si="2"/>
        <v>2978.2671928480922</v>
      </c>
      <c r="J59">
        <f t="shared" si="3"/>
        <v>556.53438569618447</v>
      </c>
    </row>
    <row r="60" spans="6:10">
      <c r="F60">
        <v>70</v>
      </c>
      <c r="G60">
        <f t="shared" si="0"/>
        <v>1.9949454151072357</v>
      </c>
      <c r="H60">
        <f t="shared" si="1"/>
        <v>2423.8000605412076</v>
      </c>
      <c r="I60">
        <f t="shared" si="2"/>
        <v>2976.1999394587924</v>
      </c>
      <c r="J60">
        <f t="shared" si="3"/>
        <v>552.39987891758483</v>
      </c>
    </row>
    <row r="61" spans="6:10">
      <c r="F61">
        <v>71</v>
      </c>
      <c r="G61">
        <f t="shared" si="0"/>
        <v>1.9944371117711854</v>
      </c>
      <c r="H61">
        <f t="shared" si="1"/>
        <v>2425.8219052150616</v>
      </c>
      <c r="I61">
        <f t="shared" si="2"/>
        <v>2974.1780947849384</v>
      </c>
      <c r="J61">
        <f t="shared" si="3"/>
        <v>548.35618956987673</v>
      </c>
    </row>
    <row r="62" spans="6:10">
      <c r="F62">
        <v>72</v>
      </c>
      <c r="G62">
        <f t="shared" si="0"/>
        <v>1.9939433678456266</v>
      </c>
      <c r="H62">
        <f t="shared" si="1"/>
        <v>2427.7999799069103</v>
      </c>
      <c r="I62">
        <f t="shared" si="2"/>
        <v>2972.2000200930897</v>
      </c>
      <c r="J62">
        <f t="shared" si="3"/>
        <v>544.40004018617947</v>
      </c>
    </row>
    <row r="63" spans="6:10">
      <c r="F63">
        <v>73</v>
      </c>
      <c r="G63">
        <f t="shared" si="0"/>
        <v>1.9934635666618719</v>
      </c>
      <c r="H63">
        <f t="shared" si="1"/>
        <v>2429.7358417181049</v>
      </c>
      <c r="I63">
        <f t="shared" si="2"/>
        <v>2970.2641582818951</v>
      </c>
      <c r="J63">
        <f t="shared" si="3"/>
        <v>540.52831656379021</v>
      </c>
    </row>
    <row r="64" spans="6:10">
      <c r="F64">
        <v>74</v>
      </c>
      <c r="G64">
        <f t="shared" si="0"/>
        <v>1.9929971258898527</v>
      </c>
      <c r="H64">
        <f t="shared" si="1"/>
        <v>2431.6309712736615</v>
      </c>
      <c r="I64">
        <f t="shared" si="2"/>
        <v>2968.3690287263385</v>
      </c>
      <c r="J64">
        <f t="shared" si="3"/>
        <v>536.73805745267691</v>
      </c>
    </row>
    <row r="65" spans="6:10">
      <c r="F65">
        <v>75</v>
      </c>
      <c r="G65">
        <f t="shared" si="0"/>
        <v>1.992543495180934</v>
      </c>
      <c r="H65">
        <f t="shared" si="1"/>
        <v>2433.4867774854783</v>
      </c>
      <c r="I65">
        <f t="shared" si="2"/>
        <v>2966.5132225145217</v>
      </c>
      <c r="J65">
        <f t="shared" si="3"/>
        <v>533.02644502904332</v>
      </c>
    </row>
    <row r="66" spans="6:10">
      <c r="F66">
        <v>76</v>
      </c>
      <c r="G66">
        <f t="shared" si="0"/>
        <v>1.9921021540022406</v>
      </c>
      <c r="H66">
        <f t="shared" si="1"/>
        <v>2435.3046019578524</v>
      </c>
      <c r="I66">
        <f t="shared" si="2"/>
        <v>2964.6953980421476</v>
      </c>
      <c r="J66">
        <f t="shared" si="3"/>
        <v>529.39079608429529</v>
      </c>
    </row>
    <row r="67" spans="6:10">
      <c r="F67">
        <v>77</v>
      </c>
      <c r="G67">
        <f t="shared" si="0"/>
        <v>1.991672609644662</v>
      </c>
      <c r="H67">
        <f t="shared" si="1"/>
        <v>2437.0857230666174</v>
      </c>
      <c r="I67">
        <f t="shared" si="2"/>
        <v>2962.9142769333826</v>
      </c>
      <c r="J67">
        <f t="shared" si="3"/>
        <v>525.82855386676511</v>
      </c>
    </row>
    <row r="68" spans="6:10">
      <c r="F68">
        <v>78</v>
      </c>
      <c r="G68">
        <f t="shared" si="0"/>
        <v>1.9912543953883848</v>
      </c>
      <c r="H68">
        <f t="shared" si="1"/>
        <v>2438.8313597401075</v>
      </c>
      <c r="I68">
        <f t="shared" si="2"/>
        <v>2961.1686402598925</v>
      </c>
      <c r="J68">
        <f t="shared" si="3"/>
        <v>522.33728051978505</v>
      </c>
    </row>
    <row r="69" spans="6:10">
      <c r="F69">
        <v>79</v>
      </c>
      <c r="G69">
        <f t="shared" si="0"/>
        <v>1.9908470688116877</v>
      </c>
      <c r="H69">
        <f t="shared" si="1"/>
        <v>2440.5426749673693</v>
      </c>
      <c r="I69">
        <f t="shared" si="2"/>
        <v>2959.4573250326307</v>
      </c>
      <c r="J69">
        <f t="shared" si="3"/>
        <v>518.91465006526141</v>
      </c>
    </row>
    <row r="70" spans="6:10">
      <c r="F70">
        <v>80</v>
      </c>
      <c r="G70">
        <f t="shared" ref="G70:G79" si="4">_xlfn.T.INV(0.975,F70-1)</f>
        <v>1.9904502102301287</v>
      </c>
      <c r="H70">
        <f t="shared" ref="H70:H72" si="5">$B$17-G70*$C$18/SQRT(F70)</f>
        <v>2442.2207790565699</v>
      </c>
      <c r="I70">
        <f t="shared" ref="I70:I72" si="6">$B$17+G70*$C$18/SQRT(F70)</f>
        <v>2957.7792209434301</v>
      </c>
      <c r="J70">
        <f t="shared" ref="J70:J72" si="7">I70-H70</f>
        <v>515.55844188686024</v>
      </c>
    </row>
    <row r="71" spans="6:10">
      <c r="F71">
        <v>81</v>
      </c>
      <c r="G71">
        <f t="shared" si="4"/>
        <v>1.9900634212544475</v>
      </c>
      <c r="H71">
        <f t="shared" si="5"/>
        <v>2443.8667326643713</v>
      </c>
      <c r="I71">
        <f t="shared" si="6"/>
        <v>2956.1332673356287</v>
      </c>
      <c r="J71">
        <f t="shared" si="7"/>
        <v>512.26653467125743</v>
      </c>
    </row>
    <row r="72" spans="6:10">
      <c r="F72">
        <v>82</v>
      </c>
      <c r="G72">
        <f t="shared" si="4"/>
        <v>1.9896863234569038</v>
      </c>
      <c r="H72">
        <f t="shared" si="5"/>
        <v>2445.4815496150431</v>
      </c>
      <c r="I72">
        <f t="shared" si="6"/>
        <v>2954.5184503849569</v>
      </c>
      <c r="J72">
        <f t="shared" si="7"/>
        <v>509.0369007699137</v>
      </c>
    </row>
    <row r="73" spans="6:10">
      <c r="F73">
        <v>83</v>
      </c>
      <c r="G73">
        <f t="shared" si="4"/>
        <v>1.9893185571365706</v>
      </c>
      <c r="H73">
        <f t="shared" ref="H73:H79" si="8">$B$17-G73*$C$18/SQRT(F73)</f>
        <v>2447.0661995263581</v>
      </c>
      <c r="I73">
        <f t="shared" ref="I73:I79" si="9">$B$17+G73*$C$18/SQRT(F73)</f>
        <v>2952.9338004736419</v>
      </c>
      <c r="J73">
        <f t="shared" ref="J73:J79" si="10">I73-H73</f>
        <v>505.86760094728379</v>
      </c>
    </row>
    <row r="74" spans="6:10">
      <c r="F74">
        <v>84</v>
      </c>
      <c r="G74">
        <f t="shared" si="4"/>
        <v>1.9889597801751635</v>
      </c>
      <c r="H74">
        <f t="shared" si="8"/>
        <v>2448.6216102577264</v>
      </c>
      <c r="I74">
        <f t="shared" si="9"/>
        <v>2951.3783897422736</v>
      </c>
      <c r="J74">
        <f t="shared" si="10"/>
        <v>502.75677948454722</v>
      </c>
    </row>
    <row r="75" spans="6:10">
      <c r="F75" s="2">
        <v>85</v>
      </c>
      <c r="G75" s="2">
        <f t="shared" si="4"/>
        <v>1.9886096669757098</v>
      </c>
      <c r="H75" s="2">
        <f t="shared" si="8"/>
        <v>2450.1486701946219</v>
      </c>
      <c r="I75" s="2">
        <f t="shared" si="9"/>
        <v>2949.8513298053781</v>
      </c>
      <c r="J75" s="2">
        <f t="shared" si="10"/>
        <v>499.7026596107562</v>
      </c>
    </row>
    <row r="76" spans="6:10">
      <c r="F76">
        <v>86</v>
      </c>
      <c r="G76">
        <f t="shared" si="4"/>
        <v>1.9882679074772203</v>
      </c>
      <c r="H76">
        <f t="shared" si="8"/>
        <v>2451.6482303820776</v>
      </c>
      <c r="I76">
        <f t="shared" si="9"/>
        <v>2948.3517696179224</v>
      </c>
      <c r="J76">
        <f t="shared" si="10"/>
        <v>496.7035392358448</v>
      </c>
    </row>
    <row r="77" spans="6:10">
      <c r="F77">
        <v>87</v>
      </c>
      <c r="G77">
        <f t="shared" si="4"/>
        <v>1.987934206239018</v>
      </c>
      <c r="H77">
        <f t="shared" si="8"/>
        <v>2453.121106518905</v>
      </c>
      <c r="I77">
        <f t="shared" si="9"/>
        <v>2946.878893481095</v>
      </c>
      <c r="J77">
        <f t="shared" si="10"/>
        <v>493.75778696219004</v>
      </c>
    </row>
    <row r="78" spans="6:10">
      <c r="F78">
        <v>88</v>
      </c>
      <c r="G78">
        <f t="shared" si="4"/>
        <v>1.9876082815890699</v>
      </c>
      <c r="H78">
        <f t="shared" si="8"/>
        <v>2454.568080823251</v>
      </c>
      <c r="I78">
        <f t="shared" si="9"/>
        <v>2945.431919176749</v>
      </c>
      <c r="J78">
        <f t="shared" si="10"/>
        <v>490.86383835349807</v>
      </c>
    </row>
    <row r="79" spans="6:10">
      <c r="F79">
        <v>89</v>
      </c>
      <c r="G79">
        <f t="shared" si="4"/>
        <v>1.9872898648311721</v>
      </c>
      <c r="H79">
        <f t="shared" si="8"/>
        <v>2455.9899037791938</v>
      </c>
      <c r="I79">
        <f t="shared" si="9"/>
        <v>2944.0100962208062</v>
      </c>
      <c r="J79">
        <f t="shared" si="10"/>
        <v>488.02019244161238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7" sqref="D7:E7"/>
    </sheetView>
  </sheetViews>
  <sheetFormatPr baseColWidth="10" defaultRowHeight="15" x14ac:dyDescent="0"/>
  <sheetData>
    <row r="1" spans="1:5" ht="45">
      <c r="A1" s="3" t="s">
        <v>9</v>
      </c>
    </row>
    <row r="2" spans="1:5">
      <c r="A2" s="4">
        <v>59.5</v>
      </c>
      <c r="C2" t="s">
        <v>10</v>
      </c>
      <c r="D2">
        <f>COUNT(A2:A24)</f>
        <v>23</v>
      </c>
    </row>
    <row r="3" spans="1:5">
      <c r="A3" s="4">
        <v>59.5</v>
      </c>
      <c r="C3" t="s">
        <v>11</v>
      </c>
      <c r="D3" s="5">
        <f>STDEV(A2:A24)</f>
        <v>1.2724194997716789</v>
      </c>
      <c r="E3">
        <f>VAR(A2:A24)</f>
        <v>1.6190513833992093</v>
      </c>
    </row>
    <row r="4" spans="1:5">
      <c r="A4" s="4">
        <v>57.6</v>
      </c>
      <c r="C4" t="s">
        <v>12</v>
      </c>
      <c r="D4">
        <v>0.1</v>
      </c>
    </row>
    <row r="5" spans="1:5">
      <c r="A5" s="4">
        <v>59.7</v>
      </c>
      <c r="C5" t="s">
        <v>13</v>
      </c>
      <c r="D5">
        <f>CHIINV(1-D$4/2,D$2-1)</f>
        <v>12.338014578790647</v>
      </c>
    </row>
    <row r="6" spans="1:5">
      <c r="A6" s="4">
        <v>59.8</v>
      </c>
      <c r="C6" t="s">
        <v>14</v>
      </c>
      <c r="D6">
        <f>CHIINV(D$4/2,D$2-1)</f>
        <v>33.9244384714438</v>
      </c>
    </row>
    <row r="7" spans="1:5">
      <c r="A7" s="4">
        <v>60</v>
      </c>
      <c r="C7" t="s">
        <v>15</v>
      </c>
      <c r="D7">
        <f>($D2-1)*$D3*$D3/$D6</f>
        <v>1.0499549009415539</v>
      </c>
      <c r="E7">
        <f>($D2-1)*$D3*$D3/$D5</f>
        <v>2.8869418339003086</v>
      </c>
    </row>
    <row r="8" spans="1:5">
      <c r="A8" s="4">
        <v>60.2</v>
      </c>
    </row>
    <row r="9" spans="1:5">
      <c r="A9" s="4">
        <v>60.3</v>
      </c>
    </row>
    <row r="10" spans="1:5">
      <c r="A10" s="4">
        <v>60.5</v>
      </c>
    </row>
    <row r="11" spans="1:5">
      <c r="A11" s="4">
        <v>60.7</v>
      </c>
    </row>
    <row r="12" spans="1:5">
      <c r="A12" s="4">
        <v>60.8</v>
      </c>
    </row>
    <row r="13" spans="1:5">
      <c r="A13" s="4">
        <v>61</v>
      </c>
    </row>
    <row r="14" spans="1:5">
      <c r="A14" s="4">
        <v>61</v>
      </c>
    </row>
    <row r="15" spans="1:5">
      <c r="A15" s="4">
        <v>61.4</v>
      </c>
    </row>
    <row r="16" spans="1:5">
      <c r="A16" s="4">
        <v>61.5</v>
      </c>
    </row>
    <row r="17" spans="1:1">
      <c r="A17" s="4">
        <v>61.5</v>
      </c>
    </row>
    <row r="18" spans="1:1">
      <c r="A18" s="4">
        <v>61.7</v>
      </c>
    </row>
    <row r="19" spans="1:1">
      <c r="A19" s="4">
        <v>61.9</v>
      </c>
    </row>
    <row r="20" spans="1:1">
      <c r="A20" s="4">
        <v>62</v>
      </c>
    </row>
    <row r="21" spans="1:1">
      <c r="A21" s="4">
        <v>62.4</v>
      </c>
    </row>
    <row r="22" spans="1:1">
      <c r="A22" s="4">
        <v>62.5</v>
      </c>
    </row>
    <row r="23" spans="1:1">
      <c r="A23" s="4">
        <v>62.7</v>
      </c>
    </row>
    <row r="24" spans="1:1">
      <c r="A24" s="4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Poulpes</vt:lpstr>
      <vt:lpstr>Viande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Helbert</dc:creator>
  <cp:lastModifiedBy>Céline Helbert</cp:lastModifiedBy>
  <dcterms:created xsi:type="dcterms:W3CDTF">2017-04-26T08:16:26Z</dcterms:created>
  <dcterms:modified xsi:type="dcterms:W3CDTF">2017-04-26T18:27:16Z</dcterms:modified>
</cp:coreProperties>
</file>