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tabRatio="590"/>
  </bookViews>
  <sheets>
    <sheet name="SCP AS更新" sheetId="5" r:id="rId1"/>
  </sheets>
  <definedNames>
    <definedName name="A_interface_TG">#REF!</definedName>
    <definedName name="ABC">#REF!</definedName>
    <definedName name="AddCallSrc">#REF!</definedName>
    <definedName name="AddRoute">#REF!</definedName>
    <definedName name="ATM_inter">#REF!</definedName>
    <definedName name="ATM_LINK">#REF!</definedName>
    <definedName name="ATM_Route">#REF!</definedName>
    <definedName name="BSC_Plan">#REF!</definedName>
    <definedName name="Call_Prefix">#REF!</definedName>
    <definedName name="CallSource">#REF!</definedName>
    <definedName name="FilePath">#REF!</definedName>
    <definedName name="IMSIGT">#REF!</definedName>
    <definedName name="IP_TBL_HLDIPSum">#REF!</definedName>
    <definedName name="IP_TBL_HLDVLANSum">#REF!</definedName>
    <definedName name="IP_TBL_LLD_BFDConfig">#REF!</definedName>
    <definedName name="IP_TBL_LLD_MGWPortModeConfig">#REF!</definedName>
    <definedName name="IP_TBL_LLD_MGWPortReliabilityConfig">#REF!</definedName>
    <definedName name="IP_TBL_LLD_MSCServerPortModeConfig">#REF!</definedName>
    <definedName name="IP_TBL_LLD_MSCServerPortReliabilityConfig">#REF!</definedName>
    <definedName name="IP_TBL_LLD_OSPFConfig">#REF!</definedName>
    <definedName name="IP_TBL_LLD_QosConfig">#REF!</definedName>
    <definedName name="IP_TBL_LLD_VRRPConfig">#REF!</definedName>
    <definedName name="IP_TBL_LLDResult">#REF!</definedName>
    <definedName name="IP_TBL_LLDSubNetSum">#REF!</definedName>
    <definedName name="Local_Accesscode">#REF!</definedName>
    <definedName name="Local_auth">#REF!</definedName>
    <definedName name="Local_function">#REF!</definedName>
    <definedName name="Local_NEbasicinfor">#REF!</definedName>
    <definedName name="Local_paging">#REF!</definedName>
    <definedName name="MME_Entity_Inter">#REF!</definedName>
    <definedName name="NI_NEW">#REF!</definedName>
    <definedName name="NI_TBL_CheckResult">#REF!</definedName>
    <definedName name="NI_TBL_DIVIDE_CHN">#REF!</definedName>
    <definedName name="NI_TBL_DIVIDE_ENG">#REF!</definedName>
    <definedName name="NI_TBL_FormatDef">#REF!</definedName>
    <definedName name="NI_TBL_Input_Cluster_CHN">#REF!</definedName>
    <definedName name="NI_TBL_Input_Cluster_Default">#REF!</definedName>
    <definedName name="NI_TBL_Input_Cluster_ENG">#REF!</definedName>
    <definedName name="NI_TBL_InPut_ClusterBusiness_CHN">#REF!</definedName>
    <definedName name="NI_TBL_Input_IPVLAN_CHN">#REF!</definedName>
    <definedName name="NI_TBL_Input_IPVLAN_Default">#REF!</definedName>
    <definedName name="NI_TBL_Input_IPVLAN_ENG">#REF!</definedName>
    <definedName name="NI_TBL_Input_NodeDeploy_CHN">#REF!</definedName>
    <definedName name="NI_TBL_Input_NodeDeploy_Default">#REF!</definedName>
    <definedName name="NI_TBL_Input_NodeDeploy_ENG">#REF!</definedName>
    <definedName name="NI_TBL_Input_ServerInfo_CHN">#REF!</definedName>
    <definedName name="NI_TBL_Input_ServerInfo_Default">#REF!</definedName>
    <definedName name="NI_TBL_Input_ServerInfo_ENG">#REF!</definedName>
    <definedName name="NI_TBL_Input_StorageInfo_CHN">#REF!</definedName>
    <definedName name="NI_TBL_Input_StorageInfo_Default">#REF!</definedName>
    <definedName name="NI_TBL_Input_StorageInfo_ENG">#REF!</definedName>
    <definedName name="NI_TBL_INPUT_VERSION_CHN">#REF!</definedName>
    <definedName name="NI_TBL_InteriorColorDef">#REF!</definedName>
    <definedName name="NI_TBL_Output_IPSAN_CHN">#REF!</definedName>
    <definedName name="NI_TBL_Output_IPSAN_ENG">#REF!</definedName>
    <definedName name="NI_TBL_Output_LSInfo_CHN">#REF!</definedName>
    <definedName name="NI_TBL_Output_LSInfo_ENG">#REF!</definedName>
    <definedName name="NI_TBL_Output_LsPortInfo_CHN">#REF!</definedName>
    <definedName name="NI_TBL_Output_LsPortInfo_ENG">#REF!</definedName>
    <definedName name="NI_TBL_Output_RAIDAndLUN_CHN">#REF!</definedName>
    <definedName name="NI_TBL_Output_RAIDAndLUN_ENG">#REF!</definedName>
    <definedName name="NI_TBL_Output_ServerInfo_CHN">#REF!</definedName>
    <definedName name="NI_TBL_Output_ServerInfo_ENG">#REF!</definedName>
    <definedName name="NI_TBL_Output_VDesktop_CHN">#REF!</definedName>
    <definedName name="NI_TBL_Output_VDesktop_ENG">#REF!</definedName>
    <definedName name="NI_TBL_RuleTableDef">#REF!</definedName>
    <definedName name="OFC_infor">#REF!</definedName>
    <definedName name="_xlnm.Print_Area" localSheetId="0">'SCP AS更新'!$A$1:$N$40</definedName>
    <definedName name="_xlnm.Print_Titles">#N/A</definedName>
    <definedName name="RNC_Plan">#REF!</definedName>
    <definedName name="RouteAnalysis">#REF!</definedName>
    <definedName name="RT_Analysis">#REF!</definedName>
    <definedName name="SCCP_Infor">#REF!</definedName>
    <definedName name="SCCPDSP_LoadShare">#REF!</definedName>
    <definedName name="SCCPGT">#REF!</definedName>
    <definedName name="Signaling_H248">#REF!</definedName>
    <definedName name="Signaling_M3UA_Inter">#REF!</definedName>
    <definedName name="Signaling_M3UA_Route">#REF!</definedName>
    <definedName name="Signaling_MTP3INTER">#REF!</definedName>
    <definedName name="Signaling_N7RT">#REF!</definedName>
    <definedName name="Signaling_SGs_Inter">#REF!</definedName>
    <definedName name="ssfsfs">#REF!</definedName>
    <definedName name="ssss">#REF!</definedName>
    <definedName name="TBL_TEST_DATA">#REF!</definedName>
    <definedName name="Three_G_LAIPlan">#REF!</definedName>
    <definedName name="Traffic_BICCTG">#REF!</definedName>
    <definedName name="Traffic_E1Strategy">#REF!</definedName>
    <definedName name="Traffic_N7TG">#REF!</definedName>
    <definedName name="Traffic_SIPTG">#REF!</definedName>
    <definedName name="TrafficRoute">#REF!</definedName>
    <definedName name="tt">#REF!</definedName>
    <definedName name="Two_G_LAIPlan">#REF!</definedName>
    <definedName name="yyy">#REF!</definedName>
    <definedName name="服务器">#REF!</definedName>
  </definedNames>
  <calcPr calcId="144525" concurrentCalc="0"/>
</workbook>
</file>

<file path=xl/sharedStrings.xml><?xml version="1.0" encoding="utf-8"?>
<sst xmlns="http://schemas.openxmlformats.org/spreadsheetml/2006/main" count="62">
  <si>
    <t>最小模型（25万规模）</t>
  </si>
  <si>
    <r>
      <rPr>
        <b/>
        <sz val="12"/>
        <color rgb="FF000000"/>
        <rFont val="Metric"/>
        <charset val="134"/>
      </rPr>
      <t xml:space="preserve">VNF  </t>
    </r>
    <r>
      <rPr>
        <b/>
        <sz val="12"/>
        <color rgb="FF000000"/>
        <rFont val="宋体"/>
        <charset val="134"/>
      </rPr>
      <t>功能</t>
    </r>
  </si>
  <si>
    <t>虚拟机名称</t>
  </si>
  <si>
    <t>虚拟机类型</t>
  </si>
  <si>
    <r>
      <rPr>
        <b/>
        <sz val="12"/>
        <color rgb="FF002060"/>
        <rFont val="Metric"/>
        <charset val="134"/>
      </rPr>
      <t>v</t>
    </r>
    <r>
      <rPr>
        <b/>
        <sz val="12"/>
        <color theme="1"/>
        <rFont val="Metric"/>
        <charset val="134"/>
      </rPr>
      <t xml:space="preserve">CPU </t>
    </r>
  </si>
  <si>
    <t>内存(GB)</t>
  </si>
  <si>
    <t>硬盘
（GB）</t>
  </si>
  <si>
    <t>配置数量</t>
  </si>
  <si>
    <t>说明</t>
  </si>
  <si>
    <t>单机CAPS估算</t>
  </si>
  <si>
    <t>单机处理用户数（万）</t>
  </si>
  <si>
    <t>最小配置物理CPU</t>
  </si>
  <si>
    <t>最小配置内存</t>
  </si>
  <si>
    <t>最小配置硬盘</t>
  </si>
  <si>
    <t>备注</t>
  </si>
  <si>
    <t>EB-vSCPAS</t>
  </si>
  <si>
    <t>LB</t>
  </si>
  <si>
    <t>KVM</t>
  </si>
  <si>
    <t>主备</t>
  </si>
  <si>
    <t>有可能F5，后可能自研，自研需要3台Redis组集群</t>
  </si>
  <si>
    <t>VNF_MGR</t>
  </si>
  <si>
    <t>通用配置</t>
  </si>
  <si>
    <t>与SMP_agent合设</t>
  </si>
  <si>
    <t>CMIN__DBMaster</t>
  </si>
  <si>
    <r>
      <rPr>
        <sz val="11"/>
        <color rgb="FFFF0000"/>
        <rFont val="宋体"/>
        <charset val="134"/>
      </rPr>
      <t>按照容量规划，可动态多组</t>
    </r>
    <r>
      <rPr>
        <sz val="11"/>
        <color rgb="FFFF0000"/>
        <rFont val="Metric"/>
        <charset val="134"/>
      </rPr>
      <t>HDR</t>
    </r>
    <r>
      <rPr>
        <sz val="11"/>
        <color rgb="FFFF0000"/>
        <rFont val="宋体"/>
        <charset val="134"/>
      </rPr>
      <t>弹</t>
    </r>
    <r>
      <rPr>
        <sz val="11"/>
        <color theme="1"/>
        <rFont val="宋体"/>
        <charset val="134"/>
      </rPr>
      <t>，可初始部署多套／</t>
    </r>
    <r>
      <rPr>
        <sz val="11"/>
        <color theme="1"/>
        <rFont val="Metric"/>
        <charset val="134"/>
      </rPr>
      <t>N+1</t>
    </r>
  </si>
  <si>
    <t>1500 CAPS VoLTE or 3000 CAPS 2\3G</t>
  </si>
  <si>
    <t>后续可能由MySQL替换，采用集群模式。性能有待论证</t>
  </si>
  <si>
    <t>CMIN_DBSlave</t>
  </si>
  <si>
    <t>CMIN_DIAFep</t>
  </si>
  <si>
    <t>IPS</t>
  </si>
  <si>
    <t>CMIN_AS</t>
  </si>
  <si>
    <t>初始部署2台，可扩/N+1</t>
  </si>
  <si>
    <t>125 CAPS VoLTE or 500 CAPS2\3G</t>
  </si>
  <si>
    <r>
      <rPr>
        <b/>
        <sz val="11"/>
        <color theme="1"/>
        <rFont val="等线"/>
        <charset val="134"/>
      </rPr>
      <t xml:space="preserve">AS+SIP;SCP AS </t>
    </r>
    <r>
      <rPr>
        <b/>
        <sz val="11"/>
        <color rgb="FFFF0000"/>
        <rFont val="等线"/>
        <charset val="134"/>
      </rPr>
      <t>32v</t>
    </r>
    <r>
      <rPr>
        <b/>
        <sz val="11"/>
        <color theme="1"/>
        <rFont val="等线"/>
        <charset val="134"/>
      </rPr>
      <t>cpu可跑550CAPS</t>
    </r>
  </si>
  <si>
    <t>CMIN_CDR</t>
  </si>
  <si>
    <t>集群（3台起配置），第一个VNF启用该功能</t>
  </si>
  <si>
    <t>CMIN_HTTPStack</t>
  </si>
  <si>
    <t>按照容量规划，可初始部署多套／N+1</t>
  </si>
  <si>
    <t>咨询设计院本调研暂不考虑能力开放部分</t>
  </si>
  <si>
    <t>MSServer</t>
  </si>
  <si>
    <r>
      <rPr>
        <sz val="11"/>
        <color theme="1"/>
        <rFont val="Metric"/>
        <charset val="134"/>
      </rPr>
      <t>1500</t>
    </r>
    <r>
      <rPr>
        <sz val="11"/>
        <color theme="1"/>
        <rFont val="宋体"/>
        <charset val="134"/>
      </rPr>
      <t>路</t>
    </r>
  </si>
  <si>
    <t>实验室6C：3000路，4C打70%</t>
  </si>
  <si>
    <t>EB-vSMP</t>
  </si>
  <si>
    <t>SMP__DBMaster</t>
  </si>
  <si>
    <t>1000开销户/S</t>
  </si>
  <si>
    <t>SMP_DBSlave</t>
  </si>
  <si>
    <t>SMP_IF</t>
  </si>
  <si>
    <t>N+1</t>
  </si>
  <si>
    <t>400开销户/S</t>
  </si>
  <si>
    <t>SMP_AS</t>
  </si>
  <si>
    <t>200开销户/S</t>
  </si>
  <si>
    <t>EB-EMS</t>
  </si>
  <si>
    <t>OMC_APP</t>
  </si>
  <si>
    <r>
      <rPr>
        <sz val="11"/>
        <color theme="1"/>
        <rFont val="Metric"/>
        <charset val="134"/>
      </rPr>
      <t>1000</t>
    </r>
    <r>
      <rPr>
        <sz val="11"/>
        <color theme="1"/>
        <rFont val="宋体"/>
        <charset val="134"/>
      </rPr>
      <t>网元</t>
    </r>
  </si>
  <si>
    <t>1000网元</t>
  </si>
  <si>
    <t>OMC_ACCESS</t>
  </si>
  <si>
    <t>集群</t>
  </si>
  <si>
    <t>集群运行REDIS，作用是接入服务器</t>
  </si>
  <si>
    <t>OMC_DBMaster</t>
  </si>
  <si>
    <t>后续可能由MySQL及时序库替换，采用动态扩缩模式。性能有待论证</t>
  </si>
  <si>
    <t>OMC_DBSlave</t>
  </si>
  <si>
    <t>OMC_WEB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</si>
</sst>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44">
    <font>
      <sz val="11"/>
      <color theme="1"/>
      <name val="等线"/>
      <charset val="134"/>
      <scheme val="minor"/>
    </font>
    <font>
      <b/>
      <sz val="14"/>
      <color rgb="FFFF0000"/>
      <name val="等线"/>
      <charset val="134"/>
      <scheme val="minor"/>
    </font>
    <font>
      <sz val="14"/>
      <color theme="1"/>
      <name val="等线"/>
      <charset val="134"/>
      <scheme val="minor"/>
    </font>
    <font>
      <b/>
      <sz val="12"/>
      <color rgb="FF000000"/>
      <name val="Metric"/>
      <charset val="134"/>
    </font>
    <font>
      <b/>
      <sz val="12"/>
      <color theme="1"/>
      <name val="Metric"/>
      <charset val="134"/>
    </font>
    <font>
      <sz val="11"/>
      <color theme="1"/>
      <name val="Times Roman"/>
      <charset val="134"/>
    </font>
    <font>
      <b/>
      <sz val="11"/>
      <color theme="1"/>
      <name val="Times Roman"/>
      <charset val="134"/>
    </font>
    <font>
      <sz val="11"/>
      <color theme="1"/>
      <name val="Metric"/>
      <charset val="134"/>
    </font>
    <font>
      <b/>
      <sz val="11"/>
      <color theme="1"/>
      <name val="Metric"/>
      <charset val="134"/>
    </font>
    <font>
      <b/>
      <sz val="9"/>
      <color theme="1"/>
      <name val="Times Roman"/>
      <charset val="134"/>
    </font>
    <font>
      <b/>
      <sz val="9"/>
      <color theme="1"/>
      <name val="Metric"/>
      <charset val="134"/>
    </font>
    <font>
      <b/>
      <sz val="12"/>
      <color theme="1"/>
      <name val="宋体"/>
      <charset val="134"/>
    </font>
    <font>
      <sz val="11"/>
      <color theme="1"/>
      <name val="Metric"/>
      <charset val="134"/>
    </font>
    <font>
      <sz val="11"/>
      <color theme="1"/>
      <name val="宋体"/>
      <charset val="134"/>
    </font>
    <font>
      <sz val="11"/>
      <color rgb="FFFF0000"/>
      <name val="宋体"/>
      <charset val="134"/>
    </font>
    <font>
      <b/>
      <sz val="11"/>
      <color rgb="FFFF0000"/>
      <name val="Metric"/>
      <charset val="134"/>
    </font>
    <font>
      <b/>
      <sz val="11"/>
      <color rgb="FFFF0000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theme="1"/>
      <name val="等线"/>
      <charset val="0"/>
      <scheme val="minor"/>
    </font>
    <font>
      <sz val="12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rgb="FF3F3F76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2"/>
      <name val="宋体"/>
      <charset val="134"/>
    </font>
    <font>
      <b/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2"/>
      <color rgb="FF000000"/>
      <name val="宋体"/>
      <charset val="134"/>
    </font>
    <font>
      <b/>
      <sz val="12"/>
      <color rgb="FF002060"/>
      <name val="Metric"/>
      <charset val="134"/>
    </font>
    <font>
      <sz val="11"/>
      <color rgb="FFFF0000"/>
      <name val="Metric"/>
      <charset val="134"/>
    </font>
    <font>
      <sz val="11"/>
      <color theme="1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rgb="FF01A982"/>
        <bgColor indexed="64"/>
      </patternFill>
    </fill>
    <fill>
      <patternFill patternType="solid">
        <fgColor rgb="FFFF8D6D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6">
    <xf numFmtId="0" fontId="0" fillId="0" borderId="0">
      <alignment vertical="center"/>
    </xf>
    <xf numFmtId="0" fontId="24" fillId="0" borderId="0"/>
    <xf numFmtId="0" fontId="24" fillId="0" borderId="0">
      <alignment vertical="center"/>
    </xf>
    <xf numFmtId="0" fontId="37" fillId="0" borderId="0"/>
    <xf numFmtId="0" fontId="29" fillId="29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4" fillId="0" borderId="0">
      <alignment vertical="center"/>
    </xf>
    <xf numFmtId="0" fontId="29" fillId="15" borderId="0" applyNumberFormat="0" applyBorder="0" applyAlignment="0" applyProtection="0">
      <alignment vertical="center"/>
    </xf>
    <xf numFmtId="0" fontId="24" fillId="0" borderId="0"/>
    <xf numFmtId="0" fontId="25" fillId="11" borderId="8" applyNumberFormat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44" fontId="21" fillId="0" borderId="0" applyFont="0" applyFill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9" fontId="21" fillId="0" borderId="0" applyFont="0" applyFill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38" fillId="25" borderId="8" applyNumberFormat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36" fillId="35" borderId="13" applyNumberFormat="0" applyAlignment="0" applyProtection="0">
      <alignment vertical="center"/>
    </xf>
    <xf numFmtId="0" fontId="34" fillId="25" borderId="11" applyNumberFormat="0" applyAlignment="0" applyProtection="0">
      <alignment vertical="center"/>
    </xf>
    <xf numFmtId="0" fontId="39" fillId="0" borderId="10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4" fillId="0" borderId="0"/>
    <xf numFmtId="42" fontId="21" fillId="0" borderId="0" applyFont="0" applyFill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43" fontId="21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1" fillId="26" borderId="12" applyNumberFormat="0" applyFont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4" fillId="0" borderId="0">
      <alignment vertical="center"/>
    </xf>
    <xf numFmtId="0" fontId="18" fillId="0" borderId="6" applyNumberFormat="0" applyFill="0" applyAlignment="0" applyProtection="0">
      <alignment vertical="center"/>
    </xf>
  </cellStyleXfs>
  <cellXfs count="44">
    <xf numFmtId="0" fontId="0" fillId="0" borderId="0" xfId="0">
      <alignment vertical="center"/>
    </xf>
    <xf numFmtId="0" fontId="1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2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6" fillId="4" borderId="2" xfId="0" applyFont="1" applyFill="1" applyBorder="1" applyAlignment="1">
      <alignment vertical="center"/>
    </xf>
    <xf numFmtId="0" fontId="7" fillId="4" borderId="2" xfId="0" applyNumberFormat="1" applyFont="1" applyFill="1" applyBorder="1" applyAlignment="1">
      <alignment vertical="center"/>
    </xf>
    <xf numFmtId="0" fontId="8" fillId="4" borderId="2" xfId="0" applyFont="1" applyFill="1" applyBorder="1" applyAlignment="1">
      <alignment horizontal="center" vertical="center" wrapText="1"/>
    </xf>
    <xf numFmtId="0" fontId="9" fillId="4" borderId="2" xfId="0" applyFont="1" applyFill="1" applyBorder="1" applyAlignment="1">
      <alignment vertical="center"/>
    </xf>
    <xf numFmtId="0" fontId="10" fillId="4" borderId="2" xfId="0" applyNumberFormat="1" applyFont="1" applyFill="1" applyBorder="1" applyAlignment="1">
      <alignment vertical="center"/>
    </xf>
    <xf numFmtId="0" fontId="10" fillId="4" borderId="2" xfId="0" applyFont="1" applyFill="1" applyBorder="1" applyAlignment="1">
      <alignment horizontal="center" vertical="center" wrapText="1"/>
    </xf>
    <xf numFmtId="0" fontId="9" fillId="5" borderId="2" xfId="0" applyFont="1" applyFill="1" applyBorder="1" applyAlignment="1">
      <alignment vertical="center"/>
    </xf>
    <xf numFmtId="0" fontId="10" fillId="5" borderId="2" xfId="0" applyNumberFormat="1" applyFont="1" applyFill="1" applyBorder="1" applyAlignment="1">
      <alignment vertical="center"/>
    </xf>
    <xf numFmtId="0" fontId="10" fillId="5" borderId="2" xfId="0" applyFont="1" applyFill="1" applyBorder="1" applyAlignment="1">
      <alignment horizontal="center" vertical="center" wrapText="1"/>
    </xf>
    <xf numFmtId="0" fontId="0" fillId="0" borderId="2" xfId="0" applyBorder="1">
      <alignment vertical="center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4" xfId="0" applyFont="1" applyBorder="1" applyAlignment="1">
      <alignment vertical="center" wrapText="1"/>
    </xf>
    <xf numFmtId="0" fontId="11" fillId="3" borderId="2" xfId="0" applyFont="1" applyFill="1" applyBorder="1" applyAlignment="1">
      <alignment horizontal="center" vertical="center" wrapText="1"/>
    </xf>
    <xf numFmtId="0" fontId="11" fillId="3" borderId="2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 wrapText="1"/>
    </xf>
    <xf numFmtId="0" fontId="12" fillId="4" borderId="2" xfId="0" applyFont="1" applyFill="1" applyBorder="1" applyAlignment="1">
      <alignment horizontal="left" vertical="center" wrapText="1"/>
    </xf>
    <xf numFmtId="0" fontId="12" fillId="4" borderId="2" xfId="0" applyNumberFormat="1" applyFont="1" applyFill="1" applyBorder="1" applyAlignment="1">
      <alignment horizontal="left" vertical="center" wrapText="1"/>
    </xf>
    <xf numFmtId="0" fontId="0" fillId="4" borderId="2" xfId="0" applyNumberFormat="1" applyFill="1" applyBorder="1" applyAlignment="1">
      <alignment horizontal="left" vertical="center" wrapText="1"/>
    </xf>
    <xf numFmtId="0" fontId="7" fillId="5" borderId="2" xfId="0" applyFont="1" applyFill="1" applyBorder="1" applyAlignment="1">
      <alignment horizontal="center" vertical="center" wrapText="1"/>
    </xf>
    <xf numFmtId="0" fontId="12" fillId="5" borderId="2" xfId="0" applyFont="1" applyFill="1" applyBorder="1" applyAlignment="1">
      <alignment horizontal="left" vertical="center" wrapText="1"/>
    </xf>
    <xf numFmtId="0" fontId="13" fillId="4" borderId="2" xfId="0" applyFont="1" applyFill="1" applyBorder="1" applyAlignment="1">
      <alignment horizontal="left" vertical="center" wrapText="1"/>
    </xf>
    <xf numFmtId="0" fontId="14" fillId="4" borderId="2" xfId="0" applyNumberFormat="1" applyFont="1" applyFill="1" applyBorder="1" applyAlignment="1">
      <alignment horizontal="left" vertical="center" wrapText="1"/>
    </xf>
    <xf numFmtId="0" fontId="0" fillId="4" borderId="2" xfId="0" applyFill="1" applyBorder="1" applyAlignment="1">
      <alignment horizontal="center" vertical="center"/>
    </xf>
    <xf numFmtId="0" fontId="15" fillId="5" borderId="2" xfId="0" applyFont="1" applyFill="1" applyBorder="1" applyAlignment="1">
      <alignment horizontal="left" vertical="center" wrapText="1"/>
    </xf>
    <xf numFmtId="0" fontId="16" fillId="5" borderId="2" xfId="0" applyFont="1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4" fillId="4" borderId="2" xfId="0" applyFont="1" applyFill="1" applyBorder="1" applyAlignment="1">
      <alignment horizontal="left" vertical="center" wrapText="1"/>
    </xf>
    <xf numFmtId="0" fontId="12" fillId="4" borderId="2" xfId="0" applyNumberFormat="1" applyFont="1" applyFill="1" applyBorder="1" applyAlignment="1">
      <alignment vertical="center" wrapText="1"/>
    </xf>
    <xf numFmtId="0" fontId="0" fillId="4" borderId="2" xfId="0" applyFill="1" applyBorder="1" applyAlignment="1">
      <alignment vertical="center"/>
    </xf>
    <xf numFmtId="0" fontId="11" fillId="3" borderId="3" xfId="0" applyFont="1" applyFill="1" applyBorder="1" applyAlignment="1">
      <alignment horizontal="center" vertical="center" wrapText="1"/>
    </xf>
    <xf numFmtId="0" fontId="11" fillId="3" borderId="5" xfId="0" applyFont="1" applyFill="1" applyBorder="1" applyAlignment="1">
      <alignment horizontal="center" vertical="center" wrapText="1"/>
    </xf>
    <xf numFmtId="0" fontId="17" fillId="4" borderId="2" xfId="0" applyFont="1" applyFill="1" applyBorder="1" applyAlignment="1">
      <alignment horizontal="left" vertical="center" wrapText="1"/>
    </xf>
    <xf numFmtId="0" fontId="17" fillId="4" borderId="3" xfId="0" applyFont="1" applyFill="1" applyBorder="1" applyAlignment="1">
      <alignment horizontal="left" vertical="center" wrapText="1"/>
    </xf>
    <xf numFmtId="0" fontId="17" fillId="4" borderId="5" xfId="0" applyFont="1" applyFill="1" applyBorder="1" applyAlignment="1">
      <alignment horizontal="left" vertical="center" wrapText="1"/>
    </xf>
    <xf numFmtId="0" fontId="16" fillId="4" borderId="2" xfId="0" applyFont="1" applyFill="1" applyBorder="1" applyAlignment="1">
      <alignment horizontal="left" vertical="center" wrapText="1"/>
    </xf>
  </cellXfs>
  <cellStyles count="56">
    <cellStyle name="常规" xfId="0" builtinId="0"/>
    <cellStyle name="常规 2 5" xfId="1"/>
    <cellStyle name="常规 2" xfId="2"/>
    <cellStyle name="常规 100" xfId="3"/>
    <cellStyle name="60% - 强调文字颜色 6" xfId="4" builtinId="52"/>
    <cellStyle name="20% - 强调文字颜色 4" xfId="5" builtinId="42"/>
    <cellStyle name="常规 2 3 2" xfId="6"/>
    <cellStyle name="强调文字颜色 4" xfId="7" builtinId="41"/>
    <cellStyle name="常规 9" xfId="8"/>
    <cellStyle name="输入" xfId="9" builtinId="20"/>
    <cellStyle name="40% - 强调文字颜色 3" xfId="10" builtinId="39"/>
    <cellStyle name="20% - 强调文字颜色 3" xfId="11" builtinId="38"/>
    <cellStyle name="货币" xfId="12" builtinId="4"/>
    <cellStyle name="强调文字颜色 3" xfId="13" builtinId="37"/>
    <cellStyle name="百分比" xfId="14" builtinId="5"/>
    <cellStyle name="60% - 强调文字颜色 2" xfId="15" builtinId="36"/>
    <cellStyle name="60% - 强调文字颜色 5" xfId="16" builtinId="48"/>
    <cellStyle name="强调文字颜色 2" xfId="17" builtinId="33"/>
    <cellStyle name="60% - 强调文字颜色 1" xfId="18" builtinId="32"/>
    <cellStyle name="60% - 强调文字颜色 4" xfId="19" builtinId="44"/>
    <cellStyle name="计算" xfId="20" builtinId="22"/>
    <cellStyle name="强调文字颜色 1" xfId="21" builtinId="29"/>
    <cellStyle name="适中" xfId="22" builtinId="28"/>
    <cellStyle name="20% - 强调文字颜色 5" xfId="23" builtinId="46"/>
    <cellStyle name="好" xfId="24" builtinId="26"/>
    <cellStyle name="20% - 强调文字颜色 1" xfId="25" builtinId="30"/>
    <cellStyle name="汇总" xfId="26" builtinId="25"/>
    <cellStyle name="差" xfId="27" builtinId="27"/>
    <cellStyle name="检查单元格" xfId="28" builtinId="23"/>
    <cellStyle name="输出" xfId="29" builtinId="21"/>
    <cellStyle name="标题 1" xfId="30" builtinId="16"/>
    <cellStyle name="解释性文本" xfId="31" builtinId="53"/>
    <cellStyle name="20% - 强调文字颜色 2" xfId="32" builtinId="34"/>
    <cellStyle name="标题 4" xfId="33" builtinId="19"/>
    <cellStyle name="常规 10" xfId="34"/>
    <cellStyle name="货币[0]" xfId="35" builtinId="7"/>
    <cellStyle name="40% - 强调文字颜色 4" xfId="36" builtinId="43"/>
    <cellStyle name="千位分隔" xfId="37" builtinId="3"/>
    <cellStyle name="已访问的超链接" xfId="38" builtinId="9"/>
    <cellStyle name="标题" xfId="39" builtinId="15"/>
    <cellStyle name="40% - 强调文字颜色 2" xfId="40" builtinId="35"/>
    <cellStyle name="警告文本" xfId="41" builtinId="11"/>
    <cellStyle name="60% - 强调文字颜色 3" xfId="42" builtinId="40"/>
    <cellStyle name="注释" xfId="43" builtinId="10"/>
    <cellStyle name="20% - 强调文字颜色 6" xfId="44" builtinId="50"/>
    <cellStyle name="强调文字颜色 5" xfId="45" builtinId="45"/>
    <cellStyle name="40% - 强调文字颜色 6" xfId="46" builtinId="51"/>
    <cellStyle name="超链接" xfId="47" builtinId="8"/>
    <cellStyle name="千位分隔[0]" xfId="48" builtinId="6"/>
    <cellStyle name="标题 2" xfId="49" builtinId="17"/>
    <cellStyle name="40% - 强调文字颜色 5" xfId="50" builtinId="47"/>
    <cellStyle name="标题 3" xfId="51" builtinId="18"/>
    <cellStyle name="强调文字颜色 6" xfId="52" builtinId="49"/>
    <cellStyle name="40% - 强调文字颜色 1" xfId="53" builtinId="31"/>
    <cellStyle name="常规 3" xfId="54"/>
    <cellStyle name="链接单元格" xfId="55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37"/>
  <sheetViews>
    <sheetView tabSelected="1" view="pageBreakPreview" zoomScale="145" zoomScaleNormal="100" zoomScaleSheetLayoutView="145" topLeftCell="A22" workbookViewId="0">
      <selection activeCell="N31" sqref="N31"/>
    </sheetView>
  </sheetViews>
  <sheetFormatPr defaultColWidth="9" defaultRowHeight="12.4"/>
  <cols>
    <col min="1" max="1" width="11.1071428571429" customWidth="1"/>
    <col min="2" max="2" width="16" customWidth="1"/>
    <col min="3" max="3" width="7.88392857142857" customWidth="1"/>
    <col min="4" max="4" width="14.4375" customWidth="1"/>
    <col min="5" max="5" width="6.4375" customWidth="1"/>
    <col min="6" max="6" width="8" customWidth="1"/>
    <col min="7" max="7" width="9.22321428571429" customWidth="1"/>
    <col min="8" max="8" width="17.6607142857143" customWidth="1"/>
    <col min="9" max="9" width="13.8839285714286" customWidth="1"/>
    <col min="10" max="10" width="13.2232142857143" customWidth="1"/>
    <col min="11" max="13" width="11"/>
    <col min="14" max="14" width="34" customWidth="1"/>
  </cols>
  <sheetData>
    <row r="1" spans="15:15">
      <c r="O1">
        <v>1000</v>
      </c>
    </row>
    <row r="2" ht="22.5" customHeight="1" spans="1:2">
      <c r="A2" s="1" t="s">
        <v>0</v>
      </c>
      <c r="B2" s="2"/>
    </row>
    <row r="3" ht="22.5" customHeight="1" spans="1:14">
      <c r="A3" s="3" t="s">
        <v>1</v>
      </c>
      <c r="B3" s="4" t="s">
        <v>2</v>
      </c>
      <c r="C3" s="5" t="s">
        <v>3</v>
      </c>
      <c r="D3" s="5" t="s">
        <v>4</v>
      </c>
      <c r="E3" s="5" t="s">
        <v>5</v>
      </c>
      <c r="F3" s="20" t="s">
        <v>6</v>
      </c>
      <c r="G3" s="20" t="s">
        <v>7</v>
      </c>
      <c r="H3" s="21" t="s">
        <v>8</v>
      </c>
      <c r="I3" s="20" t="s">
        <v>9</v>
      </c>
      <c r="J3" s="20" t="s">
        <v>10</v>
      </c>
      <c r="K3" s="20" t="s">
        <v>11</v>
      </c>
      <c r="L3" s="20" t="s">
        <v>12</v>
      </c>
      <c r="M3" s="20" t="s">
        <v>13</v>
      </c>
      <c r="N3" s="38" t="s">
        <v>14</v>
      </c>
    </row>
    <row r="4" ht="22.5" customHeight="1" spans="1:14">
      <c r="A4" s="3"/>
      <c r="B4" s="4"/>
      <c r="C4" s="5"/>
      <c r="D4" s="5"/>
      <c r="E4" s="5"/>
      <c r="F4" s="5"/>
      <c r="G4" s="20"/>
      <c r="H4" s="4"/>
      <c r="I4" s="5"/>
      <c r="J4" s="5"/>
      <c r="K4" s="5"/>
      <c r="L4" s="5"/>
      <c r="M4" s="5"/>
      <c r="N4" s="39"/>
    </row>
    <row r="5" ht="46.5" customHeight="1" spans="1:14">
      <c r="A5" s="6" t="s">
        <v>15</v>
      </c>
      <c r="B5" s="7" t="s">
        <v>16</v>
      </c>
      <c r="C5" s="8" t="s">
        <v>17</v>
      </c>
      <c r="D5" s="9">
        <v>8</v>
      </c>
      <c r="E5" s="22">
        <v>16</v>
      </c>
      <c r="F5" s="22">
        <v>200</v>
      </c>
      <c r="G5" s="22">
        <v>2</v>
      </c>
      <c r="H5" s="23" t="s">
        <v>18</v>
      </c>
      <c r="I5" s="23">
        <v>5000</v>
      </c>
      <c r="J5" s="30">
        <v>1000</v>
      </c>
      <c r="K5" s="30">
        <f>D5*G5/2</f>
        <v>8</v>
      </c>
      <c r="L5" s="30">
        <f>E5*G5</f>
        <v>32</v>
      </c>
      <c r="M5" s="30">
        <f>F5*G5</f>
        <v>400</v>
      </c>
      <c r="N5" s="40" t="s">
        <v>19</v>
      </c>
    </row>
    <row r="6" ht="43.5" customHeight="1" spans="1:14">
      <c r="A6" s="6"/>
      <c r="B6" s="10" t="s">
        <v>20</v>
      </c>
      <c r="C6" s="11" t="s">
        <v>17</v>
      </c>
      <c r="D6" s="12">
        <v>4</v>
      </c>
      <c r="E6" s="12">
        <v>8</v>
      </c>
      <c r="F6" s="22">
        <v>200</v>
      </c>
      <c r="G6" s="22">
        <v>2</v>
      </c>
      <c r="H6" s="23" t="s">
        <v>18</v>
      </c>
      <c r="I6" s="28" t="s">
        <v>21</v>
      </c>
      <c r="J6" s="30">
        <v>1000</v>
      </c>
      <c r="K6" s="30">
        <f t="shared" ref="K6:K14" si="0">D6*G6/2</f>
        <v>4</v>
      </c>
      <c r="L6" s="30">
        <f t="shared" ref="L6:L14" si="1">E6*G6</f>
        <v>16</v>
      </c>
      <c r="M6" s="30">
        <f t="shared" ref="M6:M14" si="2">F6*G6</f>
        <v>400</v>
      </c>
      <c r="N6" s="30" t="s">
        <v>22</v>
      </c>
    </row>
    <row r="7" ht="33.75" customHeight="1" spans="1:15">
      <c r="A7" s="6"/>
      <c r="B7" s="10" t="s">
        <v>23</v>
      </c>
      <c r="C7" s="11" t="s">
        <v>17</v>
      </c>
      <c r="D7" s="12">
        <v>12</v>
      </c>
      <c r="E7" s="12">
        <v>32</v>
      </c>
      <c r="F7" s="22">
        <v>500</v>
      </c>
      <c r="G7" s="22">
        <v>2</v>
      </c>
      <c r="H7" s="24" t="s">
        <v>24</v>
      </c>
      <c r="I7" s="24" t="s">
        <v>25</v>
      </c>
      <c r="J7" s="30">
        <v>300</v>
      </c>
      <c r="K7" s="30">
        <f t="shared" si="0"/>
        <v>12</v>
      </c>
      <c r="L7" s="30">
        <f t="shared" si="1"/>
        <v>64</v>
      </c>
      <c r="M7" s="30">
        <f t="shared" si="2"/>
        <v>1000</v>
      </c>
      <c r="N7" s="41" t="s">
        <v>26</v>
      </c>
      <c r="O7">
        <v>8</v>
      </c>
    </row>
    <row r="8" ht="33.75" customHeight="1" spans="1:14">
      <c r="A8" s="6"/>
      <c r="B8" s="10" t="s">
        <v>27</v>
      </c>
      <c r="C8" s="11" t="s">
        <v>17</v>
      </c>
      <c r="D8" s="12">
        <v>12</v>
      </c>
      <c r="E8" s="12">
        <v>32</v>
      </c>
      <c r="F8" s="22">
        <v>500</v>
      </c>
      <c r="G8" s="22"/>
      <c r="H8" s="25"/>
      <c r="I8" s="25"/>
      <c r="J8" s="30"/>
      <c r="K8" s="30"/>
      <c r="L8" s="30"/>
      <c r="M8" s="30"/>
      <c r="N8" s="42"/>
    </row>
    <row r="9" ht="33.75" customHeight="1" spans="1:14">
      <c r="A9" s="6"/>
      <c r="B9" s="10" t="s">
        <v>28</v>
      </c>
      <c r="C9" s="11" t="s">
        <v>17</v>
      </c>
      <c r="D9" s="12">
        <v>8</v>
      </c>
      <c r="E9" s="12">
        <v>16</v>
      </c>
      <c r="F9" s="22">
        <v>200</v>
      </c>
      <c r="G9" s="22">
        <v>2</v>
      </c>
      <c r="H9" s="23" t="s">
        <v>18</v>
      </c>
      <c r="I9" s="28" t="s">
        <v>21</v>
      </c>
      <c r="J9" s="30">
        <v>1000</v>
      </c>
      <c r="K9" s="30">
        <f t="shared" si="0"/>
        <v>8</v>
      </c>
      <c r="L9" s="30">
        <f t="shared" si="1"/>
        <v>32</v>
      </c>
      <c r="M9" s="30">
        <f t="shared" si="2"/>
        <v>400</v>
      </c>
      <c r="N9" s="42"/>
    </row>
    <row r="10" ht="39.75" customHeight="1" spans="1:14">
      <c r="A10" s="6"/>
      <c r="B10" s="10" t="s">
        <v>29</v>
      </c>
      <c r="C10" s="11" t="s">
        <v>17</v>
      </c>
      <c r="D10" s="12">
        <v>8</v>
      </c>
      <c r="E10" s="12">
        <v>16</v>
      </c>
      <c r="F10" s="22">
        <v>200</v>
      </c>
      <c r="G10" s="22">
        <v>2</v>
      </c>
      <c r="H10" s="23" t="s">
        <v>18</v>
      </c>
      <c r="I10" s="25" t="s">
        <v>21</v>
      </c>
      <c r="J10" s="30">
        <v>1000</v>
      </c>
      <c r="K10" s="30">
        <f t="shared" si="0"/>
        <v>8</v>
      </c>
      <c r="L10" s="30">
        <f t="shared" si="1"/>
        <v>32</v>
      </c>
      <c r="M10" s="30">
        <f t="shared" si="2"/>
        <v>400</v>
      </c>
      <c r="N10" s="30"/>
    </row>
    <row r="11" ht="53.25" customHeight="1" spans="1:15">
      <c r="A11" s="6"/>
      <c r="B11" s="13" t="s">
        <v>30</v>
      </c>
      <c r="C11" s="14" t="s">
        <v>17</v>
      </c>
      <c r="D11" s="15">
        <v>8</v>
      </c>
      <c r="E11" s="15">
        <v>32</v>
      </c>
      <c r="F11" s="26">
        <v>200</v>
      </c>
      <c r="G11" s="26">
        <v>3</v>
      </c>
      <c r="H11" s="27" t="s">
        <v>31</v>
      </c>
      <c r="I11" s="31" t="s">
        <v>32</v>
      </c>
      <c r="J11" s="32">
        <v>25</v>
      </c>
      <c r="K11" s="33">
        <f t="shared" si="0"/>
        <v>12</v>
      </c>
      <c r="L11" s="33">
        <f t="shared" si="1"/>
        <v>96</v>
      </c>
      <c r="M11" s="33">
        <f t="shared" si="2"/>
        <v>600</v>
      </c>
      <c r="N11" s="40" t="s">
        <v>33</v>
      </c>
      <c r="O11">
        <v>21</v>
      </c>
    </row>
    <row r="12" ht="31.5" customHeight="1" spans="1:15">
      <c r="A12" s="6"/>
      <c r="B12" s="10" t="s">
        <v>34</v>
      </c>
      <c r="C12" s="11" t="s">
        <v>17</v>
      </c>
      <c r="D12" s="12">
        <v>4</v>
      </c>
      <c r="E12" s="12">
        <v>8</v>
      </c>
      <c r="F12" s="22">
        <v>1500</v>
      </c>
      <c r="G12" s="22">
        <v>3</v>
      </c>
      <c r="H12" s="23" t="s">
        <v>18</v>
      </c>
      <c r="I12" s="23">
        <v>5000</v>
      </c>
      <c r="J12" s="30" t="s">
        <v>21</v>
      </c>
      <c r="K12" s="30">
        <f t="shared" ref="K12" si="3">D12*G12/2</f>
        <v>6</v>
      </c>
      <c r="L12" s="30">
        <f t="shared" ref="L12" si="4">E12*G12</f>
        <v>24</v>
      </c>
      <c r="M12" s="30">
        <f t="shared" ref="M12" si="5">F12*G12</f>
        <v>4500</v>
      </c>
      <c r="N12" s="43" t="s">
        <v>35</v>
      </c>
      <c r="O12">
        <v>2</v>
      </c>
    </row>
    <row r="13" ht="31.5" customHeight="1" spans="1:15">
      <c r="A13" s="6"/>
      <c r="B13" s="10" t="s">
        <v>36</v>
      </c>
      <c r="C13" s="11" t="s">
        <v>17</v>
      </c>
      <c r="D13" s="12">
        <v>4</v>
      </c>
      <c r="E13" s="12">
        <v>8</v>
      </c>
      <c r="F13" s="22">
        <v>200</v>
      </c>
      <c r="G13" s="22">
        <v>0</v>
      </c>
      <c r="H13" s="23" t="s">
        <v>37</v>
      </c>
      <c r="I13" s="25" t="s">
        <v>21</v>
      </c>
      <c r="J13" s="30">
        <v>500</v>
      </c>
      <c r="K13" s="30">
        <f t="shared" si="0"/>
        <v>0</v>
      </c>
      <c r="L13" s="30">
        <f t="shared" si="1"/>
        <v>0</v>
      </c>
      <c r="M13" s="30">
        <f t="shared" si="2"/>
        <v>0</v>
      </c>
      <c r="N13" s="43" t="s">
        <v>38</v>
      </c>
      <c r="O13">
        <v>2</v>
      </c>
    </row>
    <row r="14" ht="31.5" customHeight="1" spans="1:15">
      <c r="A14" s="6"/>
      <c r="B14" s="10" t="s">
        <v>39</v>
      </c>
      <c r="C14" s="11" t="s">
        <v>17</v>
      </c>
      <c r="D14" s="12">
        <v>4</v>
      </c>
      <c r="E14" s="12">
        <v>16</v>
      </c>
      <c r="F14" s="22">
        <v>200</v>
      </c>
      <c r="G14" s="22">
        <v>2</v>
      </c>
      <c r="H14" s="23" t="s">
        <v>37</v>
      </c>
      <c r="I14" s="23" t="s">
        <v>40</v>
      </c>
      <c r="J14" s="30">
        <v>200</v>
      </c>
      <c r="K14" s="30">
        <f t="shared" si="0"/>
        <v>4</v>
      </c>
      <c r="L14" s="30">
        <f t="shared" si="1"/>
        <v>32</v>
      </c>
      <c r="M14" s="30">
        <f t="shared" si="2"/>
        <v>400</v>
      </c>
      <c r="N14" s="40" t="s">
        <v>41</v>
      </c>
      <c r="O14">
        <v>4</v>
      </c>
    </row>
    <row r="15" ht="24" customHeight="1" spans="1:14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34">
        <f>SUM(K5:K14)</f>
        <v>62</v>
      </c>
      <c r="L15" s="34">
        <f>SUM(L5:L14)</f>
        <v>328</v>
      </c>
      <c r="M15" s="34">
        <f>SUM(M5:M14)/1024</f>
        <v>7.91015625</v>
      </c>
      <c r="N15" s="34"/>
    </row>
    <row r="17" spans="11:13">
      <c r="K17">
        <f>K15/26</f>
        <v>2.38461538461538</v>
      </c>
      <c r="M17">
        <f>M15/26</f>
        <v>0.304236778846154</v>
      </c>
    </row>
    <row r="20" ht="22.5" customHeight="1" spans="1:14">
      <c r="A20" s="3" t="s">
        <v>1</v>
      </c>
      <c r="B20" s="4" t="s">
        <v>2</v>
      </c>
      <c r="C20" s="5" t="s">
        <v>3</v>
      </c>
      <c r="D20" s="5" t="s">
        <v>4</v>
      </c>
      <c r="E20" s="5" t="s">
        <v>5</v>
      </c>
      <c r="F20" s="20" t="s">
        <v>6</v>
      </c>
      <c r="G20" s="20" t="s">
        <v>7</v>
      </c>
      <c r="H20" s="21" t="s">
        <v>8</v>
      </c>
      <c r="I20" s="20" t="s">
        <v>9</v>
      </c>
      <c r="J20" s="20" t="s">
        <v>10</v>
      </c>
      <c r="K20" s="20" t="s">
        <v>11</v>
      </c>
      <c r="L20" s="20" t="s">
        <v>12</v>
      </c>
      <c r="M20" s="20" t="s">
        <v>13</v>
      </c>
      <c r="N20" s="38" t="s">
        <v>14</v>
      </c>
    </row>
    <row r="21" ht="22.5" customHeight="1" spans="1:14">
      <c r="A21" s="3"/>
      <c r="B21" s="4"/>
      <c r="C21" s="5"/>
      <c r="D21" s="5"/>
      <c r="E21" s="5"/>
      <c r="F21" s="5"/>
      <c r="G21" s="20"/>
      <c r="H21" s="4"/>
      <c r="I21" s="5"/>
      <c r="J21" s="5"/>
      <c r="K21" s="5"/>
      <c r="L21" s="5"/>
      <c r="M21" s="5"/>
      <c r="N21" s="39"/>
    </row>
    <row r="22" ht="43.5" customHeight="1" spans="1:14">
      <c r="A22" s="6" t="s">
        <v>42</v>
      </c>
      <c r="B22" s="10" t="s">
        <v>20</v>
      </c>
      <c r="C22" s="11" t="s">
        <v>17</v>
      </c>
      <c r="D22" s="12">
        <v>4</v>
      </c>
      <c r="E22" s="12">
        <v>8</v>
      </c>
      <c r="F22" s="22">
        <v>200</v>
      </c>
      <c r="G22" s="22">
        <v>2</v>
      </c>
      <c r="H22" s="23" t="s">
        <v>18</v>
      </c>
      <c r="I22" s="23" t="s">
        <v>21</v>
      </c>
      <c r="J22" s="30"/>
      <c r="K22" s="30">
        <f t="shared" ref="K22:K23" si="6">D22*G22/2</f>
        <v>4</v>
      </c>
      <c r="L22" s="30">
        <f t="shared" ref="L22:L23" si="7">E22*G22</f>
        <v>16</v>
      </c>
      <c r="M22" s="30">
        <f t="shared" ref="M22:M23" si="8">F22*G22</f>
        <v>400</v>
      </c>
      <c r="N22" s="30"/>
    </row>
    <row r="23" ht="33.75" customHeight="1" spans="1:14">
      <c r="A23" s="6"/>
      <c r="B23" s="10" t="s">
        <v>43</v>
      </c>
      <c r="C23" s="11" t="s">
        <v>17</v>
      </c>
      <c r="D23" s="12">
        <v>8</v>
      </c>
      <c r="E23" s="12">
        <v>32</v>
      </c>
      <c r="F23" s="22">
        <v>500</v>
      </c>
      <c r="G23" s="22">
        <v>2</v>
      </c>
      <c r="H23" s="24" t="s">
        <v>24</v>
      </c>
      <c r="I23" s="29" t="s">
        <v>44</v>
      </c>
      <c r="J23" s="30"/>
      <c r="K23" s="30">
        <f t="shared" si="6"/>
        <v>8</v>
      </c>
      <c r="L23" s="30">
        <f t="shared" si="7"/>
        <v>64</v>
      </c>
      <c r="M23" s="30">
        <f t="shared" si="8"/>
        <v>1000</v>
      </c>
      <c r="N23" s="41" t="s">
        <v>26</v>
      </c>
    </row>
    <row r="24" ht="33.75" customHeight="1" spans="1:14">
      <c r="A24" s="6"/>
      <c r="B24" s="10" t="s">
        <v>45</v>
      </c>
      <c r="C24" s="11" t="s">
        <v>17</v>
      </c>
      <c r="D24" s="12">
        <v>8</v>
      </c>
      <c r="E24" s="12">
        <v>32</v>
      </c>
      <c r="F24" s="22">
        <v>500</v>
      </c>
      <c r="G24" s="22"/>
      <c r="H24" s="25"/>
      <c r="I24" s="25"/>
      <c r="J24" s="30"/>
      <c r="K24" s="30"/>
      <c r="L24" s="30"/>
      <c r="M24" s="30"/>
      <c r="N24" s="42"/>
    </row>
    <row r="25" ht="33.75" customHeight="1" spans="1:14">
      <c r="A25" s="6"/>
      <c r="B25" s="10" t="s">
        <v>46</v>
      </c>
      <c r="C25" s="11" t="s">
        <v>17</v>
      </c>
      <c r="D25" s="12">
        <v>4</v>
      </c>
      <c r="E25" s="12">
        <v>16</v>
      </c>
      <c r="F25" s="22">
        <v>200</v>
      </c>
      <c r="G25" s="22">
        <v>2</v>
      </c>
      <c r="H25" s="25" t="s">
        <v>47</v>
      </c>
      <c r="I25" s="35" t="s">
        <v>48</v>
      </c>
      <c r="J25" s="30"/>
      <c r="K25" s="30">
        <f t="shared" ref="K25" si="9">D25*G25/2</f>
        <v>4</v>
      </c>
      <c r="L25" s="30">
        <f t="shared" ref="L25" si="10">E25*G25</f>
        <v>32</v>
      </c>
      <c r="M25" s="30">
        <f t="shared" ref="M25" si="11">F25*G25</f>
        <v>400</v>
      </c>
      <c r="N25" s="42"/>
    </row>
    <row r="26" ht="36.75" customHeight="1" spans="1:14">
      <c r="A26" s="6"/>
      <c r="B26" s="10" t="s">
        <v>49</v>
      </c>
      <c r="C26" s="11" t="s">
        <v>17</v>
      </c>
      <c r="D26" s="12">
        <v>4</v>
      </c>
      <c r="E26" s="12">
        <v>16</v>
      </c>
      <c r="F26" s="22">
        <v>200</v>
      </c>
      <c r="G26" s="22">
        <v>2</v>
      </c>
      <c r="H26" s="23" t="s">
        <v>31</v>
      </c>
      <c r="I26" s="35" t="s">
        <v>50</v>
      </c>
      <c r="J26" s="30"/>
      <c r="K26" s="30">
        <f t="shared" ref="K26" si="12">D26*G26/2</f>
        <v>4</v>
      </c>
      <c r="L26" s="30">
        <f t="shared" ref="L26" si="13">E26*G26</f>
        <v>32</v>
      </c>
      <c r="M26" s="30">
        <f t="shared" ref="M26" si="14">F26*G26</f>
        <v>400</v>
      </c>
      <c r="N26" s="40"/>
    </row>
    <row r="27" ht="24" customHeight="1" spans="1:14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34">
        <f>SUM(K22:K26)</f>
        <v>20</v>
      </c>
      <c r="L27" s="34">
        <f>SUM(L22:L26)</f>
        <v>144</v>
      </c>
      <c r="M27" s="34">
        <f>SUM(M22:M26)/1024</f>
        <v>2.1484375</v>
      </c>
      <c r="N27" s="34"/>
    </row>
    <row r="29" spans="1:14">
      <c r="A29" s="3" t="s">
        <v>1</v>
      </c>
      <c r="B29" s="4" t="s">
        <v>2</v>
      </c>
      <c r="C29" s="5" t="s">
        <v>3</v>
      </c>
      <c r="D29" s="5" t="s">
        <v>4</v>
      </c>
      <c r="E29" s="5" t="s">
        <v>5</v>
      </c>
      <c r="F29" s="20" t="s">
        <v>6</v>
      </c>
      <c r="G29" s="20" t="s">
        <v>7</v>
      </c>
      <c r="H29" s="21" t="s">
        <v>8</v>
      </c>
      <c r="I29" s="20" t="s">
        <v>9</v>
      </c>
      <c r="J29" s="20" t="s">
        <v>10</v>
      </c>
      <c r="K29" s="20" t="s">
        <v>11</v>
      </c>
      <c r="L29" s="20" t="s">
        <v>12</v>
      </c>
      <c r="M29" s="20" t="s">
        <v>13</v>
      </c>
      <c r="N29" s="38" t="s">
        <v>14</v>
      </c>
    </row>
    <row r="30" spans="1:14">
      <c r="A30" s="3"/>
      <c r="B30" s="4"/>
      <c r="C30" s="5"/>
      <c r="D30" s="5"/>
      <c r="E30" s="5"/>
      <c r="F30" s="5"/>
      <c r="G30" s="20"/>
      <c r="H30" s="4"/>
      <c r="I30" s="5"/>
      <c r="J30" s="5"/>
      <c r="K30" s="5"/>
      <c r="L30" s="5"/>
      <c r="M30" s="5"/>
      <c r="N30" s="39"/>
    </row>
    <row r="31" ht="17" spans="1:14">
      <c r="A31" s="17" t="s">
        <v>51</v>
      </c>
      <c r="B31" s="7" t="s">
        <v>52</v>
      </c>
      <c r="C31" s="8" t="s">
        <v>17</v>
      </c>
      <c r="D31" s="9">
        <v>8</v>
      </c>
      <c r="E31" s="22">
        <v>16</v>
      </c>
      <c r="F31" s="22">
        <v>200</v>
      </c>
      <c r="G31" s="22">
        <v>2</v>
      </c>
      <c r="H31" s="23" t="s">
        <v>18</v>
      </c>
      <c r="I31" s="23" t="s">
        <v>53</v>
      </c>
      <c r="J31" s="30" t="s">
        <v>54</v>
      </c>
      <c r="K31" s="30">
        <f>D31*G31/2</f>
        <v>8</v>
      </c>
      <c r="L31" s="30">
        <f>E31*G31</f>
        <v>32</v>
      </c>
      <c r="M31" s="30">
        <f>F31*G31</f>
        <v>400</v>
      </c>
      <c r="N31" s="40"/>
    </row>
    <row r="32" ht="17" spans="1:14">
      <c r="A32" s="18"/>
      <c r="B32" s="10" t="s">
        <v>55</v>
      </c>
      <c r="C32" s="11" t="s">
        <v>17</v>
      </c>
      <c r="D32" s="12">
        <v>8</v>
      </c>
      <c r="E32" s="12">
        <v>16</v>
      </c>
      <c r="F32" s="22">
        <v>200</v>
      </c>
      <c r="G32" s="22">
        <v>3</v>
      </c>
      <c r="H32" s="28" t="s">
        <v>56</v>
      </c>
      <c r="I32" s="28" t="s">
        <v>54</v>
      </c>
      <c r="J32" s="30" t="s">
        <v>54</v>
      </c>
      <c r="K32" s="30">
        <f t="shared" ref="K32:K33" si="15">D32*G32/2</f>
        <v>12</v>
      </c>
      <c r="L32" s="30">
        <f t="shared" ref="L32:L33" si="16">E32*G32</f>
        <v>48</v>
      </c>
      <c r="M32" s="30">
        <f t="shared" ref="M32:M33" si="17">F32*G32</f>
        <v>600</v>
      </c>
      <c r="N32" s="30" t="s">
        <v>57</v>
      </c>
    </row>
    <row r="33" ht="16.8" spans="1:14">
      <c r="A33" s="18"/>
      <c r="B33" s="10" t="s">
        <v>58</v>
      </c>
      <c r="C33" s="11" t="s">
        <v>17</v>
      </c>
      <c r="D33" s="12">
        <v>12</v>
      </c>
      <c r="E33" s="12">
        <v>32</v>
      </c>
      <c r="F33" s="22">
        <v>500</v>
      </c>
      <c r="G33" s="22">
        <v>2</v>
      </c>
      <c r="H33" s="29" t="s">
        <v>18</v>
      </c>
      <c r="I33" s="24" t="s">
        <v>54</v>
      </c>
      <c r="J33" s="30" t="s">
        <v>54</v>
      </c>
      <c r="K33" s="30">
        <f t="shared" si="15"/>
        <v>12</v>
      </c>
      <c r="L33" s="30">
        <f t="shared" si="16"/>
        <v>64</v>
      </c>
      <c r="M33" s="30">
        <f t="shared" si="17"/>
        <v>1000</v>
      </c>
      <c r="N33" s="41" t="s">
        <v>59</v>
      </c>
    </row>
    <row r="34" ht="16.8" spans="1:14">
      <c r="A34" s="18"/>
      <c r="B34" s="10" t="s">
        <v>60</v>
      </c>
      <c r="C34" s="11" t="s">
        <v>17</v>
      </c>
      <c r="D34" s="12">
        <v>12</v>
      </c>
      <c r="E34" s="12">
        <v>32</v>
      </c>
      <c r="F34" s="22">
        <v>500</v>
      </c>
      <c r="G34" s="22"/>
      <c r="H34" s="25"/>
      <c r="I34" s="25"/>
      <c r="J34" s="30"/>
      <c r="K34" s="30"/>
      <c r="L34" s="30"/>
      <c r="M34" s="30"/>
      <c r="N34" s="42"/>
    </row>
    <row r="35" ht="17" spans="1:14">
      <c r="A35" s="18"/>
      <c r="B35" s="10" t="s">
        <v>61</v>
      </c>
      <c r="C35" s="11" t="s">
        <v>17</v>
      </c>
      <c r="D35" s="12">
        <v>8</v>
      </c>
      <c r="E35" s="12">
        <v>16</v>
      </c>
      <c r="F35" s="22">
        <v>200</v>
      </c>
      <c r="G35" s="22">
        <v>2</v>
      </c>
      <c r="H35" s="23" t="s">
        <v>18</v>
      </c>
      <c r="I35" s="36" t="s">
        <v>54</v>
      </c>
      <c r="J35" s="37" t="s">
        <v>54</v>
      </c>
      <c r="K35" s="30">
        <f t="shared" ref="K35" si="18">D35*G35/2</f>
        <v>8</v>
      </c>
      <c r="L35" s="30">
        <f t="shared" ref="L35" si="19">E35*G35</f>
        <v>32</v>
      </c>
      <c r="M35" s="30">
        <f t="shared" ref="M35" si="20">F35*G35</f>
        <v>400</v>
      </c>
      <c r="N35" s="30"/>
    </row>
    <row r="36" ht="16.8" spans="1:14">
      <c r="A36" s="19"/>
      <c r="B36" s="13"/>
      <c r="C36" s="14"/>
      <c r="D36" s="15"/>
      <c r="E36" s="15"/>
      <c r="F36" s="26"/>
      <c r="G36" s="26"/>
      <c r="H36" s="27"/>
      <c r="I36" s="31"/>
      <c r="J36" s="32"/>
      <c r="K36" s="33"/>
      <c r="L36" s="33"/>
      <c r="M36" s="33"/>
      <c r="N36" s="40"/>
    </row>
    <row r="37" spans="1:14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34">
        <f>SUM(K31:K36)</f>
        <v>40</v>
      </c>
      <c r="L37" s="34">
        <f>SUM(L31:L36)</f>
        <v>176</v>
      </c>
      <c r="M37" s="34">
        <f>SUM(M31:M36)/1024</f>
        <v>2.34375</v>
      </c>
      <c r="N37" s="34"/>
    </row>
  </sheetData>
  <mergeCells count="70">
    <mergeCell ref="A2:B2"/>
    <mergeCell ref="A3:A4"/>
    <mergeCell ref="A5:A14"/>
    <mergeCell ref="A20:A21"/>
    <mergeCell ref="A22:A26"/>
    <mergeCell ref="A29:A30"/>
    <mergeCell ref="A31:A35"/>
    <mergeCell ref="B3:B4"/>
    <mergeCell ref="B20:B21"/>
    <mergeCell ref="B29:B30"/>
    <mergeCell ref="C3:C4"/>
    <mergeCell ref="C20:C21"/>
    <mergeCell ref="C29:C30"/>
    <mergeCell ref="D3:D4"/>
    <mergeCell ref="D20:D21"/>
    <mergeCell ref="D29:D30"/>
    <mergeCell ref="E3:E4"/>
    <mergeCell ref="E20:E21"/>
    <mergeCell ref="E29:E30"/>
    <mergeCell ref="F3:F4"/>
    <mergeCell ref="F20:F21"/>
    <mergeCell ref="F29:F30"/>
    <mergeCell ref="G3:G4"/>
    <mergeCell ref="G7:G8"/>
    <mergeCell ref="G20:G21"/>
    <mergeCell ref="G23:G24"/>
    <mergeCell ref="G29:G30"/>
    <mergeCell ref="G33:G34"/>
    <mergeCell ref="H3:H4"/>
    <mergeCell ref="H7:H8"/>
    <mergeCell ref="H20:H21"/>
    <mergeCell ref="H23:H24"/>
    <mergeCell ref="H29:H30"/>
    <mergeCell ref="H33:H34"/>
    <mergeCell ref="I3:I4"/>
    <mergeCell ref="I7:I8"/>
    <mergeCell ref="I20:I21"/>
    <mergeCell ref="I23:I24"/>
    <mergeCell ref="I29:I30"/>
    <mergeCell ref="I33:I34"/>
    <mergeCell ref="J3:J4"/>
    <mergeCell ref="J7:J8"/>
    <mergeCell ref="J20:J21"/>
    <mergeCell ref="J23:J24"/>
    <mergeCell ref="J29:J30"/>
    <mergeCell ref="J33:J34"/>
    <mergeCell ref="K3:K4"/>
    <mergeCell ref="K7:K8"/>
    <mergeCell ref="K20:K21"/>
    <mergeCell ref="K23:K24"/>
    <mergeCell ref="K29:K30"/>
    <mergeCell ref="K33:K34"/>
    <mergeCell ref="L3:L4"/>
    <mergeCell ref="L7:L8"/>
    <mergeCell ref="L20:L21"/>
    <mergeCell ref="L23:L24"/>
    <mergeCell ref="L29:L30"/>
    <mergeCell ref="L33:L34"/>
    <mergeCell ref="M3:M4"/>
    <mergeCell ref="M7:M8"/>
    <mergeCell ref="M20:M21"/>
    <mergeCell ref="M23:M24"/>
    <mergeCell ref="M29:M30"/>
    <mergeCell ref="M33:M34"/>
    <mergeCell ref="N3:N4"/>
    <mergeCell ref="N7:N8"/>
    <mergeCell ref="N20:N21"/>
    <mergeCell ref="N23:N24"/>
    <mergeCell ref="N29:N30"/>
    <mergeCell ref="N33:N34"/>
  </mergeCells>
  <dataValidations count="2">
    <dataValidation type="list" allowBlank="1" showInputMessage="1" showErrorMessage="1" sqref="C5 C31">
      <formula1>"请选择,KVM,VMWARE"</formula1>
    </dataValidation>
    <dataValidation type="list" allowBlank="1" showInputMessage="1" showErrorMessage="1" sqref="C6:C14 C22:C26 C32:C36">
      <formula1>"KVM, VMWARE"</formula1>
    </dataValidation>
  </dataValidations>
  <pageMargins left="0.699305555555556" right="0.699305555555556" top="0.75" bottom="0.75" header="0.3" footer="0.3"/>
  <pageSetup paperSize="9" scale="69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SCP AS更新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</dc:creator>
  <cp:lastModifiedBy>Jack</cp:lastModifiedBy>
  <dcterms:created xsi:type="dcterms:W3CDTF">2018-04-18T13:58:00Z</dcterms:created>
  <cp:lastPrinted>2019-01-04T10:49:00Z</cp:lastPrinted>
  <dcterms:modified xsi:type="dcterms:W3CDTF">2019-10-30T22:48:12Z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2052-1.6.1.2429</vt:lpwstr>
  </property>
</Properties>
</file>