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23.xml"/>
  <Override ContentType="application/vnd.openxmlformats-officedocument.spreadsheetml.worksheet+xml" PartName="/xl/worksheets/sheet58.xml"/>
  <Override ContentType="application/vnd.openxmlformats-officedocument.spreadsheetml.worksheet+xml" PartName="/xl/worksheets/sheet66.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9.xml"/>
  <Override ContentType="application/vnd.openxmlformats-officedocument.spreadsheetml.worksheet+xml" PartName="/xl/worksheets/sheet67.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69.xml"/>
  <Override ContentType="application/vnd.openxmlformats-officedocument.spreadsheetml.worksheet+xml" PartName="/xl/worksheets/sheet56.xml"/>
  <Override ContentType="application/vnd.openxmlformats-officedocument.spreadsheetml.worksheet+xml" PartName="/xl/worksheets/sheet68.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60.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57.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6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6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71.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63.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6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65.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70.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64.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57.xml"/>
  <Override ContentType="application/vnd.openxmlformats-officedocument.drawing+xml" PartName="/xl/drawings/drawing65.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7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6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71.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68.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67.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6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60.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61.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58.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6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6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59.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User Manual Review Findings Sum" sheetId="1" r:id="rId3"/>
    <sheet state="visible" name="User's Manual" sheetId="2" r:id="rId4"/>
    <sheet state="visible" name="User's Manual Decisions" sheetId="3" r:id="rId5"/>
    <sheet state="visible" name="Administrator's Manual Review F" sheetId="4" r:id="rId6"/>
    <sheet state="visible" name="Administrator's Manual" sheetId="5" r:id="rId7"/>
    <sheet state="visible" name="Administrator's Manual Decision" sheetId="6" r:id="rId8"/>
    <sheet state="visible" name="Setup Instructions Review Findi" sheetId="7" r:id="rId9"/>
    <sheet state="visible" name="Setup Instructions" sheetId="8" r:id="rId10"/>
    <sheet state="visible" name="Setup Instructions Decisions" sheetId="9" r:id="rId11"/>
    <sheet state="visible" name="Feasibility Analysis Review Fin" sheetId="10" r:id="rId12"/>
    <sheet state="visible" name="Feasibility Analysis" sheetId="11" r:id="rId13"/>
    <sheet state="visible" name="Feasibility Analysis Decisions" sheetId="12" r:id="rId14"/>
    <sheet state="visible" name="Software Design Review Findings" sheetId="13" r:id="rId15"/>
    <sheet state="visible" name="Software Design" sheetId="14" r:id="rId16"/>
    <sheet state="visible" name="Software Design Decisions" sheetId="15" r:id="rId17"/>
    <sheet state="visible" name="SDS Review Findings Summary" sheetId="16" r:id="rId18"/>
    <sheet state="visible" name="Software Design Specification (" sheetId="17" r:id="rId19"/>
    <sheet state="visible" name="SDS Decisions" sheetId="18" r:id="rId20"/>
    <sheet state="visible" name="SRS Review Findings Summary" sheetId="19" r:id="rId21"/>
    <sheet state="visible" name="Software Requirements Specifica" sheetId="20" r:id="rId22"/>
    <sheet state="visible" name="SRS Decisions" sheetId="21" r:id="rId23"/>
    <sheet state="visible" name="Test Plan Review Findings Summa" sheetId="22" r:id="rId24"/>
    <sheet state="visible" name="Test Plan" sheetId="23" r:id="rId25"/>
    <sheet state="visible" name="Test Plan Decisions" sheetId="24" r:id="rId26"/>
    <sheet state="visible" name="README.txt" sheetId="25" r:id="rId27"/>
    <sheet state="visible" name="ChangePasswordForm.java" sheetId="26" r:id="rId28"/>
    <sheet state="visible" name="ChatFrame.java" sheetId="27" r:id="rId29"/>
    <sheet state="visible" name="ChatThread.java" sheetId="28" r:id="rId30"/>
    <sheet state="visible" name="ClientLogin.java" sheetId="29" r:id="rId31"/>
    <sheet state="visible" name="ClientSendThread.java" sheetId="30" r:id="rId32"/>
    <sheet state="visible" name="ConnectionSettings.java" sheetId="31" r:id="rId33"/>
    <sheet state="visible" name="FileSharingPanel.java" sheetId="32" r:id="rId34"/>
    <sheet state="visible" name="FileTablePopupListener.java" sheetId="33" r:id="rId35"/>
    <sheet state="visible" name="FileViewer.java" sheetId="34" r:id="rId36"/>
    <sheet state="visible" name="CommunicationTemplate.xml" sheetId="35" r:id="rId37"/>
    <sheet state="visible" name="ImagePanel.java" sheetId="36" r:id="rId38"/>
    <sheet state="visible" name="KeyBoard.java" sheetId="37" r:id="rId39"/>
    <sheet state="visible" name="MBAddCategory.java" sheetId="38" r:id="rId40"/>
    <sheet state="visible" name="MBAddNewTopic.java" sheetId="39" r:id="rId41"/>
    <sheet state="visible" name="NewMsgScreen.java" sheetId="40" r:id="rId42"/>
    <sheet state="visible" name="PDFViewer.java" sheetId="41" r:id="rId43"/>
    <sheet state="visible" name="RenameDialog.java" sheetId="42" r:id="rId44"/>
    <sheet state="visible" name="SVGViewer.java" sheetId="43" r:id="rId45"/>
    <sheet state="visible" name="TableSorter.java" sheetId="44" r:id="rId46"/>
    <sheet state="visible" name="UserProfileForm.java" sheetId="45" r:id="rId47"/>
    <sheet state="visible" name="UserTablePopupMenu.java" sheetId="46" r:id="rId48"/>
    <sheet state="visible" name="WUSChatInterpreter.java" sheetId="47" r:id="rId49"/>
    <sheet state="visible" name="WUSClientMainFrame.java" sheetId="48" r:id="rId50"/>
    <sheet state="visible" name="WUSFileSAXInterpreter.java" sheetId="49" r:id="rId51"/>
    <sheet state="visible" name="WUSServerConnection.java" sheetId="50" r:id="rId52"/>
    <sheet state="visible" name="WUSServerInterpreter.java" sheetId="51" r:id="rId53"/>
    <sheet state="visible" name="WUSUserSaxInterpreter.java" sheetId="52" r:id="rId54"/>
    <sheet state="visible" name="WUSSaxXML.java" sheetId="53" r:id="rId55"/>
    <sheet state="visible" name="WUSServerCommandInterface.java" sheetId="54" r:id="rId56"/>
    <sheet state="visible" name="WUSFile.java" sheetId="55" r:id="rId57"/>
    <sheet state="visible" name="WUSUser.java" sheetId="56" r:id="rId58"/>
    <sheet state="visible" name="WUSXMLCreator.java" sheetId="57" r:id="rId59"/>
    <sheet state="visible" name="WUSProperties.properties" sheetId="58" r:id="rId60"/>
    <sheet state="visible" name="PDFTranslator.java" sheetId="59" r:id="rId61"/>
    <sheet state="visible" name="SVGTranslator.java" sheetId="60" r:id="rId62"/>
    <sheet state="visible" name="WUSClientResponder.java" sheetId="61" r:id="rId63"/>
    <sheet state="visible" name="WUSDatabase.java" sheetId="62" r:id="rId64"/>
    <sheet state="visible" name="WUSServer.java" sheetId="63" r:id="rId65"/>
    <sheet state="visible" name="WUSServerMain.java" sheetId="64" r:id="rId66"/>
    <sheet state="visible" name="WUSServerThread.java" sheetId="65" r:id="rId67"/>
    <sheet state="visible" name="WUSTranslationModule.java" sheetId="66" r:id="rId68"/>
    <sheet state="visible" name="WUSUserManager.java" sheetId="67" r:id="rId69"/>
    <sheet state="visible" name="ServerSettings.properties" sheetId="68" r:id="rId70"/>
    <sheet state="visible" name="Instructions" sheetId="69" r:id="rId71"/>
    <sheet state="visible" name="DropDowns" sheetId="70" r:id="rId72"/>
    <sheet state="visible" name="Template History" sheetId="71" r:id="rId73"/>
  </sheets>
  <definedNames>
    <definedName localSheetId="57" name="WPName">WUSProperties.properties!$E$2</definedName>
    <definedName localSheetId="46" name="AuthName">WUSChatInterpreter.java!$A$2</definedName>
    <definedName localSheetId="16" name="VerNum">'Software Design Specification ('!$F$2</definedName>
    <definedName localSheetId="47" name="WPName">WUSClientMainFrame.java!$E$2</definedName>
    <definedName localSheetId="65" name="ProjName">WUSTranslationModule.java!$H$2</definedName>
    <definedName localSheetId="19" name="VerNum">'Software Requirements Specifica'!$F$2</definedName>
    <definedName localSheetId="58" name="WPName">PDFTranslator.java!$E$2</definedName>
    <definedName localSheetId="64" name="VerNum">WUSServerThread.java!$F$2</definedName>
    <definedName localSheetId="4" name="VerNum">'Administrator''s Manual'!$F$2</definedName>
    <definedName localSheetId="36" name="ProjName">KeyBoard.java!$H$2</definedName>
    <definedName localSheetId="59" name="AuthName">SVGTranslator.java!$A$2</definedName>
    <definedName localSheetId="7" name="ProjName">'Setup Instructions'!$H$2</definedName>
    <definedName localSheetId="28" name="RevDate">ClientLogin.java!$D$2</definedName>
    <definedName localSheetId="30" name="ProjName">ConnectionSettings.java!$H$2</definedName>
    <definedName localSheetId="22" name="WPName">'Test Plan'!$E$2</definedName>
    <definedName localSheetId="13" name="VerNum">'Software Design'!$F$2</definedName>
    <definedName localSheetId="13" name="WPName">'Software Design'!$E$2</definedName>
    <definedName localSheetId="52" name="VerNum">WUSSaxXML.java!$F$2</definedName>
    <definedName localSheetId="61" name="RevDate">WUSDatabase.java!$D$2</definedName>
    <definedName localSheetId="32" name="VerNum">FileTablePopupListener.java!$F$2</definedName>
    <definedName localSheetId="44" name="RevDate">UserProfileForm.java!$D$2</definedName>
    <definedName localSheetId="53" name="WPName">WUSServerCommandInterface.java!$E$2</definedName>
    <definedName localSheetId="53" name="AuthName">WUSServerCommandInterface.java!$A$2</definedName>
    <definedName localSheetId="33" name="WPName">FileViewer.java!$E$2</definedName>
    <definedName localSheetId="50" name="VerNum">WUSServerInterpreter.java!$F$2</definedName>
    <definedName localSheetId="4" name="RevDate">'Administrator''s Manual'!$D$2</definedName>
    <definedName localSheetId="4" name="ProjName">'Administrator''s Manual'!$H$2</definedName>
    <definedName name="Status">DropDowns!$E$3:$E$4</definedName>
    <definedName localSheetId="61" name="WPName">WUSDatabase.java!$E$2</definedName>
    <definedName localSheetId="54" name="ProjName">WUSFile.java!$H$2</definedName>
    <definedName localSheetId="48" name="VerNum">WUSFileSAXInterpreter.java!$F$2</definedName>
    <definedName localSheetId="30" name="RevDate">ConnectionSettings.java!$D$2</definedName>
    <definedName name="VerNum">'User''s Manual'!$F$2</definedName>
    <definedName localSheetId="24" name="RevDate">README.txt!$D$2</definedName>
    <definedName localSheetId="49" name="AuthName">WUSServerConnection.java!$A$2</definedName>
    <definedName localSheetId="19" name="ProjName">'Software Requirements Specifica'!$H$2</definedName>
    <definedName localSheetId="40" name="WPName">PDFViewer.java!$E$2</definedName>
    <definedName localSheetId="7" name="VerNum">'Setup Instructions'!$F$2</definedName>
    <definedName localSheetId="65" name="WPName">WUSTranslationModule.java!$E$2</definedName>
    <definedName localSheetId="48" name="AuthName">WUSFileSAXInterpreter.java!$A$2</definedName>
    <definedName localSheetId="10" name="ProjName">'Feasibility Analysis'!$H$2</definedName>
    <definedName localSheetId="57" name="ProjName">WUSProperties.properties!$H$2</definedName>
    <definedName localSheetId="52" name="ProjName">WUSSaxXML.java!$H$2</definedName>
    <definedName localSheetId="55" name="AuthName">WUSUser.java!$A$2</definedName>
    <definedName localSheetId="16" name="ProjName">'Software Design Specification ('!$H$2</definedName>
    <definedName localSheetId="26" name="WPName">ChatFrame.java!$E$2</definedName>
    <definedName localSheetId="43" name="AuthName">TableSorter.java!$A$2</definedName>
    <definedName localSheetId="56" name="AuthName">WUSXMLCreator.java!$A$2</definedName>
    <definedName localSheetId="25" name="AuthName">ChangePasswordForm.java!$A$2</definedName>
    <definedName localSheetId="39" name="ProjName">NewMsgScreen.java!$H$2</definedName>
    <definedName localSheetId="29" name="ProjName">ClientSendThread.java!$H$2</definedName>
    <definedName localSheetId="37" name="AuthName">MBAddCategory.java!$A$2</definedName>
    <definedName localSheetId="35" name="RevDate">ImagePanel.java!$D$2</definedName>
    <definedName localSheetId="37" name="VerNum">MBAddCategory.java!$F$2</definedName>
    <definedName localSheetId="33" name="AuthName">FileViewer.java!$A$2</definedName>
    <definedName localSheetId="46" name="ProjName">WUSChatInterpreter.java!$H$2</definedName>
    <definedName localSheetId="38" name="WPName">MBAddNewTopic.java!$E$2</definedName>
    <definedName localSheetId="41" name="AuthName">RenameDialog.java!$A$2</definedName>
    <definedName localSheetId="45" name="WPName">UserTablePopupMenu.java!$E$2</definedName>
    <definedName localSheetId="40" name="VerNum">PDFViewer.java!$F$2</definedName>
    <definedName localSheetId="24" name="AuthName">README.txt!$A$2</definedName>
    <definedName localSheetId="66" name="RevDate">WUSUserManager.java!$D$2</definedName>
    <definedName localSheetId="57" name="VerNum">WUSProperties.properties!$F$2</definedName>
    <definedName localSheetId="26" name="AuthName">ChatFrame.java!$A$2</definedName>
    <definedName localSheetId="24" name="ProjName">README.txt!$H$2</definedName>
    <definedName name="RevDate">'User''s Manual'!$D$2</definedName>
    <definedName localSheetId="45" name="AuthName">UserTablePopupMenu.java!$A$2</definedName>
    <definedName localSheetId="51" name="RevDate">WUSUserSaxInterpreter.java!$D$2</definedName>
    <definedName localSheetId="35" name="AuthName">ImagePanel.java!$A$2</definedName>
    <definedName localSheetId="38" name="ProjName">MBAddNewTopic.java!$H$2</definedName>
    <definedName localSheetId="46" name="RevDate">WUSChatInterpreter.java!$D$2</definedName>
    <definedName localSheetId="56" name="VerNum">WUSXMLCreator.java!$F$2</definedName>
    <definedName localSheetId="10" name="VerNum">'Feasibility Analysis'!$F$2</definedName>
    <definedName localSheetId="50" name="AuthName">WUSServerInterpreter.java!$A$2</definedName>
    <definedName localSheetId="65" name="VerNum">WUSTranslationModule.java!$F$2</definedName>
    <definedName localSheetId="61" name="ProjName">WUSDatabase.java!$H$2</definedName>
    <definedName localSheetId="13" name="AuthName">'Software Design'!$A$2</definedName>
    <definedName localSheetId="64" name="WPName">WUSServerThread.java!$E$2</definedName>
    <definedName localSheetId="49" name="ProjName">WUSServerConnection.java!$H$2</definedName>
    <definedName localSheetId="67" name="ProjName">ServerSettings.properties!$H$2</definedName>
    <definedName localSheetId="55" name="RevDate">WUSUser.java!$D$2</definedName>
    <definedName localSheetId="45" name="VerNum">UserTablePopupMenu.java!$F$2</definedName>
    <definedName localSheetId="7" name="AuthName">'Setup Instructions'!$A$2</definedName>
    <definedName localSheetId="63" name="RevDate">WUSServerMain.java!$D$2</definedName>
    <definedName localSheetId="66" name="AuthName">WUSUserManager.java!$A$2</definedName>
    <definedName localSheetId="49" name="WPName">WUSServerConnection.java!$E$2</definedName>
    <definedName localSheetId="60" name="ProjName">WUSClientResponder.java!$H$2</definedName>
    <definedName localSheetId="24" name="WPName">README.txt!$E$2</definedName>
    <definedName localSheetId="65" name="AuthName">WUSTranslationModule.java!$A$2</definedName>
    <definedName localSheetId="62" name="WPName">WUSServer.java!$E$2</definedName>
    <definedName localSheetId="31" name="RevDate">FileSharingPanel.java!$D$2</definedName>
    <definedName localSheetId="41" name="RevDate">RenameDialog.java!$D$2</definedName>
    <definedName localSheetId="33" name="ProjName">FileViewer.java!$H$2</definedName>
    <definedName localSheetId="44" name="ProjName">UserProfileForm.java!$H$2</definedName>
    <definedName localSheetId="58" name="RevDate">PDFTranslator.java!$D$2</definedName>
    <definedName localSheetId="16" name="RevDate">'Software Design Specification ('!$D$2</definedName>
    <definedName localSheetId="58" name="ProjName">PDFTranslator.java!$H$2</definedName>
    <definedName localSheetId="10" name="AuthName">'Feasibility Analysis'!$A$2</definedName>
    <definedName localSheetId="36" name="WPName">KeyBoard.java!$E$2</definedName>
    <definedName localSheetId="27" name="WPName">ChatThread.java!$E$2</definedName>
    <definedName localSheetId="22" name="AuthName">'Test Plan'!$A$2</definedName>
    <definedName localSheetId="4" name="WPName">'Administrator''s Manual'!$E$2</definedName>
    <definedName localSheetId="62" name="AuthName">WUSServer.java!$A$2</definedName>
    <definedName localSheetId="35" name="WPName">ImagePanel.java!$E$2</definedName>
    <definedName localSheetId="55" name="ProjName">WUSUser.java!$H$2</definedName>
    <definedName localSheetId="42" name="ProjName">SVGViewer.java!$H$2</definedName>
    <definedName localSheetId="47" name="RevDate">WUSClientMainFrame.java!$D$2</definedName>
    <definedName localSheetId="39" name="WPName">NewMsgScreen.java!$E$2</definedName>
    <definedName localSheetId="48" name="WPName">WUSFileSAXInterpreter.java!$E$2</definedName>
    <definedName localSheetId="49" name="VerNum">WUSServerConnection.java!$F$2</definedName>
    <definedName localSheetId="26" name="ProjName">ChatFrame.java!$H$2</definedName>
    <definedName localSheetId="10" name="RevDate">'Feasibility Analysis'!$D$2</definedName>
    <definedName localSheetId="46" name="VerNum">WUSChatInterpreter.java!$F$2</definedName>
    <definedName name="WPName">'User''s Manual'!$E$2</definedName>
    <definedName localSheetId="31" name="ProjName">FileSharingPanel.java!$H$2</definedName>
    <definedName localSheetId="50" name="RevDate">WUSServerInterpreter.java!$D$2</definedName>
    <definedName localSheetId="62" name="VerNum">WUSServer.java!$F$2</definedName>
    <definedName localSheetId="32" name="AuthName">FileTablePopupListener.java!$A$2</definedName>
    <definedName localSheetId="19" name="AuthName">'Software Requirements Specifica'!$A$2</definedName>
    <definedName localSheetId="31" name="VerNum">FileSharingPanel.java!$F$2</definedName>
    <definedName localSheetId="54" name="RevDate">WUSFile.java!$D$2</definedName>
    <definedName localSheetId="64" name="RevDate">WUSServerThread.java!$D$2</definedName>
    <definedName localSheetId="33" name="RevDate">FileViewer.java!$D$2</definedName>
    <definedName localSheetId="60" name="VerNum">WUSClientResponder.java!$F$2</definedName>
    <definedName localSheetId="31" name="AuthName">FileSharingPanel.java!$A$2</definedName>
    <definedName localSheetId="34" name="VerNum">CommunicationTemplate.xml!$F$2</definedName>
    <definedName localSheetId="64" name="ProjName">WUSServerThread.java!$H$2</definedName>
    <definedName localSheetId="48" name="RevDate">WUSFileSAXInterpreter.java!$D$2</definedName>
    <definedName localSheetId="42" name="WPName">SVGViewer.java!$E$2</definedName>
    <definedName localSheetId="30" name="VerNum">ConnectionSettings.java!$F$2</definedName>
    <definedName localSheetId="45" name="RevDate">UserTablePopupMenu.java!$D$2</definedName>
    <definedName localSheetId="46" name="WPName">WUSChatInterpreter.java!$E$2</definedName>
    <definedName localSheetId="61" name="AuthName">WUSDatabase.java!$A$2</definedName>
    <definedName localSheetId="43" name="RevDate">TableSorter.java!$D$2</definedName>
    <definedName localSheetId="4" name="AuthName">'Administrator''s Manual'!$A$2</definedName>
    <definedName localSheetId="25" name="VerNum">ChangePasswordForm.java!$F$2</definedName>
    <definedName localSheetId="29" name="RevDate">ClientSendThread.java!$D$2</definedName>
    <definedName localSheetId="27" name="AuthName">ChatThread.java!$A$2</definedName>
    <definedName localSheetId="37" name="ProjName">MBAddCategory.java!$H$2</definedName>
    <definedName localSheetId="41" name="VerNum">RenameDialog.java!$F$2</definedName>
    <definedName name="ProjName">'User''s Manual'!$H$2</definedName>
    <definedName localSheetId="30" name="WPName">ConnectionSettings.java!$E$2</definedName>
    <definedName localSheetId="59" name="VerNum">SVGTranslator.java!$F$2</definedName>
    <definedName localSheetId="60" name="WPName">WUSClientResponder.java!$E$2</definedName>
    <definedName localSheetId="63" name="AuthName">WUSServerMain.java!$A$2</definedName>
    <definedName localSheetId="38" name="AuthName">MBAddNewTopic.java!$A$2</definedName>
    <definedName localSheetId="54" name="AuthName">WUSFile.java!$A$2</definedName>
    <definedName localSheetId="29" name="AuthName">ClientSendThread.java!$A$2</definedName>
    <definedName localSheetId="52" name="WPName">WUSSaxXML.java!$E$2</definedName>
    <definedName localSheetId="67" name="AuthName">ServerSettings.properties!$A$2</definedName>
    <definedName localSheetId="35" name="ProjName">ImagePanel.java!$H$2</definedName>
    <definedName name="AuthName">'User''s Manual'!$A$2</definedName>
    <definedName localSheetId="30" name="AuthName">ConnectionSettings.java!$A$2</definedName>
    <definedName localSheetId="47" name="ProjName">WUSClientMainFrame.java!$H$2</definedName>
    <definedName localSheetId="44" name="VerNum">UserProfileForm.java!$F$2</definedName>
    <definedName localSheetId="26" name="RevDate">ChatFrame.java!$D$2</definedName>
    <definedName localSheetId="63" name="WPName">WUSServerMain.java!$E$2</definedName>
    <definedName localSheetId="32" name="RevDate">FileTablePopupListener.java!$D$2</definedName>
    <definedName localSheetId="19" name="WPName">'Software Requirements Specifica'!$E$2</definedName>
    <definedName localSheetId="36" name="RevDate">KeyBoard.java!$D$2</definedName>
    <definedName localSheetId="36" name="VerNum">KeyBoard.java!$F$2</definedName>
    <definedName localSheetId="19" name="RevDate">'Software Requirements Specifica'!$D$2</definedName>
    <definedName localSheetId="64" name="AuthName">WUSServerThread.java!$A$2</definedName>
    <definedName localSheetId="24" name="VerNum">README.txt!$F$2</definedName>
    <definedName localSheetId="47" name="AuthName">WUSClientMainFrame.java!$A$2</definedName>
    <definedName localSheetId="51" name="ProjName">WUSUserSaxInterpreter.java!$H$2</definedName>
    <definedName localSheetId="27" name="VerNum">ChatThread.java!$F$2</definedName>
    <definedName localSheetId="25" name="ProjName">ChangePasswordForm.java!$H$2</definedName>
    <definedName localSheetId="40" name="RevDate">PDFViewer.java!$D$2</definedName>
    <definedName localSheetId="62" name="ProjName">WUSServer.java!$H$2</definedName>
    <definedName localSheetId="25" name="RevDate">ChangePasswordForm.java!$D$2</definedName>
    <definedName localSheetId="44" name="WPName">UserProfileForm.java!$E$2</definedName>
    <definedName localSheetId="60" name="AuthName">WUSClientResponder.java!$A$2</definedName>
    <definedName localSheetId="53" name="VerNum">WUSServerCommandInterface.java!$F$2</definedName>
    <definedName localSheetId="50" name="WPName">WUSServerInterpreter.java!$E$2</definedName>
    <definedName localSheetId="29" name="WPName">ClientSendThread.java!$E$2</definedName>
    <definedName localSheetId="7" name="WPName">'Setup Instructions'!$E$2</definedName>
    <definedName localSheetId="28" name="WPName">ClientLogin.java!$E$2</definedName>
    <definedName localSheetId="28" name="VerNum">ClientLogin.java!$F$2</definedName>
    <definedName localSheetId="56" name="WPName">WUSXMLCreator.java!$E$2</definedName>
    <definedName localSheetId="42" name="AuthName">SVGViewer.java!$A$2</definedName>
    <definedName localSheetId="53" name="RevDate">WUSServerCommandInterface.java!$D$2</definedName>
    <definedName localSheetId="13" name="RevDate">'Software Design'!$D$2</definedName>
    <definedName localSheetId="45" name="ProjName">UserTablePopupMenu.java!$H$2</definedName>
    <definedName localSheetId="26" name="VerNum">ChatFrame.java!$F$2</definedName>
    <definedName localSheetId="40" name="AuthName">PDFViewer.java!$A$2</definedName>
    <definedName localSheetId="22" name="VerNum">'Test Plan'!$F$2</definedName>
    <definedName localSheetId="22" name="RevDate">'Test Plan'!$D$2</definedName>
    <definedName localSheetId="27" name="RevDate">ChatThread.java!$D$2</definedName>
    <definedName localSheetId="56" name="RevDate">WUSXMLCreator.java!$D$2</definedName>
    <definedName localSheetId="66" name="VerNum">WUSUserManager.java!$F$2</definedName>
    <definedName localSheetId="65" name="RevDate">WUSTranslationModule.java!$D$2</definedName>
    <definedName localSheetId="39" name="AuthName">NewMsgScreen.java!$A$2</definedName>
    <definedName localSheetId="54" name="WPName">WUSFile.java!$E$2</definedName>
    <definedName localSheetId="32" name="ProjName">FileTablePopupListener.java!$H$2</definedName>
    <definedName localSheetId="39" name="RevDate">NewMsgScreen.java!$D$2</definedName>
    <definedName localSheetId="43" name="ProjName">TableSorter.java!$H$2</definedName>
    <definedName name="Cause">DropDowns!$B$3:$B$15</definedName>
    <definedName localSheetId="27" name="ProjName">ChatThread.java!$H$2</definedName>
    <definedName localSheetId="42" name="RevDate">SVGViewer.java!$D$2</definedName>
    <definedName localSheetId="51" name="WPName">WUSUserSaxInterpreter.java!$E$2</definedName>
    <definedName localSheetId="35" name="VerNum">ImagePanel.java!$F$2</definedName>
    <definedName localSheetId="16" name="WPName">'Software Design Specification ('!$E$2</definedName>
    <definedName localSheetId="33" name="VerNum">FileViewer.java!$F$2</definedName>
    <definedName localSheetId="34" name="RevDate">CommunicationTemplate.xml!$D$2</definedName>
    <definedName localSheetId="48" name="ProjName">WUSFileSAXInterpreter.java!$H$2</definedName>
    <definedName localSheetId="52" name="AuthName">WUSSaxXML.java!$A$2</definedName>
    <definedName localSheetId="57" name="RevDate">WUSProperties.properties!$D$2</definedName>
    <definedName localSheetId="39" name="VerNum">NewMsgScreen.java!$F$2</definedName>
    <definedName localSheetId="54" name="VerNum">WUSFile.java!$F$2</definedName>
    <definedName localSheetId="59" name="WPName">SVGTranslator.java!$E$2</definedName>
    <definedName localSheetId="28" name="ProjName">ClientLogin.java!$H$2</definedName>
    <definedName localSheetId="66" name="ProjName">WUSUserManager.java!$H$2</definedName>
    <definedName localSheetId="47" name="VerNum">WUSClientMainFrame.java!$F$2</definedName>
    <definedName localSheetId="29" name="VerNum">ClientSendThread.java!$F$2</definedName>
    <definedName localSheetId="16" name="AuthName">'Software Design Specification ('!$A$2</definedName>
    <definedName localSheetId="34" name="ProjName">CommunicationTemplate.xml!$H$2</definedName>
    <definedName localSheetId="52" name="RevDate">WUSSaxXML.java!$D$2</definedName>
    <definedName localSheetId="43" name="WPName">TableSorter.java!$E$2</definedName>
    <definedName localSheetId="62" name="RevDate">WUSServer.java!$D$2</definedName>
    <definedName localSheetId="31" name="WPName">FileSharingPanel.java!$E$2</definedName>
    <definedName localSheetId="34" name="WPName">CommunicationTemplate.xml!$E$2</definedName>
    <definedName localSheetId="51" name="VerNum">WUSUserSaxInterpreter.java!$F$2</definedName>
    <definedName localSheetId="42" name="VerNum">SVGViewer.java!$F$2</definedName>
    <definedName localSheetId="63" name="ProjName">WUSServerMain.java!$H$2</definedName>
    <definedName localSheetId="53" name="ProjName">WUSServerCommandInterface.java!$H$2</definedName>
    <definedName localSheetId="34" name="AuthName">CommunicationTemplate.xml!$A$2</definedName>
    <definedName localSheetId="59" name="ProjName">SVGTranslator.java!$H$2</definedName>
    <definedName name="Severity">DropDowns!$F$9:$F$13</definedName>
    <definedName localSheetId="50" name="ProjName">WUSServerInterpreter.java!$H$2</definedName>
    <definedName localSheetId="37" name="WPName">MBAddCategory.java!$E$2</definedName>
    <definedName localSheetId="38" name="RevDate">MBAddNewTopic.java!$D$2</definedName>
    <definedName localSheetId="41" name="ProjName">RenameDialog.java!$H$2</definedName>
    <definedName localSheetId="22" name="ProjName">'Test Plan'!$H$2</definedName>
    <definedName localSheetId="51" name="AuthName">WUSUserSaxInterpreter.java!$A$2</definedName>
    <definedName localSheetId="66" name="WPName">WUSUserManager.java!$E$2</definedName>
    <definedName localSheetId="40" name="ProjName">PDFViewer.java!$H$2</definedName>
    <definedName localSheetId="58" name="VerNum">PDFTranslator.java!$F$2</definedName>
    <definedName localSheetId="67" name="RevDate">ServerSettings.properties!$D$2</definedName>
    <definedName localSheetId="43" name="VerNum">TableSorter.java!$F$2</definedName>
    <definedName localSheetId="25" name="WPName">ChangePasswordForm.java!$E$2</definedName>
    <definedName localSheetId="55" name="WPName">WUSUser.java!$E$2</definedName>
    <definedName localSheetId="55" name="VerNum">WUSUser.java!$F$2</definedName>
    <definedName localSheetId="38" name="VerNum">MBAddNewTopic.java!$F$2</definedName>
    <definedName localSheetId="61" name="VerNum">WUSDatabase.java!$F$2</definedName>
    <definedName localSheetId="13" name="ProjName">'Software Design'!$H$2</definedName>
    <definedName localSheetId="67" name="VerNum">ServerSettings.properties!$F$2</definedName>
    <definedName name="Rework">DropDowns!$G$3:$G$4</definedName>
    <definedName localSheetId="60" name="RevDate">WUSClientResponder.java!$D$2</definedName>
    <definedName localSheetId="49" name="RevDate">WUSServerConnection.java!$D$2</definedName>
    <definedName localSheetId="57" name="AuthName">WUSProperties.properties!$A$2</definedName>
    <definedName localSheetId="36" name="AuthName">KeyBoard.java!$A$2</definedName>
    <definedName localSheetId="7" name="RevDate">'Setup Instructions'!$D$2</definedName>
    <definedName localSheetId="28" name="AuthName">ClientLogin.java!$A$2</definedName>
    <definedName localSheetId="41" name="WPName">RenameDialog.java!$E$2</definedName>
    <definedName localSheetId="44" name="AuthName">UserProfileForm.java!$A$2</definedName>
    <definedName localSheetId="67" name="WPName">ServerSettings.properties!$E$2</definedName>
    <definedName localSheetId="10" name="WPName">'Feasibility Analysis'!$E$2</definedName>
    <definedName localSheetId="59" name="RevDate">SVGTranslator.java!$D$2</definedName>
    <definedName localSheetId="32" name="WPName">FileTablePopupListener.java!$E$2</definedName>
    <definedName localSheetId="63" name="VerNum">WUSServerMain.java!$F$2</definedName>
    <definedName localSheetId="37" name="RevDate">MBAddCategory.java!$D$2</definedName>
    <definedName localSheetId="56" name="ProjName">WUSXMLCreator.java!$H$2</definedName>
    <definedName localSheetId="58" name="AuthName">PDFTranslator.java!$A$2</definedName>
  </definedNames>
  <calcPr/>
  <extLst>
    <ext uri="GoogleSheetsCustomDataVersion1">
      <go:sheetsCustomData xmlns:go="http://customooxmlschemas.google.com/" r:id="rId74" roundtripDataSignature="AMtx7mhExYXQdAXz/dr56ofVPd/krQbpHg=="/>
    </ext>
  </extLst>
</workbook>
</file>

<file path=xl/comments1.xml><?xml version="1.0" encoding="utf-8"?>
<comments xmlns:r="http://schemas.openxmlformats.org/officeDocument/2006/relationships" xmlns="http://schemas.openxmlformats.org/spreadsheetml/2006/main">
  <authors>
    <author/>
  </authors>
  <commentList>
    <comment authorId="0" ref="D3">
      <text>
        <t xml:space="preserve">======
ID#AAAAC_PdeMM
xkt56j4    (2019-05-06 23:38:22)
Select item that best describes what caused this defect</t>
      </text>
    </comment>
    <comment authorId="0" ref="B3">
      <text>
        <t xml:space="preserve">======
ID#AAAAC_PdeMI
xkt56j4    (2019-05-06 23:38:22)
S=Security
H=High
M=Medium
L=Low
Q=Question</t>
      </text>
    </comment>
    <comment authorId="0" ref="D1">
      <text>
        <t xml:space="preserve">======
ID#AAAAC_PdeLg
xkt56j4    (2019-05-06 23:38:22)
Type in the space below the date the review was held</t>
      </text>
    </comment>
    <comment authorId="0" ref="A3">
      <text>
        <t xml:space="preserve">======
ID#AAAAC_PdeMU
xkt56j4    (2019-05-06 23:38:22)
Can simply # the items or create your own numbering scheme</t>
      </text>
    </comment>
    <comment authorId="0" ref="A1">
      <text>
        <t xml:space="preserve">======
ID#AAAAC_PdeL0
MFC    (2019-05-06 23:38:22)
Name of the author of the work product being reviewed</t>
      </text>
    </comment>
    <comment authorId="0" ref="E3">
      <text>
        <t xml:space="preserve">======
ID#AAAAC_PdeLo
xkt56j4    (2019-05-06 23:38:22)
Describe the defect in clear language, so the author can understand what the identified problem is</t>
      </text>
    </comment>
    <comment authorId="0" ref="C3">
      <text>
        <t xml:space="preserve">======
ID#AAAAC_PdeLw
xkt56j4    (2019-05-06 23:38:22)
Indicate where in the work product this defect is located</t>
      </text>
    </comment>
    <comment authorId="0" ref="G3">
      <text>
        <t xml:space="preserve">======
ID#AAAAC_PdeMA
xkt56j4    (2019-05-06 23:38:22)
Indicate whether this defect will be repaired or not.  Y=Rework will be done, N=No action</t>
      </text>
    </comment>
    <comment authorId="0" ref="H3">
      <text>
        <t xml:space="preserve">======
ID#AAAAC_PdeLM
xkt56j4    (2019-05-06 23:38:21)
Summarize the changes made to repair this defect</t>
      </text>
    </comment>
    <comment authorId="0" ref="F3">
      <text>
        <t xml:space="preserve">======
ID#AAAAC_PdeLI
xkt56j4    (2019-05-06 23:38:21)
Mark item open or closed</t>
      </text>
    </comment>
    <comment authorId="0" ref="H1">
      <text>
        <t xml:space="preserve">======
ID#AAAAC_PdeLQ
xkt56j4    (2019-05-06 23:38:21)
In the space below, type in the name of the Project</t>
      </text>
    </comment>
    <comment authorId="0" ref="F1">
      <text>
        <t xml:space="preserve">======
ID#AAAAC_PdeLY
xkt56j4    (2019-05-06 23:38:21)
Type in the space below the version # of the work product being reviewed</t>
      </text>
    </comment>
    <comment authorId="0" ref="E1">
      <text>
        <t xml:space="preserve">======
ID#AAAAC_PdeME
xkt56j4    (2019-05-06 23:38:21)
In the space below, type in the work product name, or a link to the work product itself</t>
      </text>
    </comment>
  </commentList>
  <extLst>
    <ext uri="GoogleSheetsCustomDataVersion1">
      <go:sheetsCustomData xmlns:go="http://customooxmlschemas.google.com/" r:id="rId1" roundtripDataSignature="AMtx7mhpQ2b9kb78RwV/Ofsc31zMgKpx+A=="/>
    </ext>
  </extLst>
</comments>
</file>

<file path=xl/comments2.xml><?xml version="1.0" encoding="utf-8"?>
<comments xmlns:r="http://schemas.openxmlformats.org/officeDocument/2006/relationships" xmlns="http://schemas.openxmlformats.org/spreadsheetml/2006/main">
  <authors>
    <author/>
  </authors>
  <commentList>
    <comment authorId="0" ref="F1">
      <text>
        <t xml:space="preserve">======
ID#AAAAC_PdeLk
xkt56j4    (2019-05-06 23:38:22)
In the space below, type in the name of the Project</t>
      </text>
    </comment>
    <comment authorId="0" ref="C1">
      <text>
        <t xml:space="preserve">======
ID#AAAAC_PdeLU
xkt56j4    (2019-05-06 23:38:22)
In the space below, type in the work product name, or a link to the work product itself</t>
      </text>
    </comment>
    <comment authorId="0" ref="B3">
      <text>
        <t xml:space="preserve">======
ID#AAAAC_PdeL4
xkt56j4    (2019-05-06 23:38:22)
Document the details of the decision that was made during this review session.</t>
      </text>
    </comment>
    <comment authorId="0" ref="B1">
      <text>
        <t xml:space="preserve">======
ID#AAAAC_PdeLs
MFC    (2019-05-06 23:38:22)
Name of the author of the work product being reviewed</t>
      </text>
    </comment>
    <comment authorId="0" ref="A3">
      <text>
        <t xml:space="preserve">======
ID#AAAAC_PdeMQ
xkt56j4    (2019-05-06 23:38:22)
Can simply # the items or create your own numbering scheme</t>
      </text>
    </comment>
    <comment authorId="0" ref="D1">
      <text>
        <t xml:space="preserve">======
ID#AAAAC_PdeL8
xkt56j4    (2019-05-06 23:38:22)
Type in the space below the version # of the work product being reviewed</t>
      </text>
    </comment>
    <comment authorId="0" ref="A1">
      <text>
        <t xml:space="preserve">======
ID#AAAAC_PdeLc
xkt56j4    (2019-05-06 23:38:22)
Type in the space below the date the review was held</t>
      </text>
    </comment>
  </commentList>
  <extLst>
    <ext uri="GoogleSheetsCustomDataVersion1">
      <go:sheetsCustomData xmlns:go="http://customooxmlschemas.google.com/" r:id="rId1" roundtripDataSignature="AMtx7mg2cAOS6cI8NAhrZ4CIQdhfABSUpA=="/>
    </ext>
  </extLst>
</comments>
</file>

<file path=xl/sharedStrings.xml><?xml version="1.0" encoding="utf-8"?>
<sst xmlns="http://schemas.openxmlformats.org/spreadsheetml/2006/main" count="3723" uniqueCount="882">
  <si>
    <t>Author Name</t>
  </si>
  <si>
    <t>Review Date</t>
  </si>
  <si>
    <t>Project Name</t>
  </si>
  <si>
    <t>Work Product Name</t>
  </si>
  <si>
    <t>Version #</t>
  </si>
  <si>
    <t>Whatever You Say (WUS)</t>
  </si>
  <si>
    <t>Viktoriya Drozd, Volkan Durakci, Wasana Klinudom, and Michael Zand</t>
  </si>
  <si>
    <t>User's Manual</t>
  </si>
  <si>
    <t>Version Number</t>
  </si>
  <si>
    <t>Author</t>
  </si>
  <si>
    <t>Viktoriya Drozd, Volkan Durakci, Wasana Klinudom, Michael Zand</t>
  </si>
  <si>
    <t>Log ID</t>
  </si>
  <si>
    <t>Decision #</t>
  </si>
  <si>
    <t>Severity Codes</t>
  </si>
  <si>
    <t>REVIEW MEETING INFORMATION</t>
  </si>
  <si>
    <t>Decision Details</t>
  </si>
  <si>
    <t>Location/Page #/Section</t>
  </si>
  <si>
    <t>Cause</t>
  </si>
  <si>
    <t>Issue/Defect Description</t>
  </si>
  <si>
    <t>Status</t>
  </si>
  <si>
    <t>Rework
Y/N</t>
  </si>
  <si>
    <t>Corrective Action</t>
  </si>
  <si>
    <t>Low</t>
  </si>
  <si>
    <t>Be consistent with the screenshots of WUS screen for each steps when discussing their functionalities</t>
  </si>
  <si>
    <t>Missing Information</t>
  </si>
  <si>
    <t>No mention of Login and Logoff Modules in Basic Concepts section.</t>
  </si>
  <si>
    <t xml:space="preserve">Show the buttons or features in a screenshot when discussing them </t>
  </si>
  <si>
    <t>Smoothier transitation between steps</t>
  </si>
  <si>
    <t>Installation guide first before Basic Concepts</t>
  </si>
  <si>
    <t>Question</t>
  </si>
  <si>
    <t>Date</t>
  </si>
  <si>
    <t>Other</t>
  </si>
  <si>
    <t>Shouldn't the Installation Manual section go before Basic Concepts?</t>
  </si>
  <si>
    <t>Medium</t>
  </si>
  <si>
    <t>No mention of how to contact the WUS Administrator.</t>
  </si>
  <si>
    <t>No mention of how the administrator will provide server and port info.</t>
  </si>
  <si>
    <t>Start Time</t>
  </si>
  <si>
    <t>Requirements Error</t>
  </si>
  <si>
    <t>English, Francais, Espanol, and Deutsch are the only dialect options. Doesn’t this limit the amount of people who can utilize the WUS application without the requirement of having to learn a new language?</t>
  </si>
  <si>
    <t>No function present for if the user forgets his password or username.</t>
  </si>
  <si>
    <t>26 - 27</t>
  </si>
  <si>
    <t>Misunderstood Req</t>
  </si>
  <si>
    <t>Why is there no explanation on how the back-and-forth function of WUS works?</t>
  </si>
  <si>
    <t>End Time</t>
  </si>
  <si>
    <t xml:space="preserve">The Login and Logoff modules aren’t listed in the Basic Concepts section.
</t>
  </si>
  <si>
    <t>Participants</t>
  </si>
  <si>
    <t>Dan Citardi, Ari Butowsky, Brandon Ng</t>
  </si>
  <si>
    <t xml:space="preserve">The explanations of each module may need to be more lengthy due to being too brief to summarize EVERYTHING that each one does.
</t>
  </si>
  <si>
    <t xml:space="preserve">Will confirmation from the “Connection Settings” screen be displayed on the same screen or on a different window/screen?
</t>
  </si>
  <si>
    <t xml:space="preserve">How will the WUS administrator provide the user with Server and Port information? Where will that information appear? Where will it come from? Email? Text? Command Prompt?
</t>
  </si>
  <si>
    <t xml:space="preserve">Why does the WUS administrator provide the user with a username and password the first time he logs into the system? How does the WUS administrator even do this? </t>
  </si>
  <si>
    <t>5 - 6</t>
  </si>
  <si>
    <t>Unclear/Ambiguous</t>
  </si>
  <si>
    <t>Findings By Cause</t>
  </si>
  <si>
    <t xml:space="preserve">If a user logs into the software, does that mean the Username and password are officially stored within the system itself? If so, shouldn’t there be a function that allows the user to change his password in case he forgets it? What about for username? 
</t>
  </si>
  <si>
    <t xml:space="preserve">According to the Test Plan, the logon screen is supposed to disappear when the Cancel button is clicked. What happens then? Does the entire WUS software close? If not, then should there be a title screen with a button that, when clicked on, takes users to the Logon screen?
</t>
  </si>
  <si>
    <t>Number</t>
  </si>
  <si>
    <t>Findings by Severity</t>
  </si>
  <si>
    <t>10 - 13</t>
  </si>
  <si>
    <t xml:space="preserve">Why are News and Weather appearing as options when right-clicking on a user in the User Directory?
</t>
  </si>
  <si>
    <t xml:space="preserve">What security reasons are there that require the user to change his password every week? </t>
  </si>
  <si>
    <t xml:space="preserve">If a user changes his password, where will confirmation be displayed? On the same screen or on a different/separate window?
</t>
  </si>
  <si>
    <t>11 &amp; 13</t>
  </si>
  <si>
    <t xml:space="preserve">How are official webpages being translated into a user’s own language? Is this automatic?
</t>
  </si>
  <si>
    <t xml:space="preserve">Can user profiles be saved for future reference? If so, then how is this done? Is there a save feature? There doesn’t seem to be one shown in the User’s Manual?
</t>
  </si>
  <si>
    <t xml:space="preserve">In the User Personal Information window, if information is required in certain text fields, shouldn’t those fields be labeled with something like an icon, or a red asterisk/star? Is any information required to be entered? Can some of the fields be left blank? The User’s Manual doesn’t give an answer.
</t>
  </si>
  <si>
    <t xml:space="preserve">Where is the function that lets the user choose which format to view certain files upon clicking either View Translated or View Original?
</t>
  </si>
  <si>
    <t>Design Error</t>
  </si>
  <si>
    <t xml:space="preserve">If it’s not recommended to view files in a .pdf format, then why is the option to do so even there to begin with?
</t>
  </si>
  <si>
    <t xml:space="preserve">Where is the "Exit" menu item?
</t>
  </si>
  <si>
    <t xml:space="preserve">Why are .txt, .svg, and .pdf the only file format options? Why not add more options like .doc, .docx, etc.?
</t>
  </si>
  <si>
    <t xml:space="preserve">Why are English, French, Spanish, and German the only options in the language combo box?
</t>
  </si>
  <si>
    <t xml:space="preserve">French and Spanish are designated as Francais and Espanol in the Login Module. Why are these different designations present?
</t>
  </si>
  <si>
    <t xml:space="preserve">Why isn’t Deutsch present in the language combo box?
</t>
  </si>
  <si>
    <t>17 - 19</t>
  </si>
  <si>
    <t xml:space="preserve"> In the “How to view files” section of the manual, it’s stated that right-clicking on a file brings up the following options: View, Delete, and Rename. Where did View Translated and View Original come from?
</t>
  </si>
  <si>
    <t xml:space="preserve">Where do deleted files go? Shouldn’t there be a Recycle Bin option where deleted files can go? The reason for this is because users might want to restore the files they delete for whatever reason.
</t>
  </si>
  <si>
    <t xml:space="preserve">Where do the View Translated, View Original, Copy Original, and Copy Translated options come from? Are those the only menu-items that appear when the user right-clicks on a file in someone else's file table? The User Manual must explain this.
</t>
  </si>
  <si>
    <t>22 - 23</t>
  </si>
  <si>
    <t xml:space="preserve">Where is the function that allows users to choose which file format that copied files appeared on their file tables? 
</t>
  </si>
  <si>
    <t xml:space="preserve">If the user chooses to rename a file, why not give him the ability to change the file extension as well? Basic computers give users the ability to do this with their files in File Explorer, so why not on WUS?
</t>
  </si>
  <si>
    <t>15 - 25</t>
  </si>
  <si>
    <t xml:space="preserve">Is there a save feature that lets files be saved for future reference? If so, then how is this done? Such a feature is nowhere to be seen in the User’s Manual?
</t>
  </si>
  <si>
    <t xml:space="preserve">In the “How to view files” section, “View (translated)” is over an original file while “View (original)” is over a translated file.
</t>
  </si>
  <si>
    <t xml:space="preserve">How are users contacted so they know to start chatting with each other?
</t>
  </si>
  <si>
    <t xml:space="preserve">How is the other user’s text shown and sent to the initiator of the chat? How does that back-and-forth function work?
</t>
  </si>
  <si>
    <t xml:space="preserve">Not much is explained about how text that’s typed by one user in one language would appear to the other user in another language. Why is that? 
</t>
  </si>
  <si>
    <t>Open Findings</t>
  </si>
  <si>
    <t xml:space="preserve">The User’s Manual makes it sound like communication can only be done one-on-one. It doesn’t explain how communication between multiple users at once is possible. How is it done?
</t>
  </si>
  <si>
    <t xml:space="preserve">Does the “Special Characters” window only show characters specific to the user’s native language, or can the user toggle between different languages to have access to a wider array of foreign characters?
</t>
  </si>
  <si>
    <t>Closed Findings</t>
  </si>
  <si>
    <t xml:space="preserve">In addition, why is there a question mark in this window? If the User’s Manual is showing a screenshot of characters in the French language, then why is there a question mark there, but no question mark in the “frCharacters” category in WUSProperties.properties?
</t>
  </si>
  <si>
    <t xml:space="preserve">In the Internet/Intranet Module, where is the “Get Web Page” button?
</t>
  </si>
  <si>
    <t>Findings Needing Rework</t>
  </si>
  <si>
    <t xml:space="preserve">In the Internet/Intranet Module, what does the “No Translation” button do?
</t>
  </si>
  <si>
    <t>What's the method by which users can make it so webpages appear in their own language in the Internet/Intranet Module?</t>
  </si>
  <si>
    <t>What happens after the "Refresh" button is pressed?</t>
  </si>
  <si>
    <t>High</t>
  </si>
  <si>
    <t>All</t>
  </si>
  <si>
    <t xml:space="preserve">Where is the option to turn on/off dynamic translation?
</t>
  </si>
  <si>
    <t xml:space="preserve">Where is the calendar option?
</t>
  </si>
  <si>
    <t xml:space="preserve">Where is the “Context” module?
</t>
  </si>
  <si>
    <t>Decisions Logged</t>
  </si>
  <si>
    <t xml:space="preserve">If .txt, .svg, and .pdf are the only translatable file formats, then how would interactive games be able to be posted and translated, much less played in various languages?
</t>
  </si>
  <si>
    <t>Total</t>
  </si>
  <si>
    <t xml:space="preserve">Where are the modules that allow for interactive games to be posted and translated to begin with?
</t>
  </si>
  <si>
    <t xml:space="preserve">Shouldn’t there be a function whereby the user can change the WUS software’s accessibility for those with disabilities? For example, functions like Zoom, Brightness, etc.
</t>
  </si>
  <si>
    <t xml:space="preserve">Why not include a Tutorial function that guides users on how to utilize the WUS software? Even mobile applications today are capable of this.
</t>
  </si>
  <si>
    <t xml:space="preserve">What about a Help function that provides users with quick information on certain aspects of the WUS software without having to go through a lengthy tutorial again?
</t>
  </si>
  <si>
    <t xml:space="preserve">Are there restrictions on what text can be entered into any of the word boxes in the User Directory, File Server, Chat, and other modules? Do there have to be certain characters entered in?
</t>
  </si>
  <si>
    <t xml:space="preserve">Should “Exit” be changed to “Log Off” to make it less misleading for users who just want to log off from the WUS instead of just close the software altogether?
</t>
  </si>
  <si>
    <t xml:space="preserve">Where is the Message Board module? It isn’t stated anywhere in the User’s Manual?
</t>
  </si>
  <si>
    <t xml:space="preserve">Shouldn’t dialog boxes appear that ask the user whether or not he wants to reset his password or delete, modify, or add a user? This is so the user can stop and think about what he’s about to do before he actually goes through with the action he wants to take. For example, if the user right-clicks on a file and accidentally selects the Delete menu item by mistake, there should be a way to allow him to either verify that that’s what he wants to do or cancel the action before it actually takes place so there are no major errors committed.
</t>
  </si>
  <si>
    <t xml:space="preserve">Shouldn’t there be screenshots of confirmation dialog boxes in the manual? </t>
  </si>
  <si>
    <t>Shouldn't there be a glossary filled with words and phrases that may or may not be familiar to anyone reading the User's Manual? That way, it can be read and understood as it should be.</t>
  </si>
  <si>
    <t>Insert rows above to preserve formatting</t>
  </si>
  <si>
    <t>Severity Codes:</t>
  </si>
  <si>
    <t>Cause Field Values:</t>
  </si>
  <si>
    <t>S = Security
H = High
M = Medium
L = Low
Q = Questions
 (See Peer Review Procedure for definitions)</t>
  </si>
  <si>
    <t>Insufficient Planning
Misunderstood Requirement
Requirement Error
Design Error
Coding Error
User Error
Data Error</t>
  </si>
  <si>
    <t>Environment Error
Configuration Management
Unclear/Ambiguous
Standards Error
Missing Info
Other</t>
  </si>
  <si>
    <t>Administrator's Manual</t>
  </si>
  <si>
    <t>Some of the titles of each section listed aren't the same as those stated on the pages they start on.  For example, "Installing Java Runtime Engine" is listed on the ToC section as "Installing Java".</t>
  </si>
  <si>
    <t>Add confirmation dialog boxes.</t>
  </si>
  <si>
    <t>Add glossary.</t>
  </si>
  <si>
    <t>Why doesn't Section 4.1 in the have the same title given to it on pg. 12?</t>
  </si>
  <si>
    <t>8 - 9</t>
  </si>
  <si>
    <t>How is the user notified if his profile has been updated/modified?</t>
  </si>
  <si>
    <t xml:space="preserve">After a new user is added, how is he given the connection setting info.? </t>
  </si>
  <si>
    <t>What are the menu item options in the Time Zone category?</t>
  </si>
  <si>
    <t>12 - 14</t>
  </si>
  <si>
    <t>Why does the Installation Manual section talk less about installation and more about accessing the WUS database using MySQL?</t>
  </si>
  <si>
    <t>Section 6 talks about accessing the WUS database in step 1, but step 2 says you're now ready to issue SQL commands. What commands are they referring to? How will they help in accessing the WUS database?</t>
  </si>
  <si>
    <t xml:space="preserve">Section 3 talks about what the WUS administrator can do on the server, not "how to administer the functionalities of the WUS". Therefore, shouldn't this section be named something different like "Administrator Functions"? Also, shouldn't the introduction to the section be modified accordingly? </t>
  </si>
  <si>
    <t>5 - 10</t>
  </si>
  <si>
    <t xml:space="preserve">Shouldn’t dialog boxes appear that ask the user whether or not he wants to reset his password or delete, modify, or add a user? This is so the user can stop and think about what he’s about to do before he actually goes through with the action he wants to take. </t>
  </si>
  <si>
    <t>6, 7, 9, 10</t>
  </si>
  <si>
    <t>Shouldn't screenshots of confirmation dialog boxes, if there are any, be shown in the manuals?</t>
  </si>
  <si>
    <t>Shouldn't there be a glossary filled with words and phrases that may or may not be familiar to anyone reading the Administrator's Manual? That way, it can be read and understood as it should be.</t>
  </si>
  <si>
    <t>Why are there inconsistent screenshots of the steps in Section A: How to Add New Users? Step 3's screenshots highlight the "Add" button while step 5 is talking about the "Add" button.</t>
  </si>
  <si>
    <t>Setup Instructions</t>
  </si>
  <si>
    <t>Data Error</t>
  </si>
  <si>
    <t xml:space="preserve">WUS.jar is either nonexistent or unavailable. </t>
  </si>
  <si>
    <t>No directions exist on how to include java.exe in one's "path".</t>
  </si>
  <si>
    <t>No directions exist on how to incorporate .jar files when using WUS.</t>
  </si>
  <si>
    <t>No existing directions for using WUS on NetBeans, IntelliJ, etc.</t>
  </si>
  <si>
    <t>Shouldn't there be a glossary filled with words and phrases that may or may not be familiar to anyone reading the Setup Instructions? That way, this document can be read and understood as it should be.</t>
  </si>
  <si>
    <t>Add more specific instructions for running the software for someone that doesn't have a technological background.</t>
  </si>
  <si>
    <t>Some necessary .jar files like WUS.jar are missing.</t>
  </si>
  <si>
    <t>There are no directions stated for using WUS on NetBeans, IntelliJ, etc.</t>
  </si>
  <si>
    <t>Feasibility Analysis</t>
  </si>
  <si>
    <t>Shouldn't there be a glossary filled with words and phrases that may or may not be familiar to anyone reading the Feasibiliy Analysis? That way, the document can be read and understood the way it should be.</t>
  </si>
  <si>
    <t>Why is this the only document that mentions anything about there being an "employee directory" and a "context module"?</t>
  </si>
  <si>
    <t xml:space="preserve">The User’s Manual doesn’t say anything about there being a function that would allow people to collaborate on research projects.
</t>
  </si>
  <si>
    <t xml:space="preserve">The User’s Manual doesn’t say anything about there being a module that includes interactive games where each user sees the game boards in their own native languages.
</t>
  </si>
  <si>
    <t xml:space="preserve">Where will the WUS software be worked on? Does having access to Pace University’s servers mean that the WUS software will be solely worked on at Pace University? Why not work on the project outside of the university setting? What’s wrong with that?
</t>
  </si>
  <si>
    <t xml:space="preserve">In the “Hardware and Software Requirements”, some of the requirements are contradictory. Regarding the use of the Fat client, it’s stated that the Java 2 platform (J2SE) v1.4 or above software enables users to run applications in Java, but what about Java Swing? I thought Java Swing was needed to develop the WUS software.
</t>
  </si>
  <si>
    <t xml:space="preserve">If there is an email server, where is it located on the WUS software? </t>
  </si>
  <si>
    <t xml:space="preserve">Why not make the WUS software accessible to people that don’t have a Mac or PC? For example, people utilizing Windows, Android, etc.
</t>
  </si>
  <si>
    <t xml:space="preserve">Why not make the WUS software a mobile application too, or is a mobile application already planned to be done?
</t>
  </si>
  <si>
    <t xml:space="preserve">The software is unable to run without the use of the Internet? There are apps that allow users to chat with one another, as well as share certain files, without the Internet being run (ex. FireChat, Signal Offline Messenger, The Several Mesh, etc.). That being the case, why not enable the WUS software to run even offline? </t>
  </si>
  <si>
    <t xml:space="preserve">What is meant by other users’ “cultural context” regarding local news and weather?
</t>
  </si>
  <si>
    <t xml:space="preserve">What’s the name of the translation engine being incorporated/used in the WUS software? 
</t>
  </si>
  <si>
    <t>Standards Error</t>
  </si>
  <si>
    <t>The technologies used to build WUS may be freely available for commercial use, but there might be legal and/or safety considerations related to this software project that the authors haven't considered. For example, how will confidential information be handled? How will the issue of intellectual property ownership be handled? How will the issue of warranties be addressed?</t>
  </si>
  <si>
    <t>According to the modular design, the WUS software is going to be created as a challenged project with not all of the desired modules being created. Is this an explanation for things like the Context module and other various desired functions being missing from the User’s Manual’s display of the final product?</t>
  </si>
  <si>
    <t>7 - 8</t>
  </si>
  <si>
    <t xml:space="preserve">Where is the option to turn off dynamic translation in the User's Manual? How will turning it off still enable the application to keep working until the dynamic translation engine starts working properly again? 
</t>
  </si>
  <si>
    <t xml:space="preserve">If turning off dynamic translation doesn't solve any problems that might occur with the translation engine, the only other solution given is to find a different engine? What alternatives are there? Where and how will they be found? Even if found, how will the new translation engine be installed without corrupting the software that’s already there? More explanation needs to be given, especially since there’s a moderate likelihood that the translation engine will either stop working, fail, or cost money to use. Also, how exactly will the effect of the translation engine requiring money to use or not working properly be tolerable?
</t>
  </si>
  <si>
    <t xml:space="preserve">Java and Java Swing are two different things. Java needs to be learned before moving onto Java Swing. This is because Core Java contains the basic part of Java (i.e. Loops, constructors, inheritance, etc. while Java Swing is the language used to create graphical user interface (GUI) applications. Not having a single team member who knows Java Swing, therefore, is a detriment to the project because time has to be spent to either learn about it or locate Java Swing tutors, time that could be spent making ALL of the modules desired for the WUS software.
</t>
  </si>
  <si>
    <t>Insufficient Planning</t>
  </si>
  <si>
    <t xml:space="preserve">There’s a high likelihood that none of the team members have experience in using Java Swing? If this will have a serious effect on the project in general, why not recruit people who actually know Java Swing to begin with? Besides, learning Java Swing will take time and effort away from the already tight project schedule.
</t>
  </si>
  <si>
    <t xml:space="preserve">There’s a high likelihood that source code will be lost, changed, or have serious errors, which will have a serious effect on the project. What is meant by “source control software”? How will code be backed up? By saving it on multiple external hard drives? Google Drive? Dropbox? iCloud Drive? What?
</t>
  </si>
  <si>
    <t>How will identify requirement changes earlier in the project stages as needed?</t>
  </si>
  <si>
    <t xml:space="preserve">What languages can each group member speak? Explain.
</t>
  </si>
  <si>
    <t>Environment Error</t>
  </si>
  <si>
    <t xml:space="preserve">It’s stated earlier that the entire project will be developed using Java Swing. Why does it now say “The entire project will be developed using Java. Is all group members familiar with Java programming.”?     </t>
  </si>
  <si>
    <t xml:space="preserve">On the diagram displaying a high level (summary) view of the project's work breakdown structure (WBS), there are some issues: 1. Why is there nothing listed under “User Manual” and “Project Presentation”?
2. Under “Feasibility Analysis”, why aren’t things like Resource Requirements stated? 
</t>
  </si>
  <si>
    <t xml:space="preserve">What are “critical path” and “task float”? Please explain.
</t>
  </si>
  <si>
    <t xml:space="preserve">What is meant by the conversion of general resources assigned to the task into “actual stuff assignments”? Explain.
</t>
  </si>
  <si>
    <t xml:space="preserve">How will the work breakdown structure be reorganized in case someone leaves the project? 
</t>
  </si>
  <si>
    <t xml:space="preserve">What kind of diagram will and can be used to evaluate the performance of all the project’s requirements? Explain.
</t>
  </si>
  <si>
    <t xml:space="preserve">What is meant by how the project scheduling, the task duration table, and the activity network diagram monitoring what has to be done for the project on a “global level”? Explain.
</t>
  </si>
  <si>
    <t xml:space="preserve">Is there a specific format to the “Meeting Minutes” reports?
</t>
  </si>
  <si>
    <t>What different hardware platforms will the WUS software be able to run on? Just on computers? Explain.</t>
  </si>
  <si>
    <t>Clarify and make clear that there will be no legal, financial, or safety concerns with this product.</t>
  </si>
  <si>
    <t>Discuss alternatives to Altavista Babelfish.</t>
  </si>
  <si>
    <t>Explain what platforms this software can run on.</t>
  </si>
  <si>
    <t xml:space="preserve">If turning off dynamic translation doesn't solve any problems that might occur with the translation engine, the only other solution given is to find a different engine? What alternatives are there? Where and how will they be found? Even if found, how will the new translation engine be installed without corrupting the software that’s already there? More explanation needs to be given, especially since there’s a moderate likelihood that the translation engine will either stop working, fail, or cost money to use. Also, how exactly will the effect of the translation engine requiring money to use or not working properly be tolerable?
</t>
  </si>
  <si>
    <t>Software Design</t>
  </si>
  <si>
    <t>What do the red "x's" mean on the prototypes?</t>
  </si>
  <si>
    <t>After the title or after the last page of the document.</t>
  </si>
  <si>
    <t>Shouldn't there be a glossary filled with words and phrases that may or may not be familiar to anyone reading the Software Design? That way, it can be read and understood as it should be.</t>
  </si>
  <si>
    <t>Clarify what the red x's mean.</t>
  </si>
  <si>
    <t>Software Design Specification (SDS)</t>
  </si>
  <si>
    <t>2 - 4</t>
  </si>
  <si>
    <t>The scope of the WUS project is missing a feature where the text will be translated from language to language by the system.</t>
  </si>
  <si>
    <t>Is something that's currently not implemented included in the scope, or is that in the Feasibility Analysis to show future plans?</t>
  </si>
  <si>
    <t>What determines whether a command is accepted or rejected?</t>
  </si>
  <si>
    <t>Shouldn't there be a glossary filled with words and phrases that may or may not be familiar to anyone reading the SDS? That way, it can be read and understood as it should be.</t>
  </si>
  <si>
    <t>Create glossary.</t>
  </si>
  <si>
    <t>Include the dynamic translation in the scope</t>
  </si>
  <si>
    <t>Clarify what causes a command to be accepted or rejected</t>
  </si>
  <si>
    <t>Software Requirements Specification (SRS)</t>
  </si>
  <si>
    <t>Table of Contents</t>
  </si>
  <si>
    <t>Table of Contents incorrect - stated to start on page 4</t>
  </si>
  <si>
    <t>User Requirements - Functional Requirements</t>
  </si>
  <si>
    <t>Chat option not seen immediately upon logging in.</t>
  </si>
  <si>
    <t>Message board is non-existent.</t>
  </si>
  <si>
    <t>Functional Requirements</t>
  </si>
  <si>
    <t>User manual is missing information on changing region and language.</t>
  </si>
  <si>
    <t>What does reaching the incorrect number of logons do?</t>
  </si>
  <si>
    <t>No tutorials, help, FAQ sections</t>
  </si>
  <si>
    <t>Non-Func Requirements</t>
  </si>
  <si>
    <t>Sure there are no legal, financial, or safety issues?</t>
  </si>
  <si>
    <t>How will many users load?</t>
  </si>
  <si>
    <t>Translations might not be accurate</t>
  </si>
  <si>
    <t>User being alerted of message non existent</t>
  </si>
  <si>
    <t>WUS software working on different operating systems is inconsistent</t>
  </si>
  <si>
    <t>How quickly will users load?</t>
  </si>
  <si>
    <t>Security</t>
  </si>
  <si>
    <t>Non Func - General</t>
  </si>
  <si>
    <t xml:space="preserve">"The system shall be secure" - How will passwords be hashed and what security measures will be taken for that?
</t>
  </si>
  <si>
    <t xml:space="preserve">"The look and feel" - What does "not overly busy" mean? What if someone is color blind? </t>
  </si>
  <si>
    <t>"Adverse effects" - How much memory is the system taking?</t>
  </si>
  <si>
    <t>"User friendly GUI" - How will the menus on the WUS software be displayed?</t>
  </si>
  <si>
    <t>Non Func - System Admin</t>
  </si>
  <si>
    <t>When is this agreement signed?  Is it one of the terms and conditions?</t>
  </si>
  <si>
    <t>Non Func - User Directory</t>
  </si>
  <si>
    <t>What information about the users will be shown?</t>
  </si>
  <si>
    <t>How will users be sorted?</t>
  </si>
  <si>
    <t>Can regional information be changed?</t>
  </si>
  <si>
    <t>Non Func - M Board</t>
  </si>
  <si>
    <t>Message board - user anonymous and shall be identified by username?</t>
  </si>
  <si>
    <t>Portability - only Windows XP?</t>
  </si>
  <si>
    <t>How often is "regularly" updating for who's online</t>
  </si>
  <si>
    <t>Non Func - File Server</t>
  </si>
  <si>
    <t>Different users have different file limits?</t>
  </si>
  <si>
    <t>Form Based Specification</t>
  </si>
  <si>
    <t>What if input is incorrect (phone, email, etc...)</t>
  </si>
  <si>
    <t>User Error</t>
  </si>
  <si>
    <t>Confirm/cancel - what happens if user presses no?</t>
  </si>
  <si>
    <t>What does "user is not active" mean?</t>
  </si>
  <si>
    <t xml:space="preserve">The option to chat with someone appears when the user right-clicks on that person in the User Directory. The chat option is not seen immediately upon logging into the WUS software.
</t>
  </si>
  <si>
    <t xml:space="preserve">The Message Board module isn’t seen upon logging into the WUS software. In fact, it doesn’t even exist.
</t>
  </si>
  <si>
    <t xml:space="preserve">The User's Manual says nothing about what happens when the number of incorrect logons is reached. Nothing is even stated about there being a limit to begin with.
</t>
  </si>
  <si>
    <t xml:space="preserve">The User's Manual says nothing about what happens when the number of posts per user per day, the number of posts per page, the number of categories per page, number of minutes a user can remain idle, number of users per Instant Messaging Session, size of each message/message category, and/or size of file directory per user is reached. Nothing is even stated about there being limits to begin with.
</t>
  </si>
  <si>
    <t xml:space="preserve">The User's Manual says nothing about there being any Tutorials , Help, nor FAQ sections.
</t>
  </si>
  <si>
    <t xml:space="preserve">The User's Manual says nothing about there being any limits regarding the size of the User Directory nor the sizes of files.
</t>
  </si>
  <si>
    <t xml:space="preserve">The User's Manual says nothing about there being a maximum number of characters set for each file and folder name.
</t>
  </si>
  <si>
    <t xml:space="preserve">Are you certain there are no legal, financial, or safety issues related to the application? Explain.
</t>
  </si>
  <si>
    <t xml:space="preserve">The fact that there might be many users could definitely lead to the User Directory not loading quickly.
</t>
  </si>
  <si>
    <t xml:space="preserve">What personal information is there is entirely up to the user because it’s the user that actually types it. Therefore, the information being up-to-date and accurate is up to the user’s discretion. Shouldn't this be clarified and/or stated in the SRS, or...?
</t>
  </si>
  <si>
    <t xml:space="preserve">What is meant by “The regional information displayed for a user shall be the most currently available.”? For that matter, what is meant by “regional information”?
</t>
  </si>
  <si>
    <t xml:space="preserve">When it says “User settings for the user directory shall be remembered from one session to the next.”, what is meant by “user settings”? In addition, how will these settings be "remembered" by the WUS software?
</t>
  </si>
  <si>
    <t xml:space="preserve">The translation of received messages might not always be accurate due to the high likelihood of translation inaccuracies associated with the system.
</t>
  </si>
  <si>
    <t xml:space="preserve">The Message Board isn’t talked about in the User’s Manual.
</t>
  </si>
  <si>
    <t xml:space="preserve">The User's Manual says nothing about what happens if the username/password combination is invalid.
</t>
  </si>
  <si>
    <t>The User's Manual says nothing about there being an "options" menu item.</t>
  </si>
  <si>
    <t>The User's Manual says nothing about there being a Region selection list.</t>
  </si>
  <si>
    <t>The User's Manual says nothing about there being an ability to turn off dynamic translation at any time.</t>
  </si>
  <si>
    <t>The User's Manual says nothing about there being alternatives to dynamic translation.</t>
  </si>
  <si>
    <t>The User's Manual says nothing about the existence of a Message Board module.</t>
  </si>
  <si>
    <t xml:space="preserve">The User's Manual says nothing about the existence of a “New User” option in the “File” menu.
</t>
  </si>
  <si>
    <t xml:space="preserve">The User's Manual says nothing about an option to make certain files Read-Only, Read-Write, Upload Only, Download Only, or Upload-Download.
</t>
  </si>
  <si>
    <t xml:space="preserve">The User's Manual says nothing about there being an “Edit” option when right-clicking on a user folder. </t>
  </si>
  <si>
    <t>The User's Manual says nothing about requirements for a password like minimum length, alphanumeric characters, etc.</t>
  </si>
  <si>
    <t>The User's Manual says nothing about there being a “Reset Password” option.</t>
  </si>
  <si>
    <t>The User's Manual says nothing about the list of users in the User Directory being sorted and/or reverse sorted in various ways by clicking on headers or names.</t>
  </si>
  <si>
    <t>The User's Manual says nothing about the user being able to type in the name of another user anywhere to jump to that user without having to scroll through the list of users. Nowhere is it even stated in the User’s Manual where you can do such a thing.</t>
  </si>
  <si>
    <t>What is meant by "wildcard characters"?</t>
  </si>
  <si>
    <t>The User's Manual says nothing about there being a calendar function for users to access.</t>
  </si>
  <si>
    <t>The User's Manual says nothing about the “Chat” option only being available on the right-click context menu if a certain user is online.</t>
  </si>
  <si>
    <t>The User's Manual says nothing about what the administrator is able to do with users, as well as their rights and settings, in the User Directory.</t>
  </si>
  <si>
    <t>The User's Manual says nothing about what text entered into the read/write text areas of the Chat Module looks like.</t>
  </si>
  <si>
    <t>The User's Manual says nothing about how the user is able to conduct chats with multiple users concurrently.</t>
  </si>
  <si>
    <t xml:space="preserve">The User's Manual says nothing about the user being able to see a new chat window for every user with whom he is chatting when speaking with multiple users concurrently. </t>
  </si>
  <si>
    <t>The User's Manual says nothing about the user being alerted when a message for him is received.</t>
  </si>
  <si>
    <t>The User's Manual says nothing about what happens when the user tries to initiate a chat with another user who isn’t logged onto the WUS software.</t>
  </si>
  <si>
    <t>According to the User’s Manual, the top tabs are “User Directory” and “Internet”.</t>
  </si>
  <si>
    <t>In the User Personal Information window, the user can type in his first name, last name, job title, phone, email, location of residence, language, and local time. There are no text boxes where he can state his Title, Suffix, Office Location, or Photo.</t>
  </si>
  <si>
    <t xml:space="preserve">If information is required in certain text fields, shouldn’t those fields be labeled with something like an icon, or a red asterisk/star?
</t>
  </si>
  <si>
    <t>What is meant by the text in the “Access Privilege Setting” section?</t>
  </si>
  <si>
    <t>What is meant by the text in section 4.1.1?</t>
  </si>
  <si>
    <t>“Title” should be restated to mean “Job Title”.</t>
  </si>
  <si>
    <t>“Location” doesn’t mean branch/office. Instead, according to the User’s Manual, “Location” refers to where a user comes from.</t>
  </si>
  <si>
    <t xml:space="preserve"> “Online Status” isn’t a field that’s part of a user’s personal information according to the User’s Manual.</t>
  </si>
  <si>
    <t xml:space="preserve">According to the User’s Manual, the “News” option displays the webpage http://www.topix.net/world/ on the user’s Internet browser, not on the right-hand panel of the WUS software. </t>
  </si>
  <si>
    <t>Clicking on the “Weather” option does the same thing except the webpage is http://weather.yahoo.com/forecast/USNY0996.html.</t>
  </si>
  <si>
    <t>The “Calendar” option is missing from the User’s Manual.</t>
  </si>
  <si>
    <t>Shouldn’t there be an option to give the user a notification of when other users are online so the user knows who he can chat with straight away? For example, on computers, notifications of emails received and updates of new Youtube videos being posted appear in the bottom right-hand corner of the screen. Even the PS4 informs the player of when other players are online by giving a notification at either the top left-hand or top right-hand corner of the TV screen. With regards to the WUS software, even simple icons next to users’ names can help identify whether they are online or not.</t>
  </si>
  <si>
    <t xml:space="preserve">Spelling and/or grammar error at number 5 under “User Directory” section. In addition, the place where the reader is supposed to know which section that the file server will be talked about further is left blank. </t>
  </si>
  <si>
    <t>The place where the administrator’s module is supposed to be talked about further is left blank.</t>
  </si>
  <si>
    <t>16 &amp; 17</t>
  </si>
  <si>
    <t>Where are sections 1.3, 1.3.1.3, 1.4.1, and 1.5.1 in the Chat section?</t>
  </si>
  <si>
    <t>What is meant by what’s stated in sections 6.1 and 6.2 in the Chat section?</t>
  </si>
  <si>
    <t xml:space="preserve">How does a user know who is logged into the system so he can chat with that user? </t>
  </si>
  <si>
    <t>What is meant by "Size of file directory per user is limited."?</t>
  </si>
  <si>
    <t>The material mentioned in sections 7 - 7.2.1 should be mentioned in the User’s Manual.</t>
  </si>
  <si>
    <t>The User’s Manual says nothing about there being a Message Board.</t>
  </si>
  <si>
    <t xml:space="preserve">How come the abilities to upload multiple files at once and update files aren’t mentioned in the User’s Manual?
</t>
  </si>
  <si>
    <t xml:space="preserve">Where does it say the user can open a file by double-clicking on it? I thought the “View” option had to be clicked on?
</t>
  </si>
  <si>
    <t xml:space="preserve">The User’s Manual says nothing about being able to delete multiple files at once.
</t>
  </si>
  <si>
    <t>The User's Manual says nothing about a confirmation dialog appearing when the user right-clicks on a file he owns and selects the "Delete" option.</t>
  </si>
  <si>
    <t xml:space="preserve">The User’s Manual mentions nothing about there being a “New Folder” option, nor the existence of folders or sub folders.
</t>
  </si>
  <si>
    <t xml:space="preserve">Folders and subfolders aren’t stated by the User’s Manual to exist in the WUS software.
</t>
  </si>
  <si>
    <t xml:space="preserve">Why doesn’t the User’s Manual say what happens if an existing file/folder name is entered?
</t>
  </si>
  <si>
    <t xml:space="preserve">Nothing is said about files/folders being able to be cut, nor pasted. Where is there even a “Cut” option?
</t>
  </si>
  <si>
    <t xml:space="preserve">What is meant by “into memory”? I thought that the file/folder is copied into the user’s file table.
</t>
  </si>
  <si>
    <t xml:space="preserve">Where’s the “ Paste” option?
Where can folders be made?
</t>
  </si>
  <si>
    <t>The User's Manual says nothing about a confirmation dialog appearing when the user plans to overwrite an existing file.</t>
  </si>
  <si>
    <t xml:space="preserve">Where’s the “Properties” option?
</t>
  </si>
  <si>
    <t xml:space="preserve">What is this “access protocol”? What does it do? What is its purpose, or function? The User’s Manual never explains any of this.
</t>
  </si>
  <si>
    <t xml:space="preserve">There’s a “write” option when it comes to files in the User Directory? Where does the User’s Manual say this?
</t>
  </si>
  <si>
    <t xml:space="preserve">The User’s Manual says nothing about users being able to change the “access levels” for their uploaded files/folders, nor does it say anything about “access levels” even existing.
</t>
  </si>
  <si>
    <t xml:space="preserve">The User’s Manual said nothing about there being conditions for viewing files/folders on either file table.
</t>
  </si>
  <si>
    <t xml:space="preserve"> I thought the only files that were translatable were .txt, .svg, and .pdf files? Where did .html files come from? 
</t>
  </si>
  <si>
    <t xml:space="preserve">How can translation be turned off at any time? The User’s Manual must explain this.
</t>
  </si>
  <si>
    <t xml:space="preserve">I thought that translation of .pdf files wasn’t recommended due to a slow translation process when it came to such files. Is it because of .pdf files having a “complex binary structure”? The User’s Manual needs to explain this.
</t>
  </si>
  <si>
    <t xml:space="preserve">According to the User’s Manual, right-clicking on a file owned by the user opens a menu that only has the options “View”, “Delete”, “Rename”. 
</t>
  </si>
  <si>
    <t xml:space="preserve">According to the User’s Manual, right-clicking on a file not owned by the user opens a menu that only has the options “View” and “Copy”.
</t>
  </si>
  <si>
    <t xml:space="preserve">Where are these “subfolders”? The User’s Manual makes no mention of them.
</t>
  </si>
  <si>
    <t xml:space="preserve">Where is the “Properties” menu item located in the WUS software? The User’s Manual makes no mention of this.
</t>
  </si>
  <si>
    <t xml:space="preserve">No “Add File” button is discussed in the User’s Manual. Why is this?
</t>
  </si>
  <si>
    <t xml:space="preserve">Shouldn’t what is stated in sections 1.1.1 - 1.1.4 be explained in the User’s Manual? They all talk about what happens if errors occur in the input area and in the translation of web pages, as well as about the translation engine and what it returns to the user if everything goes right, among other things. Shouldn’t the user be allowed to know these things?
</t>
  </si>
  <si>
    <t xml:space="preserve">The User's Manual says nothing about how to change one’s settings for region and language. Only about how to change one’s password.
</t>
  </si>
  <si>
    <t xml:space="preserve">The User's Manual says nothing about how the user can organize the User Directory by usernames or by region.
</t>
  </si>
  <si>
    <t xml:space="preserve">The User's Manual says nothing about how the user will be alerted when a message for him is received.
</t>
  </si>
  <si>
    <t>The User's Manual says nothing about how multiple files can be uploaded at one time.</t>
  </si>
  <si>
    <t xml:space="preserve">The User's Manual says nothing about how the user can "update" files.
</t>
  </si>
  <si>
    <t xml:space="preserve">The User's Manual says nothing about how to download files into a selected “local folder”. What is even meant by "local folder"?
</t>
  </si>
  <si>
    <t xml:space="preserve">The User's Manual says nothing about how to delete multiple files at once.
</t>
  </si>
  <si>
    <t>The User's Manual says nothing about how to create any number of subfolders in his personal directory.</t>
  </si>
  <si>
    <t xml:space="preserve">The User's Manual says nothing about how the user can navigate through visible folders using a Windows-like file browser interface. I thought the WUS software can only be used on PC and Mac.
</t>
  </si>
  <si>
    <t xml:space="preserve">The User's Manual says nothing about all files and folders being shown in the file browser with an associated icon and name.
</t>
  </si>
  <si>
    <t xml:space="preserve">The User's Manual says nothing about how to make one’s files and folders invisible to other users.
</t>
  </si>
  <si>
    <t xml:space="preserve">The User's Manual says nothing about how to see image files in one’s own language. I thought that only .txt, .svg, and .pdf files were translatable. Additionally, .svg files are mainly text files that describe how an image should appear. How does one see the image version on the WUS software?  
</t>
  </si>
  <si>
    <t xml:space="preserve">What mechanism is there to “quickly find a user”? What is meant by “quickly find a user” to begin with?
</t>
  </si>
  <si>
    <t xml:space="preserve">There’s no calendar option.
</t>
  </si>
  <si>
    <t xml:space="preserve">How does the administrator “manage users”?
</t>
  </si>
  <si>
    <t>17 - 18</t>
  </si>
  <si>
    <t xml:space="preserve">The User’s Manual says nothing about how multiple files can be uploaded at one time or how the user can update files.
</t>
  </si>
  <si>
    <t>18 - 20</t>
  </si>
  <si>
    <t xml:space="preserve">How is online help available to the user?
</t>
  </si>
  <si>
    <t>3 - 75</t>
  </si>
  <si>
    <t>The Feasibility Analysis stated that WUS can only be used on a Mac, PC, and/or Netscape. What's this about it working in "any computing environment"?</t>
  </si>
  <si>
    <t>Why aren't the Login/Logoff Modules spoken of anywhere in the SRS?</t>
  </si>
  <si>
    <t>9 - 10</t>
  </si>
  <si>
    <t>Why is the Introduction section saved until the end of the SRS? Shouldn't it be fully fleshed out in section 1 where it belongs? For that matter, why isn't the Introduction section fleshed out at all in the SRS?</t>
  </si>
  <si>
    <t>5 or 75</t>
  </si>
  <si>
    <t>Shouldn't there be a glossary filled with words and phrases that may or may not be familiar to anyone reading the SRS? That way, it can be read and understood as it should be.</t>
  </si>
  <si>
    <t>4 &amp; 75</t>
  </si>
  <si>
    <t>The following sections are listed in the Table of Contents, but they are not fleshed out anywhere  the SRS: Online User Documentation and Help System Requirement; Purchased Components; Interfaces - User Interfaces; Interfaces - Hardware Interfaces; Interfaces - Communication Interfaces; Licensing Requirements; Legal, Copyright, and Other Notices; Applicable Standards; Supporting Information.</t>
  </si>
  <si>
    <t>Why are subsections labeled with Roman Numetals in the Table of Contents, but nowhere else in the SRS? Labeling schemes have to be the same throughout the ENTIRE document in order to prevent confusion.</t>
  </si>
  <si>
    <t>Each section and subsection of the document are stated to begin on pg 4 which is inaccurate</t>
  </si>
  <si>
    <t>Include a glossary</t>
  </si>
  <si>
    <t>Be more specific on "user friendly GUI" - how will this happen?</t>
  </si>
  <si>
    <t>Be clear in regards to the systems that the WUS Software will be supported on - inconsistent throughout the documents</t>
  </si>
  <si>
    <t>Test Plan</t>
  </si>
  <si>
    <t>Shouldn't there be a glossary filled with words and phrases that may or may not be familiar to anyone reading the Test Plan? That way, it can be read and understood as it should be.</t>
  </si>
  <si>
    <t>The Table of Contents is inaccurate as to which sections are on which pages (ex. Test Case 2 is actually on pg. 5, not on pg. 4 as listed in the Table of Contents.).</t>
  </si>
  <si>
    <t>How come the WUS software is stated here to be compatible with Windows NT and yet the Feasibility Analysis doesn't mention that?</t>
  </si>
  <si>
    <t>How come the name of the translation engine, Altavista's Babelfish, is mentioned here and not in documents like the Feasibility Analysis?</t>
  </si>
  <si>
    <t>The Test Plan doesn't mention that Java Swing must be used in the creation of WUS according to the Feasibility Analysis.</t>
  </si>
  <si>
    <t>Is there a specific "functional specification" document, or is the Test Plan referring to the functional requirements stated in the SRS?</t>
  </si>
  <si>
    <t>Why doesn't the User Manual state what happens if an invalid username or invalid password are entered?</t>
  </si>
  <si>
    <t>Why not change the warning messages that appear when an invalid username or invalid password are entered? For example, if an invalid username is entered, a message should appear stating "The username entered is incorrect.". For an invalid password, "The password entered is incorrect.". If both the username and password are invalid, "The username and password are incorrect.".</t>
  </si>
  <si>
    <t>Why not include warning messages for when only a username or password are entered into the Login Module? For example, if a username is entered and the user clicks the "OK" button, a warning message can appear stating "'Password' field blank.". If only a password is entered, "'Username' field blank.".</t>
  </si>
  <si>
    <t xml:space="preserve">What happens when the Logon screen disappears? Does the entire WUS software close? If not, then should there be a title screen that the user is taken back to that contains a button that, when clicked on, takes the user to the Logon screen?
</t>
  </si>
  <si>
    <t xml:space="preserve">Why doesn't the User Manual say anything about a warning message appearing when the testing of the user’s connection in the Login Module fails?
</t>
  </si>
  <si>
    <t>When warning messages like “don’t know about host” or “the user name or password is correct” appear, shouldn’t the Test Plan or some of the other WUS software documents (ex. Administrator’s Manual, User’s Manual, etc.) explain what happens then? Is the user or administrator barred from utilizing the WUS software and/or entering the system?</t>
  </si>
  <si>
    <t xml:space="preserve">The User’s Manual doesn’t say anything about warning messages appearing when the “Test Connection” button is clicked while either the server, port, or both are invalid. 
</t>
  </si>
  <si>
    <t xml:space="preserve">The User’s Manual doesn’t say the “Connection Settings” screen disappears and the Logon screen appears when the “OK” or “Cancel” buttons are clicked while the server and port are valid OR when either the server, port, or both are invalid.  
</t>
  </si>
  <si>
    <t>More general details are needed in the Objective, Description, Condition, and Expected Result sections of Test Case 3.</t>
  </si>
  <si>
    <t xml:space="preserve">Why do Test Cases 4-9 have to be consulted regarding details on the objective of verifying the database connectivity? Test Cases 4-9 are about testing the correctness of various modules, the Translation Engine, etc. What does this have to do with verifying database connectivity, if anything?
</t>
  </si>
  <si>
    <t xml:space="preserve">The Explained Result section of Test Case 4 doesn’t explain what happens if only a username or a password are entered.
</t>
  </si>
  <si>
    <t xml:space="preserve">The Administrator’s Manual says that new users can be added by selecting the “Administrator” menu, clicking on the “New User” menu item, filling in the text fields on the User Profile window that subsequently appears, and then clicking the “Add” button. What’s this about right-clicking on a user on the user table and selecting “New User”?
</t>
  </si>
  <si>
    <t xml:space="preserve">The Administrator’s Manual says nothing about a warning message appearing upon unsuccessful addition of a new user, unsuccessful deletion or modification of an existing user, and/or unsuccessful resetting of a password. 
</t>
  </si>
  <si>
    <t xml:space="preserve">Perhaps there should be an explanation included regarding what it means when something is “modal”.
</t>
  </si>
  <si>
    <t xml:space="preserve">The Administrator’s Manual doesn’t say what happens when not all of the fields on the User Profile window are filled in. Maybe this should be included. 
</t>
  </si>
  <si>
    <t>What does “New User dialog” and “WUS main panel” mean?</t>
  </si>
  <si>
    <t xml:space="preserve">What happens when the “Clear” button and the “Cancel” button are pressed should probably be included in the Administrator’s Manual.
</t>
  </si>
  <si>
    <t xml:space="preserve">What menu options are there in the “Country”, “Language”, and “Time Zone” drop-down menus?
</t>
  </si>
  <si>
    <t xml:space="preserve">The Administrator’s Manual should probably include what happens if an existing user name is entered and the user already exists.
</t>
  </si>
  <si>
    <t xml:space="preserve">Perhaps the confirmation boxes, including the Y/N dialog confirmation boxes should be illustrated as screenshots in the Administrator’s Manual, the User’s Manual, etc.
</t>
  </si>
  <si>
    <t>No mention of the “Delete Successfully” dialog box is seen anywhere in the Administrator’s Manual. Also, shouldn’t it be “Delete Successful” or “Deleted successfully”?</t>
  </si>
  <si>
    <t xml:space="preserve">No mention of the “Modified successfully” dialog box is seen anywhere in the Administrator’s Manual. 
</t>
  </si>
  <si>
    <t xml:space="preserve">Perhaps the confirmation dialog that appears when the user wants to reset his password should be illustrated as a screenshot in the Administrator’s Manual. </t>
  </si>
  <si>
    <t xml:space="preserve">No mention of the “Reset successfully” dialog box is seen anywhere in the Administrator’s Manual Also, shouldn’t it be “Reset Successful” or “Resetted successfully”? 
</t>
  </si>
  <si>
    <t>10 &amp; 11</t>
  </si>
  <si>
    <t xml:space="preserve">In the Administrator’s Manual, how is a user’s password reset? Does the user get to choose what his new password is going to be? This needs to be explained more because neither the Test Plan nor the Administrator’s Manual gives a clear answer.
</t>
  </si>
  <si>
    <t xml:space="preserve">The User’s Manual makes no mention of there being a “Calendar” menu option.
</t>
  </si>
  <si>
    <t xml:space="preserve">Should the ability to sort the users in the User Directory by specific categories be explained in the manuals?
</t>
  </si>
  <si>
    <t xml:space="preserve">Shouldn’t the User Profile Deletion Confirmation dialog box be explained and illustrated in the manuals? Also, it’s “confirmation”, not “conformation”.
</t>
  </si>
  <si>
    <t xml:space="preserve">In the “Test the view of the Chat window” section, “buttom” should be “button”.
</t>
  </si>
  <si>
    <t xml:space="preserve">There should be a space between “time” and “the” in the “Test the ‘Send’ button” section.
</t>
  </si>
  <si>
    <t xml:space="preserve">In the “Test the ‘Special characters’ button” section, “Keyborad” should be “Keyboard” and “signes” should be “signs”.
</t>
  </si>
  <si>
    <t>“File” should be “Files”.</t>
  </si>
  <si>
    <t xml:space="preserve">Nowhere in the User’s Manual or the Administrator’s Manual is it stated that the Administrator is able to delete other users’ files.
</t>
  </si>
  <si>
    <t xml:space="preserve">The Test Plan makes it sound like file types other than .txt, .svg, and .pdf are able to be uploaded to the WUS software. “View the contents of the file in the user’s language, if translatable, otherwise in the original format.” Doesn’t the User’s Manual state that only .txt, .svg, and .pdf files can be uploaded because they are the only types of files that can be translated? </t>
  </si>
  <si>
    <t xml:space="preserve">Shouldn’t the User’s Manual explain what happens when an invalid URL is entered into the text field on the Internet/Intranet module and the “Get Web Page” button is selected? Why isn’t the appearance of the error message “HTTP request failed” mentioned in this manual?
</t>
  </si>
  <si>
    <t xml:space="preserve">Is a valid username with an invalid password tested?
</t>
  </si>
  <si>
    <t xml:space="preserve">How will the system know if the user/password combo is correct if there is no connection?
</t>
  </si>
  <si>
    <t>Entirety.</t>
  </si>
  <si>
    <t xml:space="preserve">One of the main things that was lacking in the test cases was actually testing the program for correctness.  It looks at all the different features for users and admins and tests all of those cases, but it fails to look at the correctness of the translation feature and whether the chat translation engine effectively translates the language from language to language.
</t>
  </si>
  <si>
    <t>The User's Manual says nothing about hitting "Enter" on the keyboard as an option instead of clicking the "OK" button on the Logon Module.</t>
  </si>
  <si>
    <t>There are inaccuracies as to which sections are stated to start on which pages.</t>
  </si>
  <si>
    <t xml:space="preserve">How will the system know if the user/password combo is correct if there is no connection?
</t>
  </si>
  <si>
    <t xml:space="preserve">The Explained Result section of Test Case 4 doesn’t explain what happens if only a username or a password are entered.
</t>
  </si>
  <si>
    <t>README.txt</t>
  </si>
  <si>
    <t>ChangePasswordForm.java</t>
  </si>
  <si>
    <t>N/A</t>
  </si>
  <si>
    <t xml:space="preserve">Why does it say “This is where your source code goes.“? What source code goes here? Why does source code go here? </t>
  </si>
  <si>
    <t>Line 1</t>
  </si>
  <si>
    <t>Coding Error</t>
  </si>
  <si>
    <t>What’s the overall purpose of this file? Is it even needed?</t>
  </si>
  <si>
    <t xml:space="preserve">Missing mandatory Classpath entries.
</t>
  </si>
  <si>
    <t>Lines 7, 11, &amp; 14</t>
  </si>
  <si>
    <t xml:space="preserve">Unused/unnecessary import statement.
</t>
  </si>
  <si>
    <t>Line 25</t>
  </si>
  <si>
    <t xml:space="preserve">Field “parent” can be Final.
</t>
  </si>
  <si>
    <t>Lines 40, 41, &amp; 42</t>
  </si>
  <si>
    <t xml:space="preserve">Overridable method call in constructor.
</t>
  </si>
  <si>
    <t>Lines 68 &amp; 78</t>
  </si>
  <si>
    <t xml:space="preserve">Add @Override Annotation.
</t>
  </si>
  <si>
    <t>ChatFrame.java</t>
  </si>
  <si>
    <t>Lines 7, 10, &amp; 13</t>
  </si>
  <si>
    <t>Lines 22, 23, &amp; 24</t>
  </si>
  <si>
    <t>Fields can be Final.</t>
  </si>
  <si>
    <t>Field is not used.</t>
  </si>
  <si>
    <t>Line 32</t>
  </si>
  <si>
    <t xml:space="preserve">Missing @param tag for parameters in constructor.
</t>
  </si>
  <si>
    <t>Lines 37, 44, &amp; 50</t>
  </si>
  <si>
    <t>Line 57</t>
  </si>
  <si>
    <t xml:space="preserve">Comparing Strings using == or !=.
</t>
  </si>
  <si>
    <t>Lines 94, 120, 123, 139, &amp; 150</t>
  </si>
  <si>
    <t>Add @Override Annotation.</t>
  </si>
  <si>
    <t>Line 56</t>
  </si>
  <si>
    <t xml:space="preserve">More than one fix for: Comparing Strings using == or != at ChatFrame.java:56, only the first one will be used. 
</t>
  </si>
  <si>
    <t>ChatThread.java</t>
  </si>
  <si>
    <t>ClientLogin.java</t>
  </si>
  <si>
    <t>Line 9</t>
  </si>
  <si>
    <t>Unused/unnecessary import statement.</t>
  </si>
  <si>
    <t>Line 28</t>
  </si>
  <si>
    <t>Missing @param tag for parameters.</t>
  </si>
  <si>
    <t>Line 14</t>
  </si>
  <si>
    <t>Line 36</t>
  </si>
  <si>
    <t>Lines 71 &amp; 74</t>
  </si>
  <si>
    <t>Line 23</t>
  </si>
  <si>
    <t xml:space="preserve">Print Stack Trace. “Throwable.printStackTrace()” should be removed.
</t>
  </si>
  <si>
    <t>Field "parent" can be Final.</t>
  </si>
  <si>
    <t>Line 73</t>
  </si>
  <si>
    <t>Line 33</t>
  </si>
  <si>
    <t xml:space="preserve">Can be replaced with multicatch or several catch clauses for catching specific exceptions.
</t>
  </si>
  <si>
    <t>Lines 38 &amp; 39</t>
  </si>
  <si>
    <t>Overridable method call in constructor.</t>
  </si>
  <si>
    <t>Lines 70, 75, 91, 100, 113, 126, 135, &amp; 157</t>
  </si>
  <si>
    <t>Lines 199 &amp; 223</t>
  </si>
  <si>
    <t>Parameter is not used.</t>
  </si>
  <si>
    <t>Line 209</t>
  </si>
  <si>
    <t>Variable is not used.</t>
  </si>
  <si>
    <t>ClientSendThread.java</t>
  </si>
  <si>
    <t>Line 13</t>
  </si>
  <si>
    <t>Line 19</t>
  </si>
  <si>
    <t>Field can be Final.</t>
  </si>
  <si>
    <t>Line 31</t>
  </si>
  <si>
    <t>Lines 76 &amp; 79</t>
  </si>
  <si>
    <t>ConnectionSettings.java</t>
  </si>
  <si>
    <t>FileSharingPanel.java</t>
  </si>
  <si>
    <t>Lines 20 &amp; 21</t>
  </si>
  <si>
    <t>Lines 29 &amp; 122</t>
  </si>
  <si>
    <t xml:space="preserve">Variable is not used.
</t>
  </si>
  <si>
    <t>Lines 70, 82, 92, &amp; 134</t>
  </si>
  <si>
    <t>Line 10</t>
  </si>
  <si>
    <t>Lines 108, 112, &amp; 116</t>
  </si>
  <si>
    <t>Import from the same package.</t>
  </si>
  <si>
    <t>Line 109</t>
  </si>
  <si>
    <t>New instance ignored.</t>
  </si>
  <si>
    <t>Lines 31, 32, &amp; 34</t>
  </si>
  <si>
    <t>Lines 33 &amp; 40</t>
  </si>
  <si>
    <t>Lines 36 &amp; 37</t>
  </si>
  <si>
    <t>"Vector" is an Obsolete Collection.</t>
  </si>
  <si>
    <t>Line 47</t>
  </si>
  <si>
    <t>Initializer can be Static.</t>
  </si>
  <si>
    <t>Lines 53 &amp; 82</t>
  </si>
  <si>
    <t>Use enhanced for-loop to iterate over the array.</t>
  </si>
  <si>
    <t>Line 64</t>
  </si>
  <si>
    <t>Line 70</t>
  </si>
  <si>
    <t>Lines 82, 83, &amp; 482</t>
  </si>
  <si>
    <t>Accessing static field.</t>
  </si>
  <si>
    <t>Lines 116 &amp; 615</t>
  </si>
  <si>
    <t>Lines 190, 195, 209, 210, 249, 253, 259, 270, 290, 312, 316, 322, 705, &amp; 801</t>
  </si>
  <si>
    <t>Line 339, 385, &amp; 477</t>
  </si>
  <si>
    <t>Lines 429 &amp; 506</t>
  </si>
  <si>
    <t>The assigned value is never used.</t>
  </si>
  <si>
    <t>Line 793</t>
  </si>
  <si>
    <t>The class is not used.</t>
  </si>
  <si>
    <t>FileTablePopupListener.java</t>
  </si>
  <si>
    <t>Line 8</t>
  </si>
  <si>
    <t>Lines 24 &amp; 29</t>
  </si>
  <si>
    <t>FileViewer.java</t>
  </si>
  <si>
    <t>CommunicationTemplate.xml</t>
  </si>
  <si>
    <t>Where are the Country, and Language categories?</t>
  </si>
  <si>
    <t xml:space="preserve">Where did MIKE and PASSWORD come from? Where do they fit into this template?
</t>
  </si>
  <si>
    <t>Lines 8 &amp; 10</t>
  </si>
  <si>
    <t xml:space="preserve">What does the “ … … “ refer to?
</t>
  </si>
  <si>
    <t>Unused/unnecessary import statements.</t>
  </si>
  <si>
    <t xml:space="preserve">The entire document isn't properly formatted the way an XML document usually would. For example, there's no "&lt;?xml version="1.0" encoding="UTF-8" ?&gt;" at the beginning of the document. If this statement was included, the WUS software would've known that CommunicationTemplate.xml is an XML file. </t>
  </si>
  <si>
    <t>Line 46</t>
  </si>
  <si>
    <t>Line 60</t>
  </si>
  <si>
    <t>ImagePanel.java</t>
  </si>
  <si>
    <t>KeyBoard.java</t>
  </si>
  <si>
    <t>Lines 8, 9, 10, 11, &amp; 14</t>
  </si>
  <si>
    <t>MBAddCategory.java</t>
  </si>
  <si>
    <t>Line 22</t>
  </si>
  <si>
    <t>Missing @param tag for parameter.</t>
  </si>
  <si>
    <t>Lines 31 &amp; 32</t>
  </si>
  <si>
    <t>Line 40</t>
  </si>
  <si>
    <t>Lines 129, 140, 148, 157, 166, 175, 184, 193, 202, 211, 220, 229, 238, 247, 256, 265, 274, 283, 292, 301, 310, 319, 328, 337, 346, 355, 364, 373, &amp; 382</t>
  </si>
  <si>
    <t>Lines 398, 402, 407, 412, 417, 422, 427, 432, 437, 442, 447, 452, 457, 462, 467, 472, 477, 482, 487, 492, 497, 502, 507, 512, 517, 522, 527, 532, &amp; 537</t>
  </si>
  <si>
    <t>Line 21</t>
  </si>
  <si>
    <t xml:space="preserve">Missing @param tag for parameter.
</t>
  </si>
  <si>
    <t>Lines 30 &amp; 31</t>
  </si>
  <si>
    <t>Lines 70 &amp; 83</t>
  </si>
  <si>
    <t>MBAddNewTopic.java</t>
  </si>
  <si>
    <t>Line 11</t>
  </si>
  <si>
    <t>NewMsgScreen.java</t>
  </si>
  <si>
    <t>Lines 14 &amp; 15</t>
  </si>
  <si>
    <t>Lines 64 &amp; 77</t>
  </si>
  <si>
    <t>PDFViewer.java</t>
  </si>
  <si>
    <t>Line 20</t>
  </si>
  <si>
    <t>Line 24</t>
  </si>
  <si>
    <t>Lines 28 &amp; 29</t>
  </si>
  <si>
    <t>Lines 29, 30, 33, 37, 38, 55, 57, 70, 79, 88, 90, 94, 95, 113, 121, 122, &amp; 130</t>
  </si>
  <si>
    <t>Lines 108 &amp; 110</t>
  </si>
  <si>
    <t xml:space="preserve">Package does not exist. “swing” should go in-between gui and SearchList.
</t>
  </si>
  <si>
    <t>Lines 142, 158, 164, 193, 196, 250, 269, 286, 290, 296, 317, 320, 332, 335, 338, 341, 344, 347, 350, 356, 375, 381, 398, 405, 526, 562, 566, 615, 618, 653, 654, 655, 662, 663, 666, 667, 668, 669, 671, 672, 673, 677, 678, 680, 683, 698, 700, 708, 709, 711, 731, 738, 847, 871, 879, 990, 1017, 1035, 1071, 1120, 1121, 1173, 1429, 1484, 1605, 1660, 1678, 1955, 2071, 2095, 2201, 2268, 2281, 2479, 2807, 2892, 2906, 2983, 3099, 3100, 3142, 3143, 3146, 3225, 3233, 3352, 3360, 3448, 3713, 3844, 3849, 3880, &amp; 4155</t>
  </si>
  <si>
    <t>Msspelled word.</t>
  </si>
  <si>
    <t>Lines 216, 219, 318, 363, 376, 382, 385, 388, 391, 399, &amp; 406</t>
  </si>
  <si>
    <t>Lines 330 &amp; 366</t>
  </si>
  <si>
    <t>Lines 424, 434, 543, 1123, 1175, 1301, 1431, 1485, 1700, 1773, 1860, 1892, 1914, 1935, 1957, 2160, 2970, 3105, 3681, 3715, 3882, 3916, &amp; 4047</t>
  </si>
  <si>
    <t>Lines 460, 485, 3630, &amp; 4082</t>
  </si>
  <si>
    <t>Lines 474, 955, 2125, 3592, 3616, 4053, 4209, &amp; 4252</t>
  </si>
  <si>
    <t>Variable is never used.</t>
  </si>
  <si>
    <t>Line 503</t>
  </si>
  <si>
    <t>Lines 517 &amp; 3447</t>
  </si>
  <si>
    <t>Lines 553, 1054, 1067, 1397, 1551, 2453, 2461, 2936, 3053, 3199, 3326, 3744, 3810, 3907, &amp; 4012</t>
  </si>
  <si>
    <t>Line 624</t>
  </si>
  <si>
    <t xml:space="preserve">Exception “PdfFontException” is never thrown in the body of the corresponding try statement.
</t>
  </si>
  <si>
    <t>Lines 764, 4159, 4225</t>
  </si>
  <si>
    <t>Method is not used.</t>
  </si>
  <si>
    <t>Line 827</t>
  </si>
  <si>
    <t xml:space="preserve">String.indexOf() can be replaced with String.contains().
</t>
  </si>
  <si>
    <t>Lines 835, 838, 2077, 2082, 2720, 3578, &amp; 4049</t>
  </si>
  <si>
    <t>Local variable hides a field.</t>
  </si>
  <si>
    <t>Lines 945, 1042, 1082, 1104, 1158, 1223, 1240, 1271, 1276, 1532, 1710, 1730, 1799, 1833, 1871, 1903, 1925, 1946, 1970, 1987, 2004, 2026, 2043, 2060, 2107, 2210, 2229, 2252, 2277, 2359, 2377, 2395, 2425, &amp; 2721</t>
  </si>
  <si>
    <t>Add @Overridable Annotation.</t>
  </si>
  <si>
    <t>Lines 1024 &amp; 2196</t>
  </si>
  <si>
    <t>Confusing indentation.</t>
  </si>
  <si>
    <t>Lines 1046, 1048, 1543, 1545, 2848, 3045, 3047, 3736, 3738, 3899, 3901, 4004, &amp; 4006</t>
  </si>
  <si>
    <t>Illegal start of type.</t>
  </si>
  <si>
    <t>Lines 1051, 1064, 1548, 3050, 3741, 3904, &amp; 4009</t>
  </si>
  <si>
    <t>"Thread.sleep" called in loop.</t>
  </si>
  <si>
    <t>Lines 1136, 1252, &amp; 3634</t>
  </si>
  <si>
    <t>Replace chain of if-statements with a switch statement.</t>
  </si>
  <si>
    <t>Line 1431, 1499, &amp; 4047</t>
  </si>
  <si>
    <t>Missing @return tag.</t>
  </si>
  <si>
    <t>Line 1748</t>
  </si>
  <si>
    <t>Can't find symbol.</t>
  </si>
  <si>
    <t>Lines 2125, 2934, 3132, &amp; 3854</t>
  </si>
  <si>
    <t xml:space="preserve">Can be replaced with multicatch or several catch clauses catching specific exceptions.
</t>
  </si>
  <si>
    <t>Lines 2457 &amp; 2458</t>
  </si>
  <si>
    <t>Dereferencing possible null pointer.</t>
  </si>
  <si>
    <t>Lines 2539 &amp; 3441</t>
  </si>
  <si>
    <t>Accessing static method. Replace with static reference.</t>
  </si>
  <si>
    <t>Line 2932</t>
  </si>
  <si>
    <t>Throwable method result is ignored.</t>
  </si>
  <si>
    <t>Line 3103</t>
  </si>
  <si>
    <t>Unknown @param: String.</t>
  </si>
  <si>
    <t>Lines 3762 &amp; 3916</t>
  </si>
  <si>
    <t>Can't find symbol: constructor().</t>
  </si>
  <si>
    <t>Line 4102</t>
  </si>
  <si>
    <t xml:space="preserve">Unnecessary test for null. The expression is never null.
</t>
  </si>
  <si>
    <t>Line 4140</t>
  </si>
  <si>
    <t>Unnecessary return statement.</t>
  </si>
  <si>
    <t>Line 3853</t>
  </si>
  <si>
    <t xml:space="preserve">More than one fix for: The catch(java.lang.Exception) is too broad, it catches the following exception types: java.awt.HeadlessException and java.lang.InterruptedException at PDFViewer.java:3853, only the first one will be used. 
</t>
  </si>
  <si>
    <t>Line 3131</t>
  </si>
  <si>
    <t xml:space="preserve">More than one fix for: The catch(java.lang.Exception) is too broad, it catches the following exception types: java.io.IOException, java.lang.NumberFormatException and org.jpedal.exception.PdfException at PDFViewer.java:3131, only the first one will be used. </t>
  </si>
  <si>
    <t>Line 2933</t>
  </si>
  <si>
    <t xml:space="preserve">More than one fix for: The catch(java.lang.Exception) is too broad, it catches the following exception types: java.awt.HeadlessException and java.lang.NullPointerException at PDFViewer.java:2933, only the first one will be used. 
</t>
  </si>
  <si>
    <t>Line 2124</t>
  </si>
  <si>
    <t xml:space="preserve">More than one fix for: The catch(java.lang.Exception) is too broad, it catches the following exception types: java.awt.HeadlessException and java.lang.NumberFormatException at PDFViewer.java:2124, only the first one will be used. 
</t>
  </si>
  <si>
    <t>Line 502</t>
  </si>
  <si>
    <t xml:space="preserve">More than one fix for: Overridable method call in constructor at PDFViewer.java:502, only the first one will be used. 
</t>
  </si>
  <si>
    <t>RenameDialog.java</t>
  </si>
  <si>
    <t>SVGViewer.java</t>
  </si>
  <si>
    <t>Line 16</t>
  </si>
  <si>
    <t>Missing @param tag(s) for parameters.</t>
  </si>
  <si>
    <t>Lines 38, 47, &amp; 56</t>
  </si>
  <si>
    <t>Lines 70, 74, &amp; 79.</t>
  </si>
  <si>
    <t>Line 41</t>
  </si>
  <si>
    <t>Line 78, 94, 98, 105, 109, 117, &amp; 121</t>
  </si>
  <si>
    <t>TableSorter.java</t>
  </si>
  <si>
    <t>Line 86</t>
  </si>
  <si>
    <t xml:space="preserve">More than one fix for: Overridable method call in constructor at SVGViewer.java:40, only the first one will be used. 
</t>
  </si>
  <si>
    <t>Lines 28, 36, &amp; 59</t>
  </si>
  <si>
    <t>Self-closing element not allowed.</t>
  </si>
  <si>
    <t>Line 30</t>
  </si>
  <si>
    <t>Misspelled word.</t>
  </si>
  <si>
    <t>Lines 80, 85, 260, 264, 268, 272, 276, 280, 284, 297, 327, 382, 412, 445, 449, &amp; 461</t>
  </si>
  <si>
    <t>Lines 96, 97, 402, 403, &amp; 404</t>
  </si>
  <si>
    <t>Lines 106, 111, &amp; 112</t>
  </si>
  <si>
    <t>Line 159</t>
  </si>
  <si>
    <t xml:space="preserve">Usage of “.size() != 0” can be replaced with “!.isEmpty”.
</t>
  </si>
  <si>
    <t>Line 307</t>
  </si>
  <si>
    <t xml:space="preserve">The assigned value is never used.
</t>
  </si>
  <si>
    <t>Line 377</t>
  </si>
  <si>
    <t>Line 111</t>
  </si>
  <si>
    <t xml:space="preserve">More than one fix for: Overridable method call in constructor at TableSorter.java:111, only the first one will be used. 
</t>
  </si>
  <si>
    <t>Line 110</t>
  </si>
  <si>
    <t xml:space="preserve">More than one fix for: Overridable method call in constructor at TableSorter.java:110, only the first one will be used. 
</t>
  </si>
  <si>
    <t>Line 105</t>
  </si>
  <si>
    <t xml:space="preserve">More than one fix for: Overridable method call in constructor at TableSorter.java:105, only the first one will be used. </t>
  </si>
  <si>
    <t>UserProfileForm.java</t>
  </si>
  <si>
    <t>Lines 11, 12, 13, 15, 17, 20, 21, &amp; 26</t>
  </si>
  <si>
    <t>Line 35</t>
  </si>
  <si>
    <t>Lines 36, 37, &amp; 38</t>
  </si>
  <si>
    <t>Line 45</t>
  </si>
  <si>
    <t>Initializer can be static.</t>
  </si>
  <si>
    <t>Lines 61 &amp; 96</t>
  </si>
  <si>
    <t>Missing @param tags for parameters.</t>
  </si>
  <si>
    <t>Lines 66, 67, 68, 69, 99, 100, 101, &amp; 102</t>
  </si>
  <si>
    <t>Lines 103 &amp; 132</t>
  </si>
  <si>
    <t>Lines 171, 182, 193, 202, 211, 303, &amp; 319</t>
  </si>
  <si>
    <t>Lines 387 &amp; 388</t>
  </si>
  <si>
    <t>Line 490</t>
  </si>
  <si>
    <t>The if-statement is redundant.</t>
  </si>
  <si>
    <t>Line 98</t>
  </si>
  <si>
    <t xml:space="preserve">More than one fix for: Overridable method call in constructor at UserProfileForm.java:98, only the first one will be used. 
</t>
  </si>
  <si>
    <t>Line 65</t>
  </si>
  <si>
    <t xml:space="preserve">More than one fix for: Overridable method call in constructor at UserProfileForm.java:65, only the first one will be used. 
</t>
  </si>
  <si>
    <t>UserTablePopupMenu.java</t>
  </si>
  <si>
    <t>WUSChatInterpreter.java</t>
  </si>
  <si>
    <t>Lines 11, 21, &amp; 36</t>
  </si>
  <si>
    <t>Lines 13 &amp; 16</t>
  </si>
  <si>
    <t>Lines 11, 13, &amp; 15</t>
  </si>
  <si>
    <t>Lines 20, 21, &amp; 31</t>
  </si>
  <si>
    <t>Lines 44, 49, &amp; 131</t>
  </si>
  <si>
    <t>Line 34</t>
  </si>
  <si>
    <t xml:space="preserve">1. Overridable method call in constructor.
2. Leaking “this” in constructor.
</t>
  </si>
  <si>
    <t>Lines 37 &amp; 51</t>
  </si>
  <si>
    <t>WUSClientMainFrame.java</t>
  </si>
  <si>
    <t>WUSFileSAXInterpreter.java</t>
  </si>
  <si>
    <t>Lines 33, 39, &amp; 1123</t>
  </si>
  <si>
    <t>Line 39</t>
  </si>
  <si>
    <t>Lines 10, 13, &amp; 19</t>
  </si>
  <si>
    <t>Lines 47, 52, &amp; 55</t>
  </si>
  <si>
    <t>Lines 40 &amp; 137</t>
  </si>
  <si>
    <t>Line 55</t>
  </si>
  <si>
    <t>Leaking "this" in constructor.</t>
  </si>
  <si>
    <t>WUSServerConnection.java</t>
  </si>
  <si>
    <t>Lines 128, 186, 248, 264, 280, 312, 325, 330, 335, 337, 350, 362, 399, 413, 425, 521, 534, 538, 542, 546, 550, 556, 696, 707, 717, 719, 721, 723, 725, &amp; 968</t>
  </si>
  <si>
    <t>Lines 48, 53, &amp; 59</t>
  </si>
  <si>
    <t>1. Overridable method call in constructor.                                                             2. Leaking "this" in constructor.</t>
  </si>
  <si>
    <t>Lines 446, 453, 459, 664, 990, 997, 1030, 1038, &amp; 1052</t>
  </si>
  <si>
    <t>Lines 62 &amp; 71</t>
  </si>
  <si>
    <t>Lines 468, 471, 474, 478, 483, 486, 489, 492, 495, 499, 503, 507, 567, 573, 683, &amp; 687</t>
  </si>
  <si>
    <t>Lines 586, 836, &amp; 977</t>
  </si>
  <si>
    <t>Line 94</t>
  </si>
  <si>
    <t>The assigned value is not used.</t>
  </si>
  <si>
    <t xml:space="preserve"> 1. Unnecessary boxing.
 2. Unnecessary temporary when converting from String.</t>
  </si>
  <si>
    <t>Line 606</t>
  </si>
  <si>
    <t>Line 697</t>
  </si>
  <si>
    <t>Line 728</t>
  </si>
  <si>
    <t>Line 848</t>
  </si>
  <si>
    <t>Convert to a switch statement.</t>
  </si>
  <si>
    <t>Lines 848, 850, 852, &amp; 854</t>
  </si>
  <si>
    <t>Lines 876, 891, &amp; 892</t>
  </si>
  <si>
    <t>Lines 13 &amp; 15</t>
  </si>
  <si>
    <t>Lines 28, 31, &amp; 34</t>
  </si>
  <si>
    <t>Line 52</t>
  </si>
  <si>
    <t>Line 74</t>
  </si>
  <si>
    <t>Starting new Thread in constructor.</t>
  </si>
  <si>
    <t>Lines 76, 83, 131, 167, 192, 218, 244, 271, 294, 330, 358, 396, 421, 445, 470, &amp; 483</t>
  </si>
  <si>
    <t>Lines 277 &amp; 313</t>
  </si>
  <si>
    <t>Line 391</t>
  </si>
  <si>
    <t>Line 390</t>
  </si>
  <si>
    <t xml:space="preserve">More than one fix for: Comparing Strings using == or != at WUSServerConnection.java:390, only the first one will be used. 
</t>
  </si>
  <si>
    <t>Line 95</t>
  </si>
  <si>
    <t xml:space="preserve">More than one fix for: Overridable method call in constructor at WUSServerConnection.java:95, only the first one will be used. 
</t>
  </si>
  <si>
    <t>WUSServerInterpreter.java</t>
  </si>
  <si>
    <t>WUSUserSaxInterpreter.java</t>
  </si>
  <si>
    <t>Lines 10, 12, &amp; 14</t>
  </si>
  <si>
    <t>Field can be final.</t>
  </si>
  <si>
    <t>Lines 34, 39, &amp; 46</t>
  </si>
  <si>
    <t>Lines 34 &amp; 52</t>
  </si>
  <si>
    <t>1. Overridable method call in constructor.                                                          2. Leaking "this" in constructor.</t>
  </si>
  <si>
    <t>Lines 39 &amp; 45</t>
  </si>
  <si>
    <t>Assignment to itself.</t>
  </si>
  <si>
    <t>Lines 49 &amp; 59</t>
  </si>
  <si>
    <t>Line 37</t>
  </si>
  <si>
    <t>Line 68</t>
  </si>
  <si>
    <t>Lines 39, 44, &amp; 49</t>
  </si>
  <si>
    <t>Lines 80, 84, 88, 92, 96, &amp; 100</t>
  </si>
  <si>
    <t>1. Overridable method call in constructor.                                                                         2. Leaking "this" in constructor.</t>
  </si>
  <si>
    <t>Empty statements.</t>
  </si>
  <si>
    <t>WUSSaxXML.java</t>
  </si>
  <si>
    <t>Lines 7, 8, 9, 11, 12, 13, 15, 16, &amp; 18</t>
  </si>
  <si>
    <t>Lines 44, 51, 58, &amp; 65</t>
  </si>
  <si>
    <t xml:space="preserve">1. Overridable method call in constructor.                                                                                                                                                                                    2. Leaking "this" in constructor.                </t>
  </si>
  <si>
    <t>Line 69</t>
  </si>
  <si>
    <t>Missing Javadoc for parse.</t>
  </si>
  <si>
    <t>Line 79</t>
  </si>
  <si>
    <t>The method parse may recurse if not overridden in subclasses.</t>
  </si>
  <si>
    <t>Line 100</t>
  </si>
  <si>
    <t>Lines 121, 128, 135, 142, 149, 156, 173, 189, 200, 207, 214, 221, 229, 237, &amp; 270</t>
  </si>
  <si>
    <t xml:space="preserve">More than one fix for: Overridable method call in constructor at WUSSaxXML.java:64, only the first one will be used. 
</t>
  </si>
  <si>
    <t xml:space="preserve">More than one fix for: Overridable method call in constructor at WUSSaxXML.java:57, only the first one will be used. 
</t>
  </si>
  <si>
    <t>Line 50</t>
  </si>
  <si>
    <t xml:space="preserve">More than one fix for: Overridable method call in constructor at WUSSaxXML.java:50, only the first one will be used. 
</t>
  </si>
  <si>
    <t>Line 43</t>
  </si>
  <si>
    <t xml:space="preserve">More than one fix for: Overridable method call in constructor at WUSSaxXML.java:43, only the first one will be used. 
</t>
  </si>
  <si>
    <t>WUSServerCommandInterface.java</t>
  </si>
  <si>
    <t>WUSFile.java</t>
  </si>
  <si>
    <t xml:space="preserve">Unnecessary import statement.
</t>
  </si>
  <si>
    <t>Line 29</t>
  </si>
  <si>
    <t xml:space="preserve">1. “Hashtable” is an Obsolete Collection.
2. Field “contentsTable” can be final.
3. “Hashtable()” is an Obsolete Collection.        
</t>
  </si>
  <si>
    <t xml:space="preserve">Initializer can be static.
</t>
  </si>
  <si>
    <t xml:space="preserve">Use enhanced for loop to iterate over the array.
</t>
  </si>
  <si>
    <t>Lines 69 &amp; 70</t>
  </si>
  <si>
    <t xml:space="preserve">1. Missing @param tags for variable names. 
2. Was fileid meant to be spelled as “field”?
</t>
  </si>
  <si>
    <t>Line 156</t>
  </si>
  <si>
    <t xml:space="preserve">Confusing indentation.
</t>
  </si>
  <si>
    <t>Lines 170, 174, and 346</t>
  </si>
  <si>
    <t>Assign return value to new variable.</t>
  </si>
  <si>
    <t>Lines 303, 322, &amp; 353</t>
  </si>
  <si>
    <t xml:space="preserve">Split into declaration and assignment.
</t>
  </si>
  <si>
    <t>Line 352</t>
  </si>
  <si>
    <t xml:space="preserve">May split into declaration and assignment.
</t>
  </si>
  <si>
    <t>WUSUser.java</t>
  </si>
  <si>
    <t>Line 353</t>
  </si>
  <si>
    <t xml:space="preserve">Replace with StringBuilder.
</t>
  </si>
  <si>
    <t>Line 356</t>
  </si>
  <si>
    <t>Unnecessary boxing to Byte. Remove new Byte.</t>
  </si>
  <si>
    <t>Line 511</t>
  </si>
  <si>
    <t>Convert to try-with-resources.</t>
  </si>
  <si>
    <t>WUSXMLCreator.java</t>
  </si>
  <si>
    <t>Lines 8, 17, &amp; 19</t>
  </si>
  <si>
    <t>WUSProperties.properties</t>
  </si>
  <si>
    <t>PDFTranslator.java</t>
  </si>
  <si>
    <t>Why are the number of characters for each language so limited to the point where not all of them are available to the user?</t>
  </si>
  <si>
    <t xml:space="preserve">Where did “itCharacters” come from and what does it mean? Does it refer to the Italian language? If so, the User’s Manual makes no mention of Italian being one of the languages that files can be translated in.
</t>
  </si>
  <si>
    <t xml:space="preserve">Are the characters listed for “deCharacters” really those that belong to the Deutsch language?
</t>
  </si>
  <si>
    <t xml:space="preserve">Why aren’t the characters for the English language listed as well?
</t>
  </si>
  <si>
    <t xml:space="preserve">In addition to English, French, Espanol, Deutsch, and Italian, why not include other languages as well? These languages can include Arabic, Hebrew, Chinese, Japanese, Russian, Korean, etc. </t>
  </si>
  <si>
    <t>SVGTranslator.java</t>
  </si>
  <si>
    <t>Lines 15 - 23</t>
  </si>
  <si>
    <t xml:space="preserve">Package does not exist. 
</t>
  </si>
  <si>
    <t>Lines 51 &amp; 52</t>
  </si>
  <si>
    <t>Line 149</t>
  </si>
  <si>
    <t xml:space="preserve">Exception IOException is never thrown in the body of the corresponding try statement. Remove catch clause.	
</t>
  </si>
  <si>
    <t>Line 12</t>
  </si>
  <si>
    <t xml:space="preserve">Remove unused/unnecessary import statement.
</t>
  </si>
  <si>
    <t>Line 26</t>
  </si>
  <si>
    <t xml:space="preserve">StringBuffer can be replaced with StringBuilder.	</t>
  </si>
  <si>
    <t>Line 51</t>
  </si>
  <si>
    <t xml:space="preserve">More than one fix for: The catch(java.lang.Exception) is too broad, it catches the following exception types: java.io.IOException, javax.xml.parsers.ParserConfigurationException and org.xml.sax.SAXException at SVGTranslator.java:51, only the first one will be used. 
</t>
  </si>
  <si>
    <t>WUSClientResponder.java</t>
  </si>
  <si>
    <t>WUSServer.java</t>
  </si>
  <si>
    <t>WUSDatabase.java</t>
  </si>
  <si>
    <t>Line 15</t>
  </si>
  <si>
    <t>Lines 19, 20, 21, 23, &amp; 39</t>
  </si>
  <si>
    <t xml:space="preserve">Fields can be final.
</t>
  </si>
  <si>
    <t>Line 66</t>
  </si>
  <si>
    <t>Missing @param tag for variables.</t>
  </si>
  <si>
    <t>Lines 72, 83, 94, &amp; 106</t>
  </si>
  <si>
    <t>1. Overridable method(s) call in constructor.                                                                2. Leaking "this" in constructor.</t>
  </si>
  <si>
    <t>Lines 14, 216, 218, 268, &amp; 272</t>
  </si>
  <si>
    <t>Lines 80, 91, &amp; 103</t>
  </si>
  <si>
    <t xml:space="preserve">“Vector” is an Obsolete Collection.
</t>
  </si>
  <si>
    <t xml:space="preserve">Assignment to itself.
</t>
  </si>
  <si>
    <t xml:space="preserve">1. Local variable “serverSocket” hides a field.                                                                                                       2. The assigned value is never used.
</t>
  </si>
  <si>
    <t>Lines 110 &amp; 136</t>
  </si>
  <si>
    <t>Lines 53 &amp; 54</t>
  </si>
  <si>
    <t xml:space="preserve">Accessing static method “getLocalHost()”. Replace with class reference.
</t>
  </si>
  <si>
    <t>Lines 121 &amp; 188</t>
  </si>
  <si>
    <t xml:space="preserve">Unnecessary unboxing.
</t>
  </si>
  <si>
    <t>Line 188</t>
  </si>
  <si>
    <t>Unnecessary temporary when converting from String.</t>
  </si>
  <si>
    <t>Lines 55 &amp; 166</t>
  </si>
  <si>
    <t>Line 221</t>
  </si>
  <si>
    <t xml:space="preserve">Local variable “password” hides a field.
</t>
  </si>
  <si>
    <t>Lines 84, 111, 155, 182, 208, 260, 355, 379, &amp; 408</t>
  </si>
  <si>
    <t>Lines 249 &amp; 390</t>
  </si>
  <si>
    <t>The if statement is redundant.</t>
  </si>
  <si>
    <t>Lines 421, 428, &amp; 435</t>
  </si>
  <si>
    <t>Line 250</t>
  </si>
  <si>
    <t>Variable “sqlEx” is not used.</t>
  </si>
  <si>
    <t>Line 412</t>
  </si>
  <si>
    <t xml:space="preserve">More than one fix for: The catch(java.lang.Exception) is too broad, it catches the following exception types: java.lang.ClassNotFoundException, java.lang.IllegalAccessException, java.lang.InstantiationException and java.sql.SQLException at WUSDatabase.java:45, only the first one will be used. 
</t>
  </si>
  <si>
    <t>Line 450</t>
  </si>
  <si>
    <t xml:space="preserve">Local variable “contents” hides a field.
</t>
  </si>
  <si>
    <t>Line 465</t>
  </si>
  <si>
    <t>Line 603</t>
  </si>
  <si>
    <t xml:space="preserve">Variable “getGoogleTranslationRule” is never used.
</t>
  </si>
  <si>
    <t>WUSServerMain.java</t>
  </si>
  <si>
    <t>WUSServerThread.java</t>
  </si>
  <si>
    <t>WUSTranslationModule.java</t>
  </si>
  <si>
    <t>Lines 26 &amp; 37</t>
  </si>
  <si>
    <t xml:space="preserve">New instance ignored.
</t>
  </si>
  <si>
    <t>Line 53</t>
  </si>
  <si>
    <t>Lines 61 &amp; 63</t>
  </si>
  <si>
    <t>Line 17</t>
  </si>
  <si>
    <t>Lines 84, 100, 144, 159, &amp; 209</t>
  </si>
  <si>
    <t>Lines 92, 151, 201</t>
  </si>
  <si>
    <t>Lines 101, 160, &amp; 210</t>
  </si>
  <si>
    <t>StringBuffer can be replaced with StringBuilder.</t>
  </si>
  <si>
    <t>Lines 105, 163, &amp; 213</t>
  </si>
  <si>
    <t>String concatenation in StringBuffer.append. Use chain of .append methods instead of string concatenation.</t>
  </si>
  <si>
    <t>Lines 195, 196, &amp; 197</t>
  </si>
  <si>
    <t>Line 263</t>
  </si>
  <si>
    <t>WUSUserManager.java</t>
  </si>
  <si>
    <t xml:space="preserve">Review Findings Log Instructions </t>
  </si>
  <si>
    <r>
      <t xml:space="preserve">Use this tab for logging findings from any types of reviews performed, such as, Review Walkthroughs or Peer Reviews.
</t>
    </r>
    <r>
      <rPr>
        <rFont val="Arial"/>
        <color rgb="FF0000FF"/>
        <sz val="10.0"/>
      </rPr>
      <t>NOTE:  For Peer Reviews, send the Review Findings Log to SEPGMetrics@bnymellon.com along with the Peer Review Summary Log.  Then store in a non-public location.  For Review Walkthroughs, store the workbook in the project repository.</t>
    </r>
  </si>
  <si>
    <t>ServerSettings.properties</t>
  </si>
  <si>
    <t>Field</t>
  </si>
  <si>
    <t>Instructions</t>
  </si>
  <si>
    <t>Heading Information</t>
  </si>
  <si>
    <t>Lines 7, 25, &amp; 163</t>
  </si>
  <si>
    <t>Line 8, 9, 10, &amp; 14</t>
  </si>
  <si>
    <t>Name of the person who created/updated the work product</t>
  </si>
  <si>
    <t>Date of the review meeting</t>
  </si>
  <si>
    <t>Lines 46 &amp; 73</t>
  </si>
  <si>
    <t>File Name of the work product being reviewed</t>
  </si>
  <si>
    <t>Version # of the work product being reviewed</t>
  </si>
  <si>
    <t xml:space="preserve">Name of project </t>
  </si>
  <si>
    <t>Findings Detail Fields - Completed During Review</t>
  </si>
  <si>
    <t>Line 164</t>
  </si>
  <si>
    <t xml:space="preserve">StringBuffer can be replaced with StringBuilder.
</t>
  </si>
  <si>
    <t>Sequential number or any numbering scheme the scribe determines will uniquely identify findings</t>
  </si>
  <si>
    <t>Lines 163 &amp; 168</t>
  </si>
  <si>
    <t>Severity</t>
  </si>
  <si>
    <t>Check in the one of the boxes below the Severity heading, choosing what level of severity is the issue/defect.  Legend is on the bottom of the page</t>
  </si>
  <si>
    <t>Location/Page</t>
  </si>
  <si>
    <t>Note the location and/or page where the issue/defect was found</t>
  </si>
  <si>
    <t>Choose a cause from the drop down list.  This is the best determination what caused the finding/defect</t>
  </si>
  <si>
    <t>Describe the issue or defect clearly so the author will understand it</t>
  </si>
  <si>
    <t>Findings Detail Fields - Filled in While Tracking the Items After the Meeting</t>
  </si>
  <si>
    <t>Open or Closed status of the item/defect</t>
  </si>
  <si>
    <t>Rework Y/N</t>
  </si>
  <si>
    <t>Choose Y or N - Was any rework done to address the issue/defect</t>
  </si>
  <si>
    <t>Describe the correction action that was taken to address the issue/defect</t>
  </si>
  <si>
    <t xml:space="preserve">Decision Log Instructions </t>
  </si>
  <si>
    <t>Use this tab for logging decisions determined during Review Walkthroughs</t>
  </si>
  <si>
    <r>
      <t xml:space="preserve">Heading Information - </t>
    </r>
    <r>
      <rPr>
        <rFont val="Arial"/>
        <b/>
        <color rgb="FFFF0000"/>
        <sz val="10.0"/>
      </rPr>
      <t>NOTE  Header fields will auto-fill from the Findings Log page</t>
    </r>
  </si>
  <si>
    <t>Decision Details Fields</t>
  </si>
  <si>
    <t>Sequential number or any numbering scheme the scribe determines will uniquely identify decisions</t>
  </si>
  <si>
    <t xml:space="preserve">Decision Details  </t>
  </si>
  <si>
    <t>Document the details of the decision that was made during the review session</t>
  </si>
  <si>
    <t>Review Participants</t>
  </si>
  <si>
    <t>Document the participants in the review so that it is known who was involved in making the documented decisions</t>
  </si>
  <si>
    <t>Rework</t>
  </si>
  <si>
    <t>Open</t>
  </si>
  <si>
    <t>Yes</t>
  </si>
  <si>
    <t>Closed</t>
  </si>
  <si>
    <t>No</t>
  </si>
  <si>
    <t>Configuration Management</t>
  </si>
  <si>
    <t>Version</t>
  </si>
  <si>
    <t>Comments</t>
  </si>
  <si>
    <t>1.00</t>
  </si>
  <si>
    <t>SEPG</t>
  </si>
  <si>
    <t>Initial SDLC Rollout</t>
  </si>
  <si>
    <t>Stabler</t>
  </si>
  <si>
    <t xml:space="preserve">PIR # 92 Converted to EXCEL.  Incorporated Peer Review Defect Log features.  </t>
  </si>
  <si>
    <t>2.00</t>
  </si>
  <si>
    <t>Baselined</t>
  </si>
  <si>
    <t>2.01</t>
  </si>
  <si>
    <t>Add Q=Questions to legend</t>
  </si>
  <si>
    <t>2.02</t>
  </si>
  <si>
    <t>Manzari</t>
  </si>
  <si>
    <t>PIR 420 - added summary sheet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</si>
</sst>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409]d\-mmm\-yyyy"/>
    <numFmt numFmtId="165" formatCode="h:mm am/pm"/>
    <numFmt numFmtId="166" formatCode="m, d"/>
  </numFmts>
  <fonts count="10">
    <font>
      <sz val="10.0"/>
      <color rgb="FF000000"/>
      <name val="Arial"/>
    </font>
    <font>
      <sz val="10.0"/>
      <name val="Arial"/>
    </font>
    <font>
      <b/>
      <sz val="10.0"/>
      <name val="Arial"/>
    </font>
    <font/>
    <font>
      <sz val="9.0"/>
      <name val="Arial"/>
    </font>
    <font>
      <b/>
      <sz val="9.0"/>
      <name val="Arial"/>
    </font>
    <font>
      <sz val="8.0"/>
      <name val="Arial"/>
    </font>
    <font>
      <b/>
      <sz val="14.0"/>
      <name val="Arial"/>
    </font>
    <font>
      <sz val="10.0"/>
      <color rgb="FFFF0000"/>
      <name val="Arial"/>
    </font>
    <font>
      <sz val="10.0"/>
      <name val="Times New Roman"/>
    </font>
  </fonts>
  <fills count="10">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B6DDE8"/>
        <bgColor rgb="FFB6DDE8"/>
      </patternFill>
    </fill>
    <fill>
      <patternFill patternType="solid">
        <fgColor rgb="FFC6D9F0"/>
        <bgColor rgb="FFC6D9F0"/>
      </patternFill>
    </fill>
    <fill>
      <patternFill patternType="solid">
        <fgColor rgb="FF99CCFF"/>
        <bgColor rgb="FF99CCFF"/>
      </patternFill>
    </fill>
    <fill>
      <patternFill patternType="solid">
        <fgColor rgb="FFD8D8D8"/>
        <bgColor rgb="FFD8D8D8"/>
      </patternFill>
    </fill>
    <fill>
      <patternFill patternType="solid">
        <fgColor rgb="FFCCFFFF"/>
        <bgColor rgb="FFCCFFFF"/>
      </patternFill>
    </fill>
    <fill>
      <patternFill patternType="solid">
        <fgColor rgb="FFFFFF99"/>
        <bgColor rgb="FFFFFF99"/>
      </patternFill>
    </fill>
  </fills>
  <borders count="33">
    <border/>
    <border>
      <left/>
      <right/>
      <top/>
      <bottom/>
    </border>
    <border>
      <left style="medium">
        <color rgb="FF000000"/>
      </left>
      <top style="medium">
        <color rgb="FF000000"/>
      </top>
      <bottom style="medium">
        <color rgb="FF000000"/>
      </bottom>
    </border>
    <border>
      <left style="medium">
        <color rgb="FF000000"/>
      </left>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thin">
        <color rgb="FF000000"/>
      </bottom>
    </border>
    <border>
      <left style="medium">
        <color rgb="FF000000"/>
      </left>
      <right style="medium">
        <color rgb="FF000000"/>
      </right>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top/>
      <bottom/>
    </border>
    <border>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3" fontId="2" numFmtId="0" xfId="0" applyAlignment="1" applyBorder="1" applyFill="1" applyFont="1">
      <alignment horizontal="center" shrinkToFit="0" vertical="bottom" wrapText="1"/>
    </xf>
    <xf borderId="3" fillId="3" fontId="2" numFmtId="0" xfId="0" applyAlignment="1" applyBorder="1" applyFont="1">
      <alignment horizontal="center" shrinkToFit="0" vertical="bottom" wrapText="0"/>
    </xf>
    <xf borderId="4" fillId="0" fontId="3" numFmtId="0" xfId="0" applyBorder="1" applyFont="1"/>
    <xf borderId="1" fillId="2" fontId="2" numFmtId="0" xfId="0" applyAlignment="1" applyBorder="1" applyFont="1">
      <alignment shrinkToFit="0" vertical="bottom" wrapText="0"/>
    </xf>
    <xf borderId="5" fillId="0" fontId="3" numFmtId="0" xfId="0" applyBorder="1" applyFont="1"/>
    <xf borderId="3" fillId="3" fontId="2" numFmtId="0" xfId="0" applyAlignment="1" applyBorder="1" applyFont="1">
      <alignment horizontal="center" shrinkToFit="0" vertical="bottom" wrapText="1"/>
    </xf>
    <xf borderId="6" fillId="3" fontId="2" numFmtId="0" xfId="0" applyAlignment="1" applyBorder="1" applyFont="1">
      <alignment horizontal="center" shrinkToFit="0" vertical="bottom" wrapText="1"/>
    </xf>
    <xf borderId="1" fillId="2" fontId="2" numFmtId="0" xfId="0" applyAlignment="1" applyBorder="1" applyFont="1">
      <alignment horizontal="right" shrinkToFit="0" vertical="bottom" wrapText="0"/>
    </xf>
    <xf borderId="0" fillId="0" fontId="1" numFmtId="0" xfId="0" applyAlignment="1" applyFont="1">
      <alignment shrinkToFit="0" vertical="bottom" wrapText="0"/>
    </xf>
    <xf borderId="7" fillId="4" fontId="1" numFmtId="0" xfId="0" applyAlignment="1" applyBorder="1" applyFill="1" applyFont="1">
      <alignment horizontal="left" shrinkToFit="0" vertical="top" wrapText="0"/>
    </xf>
    <xf borderId="2" fillId="0" fontId="1" numFmtId="0" xfId="0" applyAlignment="1" applyBorder="1" applyFont="1">
      <alignment shrinkToFit="0" vertical="bottom" wrapText="1"/>
    </xf>
    <xf borderId="8" fillId="0" fontId="3" numFmtId="0" xfId="0" applyBorder="1" applyFont="1"/>
    <xf borderId="9" fillId="0" fontId="3" numFmtId="0" xfId="0" applyBorder="1" applyFont="1"/>
    <xf borderId="3" fillId="2" fontId="1" numFmtId="164" xfId="0" applyAlignment="1" applyBorder="1" applyFont="1" applyNumberFormat="1">
      <alignment horizontal="center" shrinkToFit="0" vertical="bottom" wrapText="0"/>
    </xf>
    <xf borderId="6" fillId="5" fontId="1" numFmtId="164" xfId="0" applyAlignment="1" applyBorder="1" applyFill="1" applyFont="1" applyNumberFormat="1">
      <alignment horizontal="center" shrinkToFit="0" vertical="bottom" wrapText="1"/>
    </xf>
    <xf borderId="2" fillId="0" fontId="1" numFmtId="0" xfId="0" applyAlignment="1" applyBorder="1" applyFont="1">
      <alignment horizontal="center" shrinkToFit="0" vertical="bottom" wrapText="1"/>
    </xf>
    <xf borderId="6" fillId="5" fontId="1" numFmtId="0" xfId="0" applyAlignment="1" applyBorder="1" applyFont="1">
      <alignment horizontal="center" shrinkToFit="0" vertical="bottom" wrapText="1"/>
    </xf>
    <xf borderId="7" fillId="4" fontId="1" numFmtId="2" xfId="0" applyAlignment="1" applyBorder="1" applyFont="1" applyNumberFormat="1">
      <alignment horizontal="left" shrinkToFit="0" vertical="top" wrapText="0"/>
    </xf>
    <xf borderId="2" fillId="0" fontId="1" numFmtId="2" xfId="0" applyAlignment="1" applyBorder="1" applyFont="1" applyNumberFormat="1">
      <alignment horizontal="center" shrinkToFit="0" vertical="bottom" wrapText="1"/>
    </xf>
    <xf borderId="6" fillId="5" fontId="1" numFmtId="2" xfId="0" applyAlignment="1" applyBorder="1" applyFont="1" applyNumberFormat="1">
      <alignment horizontal="center" shrinkToFit="0" vertical="bottom" wrapText="1"/>
    </xf>
    <xf borderId="6" fillId="0" fontId="1" numFmtId="0" xfId="0" applyAlignment="1" applyBorder="1" applyFont="1">
      <alignment shrinkToFit="0" vertical="bottom" wrapText="1"/>
    </xf>
    <xf borderId="10" fillId="6" fontId="2" numFmtId="0" xfId="0" applyAlignment="1" applyBorder="1" applyFill="1" applyFont="1">
      <alignment horizontal="center" shrinkToFit="0" vertical="center" wrapText="1"/>
    </xf>
    <xf borderId="10" fillId="6" fontId="2" numFmtId="0" xfId="0" applyAlignment="1" applyBorder="1" applyFont="1">
      <alignment horizontal="center" shrinkToFit="0" vertical="bottom" wrapText="1"/>
    </xf>
    <xf borderId="11" fillId="6" fontId="2" numFmtId="0" xfId="0" applyAlignment="1" applyBorder="1" applyFont="1">
      <alignment horizontal="center" shrinkToFit="0" vertical="center" wrapText="1"/>
    </xf>
    <xf borderId="12" fillId="0" fontId="3" numFmtId="0" xfId="0" applyBorder="1" applyFont="1"/>
    <xf borderId="13" fillId="0" fontId="3" numFmtId="0" xfId="0" applyBorder="1" applyFont="1"/>
    <xf borderId="14" fillId="0" fontId="3" numFmtId="0" xfId="0" applyBorder="1" applyFont="1"/>
    <xf borderId="15" fillId="0" fontId="3" numFmtId="0" xfId="0" applyBorder="1" applyFont="1"/>
    <xf borderId="16" fillId="0" fontId="3" numFmtId="0" xfId="0" applyBorder="1" applyFont="1"/>
    <xf borderId="7" fillId="0" fontId="1" numFmtId="0" xfId="0" applyAlignment="1" applyBorder="1" applyFont="1">
      <alignment horizontal="center" shrinkToFit="0" vertical="bottom" wrapText="0"/>
    </xf>
    <xf borderId="17" fillId="0" fontId="3" numFmtId="0" xfId="0" applyBorder="1" applyFont="1"/>
    <xf borderId="18" fillId="0" fontId="3" numFmtId="0" xfId="0" applyBorder="1" applyFont="1"/>
    <xf borderId="19" fillId="0" fontId="3" numFmtId="0" xfId="0" applyBorder="1" applyFont="1"/>
    <xf borderId="20" fillId="0" fontId="1" numFmtId="0" xfId="0" applyAlignment="1" applyBorder="1" applyFont="1">
      <alignment horizontal="center" shrinkToFit="0" vertical="bottom" wrapText="0"/>
    </xf>
    <xf borderId="21" fillId="0" fontId="1" numFmtId="0" xfId="0" applyAlignment="1" applyBorder="1" applyFont="1">
      <alignment horizontal="center" readingOrder="0" shrinkToFit="0" vertical="bottom" wrapText="0"/>
    </xf>
    <xf borderId="9" fillId="0" fontId="1" numFmtId="0" xfId="0" applyAlignment="1" applyBorder="1" applyFont="1">
      <alignment horizontal="center" shrinkToFit="0" vertical="bottom" wrapText="0"/>
    </xf>
    <xf borderId="22" fillId="0" fontId="1" numFmtId="0" xfId="0" applyAlignment="1" applyBorder="1" applyFont="1">
      <alignment readingOrder="0" shrinkToFit="0" vertical="bottom" wrapText="1"/>
    </xf>
    <xf borderId="23" fillId="0" fontId="4" numFmtId="0" xfId="0" applyAlignment="1" applyBorder="1" applyFont="1">
      <alignment horizontal="center" shrinkToFit="0" vertical="bottom" wrapText="1"/>
    </xf>
    <xf borderId="24" fillId="0" fontId="3" numFmtId="0" xfId="0" applyBorder="1" applyFont="1"/>
    <xf borderId="23" fillId="0" fontId="4" numFmtId="0" xfId="0" applyAlignment="1" applyBorder="1" applyFont="1">
      <alignment shrinkToFit="0" vertical="bottom" wrapText="1"/>
    </xf>
    <xf borderId="25" fillId="0" fontId="3" numFmtId="0" xfId="0" applyBorder="1" applyFont="1"/>
    <xf borderId="26" fillId="2" fontId="2" numFmtId="0" xfId="0" applyAlignment="1" applyBorder="1" applyFont="1">
      <alignment horizontal="center" shrinkToFit="0" vertical="bottom" wrapText="0"/>
    </xf>
    <xf borderId="23" fillId="0" fontId="1" numFmtId="0" xfId="0" applyAlignment="1" applyBorder="1" applyFont="1">
      <alignment horizontal="center" readingOrder="0" shrinkToFit="0" vertical="bottom" wrapText="0"/>
    </xf>
    <xf borderId="23" fillId="3" fontId="1" numFmtId="0" xfId="0" applyAlignment="1" applyBorder="1" applyFont="1">
      <alignment horizontal="center" shrinkToFit="0" vertical="bottom" wrapText="1"/>
    </xf>
    <xf borderId="7" fillId="0" fontId="1" numFmtId="0" xfId="0" applyAlignment="1" applyBorder="1" applyFont="1">
      <alignment readingOrder="0" shrinkToFit="0" vertical="bottom" wrapText="1"/>
    </xf>
    <xf borderId="23" fillId="3" fontId="1" numFmtId="0" xfId="0" applyAlignment="1" applyBorder="1" applyFont="1">
      <alignment horizontal="center" shrinkToFit="0" vertical="bottom" wrapText="0"/>
    </xf>
    <xf borderId="27" fillId="0" fontId="3" numFmtId="0" xfId="0" applyBorder="1" applyFont="1"/>
    <xf borderId="23" fillId="3" fontId="4" numFmtId="0" xfId="0" applyAlignment="1" applyBorder="1" applyFont="1">
      <alignment shrinkToFit="0" vertical="bottom" wrapText="1"/>
    </xf>
    <xf borderId="7" fillId="4" fontId="1" numFmtId="164" xfId="0" applyAlignment="1" applyBorder="1" applyFont="1" applyNumberFormat="1">
      <alignment horizontal="right" shrinkToFit="0" vertical="center" wrapText="0"/>
    </xf>
    <xf borderId="23" fillId="0" fontId="1" numFmtId="0" xfId="0" applyAlignment="1" applyBorder="1" applyFont="1">
      <alignment horizontal="center" shrinkToFit="0" vertical="bottom" wrapText="0"/>
    </xf>
    <xf borderId="1" fillId="2" fontId="1" numFmtId="0" xfId="0" applyAlignment="1" applyBorder="1" applyFont="1">
      <alignment horizontal="left" shrinkToFit="0" vertical="center" wrapText="0"/>
    </xf>
    <xf borderId="7" fillId="0" fontId="1" numFmtId="0" xfId="0" applyAlignment="1" applyBorder="1" applyFont="1">
      <alignment shrinkToFit="0" vertical="bottom" wrapText="1"/>
    </xf>
    <xf borderId="7" fillId="2" fontId="1" numFmtId="165" xfId="0" applyAlignment="1" applyBorder="1" applyFont="1" applyNumberFormat="1">
      <alignment horizontal="left" shrinkToFit="0" vertical="center" wrapText="0"/>
    </xf>
    <xf borderId="28" fillId="2" fontId="1" numFmtId="0" xfId="0" applyAlignment="1" applyBorder="1" applyFont="1">
      <alignment horizontal="left" shrinkToFit="0" vertical="center" wrapText="0"/>
    </xf>
    <xf borderId="29" fillId="0" fontId="3" numFmtId="0" xfId="0" applyBorder="1" applyFont="1"/>
    <xf borderId="30" fillId="0" fontId="3" numFmtId="0" xfId="0" applyBorder="1" applyFont="1"/>
    <xf borderId="22" fillId="0" fontId="3" numFmtId="0" xfId="0" applyBorder="1" applyFont="1"/>
    <xf borderId="23" fillId="7" fontId="2" numFmtId="0" xfId="0" applyAlignment="1" applyBorder="1" applyFill="1" applyFont="1">
      <alignment horizontal="center" shrinkToFit="0" vertical="bottom" wrapText="0"/>
    </xf>
    <xf borderId="23" fillId="2" fontId="1" numFmtId="0" xfId="0" applyAlignment="1" applyBorder="1" applyFont="1">
      <alignment shrinkToFit="0" vertical="bottom" wrapText="0"/>
    </xf>
    <xf borderId="23" fillId="7" fontId="1" numFmtId="0" xfId="0" applyAlignment="1" applyBorder="1" applyFont="1">
      <alignment shrinkToFit="0" vertical="bottom" wrapText="0"/>
    </xf>
    <xf borderId="7" fillId="8" fontId="2" numFmtId="0" xfId="0" applyAlignment="1" applyBorder="1" applyFill="1" applyFont="1">
      <alignment horizontal="left" shrinkToFit="0" vertical="bottom" wrapText="1"/>
    </xf>
    <xf borderId="7" fillId="8" fontId="5" numFmtId="0" xfId="0" applyAlignment="1" applyBorder="1" applyFont="1">
      <alignment horizontal="left" shrinkToFit="0" vertical="bottom" wrapText="1"/>
    </xf>
    <xf borderId="7" fillId="0" fontId="6" numFmtId="0" xfId="0" applyAlignment="1" applyBorder="1" applyFont="1">
      <alignment shrinkToFit="0" vertical="bottom" wrapText="1"/>
    </xf>
    <xf borderId="8" fillId="0" fontId="6" numFmtId="0" xfId="0" applyAlignment="1" applyBorder="1" applyFont="1">
      <alignment shrinkToFit="0" vertical="bottom" wrapText="1"/>
    </xf>
    <xf borderId="21" fillId="0" fontId="1" numFmtId="0" xfId="0" applyAlignment="1" applyBorder="1" applyFont="1">
      <alignment horizontal="center" shrinkToFit="0" vertical="bottom" wrapText="0"/>
    </xf>
    <xf borderId="22" fillId="0" fontId="1" numFmtId="0" xfId="0" applyAlignment="1" applyBorder="1" applyFont="1">
      <alignment shrinkToFit="0" vertical="bottom" wrapText="1"/>
    </xf>
    <xf borderId="9" fillId="0" fontId="1" numFmtId="166" xfId="0" applyAlignment="1" applyBorder="1" applyFont="1" applyNumberFormat="1">
      <alignment horizontal="center" shrinkToFit="0" vertical="bottom" wrapText="0"/>
    </xf>
    <xf borderId="23" fillId="0" fontId="4" numFmtId="0" xfId="0" applyAlignment="1" applyBorder="1" applyFont="1">
      <alignment horizontal="center"/>
    </xf>
    <xf borderId="0" fillId="0" fontId="4" numFmtId="0" xfId="0" applyAlignment="1" applyFont="1">
      <alignment horizontal="center"/>
    </xf>
    <xf borderId="31" fillId="0" fontId="4" numFmtId="0" xfId="0" applyAlignment="1" applyBorder="1" applyFont="1">
      <alignment horizontal="center"/>
    </xf>
    <xf borderId="21" fillId="0" fontId="4" numFmtId="0" xfId="0" applyAlignment="1" applyBorder="1" applyFont="1">
      <alignment horizontal="center"/>
    </xf>
    <xf borderId="32" fillId="0" fontId="4" numFmtId="0" xfId="0" applyAlignment="1" applyBorder="1" applyFont="1">
      <alignment horizontal="center"/>
    </xf>
    <xf borderId="0" fillId="0" fontId="7" numFmtId="0" xfId="0" applyAlignment="1" applyFont="1">
      <alignment shrinkToFit="0" vertical="bottom" wrapText="1"/>
    </xf>
    <xf borderId="0" fillId="0" fontId="1" numFmtId="0" xfId="0" applyAlignment="1" applyFont="1">
      <alignment shrinkToFit="0" vertical="bottom" wrapText="1"/>
    </xf>
    <xf borderId="0" fillId="0" fontId="8" numFmtId="0" xfId="0" applyAlignment="1" applyFont="1">
      <alignment shrinkToFit="0" vertical="bottom" wrapText="1"/>
    </xf>
    <xf borderId="23" fillId="6" fontId="2" numFmtId="0" xfId="0" applyAlignment="1" applyBorder="1" applyFont="1">
      <alignment horizontal="center" shrinkToFit="0" vertical="bottom" wrapText="1"/>
    </xf>
    <xf borderId="23" fillId="6" fontId="2" numFmtId="0" xfId="0" applyAlignment="1" applyBorder="1" applyFont="1">
      <alignment horizontal="center" shrinkToFit="0" vertical="bottom" wrapText="0"/>
    </xf>
    <xf borderId="7" fillId="6" fontId="1" numFmtId="0" xfId="0" applyAlignment="1" applyBorder="1" applyFont="1">
      <alignment shrinkToFit="0" vertical="bottom" wrapText="1"/>
    </xf>
    <xf borderId="23" fillId="0" fontId="1" numFmtId="0" xfId="0" applyAlignment="1" applyBorder="1" applyFont="1">
      <alignment shrinkToFit="0" vertical="bottom" wrapText="1"/>
    </xf>
    <xf borderId="0" fillId="0" fontId="2" numFmtId="0" xfId="0" applyAlignment="1" applyFont="1">
      <alignment shrinkToFit="0" vertical="bottom" wrapText="0"/>
    </xf>
    <xf borderId="23" fillId="9" fontId="1" numFmtId="0" xfId="0" applyAlignment="1" applyBorder="1" applyFill="1" applyFont="1">
      <alignment shrinkToFit="0" vertical="top" wrapText="1"/>
    </xf>
    <xf borderId="1" fillId="2" fontId="1" numFmtId="0" xfId="0" applyAlignment="1" applyBorder="1" applyFont="1">
      <alignment shrinkToFit="0" vertical="top" wrapText="1"/>
    </xf>
    <xf borderId="23" fillId="0" fontId="9" numFmtId="49" xfId="0" applyAlignment="1" applyBorder="1" applyFont="1" applyNumberFormat="1">
      <alignment horizontal="left" shrinkToFit="0" vertical="top" wrapText="1"/>
    </xf>
    <xf borderId="9" fillId="0" fontId="9" numFmtId="14" xfId="0" applyAlignment="1" applyBorder="1" applyFont="1" applyNumberFormat="1">
      <alignment horizontal="left" shrinkToFit="0" vertical="top" wrapText="1"/>
    </xf>
    <xf borderId="9" fillId="0" fontId="9" numFmtId="0" xfId="0" applyAlignment="1" applyBorder="1" applyFont="1">
      <alignment horizontal="left" shrinkToFit="0" vertical="top" wrapText="1"/>
    </xf>
    <xf borderId="9" fillId="0" fontId="9" numFmtId="0" xfId="0" applyAlignment="1" applyBorder="1" applyFont="1">
      <alignment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73" Type="http://schemas.openxmlformats.org/officeDocument/2006/relationships/worksheet" Target="worksheets/sheet71.xml"/><Relationship Id="rId72" Type="http://schemas.openxmlformats.org/officeDocument/2006/relationships/worksheet" Target="worksheets/sheet70.xml"/><Relationship Id="rId31" Type="http://schemas.openxmlformats.org/officeDocument/2006/relationships/worksheet" Target="worksheets/sheet29.xml"/><Relationship Id="rId30" Type="http://schemas.openxmlformats.org/officeDocument/2006/relationships/worksheet" Target="worksheets/sheet28.xml"/><Relationship Id="rId74" Type="http://customschemas.google.com/relationships/workbookmetadata" Target="metadata"/><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71" Type="http://schemas.openxmlformats.org/officeDocument/2006/relationships/worksheet" Target="worksheets/sheet69.xml"/><Relationship Id="rId70" Type="http://schemas.openxmlformats.org/officeDocument/2006/relationships/worksheet" Target="worksheets/sheet68.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62" Type="http://schemas.openxmlformats.org/officeDocument/2006/relationships/worksheet" Target="worksheets/sheet60.xml"/><Relationship Id="rId61" Type="http://schemas.openxmlformats.org/officeDocument/2006/relationships/worksheet" Target="worksheets/sheet59.xml"/><Relationship Id="rId20" Type="http://schemas.openxmlformats.org/officeDocument/2006/relationships/worksheet" Target="worksheets/sheet18.xml"/><Relationship Id="rId64" Type="http://schemas.openxmlformats.org/officeDocument/2006/relationships/worksheet" Target="worksheets/sheet62.xml"/><Relationship Id="rId63" Type="http://schemas.openxmlformats.org/officeDocument/2006/relationships/worksheet" Target="worksheets/sheet61.xml"/><Relationship Id="rId22" Type="http://schemas.openxmlformats.org/officeDocument/2006/relationships/worksheet" Target="worksheets/sheet20.xml"/><Relationship Id="rId66" Type="http://schemas.openxmlformats.org/officeDocument/2006/relationships/worksheet" Target="worksheets/sheet64.xml"/><Relationship Id="rId21" Type="http://schemas.openxmlformats.org/officeDocument/2006/relationships/worksheet" Target="worksheets/sheet19.xml"/><Relationship Id="rId65" Type="http://schemas.openxmlformats.org/officeDocument/2006/relationships/worksheet" Target="worksheets/sheet63.xml"/><Relationship Id="rId24" Type="http://schemas.openxmlformats.org/officeDocument/2006/relationships/worksheet" Target="worksheets/sheet22.xml"/><Relationship Id="rId68" Type="http://schemas.openxmlformats.org/officeDocument/2006/relationships/worksheet" Target="worksheets/sheet66.xml"/><Relationship Id="rId23" Type="http://schemas.openxmlformats.org/officeDocument/2006/relationships/worksheet" Target="worksheets/sheet21.xml"/><Relationship Id="rId67" Type="http://schemas.openxmlformats.org/officeDocument/2006/relationships/worksheet" Target="worksheets/sheet65.xml"/><Relationship Id="rId60" Type="http://schemas.openxmlformats.org/officeDocument/2006/relationships/worksheet" Target="worksheets/sheet58.xml"/><Relationship Id="rId26" Type="http://schemas.openxmlformats.org/officeDocument/2006/relationships/worksheet" Target="worksheets/sheet24.xml"/><Relationship Id="rId25" Type="http://schemas.openxmlformats.org/officeDocument/2006/relationships/worksheet" Target="worksheets/sheet23.xml"/><Relationship Id="rId69" Type="http://schemas.openxmlformats.org/officeDocument/2006/relationships/worksheet" Target="worksheets/sheet67.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11" Type="http://schemas.openxmlformats.org/officeDocument/2006/relationships/worksheet" Target="worksheets/sheet9.xml"/><Relationship Id="rId55" Type="http://schemas.openxmlformats.org/officeDocument/2006/relationships/worksheet" Target="worksheets/sheet53.xml"/><Relationship Id="rId10" Type="http://schemas.openxmlformats.org/officeDocument/2006/relationships/worksheet" Target="worksheets/sheet8.xml"/><Relationship Id="rId54" Type="http://schemas.openxmlformats.org/officeDocument/2006/relationships/worksheet" Target="worksheets/sheet52.xml"/><Relationship Id="rId13" Type="http://schemas.openxmlformats.org/officeDocument/2006/relationships/worksheet" Target="worksheets/sheet11.xml"/><Relationship Id="rId57" Type="http://schemas.openxmlformats.org/officeDocument/2006/relationships/worksheet" Target="worksheets/sheet55.xml"/><Relationship Id="rId12" Type="http://schemas.openxmlformats.org/officeDocument/2006/relationships/worksheet" Target="worksheets/sheet10.xml"/><Relationship Id="rId56" Type="http://schemas.openxmlformats.org/officeDocument/2006/relationships/worksheet" Target="worksheets/sheet54.xml"/><Relationship Id="rId15" Type="http://schemas.openxmlformats.org/officeDocument/2006/relationships/worksheet" Target="worksheets/sheet13.xml"/><Relationship Id="rId59" Type="http://schemas.openxmlformats.org/officeDocument/2006/relationships/worksheet" Target="worksheets/sheet57.xml"/><Relationship Id="rId14" Type="http://schemas.openxmlformats.org/officeDocument/2006/relationships/worksheet" Target="worksheets/sheet12.xml"/><Relationship Id="rId58" Type="http://schemas.openxmlformats.org/officeDocument/2006/relationships/worksheet" Target="worksheets/sheet56.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0"/>
    <col customWidth="1" min="2" max="2" width="23.86"/>
    <col customWidth="1" min="3" max="3" width="12.29"/>
    <col customWidth="1" min="4" max="4" width="9.14"/>
    <col customWidth="1" min="5" max="5" width="22.57"/>
    <col customWidth="1" min="6" max="7" width="9.14"/>
    <col customWidth="1" min="8" max="26" width="8.0"/>
  </cols>
  <sheetData>
    <row r="1" ht="12.75" customHeight="1">
      <c r="A1" s="1"/>
      <c r="B1" s="1"/>
      <c r="C1" s="1"/>
      <c r="D1" s="1"/>
      <c r="E1" s="1"/>
      <c r="F1" s="1"/>
      <c r="G1" s="1"/>
      <c r="H1" s="1"/>
      <c r="I1" s="1"/>
      <c r="J1" s="1"/>
      <c r="K1" s="1"/>
      <c r="L1" s="1"/>
      <c r="M1" s="1"/>
      <c r="N1" s="1"/>
      <c r="O1" s="1"/>
      <c r="P1" s="1"/>
      <c r="Q1" s="1"/>
      <c r="R1" s="1"/>
      <c r="S1" s="1"/>
      <c r="T1" s="1"/>
      <c r="U1" s="1"/>
      <c r="V1" s="1"/>
    </row>
    <row r="2" ht="12.75" customHeight="1">
      <c r="A2" s="1"/>
      <c r="B2" s="5"/>
      <c r="C2" s="1"/>
      <c r="D2" s="1"/>
      <c r="E2" s="1"/>
      <c r="F2" s="1"/>
      <c r="G2" s="1"/>
      <c r="H2" s="1"/>
      <c r="I2" s="1"/>
      <c r="J2" s="1"/>
      <c r="K2" s="1"/>
      <c r="L2" s="1"/>
      <c r="M2" s="1"/>
      <c r="N2" s="1"/>
      <c r="O2" s="1"/>
      <c r="P2" s="1"/>
      <c r="Q2" s="1"/>
      <c r="R2" s="1"/>
      <c r="S2" s="1"/>
      <c r="T2" s="1"/>
      <c r="U2" s="1"/>
      <c r="V2" s="1"/>
    </row>
    <row r="3" ht="12.75" customHeight="1">
      <c r="A3" s="9" t="s">
        <v>2</v>
      </c>
      <c r="B3" s="11" t="s">
        <v>5</v>
      </c>
      <c r="C3" s="13"/>
      <c r="D3" s="13"/>
      <c r="E3" s="14"/>
      <c r="F3" s="1"/>
      <c r="G3" s="1"/>
      <c r="H3" s="1"/>
      <c r="I3" s="1"/>
      <c r="J3" s="1"/>
      <c r="K3" s="1"/>
      <c r="L3" s="1"/>
      <c r="M3" s="1"/>
      <c r="N3" s="1"/>
      <c r="O3" s="1"/>
      <c r="P3" s="1"/>
      <c r="Q3" s="1"/>
      <c r="R3" s="1"/>
      <c r="S3" s="1"/>
      <c r="T3" s="1"/>
      <c r="U3" s="1"/>
      <c r="V3" s="1"/>
    </row>
    <row r="4" ht="12.75" customHeight="1">
      <c r="A4" s="9" t="s">
        <v>3</v>
      </c>
      <c r="B4" s="11" t="s">
        <v>7</v>
      </c>
      <c r="C4" s="13"/>
      <c r="D4" s="13"/>
      <c r="E4" s="14"/>
      <c r="F4" s="1"/>
      <c r="G4" s="1"/>
      <c r="H4" s="1"/>
      <c r="I4" s="1"/>
      <c r="J4" s="1"/>
      <c r="K4" s="1"/>
      <c r="L4" s="1"/>
      <c r="M4" s="1"/>
      <c r="N4" s="1"/>
      <c r="O4" s="1"/>
      <c r="P4" s="1"/>
      <c r="Q4" s="1"/>
      <c r="R4" s="1"/>
      <c r="S4" s="1"/>
      <c r="T4" s="1"/>
      <c r="U4" s="1"/>
      <c r="V4" s="1"/>
    </row>
    <row r="5" ht="12.75" customHeight="1">
      <c r="A5" s="9" t="s">
        <v>8</v>
      </c>
      <c r="B5" s="19">
        <v>1.0</v>
      </c>
      <c r="C5" s="13"/>
      <c r="D5" s="13"/>
      <c r="E5" s="14"/>
      <c r="F5" s="1"/>
      <c r="G5" s="1"/>
      <c r="H5" s="1"/>
      <c r="I5" s="1"/>
      <c r="J5" s="1"/>
      <c r="K5" s="1"/>
      <c r="L5" s="1"/>
      <c r="M5" s="1"/>
      <c r="N5" s="1"/>
      <c r="O5" s="1"/>
      <c r="P5" s="1"/>
      <c r="Q5" s="1"/>
      <c r="R5" s="1"/>
      <c r="S5" s="1"/>
      <c r="T5" s="1"/>
      <c r="U5" s="1"/>
      <c r="V5" s="1"/>
    </row>
    <row r="6" ht="12.75" customHeight="1">
      <c r="A6" s="9" t="s">
        <v>9</v>
      </c>
      <c r="B6" s="11" t="s">
        <v>10</v>
      </c>
      <c r="C6" s="13"/>
      <c r="D6" s="13"/>
      <c r="E6" s="14"/>
      <c r="F6" s="1"/>
      <c r="G6" s="1"/>
      <c r="H6" s="1"/>
      <c r="I6" s="1"/>
      <c r="J6" s="1"/>
      <c r="K6" s="1"/>
      <c r="L6" s="1"/>
      <c r="M6" s="1"/>
      <c r="N6" s="1"/>
      <c r="O6" s="1"/>
      <c r="P6" s="1"/>
      <c r="Q6" s="1"/>
      <c r="R6" s="1"/>
      <c r="S6" s="1"/>
      <c r="T6" s="1"/>
      <c r="U6" s="1"/>
      <c r="V6" s="1"/>
    </row>
    <row r="7" ht="12.75" customHeight="1">
      <c r="A7" s="9"/>
      <c r="B7" s="1"/>
      <c r="C7" s="1"/>
      <c r="D7" s="1"/>
      <c r="E7" s="1"/>
      <c r="F7" s="1"/>
      <c r="G7" s="1"/>
      <c r="H7" s="1"/>
      <c r="I7" s="1"/>
      <c r="J7" s="1"/>
      <c r="K7" s="1"/>
      <c r="L7" s="1"/>
      <c r="M7" s="1"/>
      <c r="N7" s="1"/>
      <c r="O7" s="1"/>
      <c r="P7" s="1"/>
      <c r="Q7" s="1"/>
      <c r="R7" s="1"/>
      <c r="S7" s="1"/>
      <c r="T7" s="1"/>
      <c r="U7" s="1"/>
      <c r="V7" s="1"/>
    </row>
    <row r="8" ht="12.75" customHeight="1">
      <c r="A8" s="43" t="s">
        <v>14</v>
      </c>
      <c r="B8" s="48"/>
      <c r="C8" s="48"/>
      <c r="D8" s="48"/>
      <c r="E8" s="48"/>
      <c r="F8" s="5"/>
      <c r="G8" s="5"/>
      <c r="H8" s="1"/>
      <c r="I8" s="1"/>
      <c r="J8" s="1"/>
      <c r="K8" s="1"/>
      <c r="L8" s="1"/>
      <c r="M8" s="1"/>
      <c r="N8" s="1"/>
      <c r="O8" s="1"/>
      <c r="P8" s="1"/>
      <c r="Q8" s="1"/>
      <c r="R8" s="1"/>
      <c r="S8" s="1"/>
      <c r="T8" s="1"/>
      <c r="U8" s="1"/>
      <c r="V8" s="1"/>
    </row>
    <row r="9" ht="12.75" customHeight="1">
      <c r="A9" s="9" t="s">
        <v>30</v>
      </c>
      <c r="B9" s="50">
        <v>43587.0</v>
      </c>
      <c r="C9" s="14"/>
      <c r="D9" s="52"/>
      <c r="E9" s="52"/>
      <c r="F9" s="52"/>
      <c r="G9" s="52"/>
      <c r="H9" s="1"/>
      <c r="I9" s="1"/>
      <c r="J9" s="1"/>
      <c r="K9" s="1"/>
      <c r="L9" s="1"/>
      <c r="M9" s="1"/>
      <c r="N9" s="1"/>
      <c r="O9" s="1"/>
      <c r="P9" s="1"/>
      <c r="Q9" s="1"/>
      <c r="R9" s="1"/>
      <c r="S9" s="1"/>
      <c r="T9" s="1"/>
      <c r="U9" s="1"/>
      <c r="V9" s="1"/>
    </row>
    <row r="10" ht="12.75" customHeight="1">
      <c r="A10" s="9" t="s">
        <v>36</v>
      </c>
      <c r="B10" s="54">
        <v>0.6666666666666666</v>
      </c>
      <c r="C10" s="14"/>
      <c r="D10" s="52"/>
      <c r="E10" s="52"/>
      <c r="F10" s="52"/>
      <c r="G10" s="52"/>
      <c r="H10" s="1"/>
      <c r="I10" s="1"/>
      <c r="J10" s="1"/>
      <c r="K10" s="1"/>
      <c r="L10" s="1"/>
      <c r="M10" s="1"/>
      <c r="N10" s="1"/>
      <c r="O10" s="1"/>
      <c r="P10" s="1"/>
      <c r="Q10" s="1"/>
      <c r="R10" s="1"/>
      <c r="S10" s="1"/>
      <c r="T10" s="1"/>
      <c r="U10" s="1"/>
      <c r="V10" s="1"/>
    </row>
    <row r="11" ht="12.75" customHeight="1">
      <c r="A11" s="9" t="s">
        <v>43</v>
      </c>
      <c r="B11" s="54">
        <v>0.7916666666666666</v>
      </c>
      <c r="C11" s="14"/>
      <c r="D11" s="52"/>
      <c r="E11" s="52"/>
      <c r="F11" s="52"/>
      <c r="G11" s="52"/>
      <c r="H11" s="1"/>
      <c r="I11" s="1"/>
      <c r="J11" s="1"/>
      <c r="K11" s="1"/>
      <c r="L11" s="1"/>
      <c r="M11" s="1"/>
      <c r="N11" s="1"/>
      <c r="O11" s="1"/>
      <c r="P11" s="1"/>
      <c r="Q11" s="1"/>
      <c r="R11" s="1"/>
      <c r="S11" s="1"/>
      <c r="T11" s="1"/>
      <c r="U11" s="1"/>
      <c r="V11" s="1"/>
      <c r="W11" s="1"/>
      <c r="X11" s="1"/>
      <c r="Y11" s="1"/>
      <c r="Z11" s="1"/>
    </row>
    <row r="12" ht="12.75" customHeight="1">
      <c r="A12" s="9" t="s">
        <v>45</v>
      </c>
      <c r="B12" s="55" t="s">
        <v>46</v>
      </c>
      <c r="C12" s="56"/>
      <c r="D12" s="56"/>
      <c r="E12" s="56"/>
      <c r="F12" s="56"/>
      <c r="G12" s="57"/>
      <c r="H12" s="1"/>
      <c r="I12" s="1"/>
      <c r="J12" s="1"/>
      <c r="K12" s="1"/>
      <c r="L12" s="1"/>
      <c r="M12" s="1"/>
      <c r="N12" s="1"/>
      <c r="O12" s="1"/>
      <c r="P12" s="1"/>
      <c r="Q12" s="1"/>
      <c r="R12" s="1"/>
      <c r="S12" s="1"/>
      <c r="T12" s="1"/>
      <c r="U12" s="1"/>
      <c r="V12" s="1"/>
      <c r="W12" s="1"/>
      <c r="X12" s="1"/>
      <c r="Y12" s="1"/>
      <c r="Z12" s="1"/>
    </row>
    <row r="13" ht="27.0" customHeight="1">
      <c r="A13" s="1"/>
      <c r="B13" s="58"/>
      <c r="C13" s="40"/>
      <c r="D13" s="40"/>
      <c r="E13" s="40"/>
      <c r="F13" s="40"/>
      <c r="G13" s="42"/>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59" t="s">
        <v>53</v>
      </c>
      <c r="C16" s="59" t="s">
        <v>56</v>
      </c>
      <c r="D16" s="1"/>
      <c r="E16" s="59" t="s">
        <v>57</v>
      </c>
      <c r="F16" s="59" t="s">
        <v>56</v>
      </c>
      <c r="G16" s="1"/>
      <c r="H16" s="1"/>
      <c r="I16" s="1"/>
      <c r="J16" s="1"/>
      <c r="K16" s="1"/>
      <c r="L16" s="1"/>
      <c r="M16" s="1"/>
      <c r="N16" s="1"/>
      <c r="O16" s="1"/>
      <c r="P16" s="1"/>
      <c r="Q16" s="1"/>
      <c r="R16" s="1"/>
      <c r="S16" s="1"/>
      <c r="T16" s="1"/>
      <c r="U16" s="1"/>
      <c r="V16" s="1"/>
      <c r="W16" s="1"/>
      <c r="X16" s="1"/>
      <c r="Y16" s="1"/>
      <c r="Z16" s="1"/>
    </row>
    <row r="17" ht="12.75" customHeight="1">
      <c r="A17" s="1"/>
      <c r="B17" s="60" t="str">
        <f>DropDowns!B3</f>
        <v>Insufficient Planning</v>
      </c>
      <c r="C17" s="60">
        <f>COUNTIF('User''s Manual'!D:D,'User Manual Review Findings Sum'!B17)</f>
        <v>0</v>
      </c>
      <c r="D17" s="1"/>
      <c r="E17" s="60" t="str">
        <f>DropDowns!F9</f>
        <v>Security</v>
      </c>
      <c r="F17" s="60">
        <f>COUNTIF('User''s Manual'!B:B,'User Manual Review Findings Sum'!E17)</f>
        <v>0</v>
      </c>
      <c r="G17" s="1"/>
      <c r="H17" s="1"/>
      <c r="I17" s="1"/>
      <c r="J17" s="1"/>
      <c r="K17" s="1"/>
      <c r="L17" s="1"/>
      <c r="M17" s="1"/>
      <c r="N17" s="1"/>
      <c r="O17" s="1"/>
      <c r="P17" s="1"/>
      <c r="Q17" s="1"/>
      <c r="R17" s="1"/>
      <c r="S17" s="1"/>
      <c r="T17" s="1"/>
      <c r="U17" s="1"/>
      <c r="V17" s="1"/>
      <c r="W17" s="1"/>
      <c r="X17" s="1"/>
      <c r="Y17" s="1"/>
      <c r="Z17" s="1"/>
    </row>
    <row r="18" ht="12.75" customHeight="1">
      <c r="A18" s="1"/>
      <c r="B18" s="60" t="str">
        <f>DropDowns!B4</f>
        <v>Misunderstood Req</v>
      </c>
      <c r="C18" s="60">
        <f>COUNTIF('User''s Manual'!D:D,'User Manual Review Findings Sum'!B18)</f>
        <v>5</v>
      </c>
      <c r="D18" s="1"/>
      <c r="E18" s="60" t="str">
        <f>DropDowns!F10</f>
        <v>High</v>
      </c>
      <c r="F18" s="60">
        <f>COUNTIF('User''s Manual'!B:B,'User Manual Review Findings Sum'!E18)</f>
        <v>1</v>
      </c>
      <c r="G18" s="1"/>
      <c r="H18" s="1"/>
      <c r="I18" s="1"/>
      <c r="J18" s="1"/>
      <c r="K18" s="1"/>
      <c r="L18" s="1"/>
      <c r="M18" s="1"/>
      <c r="N18" s="1"/>
      <c r="O18" s="1"/>
      <c r="P18" s="1"/>
      <c r="Q18" s="1"/>
      <c r="R18" s="1"/>
      <c r="S18" s="1"/>
      <c r="T18" s="1"/>
      <c r="U18" s="1"/>
      <c r="V18" s="1"/>
      <c r="W18" s="1"/>
      <c r="X18" s="1"/>
      <c r="Y18" s="1"/>
      <c r="Z18" s="1"/>
    </row>
    <row r="19" ht="12.75" customHeight="1">
      <c r="A19" s="1"/>
      <c r="B19" s="60" t="str">
        <f>DropDowns!B5</f>
        <v>Requirements Error</v>
      </c>
      <c r="C19" s="60">
        <f>COUNTIF('User''s Manual'!D:D,'User Manual Review Findings Sum'!B19)</f>
        <v>2</v>
      </c>
      <c r="D19" s="1"/>
      <c r="E19" s="60" t="str">
        <f>DropDowns!F11</f>
        <v>Medium</v>
      </c>
      <c r="F19" s="60">
        <f>COUNTIF('User''s Manual'!B:B,'User Manual Review Findings Sum'!E19)</f>
        <v>11</v>
      </c>
      <c r="G19" s="1"/>
      <c r="H19" s="1"/>
      <c r="I19" s="1"/>
      <c r="J19" s="1"/>
      <c r="K19" s="1"/>
      <c r="L19" s="1"/>
      <c r="M19" s="1"/>
      <c r="N19" s="1"/>
      <c r="O19" s="1"/>
      <c r="P19" s="1"/>
      <c r="Q19" s="1"/>
      <c r="R19" s="1"/>
      <c r="S19" s="1"/>
      <c r="T19" s="1"/>
      <c r="U19" s="1"/>
      <c r="V19" s="1"/>
      <c r="W19" s="1"/>
      <c r="X19" s="1"/>
      <c r="Y19" s="1"/>
      <c r="Z19" s="1"/>
    </row>
    <row r="20" ht="12.75" customHeight="1">
      <c r="A20" s="1"/>
      <c r="B20" s="60" t="str">
        <f>DropDowns!B6</f>
        <v>Design Error</v>
      </c>
      <c r="C20" s="60">
        <f>COUNTIF('User''s Manual'!D:D,'User Manual Review Findings Sum'!B20)</f>
        <v>5</v>
      </c>
      <c r="D20" s="1"/>
      <c r="E20" s="60" t="str">
        <f>DropDowns!F12</f>
        <v>Low</v>
      </c>
      <c r="F20" s="60">
        <f>COUNTIF('User''s Manual'!B:B,'User Manual Review Findings Sum'!E20)</f>
        <v>8</v>
      </c>
      <c r="G20" s="1"/>
      <c r="H20" s="1"/>
      <c r="I20" s="1"/>
      <c r="J20" s="1"/>
      <c r="K20" s="1"/>
      <c r="L20" s="1"/>
      <c r="M20" s="1"/>
      <c r="N20" s="1"/>
      <c r="O20" s="1"/>
      <c r="P20" s="1"/>
      <c r="Q20" s="1"/>
      <c r="R20" s="1"/>
      <c r="S20" s="1"/>
      <c r="T20" s="1"/>
      <c r="U20" s="1"/>
      <c r="V20" s="1"/>
      <c r="W20" s="1"/>
      <c r="X20" s="1"/>
      <c r="Y20" s="1"/>
      <c r="Z20" s="1"/>
    </row>
    <row r="21" ht="12.75" customHeight="1">
      <c r="A21" s="1"/>
      <c r="B21" s="60" t="str">
        <f>DropDowns!B7</f>
        <v>Coding Error</v>
      </c>
      <c r="C21" s="60">
        <f>COUNTIF('User''s Manual'!D:D,'User Manual Review Findings Sum'!B21)</f>
        <v>0</v>
      </c>
      <c r="D21" s="1"/>
      <c r="E21" s="60" t="str">
        <f>DropDowns!F13</f>
        <v>Question</v>
      </c>
      <c r="F21" s="60">
        <f>COUNTIF('User''s Manual'!B:B,'User Manual Review Findings Sum'!E21)</f>
        <v>38</v>
      </c>
      <c r="G21" s="1"/>
      <c r="H21" s="1"/>
      <c r="I21" s="1"/>
      <c r="J21" s="1"/>
      <c r="K21" s="1"/>
      <c r="L21" s="1"/>
      <c r="M21" s="1"/>
      <c r="N21" s="1"/>
      <c r="O21" s="1"/>
      <c r="P21" s="1"/>
      <c r="Q21" s="1"/>
      <c r="R21" s="1"/>
      <c r="S21" s="1"/>
      <c r="T21" s="1"/>
      <c r="U21" s="1"/>
      <c r="V21" s="1"/>
      <c r="W21" s="1"/>
      <c r="X21" s="1"/>
      <c r="Y21" s="1"/>
      <c r="Z21" s="1"/>
    </row>
    <row r="22" ht="12.75" customHeight="1">
      <c r="A22" s="1"/>
      <c r="B22" s="60" t="str">
        <f>DropDowns!B8</f>
        <v>User Error</v>
      </c>
      <c r="C22" s="60">
        <f>COUNTIF('User''s Manual'!D:D,'User Manual Review Findings Sum'!B22)</f>
        <v>0</v>
      </c>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60" t="str">
        <f>DropDowns!B9</f>
        <v>Data Error</v>
      </c>
      <c r="C23" s="60">
        <f>COUNTIF('User''s Manual'!D:D,'User Manual Review Findings Sum'!B23)</f>
        <v>0</v>
      </c>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60" t="str">
        <f>DropDowns!B10</f>
        <v>Environment Error</v>
      </c>
      <c r="C24" s="60">
        <f>COUNTIF('User''s Manual'!D:D,'User Manual Review Findings Sum'!B24)</f>
        <v>0</v>
      </c>
      <c r="D24" s="1"/>
      <c r="E24" s="60" t="s">
        <v>87</v>
      </c>
      <c r="F24" s="60">
        <f>COUNTIF('User''s Manual'!F:F,"Open")</f>
        <v>0</v>
      </c>
      <c r="G24" s="1"/>
      <c r="H24" s="1"/>
      <c r="I24" s="1"/>
      <c r="J24" s="1"/>
      <c r="K24" s="1"/>
      <c r="L24" s="1"/>
      <c r="M24" s="1"/>
      <c r="N24" s="1"/>
      <c r="O24" s="1"/>
      <c r="P24" s="1"/>
      <c r="Q24" s="1"/>
      <c r="R24" s="1"/>
      <c r="S24" s="1"/>
      <c r="T24" s="1"/>
      <c r="U24" s="1"/>
      <c r="V24" s="1"/>
      <c r="W24" s="1"/>
      <c r="X24" s="1"/>
      <c r="Y24" s="1"/>
      <c r="Z24" s="1"/>
    </row>
    <row r="25" ht="12.75" customHeight="1">
      <c r="A25" s="1"/>
      <c r="B25" s="60" t="str">
        <f>DropDowns!B11</f>
        <v>Configuration Management</v>
      </c>
      <c r="C25" s="60">
        <f>COUNTIF('User''s Manual'!D:D,'User Manual Review Findings Sum'!B25)</f>
        <v>0</v>
      </c>
      <c r="D25" s="1"/>
      <c r="E25" s="60" t="s">
        <v>90</v>
      </c>
      <c r="F25" s="60">
        <f>COUNTIF('User''s Manual'!F:F,"Closed")</f>
        <v>0</v>
      </c>
      <c r="G25" s="1"/>
      <c r="H25" s="1"/>
      <c r="I25" s="1"/>
      <c r="J25" s="1"/>
      <c r="K25" s="1"/>
      <c r="L25" s="1"/>
      <c r="M25" s="1"/>
      <c r="N25" s="1"/>
      <c r="O25" s="1"/>
      <c r="P25" s="1"/>
      <c r="Q25" s="1"/>
      <c r="R25" s="1"/>
      <c r="S25" s="1"/>
      <c r="T25" s="1"/>
      <c r="U25" s="1"/>
      <c r="V25" s="1"/>
      <c r="W25" s="1"/>
      <c r="X25" s="1"/>
      <c r="Y25" s="1"/>
      <c r="Z25" s="1"/>
    </row>
    <row r="26" ht="12.75" customHeight="1">
      <c r="A26" s="1"/>
      <c r="B26" s="60" t="str">
        <f>DropDowns!B12</f>
        <v>Unclear/Ambiguous</v>
      </c>
      <c r="C26" s="60">
        <f>COUNTIF('User''s Manual'!D:D,'User Manual Review Findings Sum'!B26)</f>
        <v>5</v>
      </c>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60" t="str">
        <f>DropDowns!B13</f>
        <v>Standards Error</v>
      </c>
      <c r="C27" s="60">
        <f>COUNTIF('User''s Manual'!D:D,'User Manual Review Findings Sum'!B27)</f>
        <v>0</v>
      </c>
      <c r="D27" s="1"/>
      <c r="E27" s="60" t="s">
        <v>93</v>
      </c>
      <c r="F27" s="60">
        <f>COUNTIF('User''s Manual'!G:G,"Yes")</f>
        <v>0</v>
      </c>
      <c r="G27" s="1"/>
      <c r="H27" s="1"/>
      <c r="I27" s="1"/>
      <c r="J27" s="1"/>
      <c r="K27" s="1"/>
      <c r="L27" s="1"/>
      <c r="M27" s="1"/>
      <c r="N27" s="1"/>
      <c r="O27" s="1"/>
      <c r="P27" s="1"/>
      <c r="Q27" s="1"/>
      <c r="R27" s="1"/>
      <c r="S27" s="1"/>
      <c r="T27" s="1"/>
      <c r="U27" s="1"/>
      <c r="V27" s="1"/>
      <c r="W27" s="1"/>
      <c r="X27" s="1"/>
      <c r="Y27" s="1"/>
      <c r="Z27" s="1"/>
    </row>
    <row r="28" ht="12.75" customHeight="1">
      <c r="A28" s="1"/>
      <c r="B28" s="60" t="str">
        <f>DropDowns!B14</f>
        <v>Missing Information</v>
      </c>
      <c r="C28" s="60">
        <f>COUNTIF('User''s Manual'!D:D,'User Manual Review Findings Sum'!B28)</f>
        <v>37</v>
      </c>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60" t="str">
        <f>DropDowns!B15</f>
        <v>Other</v>
      </c>
      <c r="C29" s="60">
        <f>COUNTIF('User''s Manual'!D:D,'User Manual Review Findings Sum'!B29)</f>
        <v>4</v>
      </c>
      <c r="D29" s="1"/>
      <c r="E29" s="60" t="s">
        <v>102</v>
      </c>
      <c r="F29" s="60">
        <f>COUNTA('User''s Manual Decisions'!A5:A35)</f>
        <v>4</v>
      </c>
      <c r="G29" s="1"/>
      <c r="H29" s="1"/>
      <c r="I29" s="1"/>
      <c r="J29" s="1"/>
      <c r="K29" s="1"/>
      <c r="L29" s="1"/>
      <c r="M29" s="1"/>
      <c r="N29" s="1"/>
      <c r="O29" s="1"/>
      <c r="P29" s="1"/>
      <c r="Q29" s="1"/>
      <c r="R29" s="1"/>
      <c r="S29" s="1"/>
      <c r="T29" s="1"/>
      <c r="U29" s="1"/>
      <c r="V29" s="1"/>
      <c r="W29" s="1"/>
      <c r="X29" s="1"/>
      <c r="Y29" s="1"/>
      <c r="Z29" s="1"/>
    </row>
    <row r="30" ht="12.75" customHeight="1">
      <c r="A30" s="1"/>
      <c r="B30" s="61" t="s">
        <v>104</v>
      </c>
      <c r="C30" s="61">
        <f>SUM(C17:C29)</f>
        <v>58</v>
      </c>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4:E4"/>
    <mergeCell ref="B3:E3"/>
    <mergeCell ref="B9:C9"/>
    <mergeCell ref="A8:E8"/>
    <mergeCell ref="B10:C10"/>
    <mergeCell ref="B5:E5"/>
    <mergeCell ref="B6:E6"/>
    <mergeCell ref="B11:C11"/>
    <mergeCell ref="B12:G13"/>
  </mergeCells>
  <printOptions/>
  <pageMargins bottom="0.75" footer="0.0" header="0.0" left="0.7" right="0.7" top="0.75"/>
  <pageSetup orientation="landscape"/>
  <headerFooter>
    <oddHeader>&amp;LBNY Mellon&amp;RReview Findings Log</oddHeader>
    <oddFooter>&amp;LInternal Classification:  Internal&amp;C&amp;P of  &amp;R&amp;A</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0"/>
    <col customWidth="1" min="2" max="2" width="23.86"/>
    <col customWidth="1" min="3" max="3" width="12.29"/>
    <col customWidth="1" min="4" max="4" width="9.14"/>
    <col customWidth="1" min="5" max="5" width="22.57"/>
    <col customWidth="1" min="6" max="7" width="9.14"/>
    <col customWidth="1" min="8" max="26" width="8.0"/>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1"/>
      <c r="B2" s="5"/>
      <c r="C2" s="1"/>
      <c r="D2" s="1"/>
      <c r="E2" s="1"/>
      <c r="F2" s="1"/>
      <c r="G2" s="1"/>
      <c r="H2" s="1"/>
      <c r="I2" s="1"/>
      <c r="J2" s="1"/>
      <c r="K2" s="1"/>
      <c r="L2" s="1"/>
      <c r="M2" s="1"/>
      <c r="N2" s="1"/>
      <c r="O2" s="1"/>
      <c r="P2" s="1"/>
      <c r="Q2" s="1"/>
      <c r="R2" s="1"/>
      <c r="S2" s="1"/>
      <c r="T2" s="1"/>
      <c r="U2" s="1"/>
      <c r="V2" s="1"/>
      <c r="W2" s="1"/>
      <c r="X2" s="1"/>
      <c r="Y2" s="1"/>
      <c r="Z2" s="1"/>
    </row>
    <row r="3" ht="12.75" customHeight="1">
      <c r="A3" s="9" t="s">
        <v>2</v>
      </c>
      <c r="B3" s="11" t="s">
        <v>5</v>
      </c>
      <c r="C3" s="13"/>
      <c r="D3" s="13"/>
      <c r="E3" s="14"/>
      <c r="F3" s="1"/>
      <c r="G3" s="1"/>
      <c r="H3" s="1"/>
      <c r="I3" s="1"/>
      <c r="J3" s="1"/>
      <c r="K3" s="1"/>
      <c r="L3" s="1"/>
      <c r="M3" s="1"/>
      <c r="N3" s="1"/>
      <c r="O3" s="1"/>
      <c r="P3" s="1"/>
      <c r="Q3" s="1"/>
      <c r="R3" s="1"/>
      <c r="S3" s="1"/>
      <c r="T3" s="1"/>
      <c r="U3" s="1"/>
      <c r="V3" s="1"/>
      <c r="W3" s="1"/>
      <c r="X3" s="1"/>
      <c r="Y3" s="1"/>
      <c r="Z3" s="1"/>
    </row>
    <row r="4" ht="12.75" customHeight="1">
      <c r="A4" s="9" t="s">
        <v>3</v>
      </c>
      <c r="B4" s="11" t="s">
        <v>150</v>
      </c>
      <c r="C4" s="13"/>
      <c r="D4" s="13"/>
      <c r="E4" s="14"/>
      <c r="F4" s="1"/>
      <c r="G4" s="1"/>
      <c r="H4" s="1"/>
      <c r="I4" s="1"/>
      <c r="J4" s="1"/>
      <c r="K4" s="1"/>
      <c r="L4" s="1"/>
      <c r="M4" s="1"/>
      <c r="N4" s="1"/>
      <c r="O4" s="1"/>
      <c r="P4" s="1"/>
      <c r="Q4" s="1"/>
      <c r="R4" s="1"/>
      <c r="S4" s="1"/>
      <c r="T4" s="1"/>
      <c r="U4" s="1"/>
      <c r="V4" s="1"/>
      <c r="W4" s="1"/>
      <c r="X4" s="1"/>
      <c r="Y4" s="1"/>
      <c r="Z4" s="1"/>
    </row>
    <row r="5" ht="12.75" customHeight="1">
      <c r="A5" s="9" t="s">
        <v>8</v>
      </c>
      <c r="B5" s="19">
        <v>4.0</v>
      </c>
      <c r="C5" s="13"/>
      <c r="D5" s="13"/>
      <c r="E5" s="14"/>
      <c r="F5" s="1"/>
      <c r="G5" s="1"/>
      <c r="H5" s="1"/>
      <c r="I5" s="1"/>
      <c r="J5" s="1"/>
      <c r="K5" s="1"/>
      <c r="L5" s="1"/>
      <c r="M5" s="1"/>
      <c r="N5" s="1"/>
      <c r="O5" s="1"/>
      <c r="P5" s="1"/>
      <c r="Q5" s="1"/>
      <c r="R5" s="1"/>
      <c r="S5" s="1"/>
      <c r="T5" s="1"/>
      <c r="U5" s="1"/>
      <c r="V5" s="1"/>
      <c r="W5" s="1"/>
      <c r="X5" s="1"/>
      <c r="Y5" s="1"/>
      <c r="Z5" s="1"/>
    </row>
    <row r="6" ht="12.75" customHeight="1">
      <c r="A6" s="9" t="s">
        <v>9</v>
      </c>
      <c r="B6" s="11" t="s">
        <v>10</v>
      </c>
      <c r="C6" s="13"/>
      <c r="D6" s="13"/>
      <c r="E6" s="14"/>
      <c r="F6" s="1"/>
      <c r="G6" s="1"/>
      <c r="H6" s="1"/>
      <c r="I6" s="1"/>
      <c r="J6" s="1"/>
      <c r="K6" s="1"/>
      <c r="L6" s="1"/>
      <c r="M6" s="1"/>
      <c r="N6" s="1"/>
      <c r="O6" s="1"/>
      <c r="P6" s="1"/>
      <c r="Q6" s="1"/>
      <c r="R6" s="1"/>
      <c r="S6" s="1"/>
      <c r="T6" s="1"/>
      <c r="U6" s="1"/>
      <c r="V6" s="1"/>
      <c r="W6" s="1"/>
      <c r="X6" s="1"/>
      <c r="Y6" s="1"/>
      <c r="Z6" s="1"/>
    </row>
    <row r="7" ht="12.75" customHeight="1">
      <c r="A7" s="9"/>
      <c r="B7" s="1"/>
      <c r="C7" s="1"/>
      <c r="D7" s="1"/>
      <c r="E7" s="1"/>
      <c r="F7" s="1"/>
      <c r="G7" s="1"/>
      <c r="H7" s="1"/>
      <c r="I7" s="1"/>
      <c r="J7" s="1"/>
      <c r="K7" s="1"/>
      <c r="L7" s="1"/>
      <c r="M7" s="1"/>
      <c r="N7" s="1"/>
      <c r="O7" s="1"/>
      <c r="P7" s="1"/>
      <c r="Q7" s="1"/>
      <c r="R7" s="1"/>
      <c r="S7" s="1"/>
      <c r="T7" s="1"/>
      <c r="U7" s="1"/>
      <c r="V7" s="1"/>
      <c r="W7" s="1"/>
      <c r="X7" s="1"/>
      <c r="Y7" s="1"/>
      <c r="Z7" s="1"/>
    </row>
    <row r="8" ht="12.75" customHeight="1">
      <c r="A8" s="43" t="s">
        <v>14</v>
      </c>
      <c r="B8" s="48"/>
      <c r="C8" s="48"/>
      <c r="D8" s="48"/>
      <c r="E8" s="48"/>
      <c r="F8" s="5"/>
      <c r="G8" s="5"/>
      <c r="H8" s="1"/>
      <c r="I8" s="1"/>
      <c r="J8" s="1"/>
      <c r="K8" s="1"/>
      <c r="L8" s="1"/>
      <c r="M8" s="1"/>
      <c r="N8" s="1"/>
      <c r="O8" s="1"/>
      <c r="P8" s="1"/>
      <c r="Q8" s="1"/>
      <c r="R8" s="1"/>
      <c r="S8" s="1"/>
      <c r="T8" s="1"/>
      <c r="U8" s="1"/>
      <c r="V8" s="1"/>
      <c r="W8" s="1"/>
      <c r="X8" s="1"/>
      <c r="Y8" s="1"/>
      <c r="Z8" s="1"/>
    </row>
    <row r="9" ht="12.75" customHeight="1">
      <c r="A9" s="9" t="s">
        <v>30</v>
      </c>
      <c r="B9" s="50">
        <v>43587.0</v>
      </c>
      <c r="C9" s="14"/>
      <c r="D9" s="52"/>
      <c r="E9" s="52"/>
      <c r="F9" s="52"/>
      <c r="G9" s="52"/>
      <c r="H9" s="1"/>
      <c r="I9" s="1"/>
      <c r="J9" s="1"/>
      <c r="K9" s="1"/>
      <c r="L9" s="1"/>
      <c r="M9" s="1"/>
      <c r="N9" s="1"/>
      <c r="O9" s="1"/>
      <c r="P9" s="1"/>
      <c r="Q9" s="1"/>
      <c r="R9" s="1"/>
      <c r="S9" s="1"/>
      <c r="T9" s="1"/>
      <c r="U9" s="1"/>
      <c r="V9" s="1"/>
      <c r="W9" s="1"/>
      <c r="X9" s="1"/>
      <c r="Y9" s="1"/>
      <c r="Z9" s="1"/>
    </row>
    <row r="10" ht="12.75" customHeight="1">
      <c r="A10" s="9" t="s">
        <v>36</v>
      </c>
      <c r="B10" s="54">
        <v>0.6666666666666666</v>
      </c>
      <c r="C10" s="14"/>
      <c r="D10" s="52"/>
      <c r="E10" s="52"/>
      <c r="F10" s="52"/>
      <c r="G10" s="52"/>
      <c r="H10" s="1"/>
      <c r="I10" s="1"/>
      <c r="J10" s="1"/>
      <c r="K10" s="1"/>
      <c r="L10" s="1"/>
      <c r="M10" s="1"/>
      <c r="N10" s="1"/>
      <c r="O10" s="1"/>
      <c r="P10" s="1"/>
      <c r="Q10" s="1"/>
      <c r="R10" s="1"/>
      <c r="S10" s="1"/>
      <c r="T10" s="1"/>
      <c r="U10" s="1"/>
      <c r="V10" s="1"/>
      <c r="W10" s="1"/>
      <c r="X10" s="1"/>
      <c r="Y10" s="1"/>
      <c r="Z10" s="1"/>
    </row>
    <row r="11" ht="12.75" customHeight="1">
      <c r="A11" s="9" t="s">
        <v>43</v>
      </c>
      <c r="B11" s="54">
        <v>0.7916666666666666</v>
      </c>
      <c r="C11" s="14"/>
      <c r="D11" s="52"/>
      <c r="E11" s="52"/>
      <c r="F11" s="52"/>
      <c r="G11" s="52"/>
      <c r="H11" s="1"/>
      <c r="I11" s="1"/>
      <c r="J11" s="1"/>
      <c r="K11" s="1"/>
      <c r="L11" s="1"/>
      <c r="M11" s="1"/>
      <c r="N11" s="1"/>
      <c r="O11" s="1"/>
      <c r="P11" s="1"/>
      <c r="Q11" s="1"/>
      <c r="R11" s="1"/>
      <c r="S11" s="1"/>
      <c r="T11" s="1"/>
      <c r="U11" s="1"/>
      <c r="V11" s="1"/>
      <c r="W11" s="1"/>
      <c r="X11" s="1"/>
      <c r="Y11" s="1"/>
      <c r="Z11" s="1"/>
    </row>
    <row r="12" ht="12.75" customHeight="1">
      <c r="A12" s="9" t="s">
        <v>45</v>
      </c>
      <c r="B12" s="55" t="s">
        <v>46</v>
      </c>
      <c r="C12" s="56"/>
      <c r="D12" s="56"/>
      <c r="E12" s="56"/>
      <c r="F12" s="56"/>
      <c r="G12" s="57"/>
      <c r="H12" s="1"/>
      <c r="I12" s="1"/>
      <c r="J12" s="1"/>
      <c r="K12" s="1"/>
      <c r="L12" s="1"/>
      <c r="M12" s="1"/>
      <c r="N12" s="1"/>
      <c r="O12" s="1"/>
      <c r="P12" s="1"/>
      <c r="Q12" s="1"/>
      <c r="R12" s="1"/>
      <c r="S12" s="1"/>
      <c r="T12" s="1"/>
      <c r="U12" s="1"/>
      <c r="V12" s="1"/>
      <c r="W12" s="1"/>
      <c r="X12" s="1"/>
      <c r="Y12" s="1"/>
      <c r="Z12" s="1"/>
    </row>
    <row r="13" ht="27.0" customHeight="1">
      <c r="A13" s="1"/>
      <c r="B13" s="58"/>
      <c r="C13" s="40"/>
      <c r="D13" s="40"/>
      <c r="E13" s="40"/>
      <c r="F13" s="40"/>
      <c r="G13" s="42"/>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59" t="s">
        <v>53</v>
      </c>
      <c r="C16" s="59" t="s">
        <v>56</v>
      </c>
      <c r="D16" s="1"/>
      <c r="E16" s="59" t="s">
        <v>57</v>
      </c>
      <c r="F16" s="59" t="s">
        <v>56</v>
      </c>
      <c r="G16" s="1"/>
      <c r="H16" s="1"/>
      <c r="I16" s="1"/>
      <c r="J16" s="1"/>
      <c r="K16" s="1"/>
      <c r="L16" s="1"/>
      <c r="M16" s="1"/>
      <c r="N16" s="1"/>
      <c r="O16" s="1"/>
      <c r="P16" s="1"/>
      <c r="Q16" s="1"/>
      <c r="R16" s="1"/>
      <c r="S16" s="1"/>
      <c r="T16" s="1"/>
      <c r="U16" s="1"/>
      <c r="V16" s="1"/>
      <c r="W16" s="1"/>
      <c r="X16" s="1"/>
      <c r="Y16" s="1"/>
      <c r="Z16" s="1"/>
    </row>
    <row r="17" ht="12.75" customHeight="1">
      <c r="A17" s="1"/>
      <c r="B17" s="60" t="str">
        <f>DropDowns!B3</f>
        <v>Insufficient Planning</v>
      </c>
      <c r="C17" s="60">
        <f>COUNTIF('Feasibility Analysis'!D:D,'Feasibility Analysis Review Fin'!B17)</f>
        <v>4</v>
      </c>
      <c r="D17" s="1"/>
      <c r="E17" s="60" t="str">
        <f>DropDowns!F9</f>
        <v>Security</v>
      </c>
      <c r="F17" s="60">
        <f>COUNTIF('Feasibility Analysis'!B:B,'Feasibility Analysis Review Fin'!E17)</f>
        <v>0</v>
      </c>
      <c r="G17" s="1"/>
      <c r="H17" s="1"/>
      <c r="I17" s="1"/>
      <c r="J17" s="1"/>
      <c r="K17" s="1"/>
      <c r="L17" s="1"/>
      <c r="M17" s="1"/>
      <c r="N17" s="1"/>
      <c r="O17" s="1"/>
      <c r="P17" s="1"/>
      <c r="Q17" s="1"/>
      <c r="R17" s="1"/>
      <c r="S17" s="1"/>
      <c r="T17" s="1"/>
      <c r="U17" s="1"/>
      <c r="V17" s="1"/>
      <c r="W17" s="1"/>
      <c r="X17" s="1"/>
      <c r="Y17" s="1"/>
      <c r="Z17" s="1"/>
    </row>
    <row r="18" ht="12.75" customHeight="1">
      <c r="A18" s="1"/>
      <c r="B18" s="60" t="str">
        <f>DropDowns!B4</f>
        <v>Misunderstood Req</v>
      </c>
      <c r="C18" s="60">
        <f>COUNTIF('Feasibility Analysis'!D:D,'Feasibility Analysis Review Fin'!B18)</f>
        <v>0</v>
      </c>
      <c r="D18" s="1"/>
      <c r="E18" s="60" t="str">
        <f>DropDowns!F10</f>
        <v>High</v>
      </c>
      <c r="F18" s="60">
        <f>COUNTIF('Feasibility Analysis'!B:B,'Feasibility Analysis Review Fin'!E18)</f>
        <v>6</v>
      </c>
      <c r="G18" s="1"/>
      <c r="H18" s="1"/>
      <c r="I18" s="1"/>
      <c r="J18" s="1"/>
      <c r="K18" s="1"/>
      <c r="L18" s="1"/>
      <c r="M18" s="1"/>
      <c r="N18" s="1"/>
      <c r="O18" s="1"/>
      <c r="P18" s="1"/>
      <c r="Q18" s="1"/>
      <c r="R18" s="1"/>
      <c r="S18" s="1"/>
      <c r="T18" s="1"/>
      <c r="U18" s="1"/>
      <c r="V18" s="1"/>
      <c r="W18" s="1"/>
      <c r="X18" s="1"/>
      <c r="Y18" s="1"/>
      <c r="Z18" s="1"/>
    </row>
    <row r="19" ht="12.75" customHeight="1">
      <c r="A19" s="1"/>
      <c r="B19" s="60" t="str">
        <f>DropDowns!B5</f>
        <v>Requirements Error</v>
      </c>
      <c r="C19" s="60">
        <f>COUNTIF('Feasibility Analysis'!D:D,'Feasibility Analysis Review Fin'!B19)</f>
        <v>0</v>
      </c>
      <c r="D19" s="1"/>
      <c r="E19" s="60" t="str">
        <f>DropDowns!F11</f>
        <v>Medium</v>
      </c>
      <c r="F19" s="60">
        <f>COUNTIF('Feasibility Analysis'!B:B,'Feasibility Analysis Review Fin'!E19)</f>
        <v>9</v>
      </c>
      <c r="G19" s="1"/>
      <c r="H19" s="1"/>
      <c r="I19" s="1"/>
      <c r="J19" s="1"/>
      <c r="K19" s="1"/>
      <c r="L19" s="1"/>
      <c r="M19" s="1"/>
      <c r="N19" s="1"/>
      <c r="O19" s="1"/>
      <c r="P19" s="1"/>
      <c r="Q19" s="1"/>
      <c r="R19" s="1"/>
      <c r="S19" s="1"/>
      <c r="T19" s="1"/>
      <c r="U19" s="1"/>
      <c r="V19" s="1"/>
      <c r="W19" s="1"/>
      <c r="X19" s="1"/>
      <c r="Y19" s="1"/>
      <c r="Z19" s="1"/>
    </row>
    <row r="20" ht="12.75" customHeight="1">
      <c r="A20" s="1"/>
      <c r="B20" s="60" t="str">
        <f>DropDowns!B6</f>
        <v>Design Error</v>
      </c>
      <c r="C20" s="60">
        <f>COUNTIF('Feasibility Analysis'!D:D,'Feasibility Analysis Review Fin'!B20)</f>
        <v>5</v>
      </c>
      <c r="D20" s="1"/>
      <c r="E20" s="60" t="str">
        <f>DropDowns!F12</f>
        <v>Low</v>
      </c>
      <c r="F20" s="60">
        <f>COUNTIF('Feasibility Analysis'!B:B,'Feasibility Analysis Review Fin'!E20)</f>
        <v>7</v>
      </c>
      <c r="G20" s="1"/>
      <c r="H20" s="1"/>
      <c r="I20" s="1"/>
      <c r="J20" s="1"/>
      <c r="K20" s="1"/>
      <c r="L20" s="1"/>
      <c r="M20" s="1"/>
      <c r="N20" s="1"/>
      <c r="O20" s="1"/>
      <c r="P20" s="1"/>
      <c r="Q20" s="1"/>
      <c r="R20" s="1"/>
      <c r="S20" s="1"/>
      <c r="T20" s="1"/>
      <c r="U20" s="1"/>
      <c r="V20" s="1"/>
      <c r="W20" s="1"/>
      <c r="X20" s="1"/>
      <c r="Y20" s="1"/>
      <c r="Z20" s="1"/>
    </row>
    <row r="21" ht="12.75" customHeight="1">
      <c r="A21" s="1"/>
      <c r="B21" s="60" t="str">
        <f>DropDowns!B7</f>
        <v>Coding Error</v>
      </c>
      <c r="C21" s="60">
        <f>COUNTIF('Feasibility Analysis'!D:D,'Feasibility Analysis Review Fin'!B21)</f>
        <v>0</v>
      </c>
      <c r="D21" s="1"/>
      <c r="E21" s="60" t="str">
        <f>DropDowns!F13</f>
        <v>Question</v>
      </c>
      <c r="F21" s="60">
        <f>COUNTIF('Feasibility Analysis'!B:B,'Feasibility Analysis Review Fin'!E21)</f>
        <v>8</v>
      </c>
      <c r="G21" s="1"/>
      <c r="H21" s="1"/>
      <c r="I21" s="1"/>
      <c r="J21" s="1"/>
      <c r="K21" s="1"/>
      <c r="L21" s="1"/>
      <c r="M21" s="1"/>
      <c r="N21" s="1"/>
      <c r="O21" s="1"/>
      <c r="P21" s="1"/>
      <c r="Q21" s="1"/>
      <c r="R21" s="1"/>
      <c r="S21" s="1"/>
      <c r="T21" s="1"/>
      <c r="U21" s="1"/>
      <c r="V21" s="1"/>
      <c r="W21" s="1"/>
      <c r="X21" s="1"/>
      <c r="Y21" s="1"/>
      <c r="Z21" s="1"/>
    </row>
    <row r="22" ht="12.75" customHeight="1">
      <c r="A22" s="1"/>
      <c r="B22" s="60" t="str">
        <f>DropDowns!B8</f>
        <v>User Error</v>
      </c>
      <c r="C22" s="60">
        <f>COUNTIF('Feasibility Analysis'!D:D,'Feasibility Analysis Review Fin'!B22)</f>
        <v>0</v>
      </c>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60" t="str">
        <f>DropDowns!B9</f>
        <v>Data Error</v>
      </c>
      <c r="C23" s="60">
        <f>COUNTIF('Feasibility Analysis'!D:D,'Feasibility Analysis Review Fin'!B23)</f>
        <v>0</v>
      </c>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60" t="str">
        <f>DropDowns!B10</f>
        <v>Environment Error</v>
      </c>
      <c r="C24" s="60">
        <f>COUNTIF('Feasibility Analysis'!D:D,'Feasibility Analysis Review Fin'!B24)</f>
        <v>1</v>
      </c>
      <c r="D24" s="1"/>
      <c r="E24" s="60" t="s">
        <v>87</v>
      </c>
      <c r="F24" s="60">
        <f>COUNTIF('Feasibility Analysis'!F:F,"Open")</f>
        <v>0</v>
      </c>
      <c r="G24" s="1"/>
      <c r="H24" s="1"/>
      <c r="I24" s="1"/>
      <c r="J24" s="1"/>
      <c r="K24" s="1"/>
      <c r="L24" s="1"/>
      <c r="M24" s="1"/>
      <c r="N24" s="1"/>
      <c r="O24" s="1"/>
      <c r="P24" s="1"/>
      <c r="Q24" s="1"/>
      <c r="R24" s="1"/>
      <c r="S24" s="1"/>
      <c r="T24" s="1"/>
      <c r="U24" s="1"/>
      <c r="V24" s="1"/>
      <c r="W24" s="1"/>
      <c r="X24" s="1"/>
      <c r="Y24" s="1"/>
      <c r="Z24" s="1"/>
    </row>
    <row r="25" ht="12.75" customHeight="1">
      <c r="A25" s="1"/>
      <c r="B25" s="60" t="str">
        <f>DropDowns!B11</f>
        <v>Configuration Management</v>
      </c>
      <c r="C25" s="60">
        <f>COUNTIF('Feasibility Analysis'!D:D,'Feasibility Analysis Review Fin'!B25)</f>
        <v>0</v>
      </c>
      <c r="D25" s="1"/>
      <c r="E25" s="60" t="s">
        <v>90</v>
      </c>
      <c r="F25" s="60">
        <f>COUNTIF('Feasibility Analysis'!F:F,"Closed")</f>
        <v>0</v>
      </c>
      <c r="G25" s="1"/>
      <c r="H25" s="1"/>
      <c r="I25" s="1"/>
      <c r="J25" s="1"/>
      <c r="K25" s="1"/>
      <c r="L25" s="1"/>
      <c r="M25" s="1"/>
      <c r="N25" s="1"/>
      <c r="O25" s="1"/>
      <c r="P25" s="1"/>
      <c r="Q25" s="1"/>
      <c r="R25" s="1"/>
      <c r="S25" s="1"/>
      <c r="T25" s="1"/>
      <c r="U25" s="1"/>
      <c r="V25" s="1"/>
      <c r="W25" s="1"/>
      <c r="X25" s="1"/>
      <c r="Y25" s="1"/>
      <c r="Z25" s="1"/>
    </row>
    <row r="26" ht="12.75" customHeight="1">
      <c r="A26" s="1"/>
      <c r="B26" s="60" t="str">
        <f>DropDowns!B12</f>
        <v>Unclear/Ambiguous</v>
      </c>
      <c r="C26" s="60">
        <f>COUNTIF('Feasibility Analysis'!D:D,'Feasibility Analysis Review Fin'!B26)</f>
        <v>6</v>
      </c>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60" t="str">
        <f>DropDowns!B13</f>
        <v>Standards Error</v>
      </c>
      <c r="C27" s="60">
        <f>COUNTIF('Feasibility Analysis'!D:D,'Feasibility Analysis Review Fin'!B27)</f>
        <v>2</v>
      </c>
      <c r="D27" s="1"/>
      <c r="E27" s="60" t="s">
        <v>93</v>
      </c>
      <c r="F27" s="60">
        <f>COUNTIF('Feasibility Analysis'!G:G,"Yes")</f>
        <v>0</v>
      </c>
      <c r="G27" s="1"/>
      <c r="H27" s="1"/>
      <c r="I27" s="1"/>
      <c r="J27" s="1"/>
      <c r="K27" s="1"/>
      <c r="L27" s="1"/>
      <c r="M27" s="1"/>
      <c r="N27" s="1"/>
      <c r="O27" s="1"/>
      <c r="P27" s="1"/>
      <c r="Q27" s="1"/>
      <c r="R27" s="1"/>
      <c r="S27" s="1"/>
      <c r="T27" s="1"/>
      <c r="U27" s="1"/>
      <c r="V27" s="1"/>
      <c r="W27" s="1"/>
      <c r="X27" s="1"/>
      <c r="Y27" s="1"/>
      <c r="Z27" s="1"/>
    </row>
    <row r="28" ht="12.75" customHeight="1">
      <c r="A28" s="1"/>
      <c r="B28" s="60" t="str">
        <f>DropDowns!B14</f>
        <v>Missing Information</v>
      </c>
      <c r="C28" s="60">
        <f>COUNTIF('Feasibility Analysis'!D:D,'Feasibility Analysis Review Fin'!B28)</f>
        <v>5</v>
      </c>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60" t="str">
        <f>DropDowns!B15</f>
        <v>Other</v>
      </c>
      <c r="C29" s="60">
        <f>COUNTIF('Feasibility Analysis'!D:D,'Feasibility Analysis Review Fin'!B29)</f>
        <v>7</v>
      </c>
      <c r="D29" s="1"/>
      <c r="E29" s="60" t="s">
        <v>102</v>
      </c>
      <c r="F29" s="60">
        <f>COUNTA('User''s Manual Decisions'!A5:A35)</f>
        <v>4</v>
      </c>
      <c r="G29" s="1"/>
      <c r="H29" s="1"/>
      <c r="I29" s="1"/>
      <c r="J29" s="1"/>
      <c r="K29" s="1"/>
      <c r="L29" s="1"/>
      <c r="M29" s="1"/>
      <c r="N29" s="1"/>
      <c r="O29" s="1"/>
      <c r="P29" s="1"/>
      <c r="Q29" s="1"/>
      <c r="R29" s="1"/>
      <c r="S29" s="1"/>
      <c r="T29" s="1"/>
      <c r="U29" s="1"/>
      <c r="V29" s="1"/>
      <c r="W29" s="1"/>
      <c r="X29" s="1"/>
      <c r="Y29" s="1"/>
      <c r="Z29" s="1"/>
    </row>
    <row r="30" ht="12.75" customHeight="1">
      <c r="A30" s="1"/>
      <c r="B30" s="61" t="s">
        <v>104</v>
      </c>
      <c r="C30" s="61">
        <f>SUM(C17:C29)</f>
        <v>30</v>
      </c>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9:C9"/>
    <mergeCell ref="A8:E8"/>
    <mergeCell ref="B10:C10"/>
    <mergeCell ref="B5:E5"/>
    <mergeCell ref="B6:E6"/>
    <mergeCell ref="B11:C11"/>
    <mergeCell ref="B12:G13"/>
    <mergeCell ref="B4:E4"/>
    <mergeCell ref="B3:E3"/>
  </mergeCells>
  <printOptions/>
  <pageMargins bottom="0.75" footer="0.0" header="0.0" left="0.7" right="0.7" top="0.75"/>
  <pageSetup orientation="landscape"/>
  <headerFooter>
    <oddHeader>&amp;LBNY Mellon&amp;RReview Findings Log</oddHeader>
    <oddFooter>&amp;LInternal Classification:  Internal&amp;C&amp;P of  &amp;R&amp;A</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15.43"/>
    <col customWidth="1" min="4" max="4" width="18.71"/>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29.25" customHeight="1">
      <c r="A2" s="12" t="s">
        <v>6</v>
      </c>
      <c r="B2" s="4"/>
      <c r="C2" s="6"/>
      <c r="D2" s="15">
        <v>43587.0</v>
      </c>
      <c r="E2" s="17" t="s">
        <v>150</v>
      </c>
      <c r="F2" s="20">
        <v>4.0</v>
      </c>
      <c r="G2" s="6"/>
      <c r="H2" s="22" t="s">
        <v>5</v>
      </c>
      <c r="R2" s="1"/>
      <c r="S2" s="1"/>
      <c r="T2" s="1"/>
      <c r="U2" s="1"/>
      <c r="V2" s="1"/>
      <c r="W2" s="1"/>
      <c r="X2" s="1"/>
      <c r="Y2" s="1"/>
      <c r="Z2" s="1"/>
    </row>
    <row r="3" ht="13.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42.0" customHeight="1">
      <c r="A5" s="31">
        <v>1.0</v>
      </c>
      <c r="B5" s="35" t="s">
        <v>29</v>
      </c>
      <c r="C5" s="37">
        <v>4.0</v>
      </c>
      <c r="D5" s="39" t="s">
        <v>31</v>
      </c>
      <c r="E5" s="41" t="s">
        <v>151</v>
      </c>
      <c r="F5" s="45"/>
      <c r="G5" s="47"/>
      <c r="H5" s="49"/>
    </row>
    <row r="6" ht="27.75" customHeight="1">
      <c r="A6" s="31">
        <v>2.0</v>
      </c>
      <c r="B6" s="35" t="s">
        <v>29</v>
      </c>
      <c r="C6" s="37">
        <v>5.0</v>
      </c>
      <c r="D6" s="39" t="s">
        <v>52</v>
      </c>
      <c r="E6" s="41" t="s">
        <v>152</v>
      </c>
      <c r="F6" s="45"/>
      <c r="G6" s="47"/>
      <c r="H6" s="49"/>
    </row>
    <row r="7" ht="27.75" customHeight="1">
      <c r="A7" s="31">
        <v>3.0</v>
      </c>
      <c r="B7" s="35" t="s">
        <v>22</v>
      </c>
      <c r="C7" s="37">
        <v>5.0</v>
      </c>
      <c r="D7" s="39" t="s">
        <v>67</v>
      </c>
      <c r="E7" s="41" t="s">
        <v>153</v>
      </c>
      <c r="F7" s="45"/>
      <c r="G7" s="47"/>
      <c r="H7" s="49"/>
    </row>
    <row r="8" ht="35.25" customHeight="1">
      <c r="A8" s="31">
        <v>4.0</v>
      </c>
      <c r="B8" s="35" t="s">
        <v>22</v>
      </c>
      <c r="C8" s="37">
        <v>5.0</v>
      </c>
      <c r="D8" s="39" t="s">
        <v>67</v>
      </c>
      <c r="E8" s="41" t="s">
        <v>154</v>
      </c>
      <c r="F8" s="45"/>
      <c r="G8" s="47"/>
      <c r="H8" s="49"/>
    </row>
    <row r="9" ht="46.5" customHeight="1">
      <c r="A9" s="31">
        <v>5.0</v>
      </c>
      <c r="B9" s="35" t="s">
        <v>29</v>
      </c>
      <c r="C9" s="37">
        <v>5.0</v>
      </c>
      <c r="D9" s="39" t="s">
        <v>52</v>
      </c>
      <c r="E9" s="41" t="s">
        <v>155</v>
      </c>
      <c r="F9" s="45"/>
      <c r="G9" s="47"/>
      <c r="H9" s="49"/>
    </row>
    <row r="10" ht="71.25" customHeight="1">
      <c r="A10" s="31">
        <v>6.0</v>
      </c>
      <c r="B10" s="35" t="s">
        <v>33</v>
      </c>
      <c r="C10" s="37">
        <v>6.0</v>
      </c>
      <c r="D10" s="39" t="s">
        <v>52</v>
      </c>
      <c r="E10" s="41" t="s">
        <v>156</v>
      </c>
      <c r="F10" s="45"/>
      <c r="G10" s="47"/>
      <c r="H10" s="49"/>
    </row>
    <row r="11" ht="15.75" customHeight="1">
      <c r="A11" s="31">
        <v>7.0</v>
      </c>
      <c r="B11" s="35" t="s">
        <v>33</v>
      </c>
      <c r="C11" s="37">
        <v>6.0</v>
      </c>
      <c r="D11" s="39" t="s">
        <v>67</v>
      </c>
      <c r="E11" s="41" t="s">
        <v>157</v>
      </c>
      <c r="F11" s="45"/>
      <c r="G11" s="47"/>
      <c r="H11" s="49"/>
    </row>
    <row r="12" ht="33.0" customHeight="1">
      <c r="A12" s="31">
        <v>8.0</v>
      </c>
      <c r="B12" s="35" t="s">
        <v>29</v>
      </c>
      <c r="C12" s="37">
        <v>6.0</v>
      </c>
      <c r="D12" s="39" t="s">
        <v>31</v>
      </c>
      <c r="E12" s="41" t="s">
        <v>158</v>
      </c>
      <c r="F12" s="45"/>
      <c r="G12" s="47"/>
      <c r="H12" s="49"/>
    </row>
    <row r="13" ht="26.25" customHeight="1">
      <c r="A13" s="31">
        <v>9.0</v>
      </c>
      <c r="B13" s="35" t="s">
        <v>29</v>
      </c>
      <c r="C13" s="37">
        <v>6.0</v>
      </c>
      <c r="D13" s="39" t="s">
        <v>31</v>
      </c>
      <c r="E13" s="41" t="s">
        <v>159</v>
      </c>
      <c r="F13" s="45"/>
      <c r="G13" s="47"/>
      <c r="H13" s="49"/>
    </row>
    <row r="14" ht="58.5" customHeight="1">
      <c r="A14" s="31">
        <v>10.0</v>
      </c>
      <c r="B14" s="35" t="s">
        <v>22</v>
      </c>
      <c r="C14" s="37">
        <v>7.0</v>
      </c>
      <c r="D14" s="39" t="s">
        <v>31</v>
      </c>
      <c r="E14" s="41" t="s">
        <v>160</v>
      </c>
      <c r="F14" s="45"/>
      <c r="G14" s="47"/>
      <c r="H14" s="49"/>
    </row>
    <row r="15" ht="22.5" customHeight="1">
      <c r="A15" s="31">
        <v>11.0</v>
      </c>
      <c r="B15" s="35" t="s">
        <v>22</v>
      </c>
      <c r="C15" s="37">
        <v>7.0</v>
      </c>
      <c r="D15" s="39" t="s">
        <v>31</v>
      </c>
      <c r="E15" s="41" t="s">
        <v>161</v>
      </c>
      <c r="F15" s="45"/>
      <c r="G15" s="47"/>
      <c r="H15" s="49"/>
    </row>
    <row r="16" ht="27.0" customHeight="1">
      <c r="A16" s="31">
        <v>12.0</v>
      </c>
      <c r="B16" s="35" t="s">
        <v>22</v>
      </c>
      <c r="C16" s="37">
        <v>7.0</v>
      </c>
      <c r="D16" s="39" t="s">
        <v>24</v>
      </c>
      <c r="E16" s="41" t="s">
        <v>162</v>
      </c>
      <c r="F16" s="45"/>
      <c r="G16" s="47"/>
      <c r="H16" s="49"/>
    </row>
    <row r="17" ht="63.75" customHeight="1">
      <c r="A17" s="31">
        <v>13.0</v>
      </c>
      <c r="B17" s="35" t="s">
        <v>33</v>
      </c>
      <c r="C17" s="37">
        <v>7.0</v>
      </c>
      <c r="D17" s="39" t="s">
        <v>163</v>
      </c>
      <c r="E17" s="41" t="s">
        <v>164</v>
      </c>
      <c r="F17" s="45"/>
      <c r="G17" s="47"/>
      <c r="H17" s="49"/>
    </row>
    <row r="18" ht="54.0" customHeight="1">
      <c r="A18" s="31">
        <v>14.0</v>
      </c>
      <c r="B18" s="35" t="s">
        <v>97</v>
      </c>
      <c r="C18" s="37">
        <v>7.0</v>
      </c>
      <c r="D18" s="39" t="s">
        <v>67</v>
      </c>
      <c r="E18" s="41" t="s">
        <v>165</v>
      </c>
      <c r="F18" s="45"/>
      <c r="G18" s="47"/>
      <c r="H18" s="49"/>
    </row>
    <row r="19" ht="42.75" customHeight="1">
      <c r="A19" s="31">
        <v>15.0</v>
      </c>
      <c r="B19" s="35" t="s">
        <v>97</v>
      </c>
      <c r="C19" s="37" t="s">
        <v>166</v>
      </c>
      <c r="D19" s="39" t="s">
        <v>67</v>
      </c>
      <c r="E19" s="41" t="s">
        <v>167</v>
      </c>
      <c r="F19" s="45"/>
      <c r="G19" s="47"/>
      <c r="H19" s="49"/>
    </row>
    <row r="20" ht="107.25" customHeight="1">
      <c r="A20" s="31">
        <v>16.0</v>
      </c>
      <c r="B20" s="35" t="s">
        <v>97</v>
      </c>
      <c r="C20" s="37">
        <v>8.0</v>
      </c>
      <c r="D20" s="39" t="s">
        <v>52</v>
      </c>
      <c r="E20" s="41" t="s">
        <v>168</v>
      </c>
      <c r="F20" s="45"/>
      <c r="G20" s="47"/>
      <c r="H20" s="49"/>
    </row>
    <row r="21" ht="94.5" customHeight="1">
      <c r="A21" s="31">
        <v>17.0</v>
      </c>
      <c r="B21" s="35" t="s">
        <v>97</v>
      </c>
      <c r="C21" s="37">
        <v>8.0</v>
      </c>
      <c r="D21" s="39" t="s">
        <v>31</v>
      </c>
      <c r="E21" s="41" t="s">
        <v>169</v>
      </c>
      <c r="F21" s="45"/>
      <c r="G21" s="47"/>
      <c r="H21" s="49"/>
    </row>
    <row r="22" ht="56.25" customHeight="1">
      <c r="A22" s="31">
        <v>18.0</v>
      </c>
      <c r="B22" s="35" t="s">
        <v>97</v>
      </c>
      <c r="C22" s="37">
        <v>9.0</v>
      </c>
      <c r="D22" s="39" t="s">
        <v>170</v>
      </c>
      <c r="E22" s="41" t="s">
        <v>171</v>
      </c>
      <c r="F22" s="45"/>
      <c r="G22" s="47"/>
      <c r="H22" s="49"/>
    </row>
    <row r="23" ht="54.0" customHeight="1">
      <c r="A23" s="31">
        <v>19.0</v>
      </c>
      <c r="B23" s="35" t="s">
        <v>97</v>
      </c>
      <c r="C23" s="37">
        <v>9.0</v>
      </c>
      <c r="D23" s="39" t="s">
        <v>170</v>
      </c>
      <c r="E23" s="41" t="s">
        <v>172</v>
      </c>
      <c r="F23" s="45"/>
      <c r="G23" s="47"/>
      <c r="H23" s="49"/>
    </row>
    <row r="24" ht="24.0" customHeight="1">
      <c r="A24" s="31">
        <v>20.0</v>
      </c>
      <c r="B24" s="35" t="s">
        <v>33</v>
      </c>
      <c r="C24" s="37">
        <v>9.0</v>
      </c>
      <c r="D24" s="39" t="s">
        <v>170</v>
      </c>
      <c r="E24" s="41" t="s">
        <v>173</v>
      </c>
      <c r="F24" s="45"/>
      <c r="G24" s="47"/>
      <c r="H24" s="49"/>
    </row>
    <row r="25" ht="15.75" customHeight="1">
      <c r="A25" s="31">
        <v>21.0</v>
      </c>
      <c r="B25" s="35" t="s">
        <v>33</v>
      </c>
      <c r="C25" s="37">
        <v>9.0</v>
      </c>
      <c r="D25" s="39" t="s">
        <v>24</v>
      </c>
      <c r="E25" s="41" t="s">
        <v>174</v>
      </c>
      <c r="F25" s="45"/>
      <c r="G25" s="47"/>
      <c r="H25" s="49"/>
    </row>
    <row r="26" ht="46.5" customHeight="1">
      <c r="A26" s="31">
        <v>22.0</v>
      </c>
      <c r="B26" s="35" t="s">
        <v>33</v>
      </c>
      <c r="C26" s="37">
        <v>9.0</v>
      </c>
      <c r="D26" s="39" t="s">
        <v>175</v>
      </c>
      <c r="E26" s="41" t="s">
        <v>176</v>
      </c>
      <c r="F26" s="45"/>
      <c r="G26" s="47"/>
      <c r="H26" s="49"/>
    </row>
    <row r="27" ht="64.5" customHeight="1">
      <c r="A27" s="31">
        <v>23.0</v>
      </c>
      <c r="B27" s="35" t="s">
        <v>22</v>
      </c>
      <c r="C27" s="37">
        <v>11.0</v>
      </c>
      <c r="D27" s="39" t="s">
        <v>24</v>
      </c>
      <c r="E27" s="41" t="s">
        <v>177</v>
      </c>
      <c r="F27" s="45"/>
      <c r="G27" s="47"/>
      <c r="H27" s="49"/>
    </row>
    <row r="28" ht="15.75" customHeight="1">
      <c r="A28" s="31">
        <v>24.0</v>
      </c>
      <c r="B28" s="35" t="s">
        <v>29</v>
      </c>
      <c r="C28" s="37">
        <v>11.0</v>
      </c>
      <c r="D28" s="39" t="s">
        <v>24</v>
      </c>
      <c r="E28" s="41" t="s">
        <v>178</v>
      </c>
      <c r="F28" s="45"/>
      <c r="G28" s="47"/>
      <c r="H28" s="49"/>
    </row>
    <row r="29" ht="23.25" customHeight="1">
      <c r="A29" s="31">
        <v>25.0</v>
      </c>
      <c r="B29" s="35" t="s">
        <v>29</v>
      </c>
      <c r="C29" s="37">
        <v>11.0</v>
      </c>
      <c r="D29" s="39" t="s">
        <v>52</v>
      </c>
      <c r="E29" s="41" t="s">
        <v>179</v>
      </c>
      <c r="F29" s="45"/>
      <c r="G29" s="47"/>
      <c r="H29" s="49"/>
    </row>
    <row r="30" ht="22.5" customHeight="1">
      <c r="A30" s="31">
        <v>26.0</v>
      </c>
      <c r="B30" s="35" t="s">
        <v>33</v>
      </c>
      <c r="C30" s="37">
        <v>12.0</v>
      </c>
      <c r="D30" s="39" t="s">
        <v>170</v>
      </c>
      <c r="E30" s="41" t="s">
        <v>180</v>
      </c>
      <c r="F30" s="45"/>
      <c r="G30" s="47"/>
      <c r="H30" s="49"/>
    </row>
    <row r="31" ht="23.25" customHeight="1">
      <c r="A31" s="31">
        <v>27.0</v>
      </c>
      <c r="B31" s="35" t="s">
        <v>33</v>
      </c>
      <c r="C31" s="37">
        <v>13.0</v>
      </c>
      <c r="D31" s="39" t="s">
        <v>31</v>
      </c>
      <c r="E31" s="41" t="s">
        <v>181</v>
      </c>
      <c r="F31" s="45"/>
      <c r="G31" s="47"/>
      <c r="H31" s="49"/>
    </row>
    <row r="32" ht="35.25" customHeight="1">
      <c r="A32" s="31">
        <v>28.0</v>
      </c>
      <c r="B32" s="35" t="s">
        <v>22</v>
      </c>
      <c r="C32" s="37">
        <v>13.0</v>
      </c>
      <c r="D32" s="39" t="s">
        <v>24</v>
      </c>
      <c r="E32" s="41" t="s">
        <v>182</v>
      </c>
      <c r="F32" s="45"/>
      <c r="G32" s="47"/>
      <c r="H32" s="49"/>
    </row>
    <row r="33" ht="15.75" customHeight="1">
      <c r="A33" s="31">
        <v>29.0</v>
      </c>
      <c r="B33" s="35" t="s">
        <v>29</v>
      </c>
      <c r="C33" s="37">
        <v>13.0</v>
      </c>
      <c r="D33" s="39" t="s">
        <v>163</v>
      </c>
      <c r="E33" s="41" t="s">
        <v>183</v>
      </c>
      <c r="F33" s="45"/>
      <c r="G33" s="47"/>
      <c r="H33" s="49"/>
    </row>
    <row r="34" ht="25.5" customHeight="1">
      <c r="A34" s="31">
        <v>30.0</v>
      </c>
      <c r="B34" s="35" t="s">
        <v>33</v>
      </c>
      <c r="C34" s="37">
        <v>14.0</v>
      </c>
      <c r="D34" s="39" t="s">
        <v>52</v>
      </c>
      <c r="E34" s="41" t="s">
        <v>184</v>
      </c>
      <c r="F34" s="45"/>
      <c r="G34" s="47"/>
      <c r="H34" s="49"/>
    </row>
    <row r="35" ht="15.75" customHeight="1">
      <c r="A35" s="31"/>
      <c r="B35" s="35"/>
      <c r="C35" s="37"/>
      <c r="D35" s="39"/>
      <c r="E35" s="41"/>
      <c r="F35" s="45"/>
      <c r="G35" s="47"/>
      <c r="H35" s="49"/>
    </row>
    <row r="36" ht="15.75" customHeight="1">
      <c r="A36" s="31"/>
      <c r="B36" s="35"/>
      <c r="C36" s="37"/>
      <c r="D36" s="39"/>
      <c r="E36" s="41" t="s">
        <v>115</v>
      </c>
      <c r="F36" s="45"/>
      <c r="G36" s="47"/>
      <c r="H36" s="49"/>
    </row>
    <row r="37" ht="15.75" customHeight="1">
      <c r="A37" s="62" t="s">
        <v>116</v>
      </c>
      <c r="B37" s="13"/>
      <c r="C37" s="13"/>
      <c r="D37" s="14"/>
      <c r="E37" s="63" t="s">
        <v>117</v>
      </c>
      <c r="F37" s="13"/>
      <c r="G37" s="13"/>
      <c r="H37" s="14"/>
    </row>
    <row r="38" ht="78.75" customHeight="1">
      <c r="A38" s="64" t="s">
        <v>118</v>
      </c>
      <c r="B38" s="13"/>
      <c r="C38" s="13"/>
      <c r="D38" s="14"/>
      <c r="E38" s="64" t="s">
        <v>119</v>
      </c>
      <c r="F38" s="65" t="s">
        <v>120</v>
      </c>
      <c r="G38" s="13"/>
      <c r="H38" s="14"/>
    </row>
    <row r="39" ht="37.5" customHeight="1"/>
    <row r="40" ht="37.5" customHeight="1"/>
    <row r="41" ht="37.5" customHeight="1"/>
    <row r="42" ht="37.5" customHeight="1"/>
    <row r="43" ht="37.5" customHeight="1"/>
    <row r="44" ht="37.5" customHeight="1"/>
    <row r="45" ht="37.5" customHeight="1"/>
    <row r="46" ht="37.5" customHeight="1"/>
    <row r="47" ht="3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D3:D4"/>
    <mergeCell ref="E3:E4"/>
    <mergeCell ref="G3:G4"/>
    <mergeCell ref="F3:F4"/>
    <mergeCell ref="E37:H37"/>
    <mergeCell ref="F38:H38"/>
    <mergeCell ref="A38:D38"/>
    <mergeCell ref="A37:D37"/>
    <mergeCell ref="H3:H4"/>
    <mergeCell ref="A3:A4"/>
    <mergeCell ref="B3:B4"/>
    <mergeCell ref="A2:C2"/>
    <mergeCell ref="A1:C1"/>
    <mergeCell ref="C3:C4"/>
    <mergeCell ref="F1:G1"/>
    <mergeCell ref="F2:G2"/>
  </mergeCells>
  <dataValidations>
    <dataValidation type="list" allowBlank="1" showInputMessage="1" showErrorMessage="1" prompt=" - " sqref="D5:D36">
      <formula1>Cause</formula1>
    </dataValidation>
    <dataValidation type="list" allowBlank="1" showInputMessage="1" showErrorMessage="1" prompt=" - " sqref="B5:B36">
      <formula1>Severity</formula1>
    </dataValidation>
    <dataValidation type="list" allowBlank="1" showInputMessage="1" showErrorMessage="1" prompt=" - " sqref="F5:F36">
      <formula1>Status</formula1>
    </dataValidation>
    <dataValidation type="list" allowBlank="1" showInputMessage="1" showErrorMessage="1" prompt=" - " sqref="G5:G3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3"/>
    <col customWidth="1" min="2" max="2" width="28.86"/>
    <col customWidth="1" min="3" max="3" width="37.0"/>
    <col customWidth="1" min="4" max="4" width="9.14"/>
    <col customWidth="1" min="5" max="5" width="0.14"/>
    <col customWidth="1" min="6" max="6" width="45.0"/>
    <col customWidth="1" min="7" max="26" width="8.0"/>
  </cols>
  <sheetData>
    <row r="1" ht="13.5" customHeight="1">
      <c r="A1" s="3" t="s">
        <v>1</v>
      </c>
      <c r="B1" s="7" t="s">
        <v>0</v>
      </c>
      <c r="C1" s="8" t="s">
        <v>3</v>
      </c>
      <c r="D1" s="2" t="s">
        <v>4</v>
      </c>
      <c r="E1" s="6"/>
      <c r="F1" s="8" t="s">
        <v>2</v>
      </c>
      <c r="G1" s="10"/>
      <c r="H1" s="10"/>
      <c r="I1" s="10"/>
      <c r="J1" s="10"/>
      <c r="K1" s="10"/>
      <c r="L1" s="10"/>
      <c r="M1" s="10"/>
      <c r="N1" s="10"/>
      <c r="O1" s="10"/>
      <c r="P1" s="10"/>
      <c r="Q1" s="10"/>
      <c r="R1" s="10"/>
      <c r="S1" s="10"/>
      <c r="T1" s="10"/>
      <c r="U1" s="10"/>
      <c r="V1" s="10"/>
      <c r="W1" s="10"/>
      <c r="X1" s="10"/>
      <c r="Y1" s="10"/>
      <c r="Z1" s="10"/>
    </row>
    <row r="2" ht="38.25" customHeight="1">
      <c r="A2" s="16"/>
      <c r="B2" s="18" t="str">
        <f>IF(AuthName=""," ",AuthName)</f>
        <v>Viktoriya Drozd, Volkan Durakci, Wasana Klinudom, and Michael Zand</v>
      </c>
      <c r="C2" s="18" t="s">
        <v>150</v>
      </c>
      <c r="D2" s="21">
        <v>4.0</v>
      </c>
      <c r="E2" s="18"/>
      <c r="F2" s="18" t="str">
        <f>IF(ProjName=""," ",ProjName)</f>
        <v>Whatever You Say (WUS)</v>
      </c>
      <c r="G2" s="10"/>
      <c r="H2" s="10"/>
      <c r="I2" s="10"/>
      <c r="J2" s="10"/>
      <c r="K2" s="10"/>
      <c r="L2" s="10"/>
      <c r="M2" s="10"/>
      <c r="N2" s="10"/>
      <c r="O2" s="10"/>
      <c r="P2" s="10"/>
      <c r="Q2" s="10"/>
      <c r="R2" s="10"/>
      <c r="S2" s="10"/>
      <c r="T2" s="10"/>
      <c r="U2" s="10"/>
      <c r="V2" s="10"/>
      <c r="W2" s="10"/>
      <c r="X2" s="10"/>
      <c r="Y2" s="10"/>
      <c r="Z2" s="10"/>
    </row>
    <row r="3" ht="12.75" customHeight="1">
      <c r="A3" s="23" t="s">
        <v>12</v>
      </c>
      <c r="B3" s="25" t="s">
        <v>15</v>
      </c>
      <c r="C3" s="26"/>
      <c r="D3" s="26"/>
      <c r="E3" s="26"/>
      <c r="F3" s="27"/>
      <c r="G3" s="10"/>
      <c r="H3" s="10"/>
      <c r="I3" s="10"/>
      <c r="J3" s="10"/>
      <c r="K3" s="10"/>
      <c r="L3" s="10"/>
      <c r="M3" s="10"/>
      <c r="N3" s="10"/>
      <c r="O3" s="10"/>
      <c r="P3" s="10"/>
      <c r="Q3" s="10"/>
      <c r="R3" s="10"/>
      <c r="S3" s="10"/>
      <c r="T3" s="10"/>
      <c r="U3" s="10"/>
      <c r="V3" s="10"/>
      <c r="W3" s="10"/>
      <c r="X3" s="10"/>
      <c r="Y3" s="10"/>
      <c r="Z3" s="10"/>
    </row>
    <row r="4" ht="13.5" customHeight="1">
      <c r="A4" s="30"/>
      <c r="B4" s="32"/>
      <c r="C4" s="33"/>
      <c r="D4" s="33"/>
      <c r="E4" s="33"/>
      <c r="F4" s="34"/>
      <c r="G4" s="10"/>
      <c r="H4" s="10"/>
      <c r="I4" s="10"/>
      <c r="J4" s="10"/>
      <c r="K4" s="10"/>
      <c r="L4" s="10"/>
      <c r="M4" s="10"/>
      <c r="N4" s="10"/>
      <c r="O4" s="10"/>
      <c r="P4" s="10"/>
      <c r="Q4" s="10"/>
      <c r="R4" s="10"/>
      <c r="S4" s="10"/>
      <c r="T4" s="10"/>
      <c r="U4" s="10"/>
      <c r="V4" s="10"/>
      <c r="W4" s="10"/>
      <c r="X4" s="10"/>
      <c r="Y4" s="10"/>
      <c r="Z4" s="10"/>
    </row>
    <row r="5" ht="12.75" customHeight="1">
      <c r="A5" s="36">
        <v>1.0</v>
      </c>
      <c r="B5" s="38" t="s">
        <v>185</v>
      </c>
      <c r="C5" s="40"/>
      <c r="D5" s="40"/>
      <c r="E5" s="40"/>
      <c r="F5" s="42"/>
      <c r="G5" s="10"/>
      <c r="H5" s="10"/>
      <c r="I5" s="10"/>
      <c r="J5" s="10"/>
      <c r="K5" s="10"/>
      <c r="L5" s="10"/>
      <c r="M5" s="10"/>
      <c r="N5" s="10"/>
      <c r="O5" s="10"/>
      <c r="P5" s="10"/>
      <c r="Q5" s="10"/>
      <c r="R5" s="10"/>
      <c r="S5" s="10"/>
      <c r="T5" s="10"/>
      <c r="U5" s="10"/>
      <c r="V5" s="10"/>
      <c r="W5" s="10"/>
      <c r="X5" s="10"/>
      <c r="Y5" s="10"/>
      <c r="Z5" s="10"/>
    </row>
    <row r="6" ht="12.75" customHeight="1">
      <c r="A6" s="44">
        <v>2.0</v>
      </c>
      <c r="B6" s="46" t="s">
        <v>186</v>
      </c>
      <c r="C6" s="13"/>
      <c r="D6" s="13"/>
      <c r="E6" s="13"/>
      <c r="F6" s="14"/>
      <c r="G6" s="10"/>
      <c r="H6" s="10"/>
      <c r="I6" s="10"/>
      <c r="J6" s="10"/>
      <c r="K6" s="10"/>
      <c r="L6" s="10"/>
      <c r="M6" s="10"/>
      <c r="N6" s="10"/>
      <c r="O6" s="10"/>
      <c r="P6" s="10"/>
      <c r="Q6" s="10"/>
      <c r="R6" s="10"/>
      <c r="S6" s="10"/>
      <c r="T6" s="10"/>
      <c r="U6" s="10"/>
      <c r="V6" s="10"/>
      <c r="W6" s="10"/>
      <c r="X6" s="10"/>
      <c r="Y6" s="10"/>
      <c r="Z6" s="10"/>
    </row>
    <row r="7" ht="12.75" customHeight="1">
      <c r="A7" s="44">
        <v>3.0</v>
      </c>
      <c r="B7" s="46" t="s">
        <v>187</v>
      </c>
      <c r="C7" s="13"/>
      <c r="D7" s="13"/>
      <c r="E7" s="13"/>
      <c r="F7" s="14"/>
      <c r="G7" s="10"/>
      <c r="H7" s="10"/>
      <c r="I7" s="10"/>
      <c r="J7" s="10"/>
      <c r="K7" s="10"/>
      <c r="L7" s="10"/>
      <c r="M7" s="10"/>
      <c r="N7" s="10"/>
      <c r="O7" s="10"/>
      <c r="P7" s="10"/>
      <c r="Q7" s="10"/>
      <c r="R7" s="10"/>
      <c r="S7" s="10"/>
      <c r="T7" s="10"/>
      <c r="U7" s="10"/>
      <c r="V7" s="10"/>
      <c r="W7" s="10"/>
      <c r="X7" s="10"/>
      <c r="Y7" s="10"/>
      <c r="Z7" s="10"/>
    </row>
    <row r="8" ht="62.25" customHeight="1">
      <c r="A8" s="44">
        <v>4.0</v>
      </c>
      <c r="B8" s="46" t="s">
        <v>188</v>
      </c>
      <c r="C8" s="13"/>
      <c r="D8" s="13"/>
      <c r="E8" s="13"/>
      <c r="F8" s="14"/>
      <c r="G8" s="10"/>
      <c r="H8" s="10"/>
      <c r="I8" s="10"/>
      <c r="J8" s="10"/>
      <c r="K8" s="10"/>
      <c r="L8" s="10"/>
      <c r="M8" s="10"/>
      <c r="N8" s="10"/>
      <c r="O8" s="10"/>
      <c r="P8" s="10"/>
      <c r="Q8" s="10"/>
      <c r="R8" s="10"/>
      <c r="S8" s="10"/>
      <c r="T8" s="10"/>
      <c r="U8" s="10"/>
      <c r="V8" s="10"/>
      <c r="W8" s="10"/>
      <c r="X8" s="10"/>
      <c r="Y8" s="10"/>
      <c r="Z8" s="10"/>
    </row>
    <row r="9" ht="12.75" customHeight="1">
      <c r="A9" s="51"/>
      <c r="B9" s="53"/>
      <c r="C9" s="13"/>
      <c r="D9" s="13"/>
      <c r="E9" s="13"/>
      <c r="F9" s="14"/>
      <c r="G9" s="10"/>
      <c r="H9" s="10"/>
      <c r="I9" s="10"/>
      <c r="J9" s="10"/>
      <c r="K9" s="10"/>
      <c r="L9" s="10"/>
      <c r="M9" s="10"/>
      <c r="N9" s="10"/>
      <c r="O9" s="10"/>
      <c r="P9" s="10"/>
      <c r="Q9" s="10"/>
      <c r="R9" s="10"/>
      <c r="S9" s="10"/>
      <c r="T9" s="10"/>
      <c r="U9" s="10"/>
      <c r="V9" s="10"/>
      <c r="W9" s="10"/>
      <c r="X9" s="10"/>
      <c r="Y9" s="10"/>
      <c r="Z9" s="10"/>
    </row>
    <row r="10" ht="12.75" customHeight="1">
      <c r="A10" s="51"/>
      <c r="B10" s="53"/>
      <c r="C10" s="13"/>
      <c r="D10" s="13"/>
      <c r="E10" s="13"/>
      <c r="F10" s="14"/>
      <c r="G10" s="10"/>
      <c r="H10" s="10"/>
      <c r="I10" s="10"/>
      <c r="J10" s="10"/>
      <c r="K10" s="10"/>
      <c r="L10" s="10"/>
      <c r="M10" s="10"/>
      <c r="N10" s="10"/>
      <c r="O10" s="10"/>
      <c r="P10" s="10"/>
      <c r="Q10" s="10"/>
      <c r="R10" s="10"/>
      <c r="S10" s="10"/>
      <c r="T10" s="10"/>
      <c r="U10" s="10"/>
      <c r="V10" s="10"/>
      <c r="W10" s="10"/>
      <c r="X10" s="10"/>
      <c r="Y10" s="10"/>
      <c r="Z10" s="10"/>
    </row>
    <row r="11" ht="12.75" customHeight="1">
      <c r="A11" s="51"/>
      <c r="B11" s="53"/>
      <c r="C11" s="13"/>
      <c r="D11" s="13"/>
      <c r="E11" s="13"/>
      <c r="F11" s="14"/>
      <c r="G11" s="10"/>
      <c r="H11" s="10"/>
      <c r="I11" s="10"/>
      <c r="J11" s="10"/>
      <c r="K11" s="10"/>
      <c r="L11" s="10"/>
      <c r="M11" s="10"/>
      <c r="N11" s="10"/>
      <c r="O11" s="10"/>
      <c r="P11" s="10"/>
      <c r="Q11" s="10"/>
      <c r="R11" s="10"/>
      <c r="S11" s="10"/>
      <c r="T11" s="10"/>
      <c r="U11" s="10"/>
      <c r="V11" s="10"/>
      <c r="W11" s="10"/>
      <c r="X11" s="10"/>
      <c r="Y11" s="10"/>
      <c r="Z11" s="10"/>
    </row>
    <row r="12" ht="12.75" customHeight="1">
      <c r="A12" s="51"/>
      <c r="B12" s="53"/>
      <c r="C12" s="13"/>
      <c r="D12" s="13"/>
      <c r="E12" s="13"/>
      <c r="F12" s="14"/>
      <c r="G12" s="10"/>
      <c r="H12" s="10"/>
      <c r="I12" s="10"/>
      <c r="J12" s="10"/>
      <c r="K12" s="10"/>
      <c r="L12" s="10"/>
      <c r="M12" s="10"/>
      <c r="N12" s="10"/>
      <c r="O12" s="10"/>
      <c r="P12" s="10"/>
      <c r="Q12" s="10"/>
      <c r="R12" s="10"/>
      <c r="S12" s="10"/>
      <c r="T12" s="10"/>
      <c r="U12" s="10"/>
      <c r="V12" s="10"/>
      <c r="W12" s="10"/>
      <c r="X12" s="10"/>
      <c r="Y12" s="10"/>
      <c r="Z12" s="10"/>
    </row>
    <row r="13" ht="12.75" customHeight="1">
      <c r="A13" s="51"/>
      <c r="B13" s="53"/>
      <c r="C13" s="13"/>
      <c r="D13" s="13"/>
      <c r="E13" s="13"/>
      <c r="F13" s="14"/>
      <c r="G13" s="10"/>
      <c r="H13" s="10"/>
      <c r="I13" s="10"/>
      <c r="J13" s="10"/>
      <c r="K13" s="10"/>
      <c r="L13" s="10"/>
      <c r="M13" s="10"/>
      <c r="N13" s="10"/>
      <c r="O13" s="10"/>
      <c r="P13" s="10"/>
      <c r="Q13" s="10"/>
      <c r="R13" s="10"/>
      <c r="S13" s="10"/>
      <c r="T13" s="10"/>
      <c r="U13" s="10"/>
      <c r="V13" s="10"/>
      <c r="W13" s="10"/>
      <c r="X13" s="10"/>
      <c r="Y13" s="10"/>
      <c r="Z13" s="10"/>
    </row>
    <row r="14" ht="12.75" customHeight="1">
      <c r="A14" s="51"/>
      <c r="B14" s="53"/>
      <c r="C14" s="13"/>
      <c r="D14" s="13"/>
      <c r="E14" s="13"/>
      <c r="F14" s="14"/>
      <c r="G14" s="10"/>
      <c r="H14" s="10"/>
      <c r="I14" s="10"/>
      <c r="J14" s="10"/>
      <c r="K14" s="10"/>
      <c r="L14" s="10"/>
      <c r="M14" s="10"/>
      <c r="N14" s="10"/>
      <c r="O14" s="10"/>
      <c r="P14" s="10"/>
      <c r="Q14" s="10"/>
      <c r="R14" s="10"/>
      <c r="S14" s="10"/>
      <c r="T14" s="10"/>
      <c r="U14" s="10"/>
      <c r="V14" s="10"/>
      <c r="W14" s="10"/>
      <c r="X14" s="10"/>
      <c r="Y14" s="10"/>
      <c r="Z14" s="10"/>
    </row>
    <row r="15" ht="12.75" customHeight="1">
      <c r="A15" s="51"/>
      <c r="B15" s="53"/>
      <c r="C15" s="13"/>
      <c r="D15" s="13"/>
      <c r="E15" s="13"/>
      <c r="F15" s="14"/>
      <c r="G15" s="10"/>
      <c r="H15" s="10"/>
      <c r="I15" s="10"/>
      <c r="J15" s="10"/>
      <c r="K15" s="10"/>
      <c r="L15" s="10"/>
      <c r="M15" s="10"/>
      <c r="N15" s="10"/>
      <c r="O15" s="10"/>
      <c r="P15" s="10"/>
      <c r="Q15" s="10"/>
      <c r="R15" s="10"/>
      <c r="S15" s="10"/>
      <c r="T15" s="10"/>
      <c r="U15" s="10"/>
      <c r="V15" s="10"/>
      <c r="W15" s="10"/>
      <c r="X15" s="10"/>
      <c r="Y15" s="10"/>
      <c r="Z15" s="10"/>
    </row>
    <row r="16" ht="12.75" customHeight="1">
      <c r="A16" s="51"/>
      <c r="B16" s="53"/>
      <c r="C16" s="13"/>
      <c r="D16" s="13"/>
      <c r="E16" s="13"/>
      <c r="F16" s="14"/>
      <c r="G16" s="10"/>
      <c r="H16" s="10"/>
      <c r="I16" s="10"/>
      <c r="J16" s="10"/>
      <c r="K16" s="10"/>
      <c r="L16" s="10"/>
      <c r="M16" s="10"/>
      <c r="N16" s="10"/>
      <c r="O16" s="10"/>
      <c r="P16" s="10"/>
      <c r="Q16" s="10"/>
      <c r="R16" s="10"/>
      <c r="S16" s="10"/>
      <c r="T16" s="10"/>
      <c r="U16" s="10"/>
      <c r="V16" s="10"/>
      <c r="W16" s="10"/>
      <c r="X16" s="10"/>
      <c r="Y16" s="10"/>
      <c r="Z16" s="10"/>
    </row>
    <row r="17" ht="12.75" customHeight="1">
      <c r="A17" s="51"/>
      <c r="B17" s="53"/>
      <c r="C17" s="13"/>
      <c r="D17" s="13"/>
      <c r="E17" s="13"/>
      <c r="F17" s="14"/>
      <c r="G17" s="10"/>
      <c r="H17" s="10"/>
      <c r="I17" s="10"/>
      <c r="J17" s="10"/>
      <c r="K17" s="10"/>
      <c r="L17" s="10"/>
      <c r="M17" s="10"/>
      <c r="N17" s="10"/>
      <c r="O17" s="10"/>
      <c r="P17" s="10"/>
      <c r="Q17" s="10"/>
      <c r="R17" s="10"/>
      <c r="S17" s="10"/>
      <c r="T17" s="10"/>
      <c r="U17" s="10"/>
      <c r="V17" s="10"/>
      <c r="W17" s="10"/>
      <c r="X17" s="10"/>
      <c r="Y17" s="10"/>
      <c r="Z17" s="10"/>
    </row>
    <row r="18" ht="12.75" customHeight="1">
      <c r="A18" s="51"/>
      <c r="B18" s="53"/>
      <c r="C18" s="13"/>
      <c r="D18" s="13"/>
      <c r="E18" s="13"/>
      <c r="F18" s="14"/>
      <c r="G18" s="10"/>
      <c r="H18" s="10"/>
      <c r="I18" s="10"/>
      <c r="J18" s="10"/>
      <c r="K18" s="10"/>
      <c r="L18" s="10"/>
      <c r="M18" s="10"/>
      <c r="N18" s="10"/>
      <c r="O18" s="10"/>
      <c r="P18" s="10"/>
      <c r="Q18" s="10"/>
      <c r="R18" s="10"/>
      <c r="S18" s="10"/>
      <c r="T18" s="10"/>
      <c r="U18" s="10"/>
      <c r="V18" s="10"/>
      <c r="W18" s="10"/>
      <c r="X18" s="10"/>
      <c r="Y18" s="10"/>
      <c r="Z18" s="10"/>
    </row>
    <row r="19" ht="12.75" customHeight="1">
      <c r="A19" s="51"/>
      <c r="B19" s="53"/>
      <c r="C19" s="13"/>
      <c r="D19" s="13"/>
      <c r="E19" s="13"/>
      <c r="F19" s="14"/>
      <c r="G19" s="10"/>
      <c r="H19" s="10"/>
      <c r="I19" s="10"/>
      <c r="J19" s="10"/>
      <c r="K19" s="10"/>
      <c r="L19" s="10"/>
      <c r="M19" s="10"/>
      <c r="N19" s="10"/>
      <c r="O19" s="10"/>
      <c r="P19" s="10"/>
      <c r="Q19" s="10"/>
      <c r="R19" s="10"/>
      <c r="S19" s="10"/>
      <c r="T19" s="10"/>
      <c r="U19" s="10"/>
      <c r="V19" s="10"/>
      <c r="W19" s="10"/>
      <c r="X19" s="10"/>
      <c r="Y19" s="10"/>
      <c r="Z19" s="10"/>
    </row>
    <row r="20" ht="12.75" customHeight="1">
      <c r="A20" s="51"/>
      <c r="B20" s="53"/>
      <c r="C20" s="13"/>
      <c r="D20" s="13"/>
      <c r="E20" s="13"/>
      <c r="F20" s="14"/>
      <c r="G20" s="10"/>
      <c r="H20" s="10"/>
      <c r="I20" s="10"/>
      <c r="J20" s="10"/>
      <c r="K20" s="10"/>
      <c r="L20" s="10"/>
      <c r="M20" s="10"/>
      <c r="N20" s="10"/>
      <c r="O20" s="10"/>
      <c r="P20" s="10"/>
      <c r="Q20" s="10"/>
      <c r="R20" s="10"/>
      <c r="S20" s="10"/>
      <c r="T20" s="10"/>
      <c r="U20" s="10"/>
      <c r="V20" s="10"/>
      <c r="W20" s="10"/>
      <c r="X20" s="10"/>
      <c r="Y20" s="10"/>
      <c r="Z20" s="10"/>
    </row>
    <row r="21" ht="12.75" customHeight="1">
      <c r="A21" s="51"/>
      <c r="B21" s="53"/>
      <c r="C21" s="13"/>
      <c r="D21" s="13"/>
      <c r="E21" s="13"/>
      <c r="F21" s="14"/>
      <c r="G21" s="10"/>
      <c r="H21" s="10"/>
      <c r="I21" s="10"/>
      <c r="J21" s="10"/>
      <c r="K21" s="10"/>
      <c r="L21" s="10"/>
      <c r="M21" s="10"/>
      <c r="N21" s="10"/>
      <c r="O21" s="10"/>
      <c r="P21" s="10"/>
      <c r="Q21" s="10"/>
      <c r="R21" s="10"/>
      <c r="S21" s="10"/>
      <c r="T21" s="10"/>
      <c r="U21" s="10"/>
      <c r="V21" s="10"/>
      <c r="W21" s="10"/>
      <c r="X21" s="10"/>
      <c r="Y21" s="10"/>
      <c r="Z21" s="10"/>
    </row>
    <row r="22" ht="12.75" customHeight="1">
      <c r="A22" s="51"/>
      <c r="B22" s="53"/>
      <c r="C22" s="13"/>
      <c r="D22" s="13"/>
      <c r="E22" s="13"/>
      <c r="F22" s="14"/>
      <c r="G22" s="10"/>
      <c r="H22" s="10"/>
      <c r="I22" s="10"/>
      <c r="J22" s="10"/>
      <c r="K22" s="10"/>
      <c r="L22" s="10"/>
      <c r="M22" s="10"/>
      <c r="N22" s="10"/>
      <c r="O22" s="10"/>
      <c r="P22" s="10"/>
      <c r="Q22" s="10"/>
      <c r="R22" s="10"/>
      <c r="S22" s="10"/>
      <c r="T22" s="10"/>
      <c r="U22" s="10"/>
      <c r="V22" s="10"/>
      <c r="W22" s="10"/>
      <c r="X22" s="10"/>
      <c r="Y22" s="10"/>
      <c r="Z22" s="10"/>
    </row>
    <row r="23" ht="12.75" customHeight="1">
      <c r="A23" s="51"/>
      <c r="B23" s="53"/>
      <c r="C23" s="13"/>
      <c r="D23" s="13"/>
      <c r="E23" s="13"/>
      <c r="F23" s="14"/>
      <c r="G23" s="10"/>
      <c r="H23" s="10"/>
      <c r="I23" s="10"/>
      <c r="J23" s="10"/>
      <c r="K23" s="10"/>
      <c r="L23" s="10"/>
      <c r="M23" s="10"/>
      <c r="N23" s="10"/>
      <c r="O23" s="10"/>
      <c r="P23" s="10"/>
      <c r="Q23" s="10"/>
      <c r="R23" s="10"/>
      <c r="S23" s="10"/>
      <c r="T23" s="10"/>
      <c r="U23" s="10"/>
      <c r="V23" s="10"/>
      <c r="W23" s="10"/>
      <c r="X23" s="10"/>
      <c r="Y23" s="10"/>
      <c r="Z23" s="10"/>
    </row>
    <row r="24" ht="12.75" customHeight="1">
      <c r="A24" s="51"/>
      <c r="B24" s="53"/>
      <c r="C24" s="13"/>
      <c r="D24" s="13"/>
      <c r="E24" s="13"/>
      <c r="F24" s="14"/>
      <c r="G24" s="10"/>
      <c r="H24" s="10"/>
      <c r="I24" s="10"/>
      <c r="J24" s="10"/>
      <c r="K24" s="10"/>
      <c r="L24" s="10"/>
      <c r="M24" s="10"/>
      <c r="N24" s="10"/>
      <c r="O24" s="10"/>
      <c r="P24" s="10"/>
      <c r="Q24" s="10"/>
      <c r="R24" s="10"/>
      <c r="S24" s="10"/>
      <c r="T24" s="10"/>
      <c r="U24" s="10"/>
      <c r="V24" s="10"/>
      <c r="W24" s="10"/>
      <c r="X24" s="10"/>
      <c r="Y24" s="10"/>
      <c r="Z24" s="10"/>
    </row>
    <row r="25" ht="12.75" customHeight="1">
      <c r="A25" s="51"/>
      <c r="B25" s="53"/>
      <c r="C25" s="13"/>
      <c r="D25" s="13"/>
      <c r="E25" s="13"/>
      <c r="F25" s="14"/>
      <c r="G25" s="10"/>
      <c r="H25" s="10"/>
      <c r="I25" s="10"/>
      <c r="J25" s="10"/>
      <c r="K25" s="10"/>
      <c r="L25" s="10"/>
      <c r="M25" s="10"/>
      <c r="N25" s="10"/>
      <c r="O25" s="10"/>
      <c r="P25" s="10"/>
      <c r="Q25" s="10"/>
      <c r="R25" s="10"/>
      <c r="S25" s="10"/>
      <c r="T25" s="10"/>
      <c r="U25" s="10"/>
      <c r="V25" s="10"/>
      <c r="W25" s="10"/>
      <c r="X25" s="10"/>
      <c r="Y25" s="10"/>
      <c r="Z25" s="10"/>
    </row>
    <row r="26" ht="12.75" customHeight="1">
      <c r="A26" s="51"/>
      <c r="B26" s="53"/>
      <c r="C26" s="13"/>
      <c r="D26" s="13"/>
      <c r="E26" s="13"/>
      <c r="F26" s="14"/>
      <c r="G26" s="10"/>
      <c r="H26" s="10"/>
      <c r="I26" s="10"/>
      <c r="J26" s="10"/>
      <c r="K26" s="10"/>
      <c r="L26" s="10"/>
      <c r="M26" s="10"/>
      <c r="N26" s="10"/>
      <c r="O26" s="10"/>
      <c r="P26" s="10"/>
      <c r="Q26" s="10"/>
      <c r="R26" s="10"/>
      <c r="S26" s="10"/>
      <c r="T26" s="10"/>
      <c r="U26" s="10"/>
      <c r="V26" s="10"/>
      <c r="W26" s="10"/>
      <c r="X26" s="10"/>
      <c r="Y26" s="10"/>
      <c r="Z26" s="10"/>
    </row>
    <row r="27" ht="12.75" customHeight="1">
      <c r="A27" s="51"/>
      <c r="B27" s="53"/>
      <c r="C27" s="13"/>
      <c r="D27" s="13"/>
      <c r="E27" s="13"/>
      <c r="F27" s="14"/>
      <c r="G27" s="10"/>
      <c r="H27" s="10"/>
      <c r="I27" s="10"/>
      <c r="J27" s="10"/>
      <c r="K27" s="10"/>
      <c r="L27" s="10"/>
      <c r="M27" s="10"/>
      <c r="N27" s="10"/>
      <c r="O27" s="10"/>
      <c r="P27" s="10"/>
      <c r="Q27" s="10"/>
      <c r="R27" s="10"/>
      <c r="S27" s="10"/>
      <c r="T27" s="10"/>
      <c r="U27" s="10"/>
      <c r="V27" s="10"/>
      <c r="W27" s="10"/>
      <c r="X27" s="10"/>
      <c r="Y27" s="10"/>
      <c r="Z27" s="10"/>
    </row>
    <row r="28" ht="12.75" customHeight="1">
      <c r="A28" s="51"/>
      <c r="B28" s="53"/>
      <c r="C28" s="13"/>
      <c r="D28" s="13"/>
      <c r="E28" s="13"/>
      <c r="F28" s="14"/>
      <c r="G28" s="10"/>
      <c r="H28" s="10"/>
      <c r="I28" s="10"/>
      <c r="J28" s="10"/>
      <c r="K28" s="10"/>
      <c r="L28" s="10"/>
      <c r="M28" s="10"/>
      <c r="N28" s="10"/>
      <c r="O28" s="10"/>
      <c r="P28" s="10"/>
      <c r="Q28" s="10"/>
      <c r="R28" s="10"/>
      <c r="S28" s="10"/>
      <c r="T28" s="10"/>
      <c r="U28" s="10"/>
      <c r="V28" s="10"/>
      <c r="W28" s="10"/>
      <c r="X28" s="10"/>
      <c r="Y28" s="10"/>
      <c r="Z28" s="10"/>
    </row>
    <row r="29" ht="12.75" customHeight="1">
      <c r="A29" s="51"/>
      <c r="B29" s="53"/>
      <c r="C29" s="13"/>
      <c r="D29" s="13"/>
      <c r="E29" s="13"/>
      <c r="F29" s="14"/>
      <c r="G29" s="10"/>
      <c r="H29" s="10"/>
      <c r="I29" s="10"/>
      <c r="J29" s="10"/>
      <c r="K29" s="10"/>
      <c r="L29" s="10"/>
      <c r="M29" s="10"/>
      <c r="N29" s="10"/>
      <c r="O29" s="10"/>
      <c r="P29" s="10"/>
      <c r="Q29" s="10"/>
      <c r="R29" s="10"/>
      <c r="S29" s="10"/>
      <c r="T29" s="10"/>
      <c r="U29" s="10"/>
      <c r="V29" s="10"/>
      <c r="W29" s="10"/>
      <c r="X29" s="10"/>
      <c r="Y29" s="10"/>
      <c r="Z29" s="10"/>
    </row>
    <row r="30" ht="12.75" customHeight="1">
      <c r="A30" s="51"/>
      <c r="B30" s="53"/>
      <c r="C30" s="13"/>
      <c r="D30" s="13"/>
      <c r="E30" s="13"/>
      <c r="F30" s="14"/>
      <c r="G30" s="10"/>
      <c r="H30" s="10"/>
      <c r="I30" s="10"/>
      <c r="J30" s="10"/>
      <c r="K30" s="10"/>
      <c r="L30" s="10"/>
      <c r="M30" s="10"/>
      <c r="N30" s="10"/>
      <c r="O30" s="10"/>
      <c r="P30" s="10"/>
      <c r="Q30" s="10"/>
      <c r="R30" s="10"/>
      <c r="S30" s="10"/>
      <c r="T30" s="10"/>
      <c r="U30" s="10"/>
      <c r="V30" s="10"/>
      <c r="W30" s="10"/>
      <c r="X30" s="10"/>
      <c r="Y30" s="10"/>
      <c r="Z30" s="10"/>
    </row>
    <row r="31" ht="12.75" customHeight="1">
      <c r="A31" s="51"/>
      <c r="B31" s="53"/>
      <c r="C31" s="13"/>
      <c r="D31" s="13"/>
      <c r="E31" s="13"/>
      <c r="F31" s="14"/>
      <c r="G31" s="10"/>
      <c r="H31" s="10"/>
      <c r="I31" s="10"/>
      <c r="J31" s="10"/>
      <c r="K31" s="10"/>
      <c r="L31" s="10"/>
      <c r="M31" s="10"/>
      <c r="N31" s="10"/>
      <c r="O31" s="10"/>
      <c r="P31" s="10"/>
      <c r="Q31" s="10"/>
      <c r="R31" s="10"/>
      <c r="S31" s="10"/>
      <c r="T31" s="10"/>
      <c r="U31" s="10"/>
      <c r="V31" s="10"/>
      <c r="W31" s="10"/>
      <c r="X31" s="10"/>
      <c r="Y31" s="10"/>
      <c r="Z31" s="10"/>
    </row>
    <row r="32" ht="12.75" customHeight="1">
      <c r="A32" s="51"/>
      <c r="B32" s="53"/>
      <c r="C32" s="13"/>
      <c r="D32" s="13"/>
      <c r="E32" s="13"/>
      <c r="F32" s="14"/>
      <c r="G32" s="10"/>
      <c r="H32" s="10"/>
      <c r="I32" s="10"/>
      <c r="J32" s="10"/>
      <c r="K32" s="10"/>
      <c r="L32" s="10"/>
      <c r="M32" s="10"/>
      <c r="N32" s="10"/>
      <c r="O32" s="10"/>
      <c r="P32" s="10"/>
      <c r="Q32" s="10"/>
      <c r="R32" s="10"/>
      <c r="S32" s="10"/>
      <c r="T32" s="10"/>
      <c r="U32" s="10"/>
      <c r="V32" s="10"/>
      <c r="W32" s="10"/>
      <c r="X32" s="10"/>
      <c r="Y32" s="10"/>
      <c r="Z32" s="10"/>
    </row>
    <row r="33" ht="12.75" customHeight="1">
      <c r="A33" s="51"/>
      <c r="B33" s="53"/>
      <c r="C33" s="13"/>
      <c r="D33" s="13"/>
      <c r="E33" s="13"/>
      <c r="F33" s="14"/>
      <c r="G33" s="10"/>
      <c r="H33" s="10"/>
      <c r="I33" s="10"/>
      <c r="J33" s="10"/>
      <c r="K33" s="10"/>
      <c r="L33" s="10"/>
      <c r="M33" s="10"/>
      <c r="N33" s="10"/>
      <c r="O33" s="10"/>
      <c r="P33" s="10"/>
      <c r="Q33" s="10"/>
      <c r="R33" s="10"/>
      <c r="S33" s="10"/>
      <c r="T33" s="10"/>
      <c r="U33" s="10"/>
      <c r="V33" s="10"/>
      <c r="W33" s="10"/>
      <c r="X33" s="10"/>
      <c r="Y33" s="10"/>
      <c r="Z33" s="10"/>
    </row>
    <row r="34" ht="12.75" customHeight="1">
      <c r="A34" s="51"/>
      <c r="B34" s="53"/>
      <c r="C34" s="13"/>
      <c r="D34" s="13"/>
      <c r="E34" s="13"/>
      <c r="F34" s="14"/>
      <c r="G34" s="10"/>
      <c r="H34" s="10"/>
      <c r="I34" s="10"/>
      <c r="J34" s="10"/>
      <c r="K34" s="10"/>
      <c r="L34" s="10"/>
      <c r="M34" s="10"/>
      <c r="N34" s="10"/>
      <c r="O34" s="10"/>
      <c r="P34" s="10"/>
      <c r="Q34" s="10"/>
      <c r="R34" s="10"/>
      <c r="S34" s="10"/>
      <c r="T34" s="10"/>
      <c r="U34" s="10"/>
      <c r="V34" s="10"/>
      <c r="W34" s="10"/>
      <c r="X34" s="10"/>
      <c r="Y34" s="10"/>
      <c r="Z34" s="10"/>
    </row>
    <row r="35" ht="12.75" customHeight="1">
      <c r="A35" s="51"/>
      <c r="B35" s="53"/>
      <c r="C35" s="13"/>
      <c r="D35" s="13"/>
      <c r="E35" s="13"/>
      <c r="F35" s="14"/>
      <c r="G35" s="10"/>
      <c r="H35" s="10"/>
      <c r="I35" s="10"/>
      <c r="J35" s="10"/>
      <c r="K35" s="10"/>
      <c r="L35" s="10"/>
      <c r="M35" s="10"/>
      <c r="N35" s="10"/>
      <c r="O35" s="10"/>
      <c r="P35" s="10"/>
      <c r="Q35" s="10"/>
      <c r="R35" s="10"/>
      <c r="S35" s="10"/>
      <c r="T35" s="10"/>
      <c r="U35" s="10"/>
      <c r="V35" s="10"/>
      <c r="W35" s="10"/>
      <c r="X35" s="10"/>
      <c r="Y35" s="10"/>
      <c r="Z35" s="10"/>
    </row>
    <row r="36" ht="12.75" customHeight="1">
      <c r="A36" s="51"/>
      <c r="B36" s="53"/>
      <c r="C36" s="13"/>
      <c r="D36" s="13"/>
      <c r="E36" s="13"/>
      <c r="F36" s="14"/>
      <c r="G36" s="10"/>
      <c r="H36" s="10"/>
      <c r="I36" s="10"/>
      <c r="J36" s="10"/>
      <c r="K36" s="10"/>
      <c r="L36" s="10"/>
      <c r="M36" s="10"/>
      <c r="N36" s="10"/>
      <c r="O36" s="10"/>
      <c r="P36" s="10"/>
      <c r="Q36" s="10"/>
      <c r="R36" s="10"/>
      <c r="S36" s="10"/>
      <c r="T36" s="10"/>
      <c r="U36" s="10"/>
      <c r="V36" s="10"/>
      <c r="W36" s="10"/>
      <c r="X36" s="10"/>
      <c r="Y36" s="10"/>
      <c r="Z36" s="10"/>
    </row>
    <row r="37" ht="12.75" customHeight="1">
      <c r="A37" s="51"/>
      <c r="B37" s="53"/>
      <c r="C37" s="13"/>
      <c r="D37" s="13"/>
      <c r="E37" s="13"/>
      <c r="F37" s="14"/>
      <c r="G37" s="10"/>
      <c r="H37" s="10"/>
      <c r="I37" s="10"/>
      <c r="J37" s="10"/>
      <c r="K37" s="10"/>
      <c r="L37" s="10"/>
      <c r="M37" s="10"/>
      <c r="N37" s="10"/>
      <c r="O37" s="10"/>
      <c r="P37" s="10"/>
      <c r="Q37" s="10"/>
      <c r="R37" s="10"/>
      <c r="S37" s="10"/>
      <c r="T37" s="10"/>
      <c r="U37" s="10"/>
      <c r="V37" s="10"/>
      <c r="W37" s="10"/>
      <c r="X37" s="10"/>
      <c r="Y37" s="10"/>
      <c r="Z37" s="10"/>
    </row>
    <row r="38" ht="12.75" customHeight="1">
      <c r="A38" s="51"/>
      <c r="B38" s="53"/>
      <c r="C38" s="13"/>
      <c r="D38" s="13"/>
      <c r="E38" s="13"/>
      <c r="F38" s="14"/>
      <c r="G38" s="10"/>
      <c r="H38" s="10"/>
      <c r="I38" s="10"/>
      <c r="J38" s="10"/>
      <c r="K38" s="10"/>
      <c r="L38" s="10"/>
      <c r="M38" s="10"/>
      <c r="N38" s="10"/>
      <c r="O38" s="10"/>
      <c r="P38" s="10"/>
      <c r="Q38" s="10"/>
      <c r="R38" s="10"/>
      <c r="S38" s="10"/>
      <c r="T38" s="10"/>
      <c r="U38" s="10"/>
      <c r="V38" s="10"/>
      <c r="W38" s="10"/>
      <c r="X38" s="10"/>
      <c r="Y38" s="10"/>
      <c r="Z38" s="10"/>
    </row>
    <row r="39" ht="12.75" customHeight="1">
      <c r="A39" s="51"/>
      <c r="B39" s="53"/>
      <c r="C39" s="13"/>
      <c r="D39" s="13"/>
      <c r="E39" s="13"/>
      <c r="F39" s="14"/>
      <c r="G39" s="10"/>
      <c r="H39" s="10"/>
      <c r="I39" s="10"/>
      <c r="J39" s="10"/>
      <c r="K39" s="10"/>
      <c r="L39" s="10"/>
      <c r="M39" s="10"/>
      <c r="N39" s="10"/>
      <c r="O39" s="10"/>
      <c r="P39" s="10"/>
      <c r="Q39" s="10"/>
      <c r="R39" s="10"/>
      <c r="S39" s="10"/>
      <c r="T39" s="10"/>
      <c r="U39" s="10"/>
      <c r="V39" s="10"/>
      <c r="W39" s="10"/>
      <c r="X39" s="10"/>
      <c r="Y39" s="10"/>
      <c r="Z39" s="10"/>
    </row>
    <row r="40" ht="12.75" customHeight="1">
      <c r="A40" s="51"/>
      <c r="B40" s="53"/>
      <c r="C40" s="13"/>
      <c r="D40" s="13"/>
      <c r="E40" s="13"/>
      <c r="F40" s="14"/>
      <c r="G40" s="10"/>
      <c r="H40" s="10"/>
      <c r="I40" s="10"/>
      <c r="J40" s="10"/>
      <c r="K40" s="10"/>
      <c r="L40" s="10"/>
      <c r="M40" s="10"/>
      <c r="N40" s="10"/>
      <c r="O40" s="10"/>
      <c r="P40" s="10"/>
      <c r="Q40" s="10"/>
      <c r="R40" s="10"/>
      <c r="S40" s="10"/>
      <c r="T40" s="10"/>
      <c r="U40" s="10"/>
      <c r="V40" s="10"/>
      <c r="W40" s="10"/>
      <c r="X40" s="10"/>
      <c r="Y40" s="10"/>
      <c r="Z40" s="10"/>
    </row>
    <row r="41" ht="12.75" customHeight="1">
      <c r="A41" s="51"/>
      <c r="B41" s="53"/>
      <c r="C41" s="13"/>
      <c r="D41" s="13"/>
      <c r="E41" s="13"/>
      <c r="F41" s="14"/>
      <c r="G41" s="10"/>
      <c r="H41" s="10"/>
      <c r="I41" s="10"/>
      <c r="J41" s="10"/>
      <c r="K41" s="10"/>
      <c r="L41" s="10"/>
      <c r="M41" s="10"/>
      <c r="N41" s="10"/>
      <c r="O41" s="10"/>
      <c r="P41" s="10"/>
      <c r="Q41" s="10"/>
      <c r="R41" s="10"/>
      <c r="S41" s="10"/>
      <c r="T41" s="10"/>
      <c r="U41" s="10"/>
      <c r="V41" s="10"/>
      <c r="W41" s="10"/>
      <c r="X41" s="10"/>
      <c r="Y41" s="10"/>
      <c r="Z41" s="10"/>
    </row>
    <row r="42" ht="12.75" customHeight="1">
      <c r="A42" s="51"/>
      <c r="B42" s="53"/>
      <c r="C42" s="13"/>
      <c r="D42" s="13"/>
      <c r="E42" s="13"/>
      <c r="F42" s="14"/>
      <c r="G42" s="10"/>
      <c r="H42" s="10"/>
      <c r="I42" s="10"/>
      <c r="J42" s="10"/>
      <c r="K42" s="10"/>
      <c r="L42" s="10"/>
      <c r="M42" s="10"/>
      <c r="N42" s="10"/>
      <c r="O42" s="10"/>
      <c r="P42" s="10"/>
      <c r="Q42" s="10"/>
      <c r="R42" s="10"/>
      <c r="S42" s="10"/>
      <c r="T42" s="10"/>
      <c r="U42" s="10"/>
      <c r="V42" s="10"/>
      <c r="W42" s="10"/>
      <c r="X42" s="10"/>
      <c r="Y42" s="10"/>
      <c r="Z42" s="10"/>
    </row>
    <row r="43" ht="12.75" customHeight="1">
      <c r="A43" s="51"/>
      <c r="B43" s="53"/>
      <c r="C43" s="13"/>
      <c r="D43" s="13"/>
      <c r="E43" s="13"/>
      <c r="F43" s="14"/>
      <c r="G43" s="10"/>
      <c r="H43" s="10"/>
      <c r="I43" s="10"/>
      <c r="J43" s="10"/>
      <c r="K43" s="10"/>
      <c r="L43" s="10"/>
      <c r="M43" s="10"/>
      <c r="N43" s="10"/>
      <c r="O43" s="10"/>
      <c r="P43" s="10"/>
      <c r="Q43" s="10"/>
      <c r="R43" s="10"/>
      <c r="S43" s="10"/>
      <c r="T43" s="10"/>
      <c r="U43" s="10"/>
      <c r="V43" s="10"/>
      <c r="W43" s="10"/>
      <c r="X43" s="10"/>
      <c r="Y43" s="10"/>
      <c r="Z43" s="10"/>
    </row>
    <row r="44" ht="12.75" customHeight="1">
      <c r="A44" s="51"/>
      <c r="B44" s="53"/>
      <c r="C44" s="13"/>
      <c r="D44" s="13"/>
      <c r="E44" s="13"/>
      <c r="F44" s="14"/>
      <c r="G44" s="10"/>
      <c r="H44" s="10"/>
      <c r="I44" s="10"/>
      <c r="J44" s="10"/>
      <c r="K44" s="10"/>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3">
    <mergeCell ref="B16:F16"/>
    <mergeCell ref="B15:F15"/>
    <mergeCell ref="B17:F17"/>
    <mergeCell ref="B18:F18"/>
    <mergeCell ref="B7:F7"/>
    <mergeCell ref="A3:A4"/>
    <mergeCell ref="B3:F4"/>
    <mergeCell ref="D1:E1"/>
    <mergeCell ref="B10:F10"/>
    <mergeCell ref="B34:F34"/>
    <mergeCell ref="B33:F33"/>
    <mergeCell ref="B35:F35"/>
    <mergeCell ref="B40:F40"/>
    <mergeCell ref="B39:F39"/>
    <mergeCell ref="B36:F36"/>
    <mergeCell ref="B38:F38"/>
    <mergeCell ref="B37:F37"/>
    <mergeCell ref="B41:F41"/>
    <mergeCell ref="B24:F24"/>
    <mergeCell ref="B26:F26"/>
    <mergeCell ref="B25:F25"/>
    <mergeCell ref="B32:F32"/>
    <mergeCell ref="B19:F19"/>
    <mergeCell ref="B20:F20"/>
    <mergeCell ref="B21:F21"/>
    <mergeCell ref="B22:F22"/>
    <mergeCell ref="B23:F23"/>
    <mergeCell ref="B31:F31"/>
    <mergeCell ref="B5:F5"/>
    <mergeCell ref="B6:F6"/>
    <mergeCell ref="B12:F12"/>
    <mergeCell ref="B11:F11"/>
    <mergeCell ref="B8:F8"/>
    <mergeCell ref="B9:F9"/>
    <mergeCell ref="B13:F13"/>
    <mergeCell ref="B14:F14"/>
    <mergeCell ref="B42:F42"/>
    <mergeCell ref="B43:F43"/>
    <mergeCell ref="B44:F44"/>
    <mergeCell ref="B29:F29"/>
    <mergeCell ref="B30:F30"/>
    <mergeCell ref="B28:F28"/>
    <mergeCell ref="B27:F27"/>
  </mergeCells>
  <printOptions/>
  <pageMargins bottom="0.75" footer="0.0" header="0.0" left="0.7" right="0.7" top="0.75"/>
  <pageSetup orientation="landscape"/>
  <headerFooter>
    <oddHeader>&amp;LBNY Mellon&amp;RReview Decision Log</oddHeader>
    <oddFooter>&amp;LInternal Classification:  Internal&amp;CPage &amp;P of &amp;R&amp;A</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0"/>
    <col customWidth="1" min="2" max="2" width="23.86"/>
    <col customWidth="1" min="3" max="3" width="12.29"/>
    <col customWidth="1" min="4" max="4" width="9.14"/>
    <col customWidth="1" min="5" max="5" width="22.57"/>
    <col customWidth="1" min="6" max="7" width="9.14"/>
    <col customWidth="1" min="8" max="26" width="8.0"/>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1"/>
      <c r="B2" s="5"/>
      <c r="C2" s="1"/>
      <c r="D2" s="1"/>
      <c r="E2" s="1"/>
      <c r="F2" s="1"/>
      <c r="G2" s="1"/>
      <c r="H2" s="1"/>
      <c r="I2" s="1"/>
      <c r="J2" s="1"/>
      <c r="K2" s="1"/>
      <c r="L2" s="1"/>
      <c r="M2" s="1"/>
      <c r="N2" s="1"/>
      <c r="O2" s="1"/>
      <c r="P2" s="1"/>
      <c r="Q2" s="1"/>
      <c r="R2" s="1"/>
      <c r="S2" s="1"/>
      <c r="T2" s="1"/>
      <c r="U2" s="1"/>
      <c r="V2" s="1"/>
      <c r="W2" s="1"/>
      <c r="X2" s="1"/>
      <c r="Y2" s="1"/>
      <c r="Z2" s="1"/>
    </row>
    <row r="3" ht="12.75" customHeight="1">
      <c r="A3" s="9" t="s">
        <v>2</v>
      </c>
      <c r="B3" s="11" t="s">
        <v>5</v>
      </c>
      <c r="C3" s="13"/>
      <c r="D3" s="13"/>
      <c r="E3" s="14"/>
      <c r="F3" s="1"/>
      <c r="G3" s="1"/>
      <c r="H3" s="1"/>
      <c r="I3" s="1"/>
      <c r="J3" s="1"/>
      <c r="K3" s="1"/>
      <c r="L3" s="1"/>
      <c r="M3" s="1"/>
      <c r="N3" s="1"/>
      <c r="O3" s="1"/>
      <c r="P3" s="1"/>
      <c r="Q3" s="1"/>
      <c r="R3" s="1"/>
      <c r="S3" s="1"/>
      <c r="T3" s="1"/>
      <c r="U3" s="1"/>
      <c r="V3" s="1"/>
      <c r="W3" s="1"/>
      <c r="X3" s="1"/>
      <c r="Y3" s="1"/>
      <c r="Z3" s="1"/>
    </row>
    <row r="4" ht="12.75" customHeight="1">
      <c r="A4" s="9" t="s">
        <v>3</v>
      </c>
      <c r="B4" s="11" t="s">
        <v>189</v>
      </c>
      <c r="C4" s="13"/>
      <c r="D4" s="13"/>
      <c r="E4" s="14"/>
      <c r="F4" s="1"/>
      <c r="G4" s="1"/>
      <c r="H4" s="1"/>
      <c r="I4" s="1"/>
      <c r="J4" s="1"/>
      <c r="K4" s="1"/>
      <c r="L4" s="1"/>
      <c r="M4" s="1"/>
      <c r="N4" s="1"/>
      <c r="O4" s="1"/>
      <c r="P4" s="1"/>
      <c r="Q4" s="1"/>
      <c r="R4" s="1"/>
      <c r="S4" s="1"/>
      <c r="T4" s="1"/>
      <c r="U4" s="1"/>
      <c r="V4" s="1"/>
      <c r="W4" s="1"/>
      <c r="X4" s="1"/>
      <c r="Y4" s="1"/>
      <c r="Z4" s="1"/>
    </row>
    <row r="5" ht="12.75" customHeight="1">
      <c r="A5" s="9" t="s">
        <v>8</v>
      </c>
      <c r="B5" s="19">
        <v>1.0</v>
      </c>
      <c r="C5" s="13"/>
      <c r="D5" s="13"/>
      <c r="E5" s="14"/>
      <c r="F5" s="1"/>
      <c r="G5" s="1"/>
      <c r="H5" s="1"/>
      <c r="I5" s="1"/>
      <c r="J5" s="1"/>
      <c r="K5" s="1"/>
      <c r="L5" s="1"/>
      <c r="M5" s="1"/>
      <c r="N5" s="1"/>
      <c r="O5" s="1"/>
      <c r="P5" s="1"/>
      <c r="Q5" s="1"/>
      <c r="R5" s="1"/>
      <c r="S5" s="1"/>
      <c r="T5" s="1"/>
      <c r="U5" s="1"/>
      <c r="V5" s="1"/>
      <c r="W5" s="1"/>
      <c r="X5" s="1"/>
      <c r="Y5" s="1"/>
      <c r="Z5" s="1"/>
    </row>
    <row r="6" ht="12.75" customHeight="1">
      <c r="A6" s="9" t="s">
        <v>9</v>
      </c>
      <c r="B6" s="11" t="s">
        <v>10</v>
      </c>
      <c r="C6" s="13"/>
      <c r="D6" s="13"/>
      <c r="E6" s="14"/>
      <c r="F6" s="1"/>
      <c r="G6" s="1"/>
      <c r="H6" s="1"/>
      <c r="I6" s="1"/>
      <c r="J6" s="1"/>
      <c r="K6" s="1"/>
      <c r="L6" s="1"/>
      <c r="M6" s="1"/>
      <c r="N6" s="1"/>
      <c r="O6" s="1"/>
      <c r="P6" s="1"/>
      <c r="Q6" s="1"/>
      <c r="R6" s="1"/>
      <c r="S6" s="1"/>
      <c r="T6" s="1"/>
      <c r="U6" s="1"/>
      <c r="V6" s="1"/>
      <c r="W6" s="1"/>
      <c r="X6" s="1"/>
      <c r="Y6" s="1"/>
      <c r="Z6" s="1"/>
    </row>
    <row r="7" ht="12.75" customHeight="1">
      <c r="A7" s="9"/>
      <c r="B7" s="1"/>
      <c r="C7" s="1"/>
      <c r="D7" s="1"/>
      <c r="E7" s="1"/>
      <c r="F7" s="1"/>
      <c r="G7" s="1"/>
      <c r="H7" s="1"/>
      <c r="I7" s="1"/>
      <c r="J7" s="1"/>
      <c r="K7" s="1"/>
      <c r="L7" s="1"/>
      <c r="M7" s="1"/>
      <c r="N7" s="1"/>
      <c r="O7" s="1"/>
      <c r="P7" s="1"/>
      <c r="Q7" s="1"/>
      <c r="R7" s="1"/>
      <c r="S7" s="1"/>
      <c r="T7" s="1"/>
      <c r="U7" s="1"/>
      <c r="V7" s="1"/>
      <c r="W7" s="1"/>
      <c r="X7" s="1"/>
      <c r="Y7" s="1"/>
      <c r="Z7" s="1"/>
    </row>
    <row r="8" ht="12.75" customHeight="1">
      <c r="A8" s="43" t="s">
        <v>14</v>
      </c>
      <c r="B8" s="48"/>
      <c r="C8" s="48"/>
      <c r="D8" s="48"/>
      <c r="E8" s="48"/>
      <c r="F8" s="5"/>
      <c r="G8" s="5"/>
      <c r="H8" s="1"/>
      <c r="I8" s="1"/>
      <c r="J8" s="1"/>
      <c r="K8" s="1"/>
      <c r="L8" s="1"/>
      <c r="M8" s="1"/>
      <c r="N8" s="1"/>
      <c r="O8" s="1"/>
      <c r="P8" s="1"/>
      <c r="Q8" s="1"/>
      <c r="R8" s="1"/>
      <c r="S8" s="1"/>
      <c r="T8" s="1"/>
      <c r="U8" s="1"/>
      <c r="V8" s="1"/>
      <c r="W8" s="1"/>
      <c r="X8" s="1"/>
      <c r="Y8" s="1"/>
      <c r="Z8" s="1"/>
    </row>
    <row r="9" ht="12.75" customHeight="1">
      <c r="A9" s="9" t="s">
        <v>30</v>
      </c>
      <c r="B9" s="50">
        <v>43587.0</v>
      </c>
      <c r="C9" s="14"/>
      <c r="D9" s="52"/>
      <c r="E9" s="52"/>
      <c r="F9" s="52"/>
      <c r="G9" s="52"/>
      <c r="H9" s="1"/>
      <c r="I9" s="1"/>
      <c r="J9" s="1"/>
      <c r="K9" s="1"/>
      <c r="L9" s="1"/>
      <c r="M9" s="1"/>
      <c r="N9" s="1"/>
      <c r="O9" s="1"/>
      <c r="P9" s="1"/>
      <c r="Q9" s="1"/>
      <c r="R9" s="1"/>
      <c r="S9" s="1"/>
      <c r="T9" s="1"/>
      <c r="U9" s="1"/>
      <c r="V9" s="1"/>
      <c r="W9" s="1"/>
      <c r="X9" s="1"/>
      <c r="Y9" s="1"/>
      <c r="Z9" s="1"/>
    </row>
    <row r="10" ht="12.75" customHeight="1">
      <c r="A10" s="9" t="s">
        <v>36</v>
      </c>
      <c r="B10" s="54">
        <v>0.6666666666666666</v>
      </c>
      <c r="C10" s="14"/>
      <c r="D10" s="52"/>
      <c r="E10" s="52"/>
      <c r="F10" s="52"/>
      <c r="G10" s="52"/>
      <c r="H10" s="1"/>
      <c r="I10" s="1"/>
      <c r="J10" s="1"/>
      <c r="K10" s="1"/>
      <c r="L10" s="1"/>
      <c r="M10" s="1"/>
      <c r="N10" s="1"/>
      <c r="O10" s="1"/>
      <c r="P10" s="1"/>
      <c r="Q10" s="1"/>
      <c r="R10" s="1"/>
      <c r="S10" s="1"/>
      <c r="T10" s="1"/>
      <c r="U10" s="1"/>
      <c r="V10" s="1"/>
      <c r="W10" s="1"/>
      <c r="X10" s="1"/>
      <c r="Y10" s="1"/>
      <c r="Z10" s="1"/>
    </row>
    <row r="11" ht="12.75" customHeight="1">
      <c r="A11" s="9" t="s">
        <v>43</v>
      </c>
      <c r="B11" s="54">
        <v>0.7916666666666666</v>
      </c>
      <c r="C11" s="14"/>
      <c r="D11" s="52"/>
      <c r="E11" s="52"/>
      <c r="F11" s="52"/>
      <c r="G11" s="52"/>
      <c r="H11" s="1"/>
      <c r="I11" s="1"/>
      <c r="J11" s="1"/>
      <c r="K11" s="1"/>
      <c r="L11" s="1"/>
      <c r="M11" s="1"/>
      <c r="N11" s="1"/>
      <c r="O11" s="1"/>
      <c r="P11" s="1"/>
      <c r="Q11" s="1"/>
      <c r="R11" s="1"/>
      <c r="S11" s="1"/>
      <c r="T11" s="1"/>
      <c r="U11" s="1"/>
      <c r="V11" s="1"/>
      <c r="W11" s="1"/>
      <c r="X11" s="1"/>
      <c r="Y11" s="1"/>
      <c r="Z11" s="1"/>
    </row>
    <row r="12" ht="12.75" customHeight="1">
      <c r="A12" s="9" t="s">
        <v>45</v>
      </c>
      <c r="B12" s="55" t="s">
        <v>46</v>
      </c>
      <c r="C12" s="56"/>
      <c r="D12" s="56"/>
      <c r="E12" s="56"/>
      <c r="F12" s="56"/>
      <c r="G12" s="57"/>
      <c r="H12" s="1"/>
      <c r="I12" s="1"/>
      <c r="J12" s="1"/>
      <c r="K12" s="1"/>
      <c r="L12" s="1"/>
      <c r="M12" s="1"/>
      <c r="N12" s="1"/>
      <c r="O12" s="1"/>
      <c r="P12" s="1"/>
      <c r="Q12" s="1"/>
      <c r="R12" s="1"/>
      <c r="S12" s="1"/>
      <c r="T12" s="1"/>
      <c r="U12" s="1"/>
      <c r="V12" s="1"/>
      <c r="W12" s="1"/>
      <c r="X12" s="1"/>
      <c r="Y12" s="1"/>
      <c r="Z12" s="1"/>
    </row>
    <row r="13" ht="27.0" customHeight="1">
      <c r="A13" s="1"/>
      <c r="B13" s="58"/>
      <c r="C13" s="40"/>
      <c r="D13" s="40"/>
      <c r="E13" s="40"/>
      <c r="F13" s="40"/>
      <c r="G13" s="42"/>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59" t="s">
        <v>53</v>
      </c>
      <c r="C16" s="59" t="s">
        <v>56</v>
      </c>
      <c r="D16" s="1"/>
      <c r="E16" s="59" t="s">
        <v>57</v>
      </c>
      <c r="F16" s="59" t="s">
        <v>56</v>
      </c>
      <c r="G16" s="1"/>
      <c r="H16" s="1"/>
      <c r="I16" s="1"/>
      <c r="J16" s="1"/>
      <c r="K16" s="1"/>
      <c r="L16" s="1"/>
      <c r="M16" s="1"/>
      <c r="N16" s="1"/>
      <c r="O16" s="1"/>
      <c r="P16" s="1"/>
      <c r="Q16" s="1"/>
      <c r="R16" s="1"/>
      <c r="S16" s="1"/>
      <c r="T16" s="1"/>
      <c r="U16" s="1"/>
      <c r="V16" s="1"/>
      <c r="W16" s="1"/>
      <c r="X16" s="1"/>
      <c r="Y16" s="1"/>
      <c r="Z16" s="1"/>
    </row>
    <row r="17" ht="12.75" customHeight="1">
      <c r="A17" s="1"/>
      <c r="B17" s="60" t="str">
        <f>DropDowns!B3</f>
        <v>Insufficient Planning</v>
      </c>
      <c r="C17" s="60">
        <f>COUNTIF('Software Design'!D:D,'Software Design Review Findings'!B17)</f>
        <v>0</v>
      </c>
      <c r="D17" s="1"/>
      <c r="E17" s="60" t="str">
        <f>DropDowns!F9</f>
        <v>Security</v>
      </c>
      <c r="F17" s="60">
        <f>COUNTIF('Software Design'!B:B,'Software Design Review Findings'!E17)</f>
        <v>0</v>
      </c>
      <c r="G17" s="1"/>
      <c r="H17" s="1"/>
      <c r="I17" s="1"/>
      <c r="J17" s="1"/>
      <c r="K17" s="1"/>
      <c r="L17" s="1"/>
      <c r="M17" s="1"/>
      <c r="N17" s="1"/>
      <c r="O17" s="1"/>
      <c r="P17" s="1"/>
      <c r="Q17" s="1"/>
      <c r="R17" s="1"/>
      <c r="S17" s="1"/>
      <c r="T17" s="1"/>
      <c r="U17" s="1"/>
      <c r="V17" s="1"/>
      <c r="W17" s="1"/>
      <c r="X17" s="1"/>
      <c r="Y17" s="1"/>
      <c r="Z17" s="1"/>
    </row>
    <row r="18" ht="12.75" customHeight="1">
      <c r="A18" s="1"/>
      <c r="B18" s="60" t="str">
        <f>DropDowns!B4</f>
        <v>Misunderstood Req</v>
      </c>
      <c r="C18" s="60">
        <f>COUNTIF('Software Design'!D:D,'Software Design Review Findings'!B18)</f>
        <v>1</v>
      </c>
      <c r="D18" s="1"/>
      <c r="E18" s="60" t="str">
        <f>DropDowns!F10</f>
        <v>High</v>
      </c>
      <c r="F18" s="60">
        <f>COUNTIF('Software Design'!B:B,'Software Design Review Findings'!E18)</f>
        <v>0</v>
      </c>
      <c r="G18" s="1"/>
      <c r="H18" s="1"/>
      <c r="I18" s="1"/>
      <c r="J18" s="1"/>
      <c r="K18" s="1"/>
      <c r="L18" s="1"/>
      <c r="M18" s="1"/>
      <c r="N18" s="1"/>
      <c r="O18" s="1"/>
      <c r="P18" s="1"/>
      <c r="Q18" s="1"/>
      <c r="R18" s="1"/>
      <c r="S18" s="1"/>
      <c r="T18" s="1"/>
      <c r="U18" s="1"/>
      <c r="V18" s="1"/>
      <c r="W18" s="1"/>
      <c r="X18" s="1"/>
      <c r="Y18" s="1"/>
      <c r="Z18" s="1"/>
    </row>
    <row r="19" ht="12.75" customHeight="1">
      <c r="A19" s="1"/>
      <c r="B19" s="60" t="str">
        <f>DropDowns!B5</f>
        <v>Requirements Error</v>
      </c>
      <c r="C19" s="60">
        <f>COUNTIF('Software Design'!D:D,'Software Design Review Findings'!B19)</f>
        <v>0</v>
      </c>
      <c r="D19" s="1"/>
      <c r="E19" s="60" t="str">
        <f>DropDowns!F11</f>
        <v>Medium</v>
      </c>
      <c r="F19" s="60">
        <f>COUNTIF('Software Design'!B:B,'Software Design Review Findings'!E19)</f>
        <v>0</v>
      </c>
      <c r="G19" s="1"/>
      <c r="H19" s="1"/>
      <c r="I19" s="1"/>
      <c r="J19" s="1"/>
      <c r="K19" s="1"/>
      <c r="L19" s="1"/>
      <c r="M19" s="1"/>
      <c r="N19" s="1"/>
      <c r="O19" s="1"/>
      <c r="P19" s="1"/>
      <c r="Q19" s="1"/>
      <c r="R19" s="1"/>
      <c r="S19" s="1"/>
      <c r="T19" s="1"/>
      <c r="U19" s="1"/>
      <c r="V19" s="1"/>
      <c r="W19" s="1"/>
      <c r="X19" s="1"/>
      <c r="Y19" s="1"/>
      <c r="Z19" s="1"/>
    </row>
    <row r="20" ht="12.75" customHeight="1">
      <c r="A20" s="1"/>
      <c r="B20" s="60" t="str">
        <f>DropDowns!B6</f>
        <v>Design Error</v>
      </c>
      <c r="C20" s="60">
        <f>COUNTIF('Software Design'!D:D,'Software Design Review Findings'!B20)</f>
        <v>0</v>
      </c>
      <c r="D20" s="1"/>
      <c r="E20" s="60" t="str">
        <f>DropDowns!F12</f>
        <v>Low</v>
      </c>
      <c r="F20" s="60">
        <f>COUNTIF('Software Design'!B:B,'Software Design Review Findings'!E20)</f>
        <v>0</v>
      </c>
      <c r="G20" s="1"/>
      <c r="H20" s="1"/>
      <c r="I20" s="1"/>
      <c r="J20" s="1"/>
      <c r="K20" s="1"/>
      <c r="L20" s="1"/>
      <c r="M20" s="1"/>
      <c r="N20" s="1"/>
      <c r="O20" s="1"/>
      <c r="P20" s="1"/>
      <c r="Q20" s="1"/>
      <c r="R20" s="1"/>
      <c r="S20" s="1"/>
      <c r="T20" s="1"/>
      <c r="U20" s="1"/>
      <c r="V20" s="1"/>
      <c r="W20" s="1"/>
      <c r="X20" s="1"/>
      <c r="Y20" s="1"/>
      <c r="Z20" s="1"/>
    </row>
    <row r="21" ht="12.75" customHeight="1">
      <c r="A21" s="1"/>
      <c r="B21" s="60" t="str">
        <f>DropDowns!B7</f>
        <v>Coding Error</v>
      </c>
      <c r="C21" s="60">
        <f>COUNTIF('Software Design'!D:D,'Software Design Review Findings'!B21)</f>
        <v>0</v>
      </c>
      <c r="D21" s="1"/>
      <c r="E21" s="60" t="str">
        <f>DropDowns!F13</f>
        <v>Question</v>
      </c>
      <c r="F21" s="60">
        <f>COUNTIF('Software Design'!B:B,'Software Design Review Findings'!E21)</f>
        <v>2</v>
      </c>
      <c r="G21" s="1"/>
      <c r="H21" s="1"/>
      <c r="I21" s="1"/>
      <c r="J21" s="1"/>
      <c r="K21" s="1"/>
      <c r="L21" s="1"/>
      <c r="M21" s="1"/>
      <c r="N21" s="1"/>
      <c r="O21" s="1"/>
      <c r="P21" s="1"/>
      <c r="Q21" s="1"/>
      <c r="R21" s="1"/>
      <c r="S21" s="1"/>
      <c r="T21" s="1"/>
      <c r="U21" s="1"/>
      <c r="V21" s="1"/>
      <c r="W21" s="1"/>
      <c r="X21" s="1"/>
      <c r="Y21" s="1"/>
      <c r="Z21" s="1"/>
    </row>
    <row r="22" ht="12.75" customHeight="1">
      <c r="A22" s="1"/>
      <c r="B22" s="60" t="str">
        <f>DropDowns!B8</f>
        <v>User Error</v>
      </c>
      <c r="C22" s="60">
        <f>COUNTIF('Software Design'!D:D,'Software Design Review Findings'!B22)</f>
        <v>0</v>
      </c>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60" t="str">
        <f>DropDowns!B9</f>
        <v>Data Error</v>
      </c>
      <c r="C23" s="60">
        <f>COUNTIF('Software Design'!D:D,'Software Design Review Findings'!B23)</f>
        <v>0</v>
      </c>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60" t="str">
        <f>DropDowns!B10</f>
        <v>Environment Error</v>
      </c>
      <c r="C24" s="60">
        <f>COUNTIF('Software Design'!D:D,'Software Design Review Findings'!B24)</f>
        <v>0</v>
      </c>
      <c r="D24" s="1"/>
      <c r="E24" s="60" t="s">
        <v>87</v>
      </c>
      <c r="F24" s="60">
        <f>COUNTIF('Software Design'!F:F,"Open")</f>
        <v>0</v>
      </c>
      <c r="G24" s="1"/>
      <c r="H24" s="1"/>
      <c r="I24" s="1"/>
      <c r="J24" s="1"/>
      <c r="K24" s="1"/>
      <c r="L24" s="1"/>
      <c r="M24" s="1"/>
      <c r="N24" s="1"/>
      <c r="O24" s="1"/>
      <c r="P24" s="1"/>
      <c r="Q24" s="1"/>
      <c r="R24" s="1"/>
      <c r="S24" s="1"/>
      <c r="T24" s="1"/>
      <c r="U24" s="1"/>
      <c r="V24" s="1"/>
      <c r="W24" s="1"/>
      <c r="X24" s="1"/>
      <c r="Y24" s="1"/>
      <c r="Z24" s="1"/>
    </row>
    <row r="25" ht="12.75" customHeight="1">
      <c r="A25" s="1"/>
      <c r="B25" s="60" t="str">
        <f>DropDowns!B11</f>
        <v>Configuration Management</v>
      </c>
      <c r="C25" s="60">
        <f>COUNTIF('Software Design'!D:D,'Software Design Review Findings'!B25)</f>
        <v>0</v>
      </c>
      <c r="D25" s="1"/>
      <c r="E25" s="60" t="s">
        <v>90</v>
      </c>
      <c r="F25" s="60">
        <f>COUNTIF('Software Design'!F:F,"Closed")</f>
        <v>0</v>
      </c>
      <c r="G25" s="1"/>
      <c r="H25" s="1"/>
      <c r="I25" s="1"/>
      <c r="J25" s="1"/>
      <c r="K25" s="1"/>
      <c r="L25" s="1"/>
      <c r="M25" s="1"/>
      <c r="N25" s="1"/>
      <c r="O25" s="1"/>
      <c r="P25" s="1"/>
      <c r="Q25" s="1"/>
      <c r="R25" s="1"/>
      <c r="S25" s="1"/>
      <c r="T25" s="1"/>
      <c r="U25" s="1"/>
      <c r="V25" s="1"/>
      <c r="W25" s="1"/>
      <c r="X25" s="1"/>
      <c r="Y25" s="1"/>
      <c r="Z25" s="1"/>
    </row>
    <row r="26" ht="12.75" customHeight="1">
      <c r="A26" s="1"/>
      <c r="B26" s="60" t="str">
        <f>DropDowns!B12</f>
        <v>Unclear/Ambiguous</v>
      </c>
      <c r="C26" s="60">
        <f>COUNTIF('Software Design'!D:D,'Software Design Review Findings'!B26)</f>
        <v>0</v>
      </c>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60" t="str">
        <f>DropDowns!B13</f>
        <v>Standards Error</v>
      </c>
      <c r="C27" s="60">
        <f>COUNTIF('Software Design'!D:D,'Software Design Review Findings'!B27)</f>
        <v>0</v>
      </c>
      <c r="D27" s="1"/>
      <c r="E27" s="60" t="s">
        <v>93</v>
      </c>
      <c r="F27" s="60">
        <f>COUNTIF('Software Design'!G:G,"Yes")</f>
        <v>0</v>
      </c>
      <c r="G27" s="1"/>
      <c r="H27" s="1"/>
      <c r="I27" s="1"/>
      <c r="J27" s="1"/>
      <c r="K27" s="1"/>
      <c r="L27" s="1"/>
      <c r="M27" s="1"/>
      <c r="N27" s="1"/>
      <c r="O27" s="1"/>
      <c r="P27" s="1"/>
      <c r="Q27" s="1"/>
      <c r="R27" s="1"/>
      <c r="S27" s="1"/>
      <c r="T27" s="1"/>
      <c r="U27" s="1"/>
      <c r="V27" s="1"/>
      <c r="W27" s="1"/>
      <c r="X27" s="1"/>
      <c r="Y27" s="1"/>
      <c r="Z27" s="1"/>
    </row>
    <row r="28" ht="12.75" customHeight="1">
      <c r="A28" s="1"/>
      <c r="B28" s="60" t="str">
        <f>DropDowns!B14</f>
        <v>Missing Information</v>
      </c>
      <c r="C28" s="60">
        <f>COUNTIF('Software Design'!D:D,'Software Design Review Findings'!B28)</f>
        <v>0</v>
      </c>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60" t="str">
        <f>DropDowns!B15</f>
        <v>Other</v>
      </c>
      <c r="C29" s="60">
        <f>COUNTIF('Software Design'!D:D,'Software Design Review Findings'!B29)</f>
        <v>1</v>
      </c>
      <c r="D29" s="1"/>
      <c r="E29" s="60" t="s">
        <v>102</v>
      </c>
      <c r="F29" s="60">
        <f>COUNTA('User''s Manual Decisions'!A5:A35)</f>
        <v>4</v>
      </c>
      <c r="G29" s="1"/>
      <c r="H29" s="1"/>
      <c r="I29" s="1"/>
      <c r="J29" s="1"/>
      <c r="K29" s="1"/>
      <c r="L29" s="1"/>
      <c r="M29" s="1"/>
      <c r="N29" s="1"/>
      <c r="O29" s="1"/>
      <c r="P29" s="1"/>
      <c r="Q29" s="1"/>
      <c r="R29" s="1"/>
      <c r="S29" s="1"/>
      <c r="T29" s="1"/>
      <c r="U29" s="1"/>
      <c r="V29" s="1"/>
      <c r="W29" s="1"/>
      <c r="X29" s="1"/>
      <c r="Y29" s="1"/>
      <c r="Z29" s="1"/>
    </row>
    <row r="30" ht="12.75" customHeight="1">
      <c r="A30" s="1"/>
      <c r="B30" s="61" t="s">
        <v>104</v>
      </c>
      <c r="C30" s="61">
        <f>SUM(C17:C29)</f>
        <v>2</v>
      </c>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4:E4"/>
    <mergeCell ref="B3:E3"/>
    <mergeCell ref="B9:C9"/>
    <mergeCell ref="A8:E8"/>
    <mergeCell ref="B10:C10"/>
    <mergeCell ref="B5:E5"/>
    <mergeCell ref="B6:E6"/>
    <mergeCell ref="B11:C11"/>
    <mergeCell ref="B12:G13"/>
  </mergeCells>
  <printOptions/>
  <pageMargins bottom="0.75" footer="0.0" header="0.0" left="0.7" right="0.7" top="0.75"/>
  <pageSetup orientation="landscape"/>
  <headerFooter>
    <oddHeader>&amp;LBNY Mellon&amp;RReview Findings Log</oddHeader>
    <oddFooter>&amp;LInternal Classification:  Internal&amp;C&amp;P of  &amp;R&amp;A</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43.0"/>
    <col customWidth="1" min="4" max="4" width="18.86"/>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17.25" customHeight="1">
      <c r="A2" s="12" t="s">
        <v>6</v>
      </c>
      <c r="B2" s="4"/>
      <c r="C2" s="6"/>
      <c r="D2" s="15">
        <v>43587.0</v>
      </c>
      <c r="E2" s="17" t="s">
        <v>189</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4.75" customHeight="1">
      <c r="A5" s="31">
        <v>1.0</v>
      </c>
      <c r="B5" s="35" t="s">
        <v>29</v>
      </c>
      <c r="C5" s="37" t="s">
        <v>98</v>
      </c>
      <c r="D5" s="39" t="s">
        <v>41</v>
      </c>
      <c r="E5" s="41" t="s">
        <v>190</v>
      </c>
      <c r="F5" s="45"/>
      <c r="G5" s="47"/>
      <c r="H5" s="49"/>
    </row>
    <row r="6" ht="32.25" customHeight="1">
      <c r="A6" s="31">
        <v>2.0</v>
      </c>
      <c r="B6" s="35" t="s">
        <v>29</v>
      </c>
      <c r="C6" s="37" t="s">
        <v>191</v>
      </c>
      <c r="D6" s="39" t="s">
        <v>31</v>
      </c>
      <c r="E6" s="41" t="s">
        <v>192</v>
      </c>
      <c r="F6" s="45"/>
      <c r="G6" s="47"/>
      <c r="H6" s="49"/>
    </row>
    <row r="7" ht="15.75" customHeight="1">
      <c r="A7" s="31"/>
      <c r="B7" s="35"/>
      <c r="C7" s="37"/>
      <c r="D7" s="39"/>
      <c r="E7" s="41"/>
      <c r="F7" s="45"/>
      <c r="G7" s="47"/>
      <c r="H7" s="49"/>
    </row>
    <row r="8" ht="15.75" customHeight="1">
      <c r="A8" s="31"/>
      <c r="B8" s="35"/>
      <c r="C8" s="37"/>
      <c r="D8" s="39"/>
      <c r="E8" s="41"/>
      <c r="F8" s="45"/>
      <c r="G8" s="47"/>
      <c r="H8" s="49"/>
    </row>
    <row r="9" ht="15.75" customHeight="1">
      <c r="A9" s="31"/>
      <c r="B9" s="35"/>
      <c r="C9" s="37"/>
      <c r="D9" s="39"/>
      <c r="E9" s="41"/>
      <c r="F9" s="45"/>
      <c r="G9" s="47"/>
      <c r="H9" s="49"/>
    </row>
    <row r="10" ht="15.75" customHeight="1">
      <c r="A10" s="31"/>
      <c r="B10" s="35"/>
      <c r="C10" s="37"/>
      <c r="D10" s="39"/>
      <c r="E10" s="41"/>
      <c r="F10" s="45"/>
      <c r="G10" s="47"/>
      <c r="H10" s="49"/>
    </row>
    <row r="11" ht="15.75" customHeight="1">
      <c r="A11" s="31"/>
      <c r="B11" s="35"/>
      <c r="C11" s="37"/>
      <c r="D11" s="39"/>
      <c r="E11" s="41"/>
      <c r="F11" s="45"/>
      <c r="G11" s="47"/>
      <c r="H11" s="49"/>
    </row>
    <row r="12" ht="15.75" customHeight="1">
      <c r="A12" s="31"/>
      <c r="B12" s="35"/>
      <c r="C12" s="37"/>
      <c r="D12" s="39"/>
      <c r="E12" s="41"/>
      <c r="F12" s="45"/>
      <c r="G12" s="47"/>
      <c r="H12" s="49"/>
    </row>
    <row r="13" ht="15.75" customHeight="1">
      <c r="A13" s="31"/>
      <c r="B13" s="35"/>
      <c r="C13" s="37"/>
      <c r="D13" s="39"/>
      <c r="E13" s="41"/>
      <c r="F13" s="45"/>
      <c r="G13" s="47"/>
      <c r="H13" s="49"/>
    </row>
    <row r="14" ht="15.75" customHeight="1">
      <c r="A14" s="31"/>
      <c r="B14" s="35"/>
      <c r="C14" s="37"/>
      <c r="D14" s="39"/>
      <c r="E14" s="41"/>
      <c r="F14" s="45"/>
      <c r="G14" s="47"/>
      <c r="H14" s="49"/>
    </row>
    <row r="15" ht="15.75" customHeight="1">
      <c r="A15" s="31"/>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3:G4"/>
    <mergeCell ref="H3:H4"/>
    <mergeCell ref="E3:E4"/>
    <mergeCell ref="F3:F4"/>
    <mergeCell ref="E17:H17"/>
    <mergeCell ref="F18:H18"/>
    <mergeCell ref="A17:D17"/>
    <mergeCell ref="A18:D18"/>
    <mergeCell ref="C3:C4"/>
    <mergeCell ref="D3:D4"/>
    <mergeCell ref="A3:A4"/>
    <mergeCell ref="A2:C2"/>
    <mergeCell ref="A1:C1"/>
    <mergeCell ref="F1:G1"/>
    <mergeCell ref="F2:G2"/>
    <mergeCell ref="B3:B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3"/>
    <col customWidth="1" min="2" max="2" width="28.86"/>
    <col customWidth="1" min="3" max="3" width="37.0"/>
    <col customWidth="1" min="4" max="4" width="9.14"/>
    <col customWidth="1" min="5" max="5" width="0.14"/>
    <col customWidth="1" min="6" max="6" width="45.0"/>
    <col customWidth="1" min="7" max="26" width="8.0"/>
  </cols>
  <sheetData>
    <row r="1" ht="13.5" customHeight="1">
      <c r="A1" s="3" t="s">
        <v>1</v>
      </c>
      <c r="B1" s="7" t="s">
        <v>0</v>
      </c>
      <c r="C1" s="8" t="s">
        <v>3</v>
      </c>
      <c r="D1" s="2" t="s">
        <v>4</v>
      </c>
      <c r="E1" s="6"/>
      <c r="F1" s="8" t="s">
        <v>2</v>
      </c>
      <c r="G1" s="10"/>
      <c r="H1" s="10"/>
      <c r="I1" s="10"/>
      <c r="J1" s="10"/>
      <c r="K1" s="10"/>
      <c r="L1" s="10"/>
      <c r="M1" s="10"/>
      <c r="N1" s="10"/>
      <c r="O1" s="10"/>
      <c r="P1" s="10"/>
      <c r="Q1" s="10"/>
      <c r="R1" s="10"/>
      <c r="S1" s="10"/>
      <c r="T1" s="10"/>
      <c r="U1" s="10"/>
      <c r="V1" s="10"/>
      <c r="W1" s="10"/>
      <c r="X1" s="10"/>
      <c r="Y1" s="10"/>
      <c r="Z1" s="10"/>
    </row>
    <row r="2" ht="38.25" customHeight="1">
      <c r="A2" s="16">
        <f>IF(RevDate=""," ",RevDate)</f>
        <v>43587</v>
      </c>
      <c r="B2" s="18" t="str">
        <f>IF(AuthName=""," ",AuthName)</f>
        <v>Viktoriya Drozd, Volkan Durakci, Wasana Klinudom, and Michael Zand</v>
      </c>
      <c r="C2" s="18" t="s">
        <v>189</v>
      </c>
      <c r="D2" s="21">
        <v>1.0</v>
      </c>
      <c r="E2" s="18"/>
      <c r="F2" s="18" t="str">
        <f>IF(ProjName=""," ",ProjName)</f>
        <v>Whatever You Say (WUS)</v>
      </c>
      <c r="G2" s="10"/>
      <c r="H2" s="10"/>
      <c r="I2" s="10"/>
      <c r="J2" s="10"/>
      <c r="K2" s="10"/>
      <c r="L2" s="10"/>
      <c r="M2" s="10"/>
      <c r="N2" s="10"/>
      <c r="O2" s="10"/>
      <c r="P2" s="10"/>
      <c r="Q2" s="10"/>
      <c r="R2" s="10"/>
      <c r="S2" s="10"/>
      <c r="T2" s="10"/>
      <c r="U2" s="10"/>
      <c r="V2" s="10"/>
      <c r="W2" s="10"/>
      <c r="X2" s="10"/>
      <c r="Y2" s="10"/>
      <c r="Z2" s="10"/>
    </row>
    <row r="3" ht="12.75" customHeight="1">
      <c r="A3" s="23" t="s">
        <v>12</v>
      </c>
      <c r="B3" s="25" t="s">
        <v>15</v>
      </c>
      <c r="C3" s="26"/>
      <c r="D3" s="26"/>
      <c r="E3" s="26"/>
      <c r="F3" s="27"/>
      <c r="G3" s="10"/>
      <c r="H3" s="10"/>
      <c r="I3" s="10"/>
      <c r="J3" s="10"/>
      <c r="K3" s="10"/>
      <c r="L3" s="10"/>
      <c r="M3" s="10"/>
      <c r="N3" s="10"/>
      <c r="O3" s="10"/>
      <c r="P3" s="10"/>
      <c r="Q3" s="10"/>
      <c r="R3" s="10"/>
      <c r="S3" s="10"/>
      <c r="T3" s="10"/>
      <c r="U3" s="10"/>
      <c r="V3" s="10"/>
      <c r="W3" s="10"/>
      <c r="X3" s="10"/>
      <c r="Y3" s="10"/>
      <c r="Z3" s="10"/>
    </row>
    <row r="4" ht="13.5" customHeight="1">
      <c r="A4" s="30"/>
      <c r="B4" s="32"/>
      <c r="C4" s="33"/>
      <c r="D4" s="33"/>
      <c r="E4" s="33"/>
      <c r="F4" s="34"/>
      <c r="G4" s="10"/>
      <c r="H4" s="10"/>
      <c r="I4" s="10"/>
      <c r="J4" s="10"/>
      <c r="K4" s="10"/>
      <c r="L4" s="10"/>
      <c r="M4" s="10"/>
      <c r="N4" s="10"/>
      <c r="O4" s="10"/>
      <c r="P4" s="10"/>
      <c r="Q4" s="10"/>
      <c r="R4" s="10"/>
      <c r="S4" s="10"/>
      <c r="T4" s="10"/>
      <c r="U4" s="10"/>
      <c r="V4" s="10"/>
      <c r="W4" s="10"/>
      <c r="X4" s="10"/>
      <c r="Y4" s="10"/>
      <c r="Z4" s="10"/>
    </row>
    <row r="5" ht="12.75" customHeight="1">
      <c r="A5" s="36">
        <v>1.0</v>
      </c>
      <c r="B5" s="38" t="s">
        <v>193</v>
      </c>
      <c r="C5" s="40"/>
      <c r="D5" s="40"/>
      <c r="E5" s="40"/>
      <c r="F5" s="42"/>
      <c r="G5" s="10"/>
      <c r="H5" s="10"/>
      <c r="I5" s="10"/>
      <c r="J5" s="10"/>
      <c r="K5" s="10"/>
      <c r="L5" s="10"/>
      <c r="M5" s="10"/>
      <c r="N5" s="10"/>
      <c r="O5" s="10"/>
      <c r="P5" s="10"/>
      <c r="Q5" s="10"/>
      <c r="R5" s="10"/>
      <c r="S5" s="10"/>
      <c r="T5" s="10"/>
      <c r="U5" s="10"/>
      <c r="V5" s="10"/>
      <c r="W5" s="10"/>
      <c r="X5" s="10"/>
      <c r="Y5" s="10"/>
      <c r="Z5" s="10"/>
    </row>
    <row r="6" ht="24.75" customHeight="1">
      <c r="A6" s="44">
        <v>2.0</v>
      </c>
      <c r="B6" s="46" t="s">
        <v>192</v>
      </c>
      <c r="C6" s="13"/>
      <c r="D6" s="13"/>
      <c r="E6" s="13"/>
      <c r="F6" s="14"/>
      <c r="G6" s="10"/>
      <c r="H6" s="10"/>
      <c r="I6" s="10"/>
      <c r="J6" s="10"/>
      <c r="K6" s="10"/>
      <c r="L6" s="10"/>
      <c r="M6" s="10"/>
      <c r="N6" s="10"/>
      <c r="O6" s="10"/>
      <c r="P6" s="10"/>
      <c r="Q6" s="10"/>
      <c r="R6" s="10"/>
      <c r="S6" s="10"/>
      <c r="T6" s="10"/>
      <c r="U6" s="10"/>
      <c r="V6" s="10"/>
      <c r="W6" s="10"/>
      <c r="X6" s="10"/>
      <c r="Y6" s="10"/>
      <c r="Z6" s="10"/>
    </row>
    <row r="7" ht="12.75" customHeight="1">
      <c r="A7" s="51"/>
      <c r="B7" s="53"/>
      <c r="C7" s="13"/>
      <c r="D7" s="13"/>
      <c r="E7" s="13"/>
      <c r="F7" s="14"/>
      <c r="G7" s="10"/>
      <c r="H7" s="10"/>
      <c r="I7" s="10"/>
      <c r="J7" s="10"/>
      <c r="K7" s="10"/>
      <c r="L7" s="10"/>
      <c r="M7" s="10"/>
      <c r="N7" s="10"/>
      <c r="O7" s="10"/>
      <c r="P7" s="10"/>
      <c r="Q7" s="10"/>
      <c r="R7" s="10"/>
      <c r="S7" s="10"/>
      <c r="T7" s="10"/>
      <c r="U7" s="10"/>
      <c r="V7" s="10"/>
      <c r="W7" s="10"/>
      <c r="X7" s="10"/>
      <c r="Y7" s="10"/>
      <c r="Z7" s="10"/>
    </row>
    <row r="8" ht="12.75" customHeight="1">
      <c r="A8" s="51"/>
      <c r="B8" s="53"/>
      <c r="C8" s="13"/>
      <c r="D8" s="13"/>
      <c r="E8" s="13"/>
      <c r="F8" s="14"/>
      <c r="G8" s="10"/>
      <c r="H8" s="10"/>
      <c r="I8" s="10"/>
      <c r="J8" s="10"/>
      <c r="K8" s="10"/>
      <c r="L8" s="10"/>
      <c r="M8" s="10"/>
      <c r="N8" s="10"/>
      <c r="O8" s="10"/>
      <c r="P8" s="10"/>
      <c r="Q8" s="10"/>
      <c r="R8" s="10"/>
      <c r="S8" s="10"/>
      <c r="T8" s="10"/>
      <c r="U8" s="10"/>
      <c r="V8" s="10"/>
      <c r="W8" s="10"/>
      <c r="X8" s="10"/>
      <c r="Y8" s="10"/>
      <c r="Z8" s="10"/>
    </row>
    <row r="9" ht="12.75" customHeight="1">
      <c r="A9" s="51"/>
      <c r="B9" s="53"/>
      <c r="C9" s="13"/>
      <c r="D9" s="13"/>
      <c r="E9" s="13"/>
      <c r="F9" s="14"/>
      <c r="G9" s="10"/>
      <c r="H9" s="10"/>
      <c r="I9" s="10"/>
      <c r="J9" s="10"/>
      <c r="K9" s="10"/>
      <c r="L9" s="10"/>
      <c r="M9" s="10"/>
      <c r="N9" s="10"/>
      <c r="O9" s="10"/>
      <c r="P9" s="10"/>
      <c r="Q9" s="10"/>
      <c r="R9" s="10"/>
      <c r="S9" s="10"/>
      <c r="T9" s="10"/>
      <c r="U9" s="10"/>
      <c r="V9" s="10"/>
      <c r="W9" s="10"/>
      <c r="X9" s="10"/>
      <c r="Y9" s="10"/>
      <c r="Z9" s="10"/>
    </row>
    <row r="10" ht="12.75" customHeight="1">
      <c r="A10" s="51"/>
      <c r="B10" s="53"/>
      <c r="C10" s="13"/>
      <c r="D10" s="13"/>
      <c r="E10" s="13"/>
      <c r="F10" s="14"/>
      <c r="G10" s="10"/>
      <c r="H10" s="10"/>
      <c r="I10" s="10"/>
      <c r="J10" s="10"/>
      <c r="K10" s="10"/>
      <c r="L10" s="10"/>
      <c r="M10" s="10"/>
      <c r="N10" s="10"/>
      <c r="O10" s="10"/>
      <c r="P10" s="10"/>
      <c r="Q10" s="10"/>
      <c r="R10" s="10"/>
      <c r="S10" s="10"/>
      <c r="T10" s="10"/>
      <c r="U10" s="10"/>
      <c r="V10" s="10"/>
      <c r="W10" s="10"/>
      <c r="X10" s="10"/>
      <c r="Y10" s="10"/>
      <c r="Z10" s="10"/>
    </row>
    <row r="11" ht="12.75" customHeight="1">
      <c r="A11" s="51"/>
      <c r="B11" s="53"/>
      <c r="C11" s="13"/>
      <c r="D11" s="13"/>
      <c r="E11" s="13"/>
      <c r="F11" s="14"/>
      <c r="G11" s="10"/>
      <c r="H11" s="10"/>
      <c r="I11" s="10"/>
      <c r="J11" s="10"/>
      <c r="K11" s="10"/>
      <c r="L11" s="10"/>
      <c r="M11" s="10"/>
      <c r="N11" s="10"/>
      <c r="O11" s="10"/>
      <c r="P11" s="10"/>
      <c r="Q11" s="10"/>
      <c r="R11" s="10"/>
      <c r="S11" s="10"/>
      <c r="T11" s="10"/>
      <c r="U11" s="10"/>
      <c r="V11" s="10"/>
      <c r="W11" s="10"/>
      <c r="X11" s="10"/>
      <c r="Y11" s="10"/>
      <c r="Z11" s="10"/>
    </row>
    <row r="12" ht="12.75" customHeight="1">
      <c r="A12" s="51"/>
      <c r="B12" s="53"/>
      <c r="C12" s="13"/>
      <c r="D12" s="13"/>
      <c r="E12" s="13"/>
      <c r="F12" s="14"/>
      <c r="G12" s="10"/>
      <c r="H12" s="10"/>
      <c r="I12" s="10"/>
      <c r="J12" s="10"/>
      <c r="K12" s="10"/>
      <c r="L12" s="10"/>
      <c r="M12" s="10"/>
      <c r="N12" s="10"/>
      <c r="O12" s="10"/>
      <c r="P12" s="10"/>
      <c r="Q12" s="10"/>
      <c r="R12" s="10"/>
      <c r="S12" s="10"/>
      <c r="T12" s="10"/>
      <c r="U12" s="10"/>
      <c r="V12" s="10"/>
      <c r="W12" s="10"/>
      <c r="X12" s="10"/>
      <c r="Y12" s="10"/>
      <c r="Z12" s="10"/>
    </row>
    <row r="13" ht="12.75" customHeight="1">
      <c r="A13" s="51"/>
      <c r="B13" s="53"/>
      <c r="C13" s="13"/>
      <c r="D13" s="13"/>
      <c r="E13" s="13"/>
      <c r="F13" s="14"/>
      <c r="G13" s="10"/>
      <c r="H13" s="10"/>
      <c r="I13" s="10"/>
      <c r="J13" s="10"/>
      <c r="K13" s="10"/>
      <c r="L13" s="10"/>
      <c r="M13" s="10"/>
      <c r="N13" s="10"/>
      <c r="O13" s="10"/>
      <c r="P13" s="10"/>
      <c r="Q13" s="10"/>
      <c r="R13" s="10"/>
      <c r="S13" s="10"/>
      <c r="T13" s="10"/>
      <c r="U13" s="10"/>
      <c r="V13" s="10"/>
      <c r="W13" s="10"/>
      <c r="X13" s="10"/>
      <c r="Y13" s="10"/>
      <c r="Z13" s="10"/>
    </row>
    <row r="14" ht="12.75" customHeight="1">
      <c r="A14" s="51"/>
      <c r="B14" s="53"/>
      <c r="C14" s="13"/>
      <c r="D14" s="13"/>
      <c r="E14" s="13"/>
      <c r="F14" s="14"/>
      <c r="G14" s="10"/>
      <c r="H14" s="10"/>
      <c r="I14" s="10"/>
      <c r="J14" s="10"/>
      <c r="K14" s="10"/>
      <c r="L14" s="10"/>
      <c r="M14" s="10"/>
      <c r="N14" s="10"/>
      <c r="O14" s="10"/>
      <c r="P14" s="10"/>
      <c r="Q14" s="10"/>
      <c r="R14" s="10"/>
      <c r="S14" s="10"/>
      <c r="T14" s="10"/>
      <c r="U14" s="10"/>
      <c r="V14" s="10"/>
      <c r="W14" s="10"/>
      <c r="X14" s="10"/>
      <c r="Y14" s="10"/>
      <c r="Z14" s="10"/>
    </row>
    <row r="15" ht="12.75" customHeight="1">
      <c r="A15" s="51"/>
      <c r="B15" s="53"/>
      <c r="C15" s="13"/>
      <c r="D15" s="13"/>
      <c r="E15" s="13"/>
      <c r="F15" s="14"/>
      <c r="G15" s="10"/>
      <c r="H15" s="10"/>
      <c r="I15" s="10"/>
      <c r="J15" s="10"/>
      <c r="K15" s="10"/>
      <c r="L15" s="10"/>
      <c r="M15" s="10"/>
      <c r="N15" s="10"/>
      <c r="O15" s="10"/>
      <c r="P15" s="10"/>
      <c r="Q15" s="10"/>
      <c r="R15" s="10"/>
      <c r="S15" s="10"/>
      <c r="T15" s="10"/>
      <c r="U15" s="10"/>
      <c r="V15" s="10"/>
      <c r="W15" s="10"/>
      <c r="X15" s="10"/>
      <c r="Y15" s="10"/>
      <c r="Z15" s="10"/>
    </row>
    <row r="16" ht="12.75" customHeight="1">
      <c r="A16" s="51"/>
      <c r="B16" s="53"/>
      <c r="C16" s="13"/>
      <c r="D16" s="13"/>
      <c r="E16" s="13"/>
      <c r="F16" s="14"/>
      <c r="G16" s="10"/>
      <c r="H16" s="10"/>
      <c r="I16" s="10"/>
      <c r="J16" s="10"/>
      <c r="K16" s="10"/>
      <c r="L16" s="10"/>
      <c r="M16" s="10"/>
      <c r="N16" s="10"/>
      <c r="O16" s="10"/>
      <c r="P16" s="10"/>
      <c r="Q16" s="10"/>
      <c r="R16" s="10"/>
      <c r="S16" s="10"/>
      <c r="T16" s="10"/>
      <c r="U16" s="10"/>
      <c r="V16" s="10"/>
      <c r="W16" s="10"/>
      <c r="X16" s="10"/>
      <c r="Y16" s="10"/>
      <c r="Z16" s="10"/>
    </row>
    <row r="17" ht="12.75" customHeight="1">
      <c r="A17" s="51"/>
      <c r="B17" s="53"/>
      <c r="C17" s="13"/>
      <c r="D17" s="13"/>
      <c r="E17" s="13"/>
      <c r="F17" s="14"/>
      <c r="G17" s="10"/>
      <c r="H17" s="10"/>
      <c r="I17" s="10"/>
      <c r="J17" s="10"/>
      <c r="K17" s="10"/>
      <c r="L17" s="10"/>
      <c r="M17" s="10"/>
      <c r="N17" s="10"/>
      <c r="O17" s="10"/>
      <c r="P17" s="10"/>
      <c r="Q17" s="10"/>
      <c r="R17" s="10"/>
      <c r="S17" s="10"/>
      <c r="T17" s="10"/>
      <c r="U17" s="10"/>
      <c r="V17" s="10"/>
      <c r="W17" s="10"/>
      <c r="X17" s="10"/>
      <c r="Y17" s="10"/>
      <c r="Z17" s="10"/>
    </row>
    <row r="18" ht="12.75" customHeight="1">
      <c r="A18" s="51"/>
      <c r="B18" s="53"/>
      <c r="C18" s="13"/>
      <c r="D18" s="13"/>
      <c r="E18" s="13"/>
      <c r="F18" s="14"/>
      <c r="G18" s="10"/>
      <c r="H18" s="10"/>
      <c r="I18" s="10"/>
      <c r="J18" s="10"/>
      <c r="K18" s="10"/>
      <c r="L18" s="10"/>
      <c r="M18" s="10"/>
      <c r="N18" s="10"/>
      <c r="O18" s="10"/>
      <c r="P18" s="10"/>
      <c r="Q18" s="10"/>
      <c r="R18" s="10"/>
      <c r="S18" s="10"/>
      <c r="T18" s="10"/>
      <c r="U18" s="10"/>
      <c r="V18" s="10"/>
      <c r="W18" s="10"/>
      <c r="X18" s="10"/>
      <c r="Y18" s="10"/>
      <c r="Z18" s="10"/>
    </row>
    <row r="19" ht="12.75" customHeight="1">
      <c r="A19" s="51"/>
      <c r="B19" s="53"/>
      <c r="C19" s="13"/>
      <c r="D19" s="13"/>
      <c r="E19" s="13"/>
      <c r="F19" s="14"/>
      <c r="G19" s="10"/>
      <c r="H19" s="10"/>
      <c r="I19" s="10"/>
      <c r="J19" s="10"/>
      <c r="K19" s="10"/>
      <c r="L19" s="10"/>
      <c r="M19" s="10"/>
      <c r="N19" s="10"/>
      <c r="O19" s="10"/>
      <c r="P19" s="10"/>
      <c r="Q19" s="10"/>
      <c r="R19" s="10"/>
      <c r="S19" s="10"/>
      <c r="T19" s="10"/>
      <c r="U19" s="10"/>
      <c r="V19" s="10"/>
      <c r="W19" s="10"/>
      <c r="X19" s="10"/>
      <c r="Y19" s="10"/>
      <c r="Z19" s="10"/>
    </row>
    <row r="20" ht="12.75" customHeight="1">
      <c r="A20" s="51"/>
      <c r="B20" s="53"/>
      <c r="C20" s="13"/>
      <c r="D20" s="13"/>
      <c r="E20" s="13"/>
      <c r="F20" s="14"/>
      <c r="G20" s="10"/>
      <c r="H20" s="10"/>
      <c r="I20" s="10"/>
      <c r="J20" s="10"/>
      <c r="K20" s="10"/>
      <c r="L20" s="10"/>
      <c r="M20" s="10"/>
      <c r="N20" s="10"/>
      <c r="O20" s="10"/>
      <c r="P20" s="10"/>
      <c r="Q20" s="10"/>
      <c r="R20" s="10"/>
      <c r="S20" s="10"/>
      <c r="T20" s="10"/>
      <c r="U20" s="10"/>
      <c r="V20" s="10"/>
      <c r="W20" s="10"/>
      <c r="X20" s="10"/>
      <c r="Y20" s="10"/>
      <c r="Z20" s="10"/>
    </row>
    <row r="21" ht="12.75" customHeight="1">
      <c r="A21" s="51"/>
      <c r="B21" s="53"/>
      <c r="C21" s="13"/>
      <c r="D21" s="13"/>
      <c r="E21" s="13"/>
      <c r="F21" s="14"/>
      <c r="G21" s="10"/>
      <c r="H21" s="10"/>
      <c r="I21" s="10"/>
      <c r="J21" s="10"/>
      <c r="K21" s="10"/>
      <c r="L21" s="10"/>
      <c r="M21" s="10"/>
      <c r="N21" s="10"/>
      <c r="O21" s="10"/>
      <c r="P21" s="10"/>
      <c r="Q21" s="10"/>
      <c r="R21" s="10"/>
      <c r="S21" s="10"/>
      <c r="T21" s="10"/>
      <c r="U21" s="10"/>
      <c r="V21" s="10"/>
      <c r="W21" s="10"/>
      <c r="X21" s="10"/>
      <c r="Y21" s="10"/>
      <c r="Z21" s="10"/>
    </row>
    <row r="22" ht="12.75" customHeight="1">
      <c r="A22" s="51"/>
      <c r="B22" s="53"/>
      <c r="C22" s="13"/>
      <c r="D22" s="13"/>
      <c r="E22" s="13"/>
      <c r="F22" s="14"/>
      <c r="G22" s="10"/>
      <c r="H22" s="10"/>
      <c r="I22" s="10"/>
      <c r="J22" s="10"/>
      <c r="K22" s="10"/>
      <c r="L22" s="10"/>
      <c r="M22" s="10"/>
      <c r="N22" s="10"/>
      <c r="O22" s="10"/>
      <c r="P22" s="10"/>
      <c r="Q22" s="10"/>
      <c r="R22" s="10"/>
      <c r="S22" s="10"/>
      <c r="T22" s="10"/>
      <c r="U22" s="10"/>
      <c r="V22" s="10"/>
      <c r="W22" s="10"/>
      <c r="X22" s="10"/>
      <c r="Y22" s="10"/>
      <c r="Z22" s="10"/>
    </row>
    <row r="23" ht="12.75" customHeight="1">
      <c r="A23" s="51"/>
      <c r="B23" s="53"/>
      <c r="C23" s="13"/>
      <c r="D23" s="13"/>
      <c r="E23" s="13"/>
      <c r="F23" s="14"/>
      <c r="G23" s="10"/>
      <c r="H23" s="10"/>
      <c r="I23" s="10"/>
      <c r="J23" s="10"/>
      <c r="K23" s="10"/>
      <c r="L23" s="10"/>
      <c r="M23" s="10"/>
      <c r="N23" s="10"/>
      <c r="O23" s="10"/>
      <c r="P23" s="10"/>
      <c r="Q23" s="10"/>
      <c r="R23" s="10"/>
      <c r="S23" s="10"/>
      <c r="T23" s="10"/>
      <c r="U23" s="10"/>
      <c r="V23" s="10"/>
      <c r="W23" s="10"/>
      <c r="X23" s="10"/>
      <c r="Y23" s="10"/>
      <c r="Z23" s="10"/>
    </row>
    <row r="24" ht="12.75" customHeight="1">
      <c r="A24" s="51"/>
      <c r="B24" s="53"/>
      <c r="C24" s="13"/>
      <c r="D24" s="13"/>
      <c r="E24" s="13"/>
      <c r="F24" s="14"/>
      <c r="G24" s="10"/>
      <c r="H24" s="10"/>
      <c r="I24" s="10"/>
      <c r="J24" s="10"/>
      <c r="K24" s="10"/>
      <c r="L24" s="10"/>
      <c r="M24" s="10"/>
      <c r="N24" s="10"/>
      <c r="O24" s="10"/>
      <c r="P24" s="10"/>
      <c r="Q24" s="10"/>
      <c r="R24" s="10"/>
      <c r="S24" s="10"/>
      <c r="T24" s="10"/>
      <c r="U24" s="10"/>
      <c r="V24" s="10"/>
      <c r="W24" s="10"/>
      <c r="X24" s="10"/>
      <c r="Y24" s="10"/>
      <c r="Z24" s="10"/>
    </row>
    <row r="25" ht="12.75" customHeight="1">
      <c r="A25" s="51"/>
      <c r="B25" s="53"/>
      <c r="C25" s="13"/>
      <c r="D25" s="13"/>
      <c r="E25" s="13"/>
      <c r="F25" s="14"/>
      <c r="G25" s="10"/>
      <c r="H25" s="10"/>
      <c r="I25" s="10"/>
      <c r="J25" s="10"/>
      <c r="K25" s="10"/>
      <c r="L25" s="10"/>
      <c r="M25" s="10"/>
      <c r="N25" s="10"/>
      <c r="O25" s="10"/>
      <c r="P25" s="10"/>
      <c r="Q25" s="10"/>
      <c r="R25" s="10"/>
      <c r="S25" s="10"/>
      <c r="T25" s="10"/>
      <c r="U25" s="10"/>
      <c r="V25" s="10"/>
      <c r="W25" s="10"/>
      <c r="X25" s="10"/>
      <c r="Y25" s="10"/>
      <c r="Z25" s="10"/>
    </row>
    <row r="26" ht="12.75" customHeight="1">
      <c r="A26" s="51"/>
      <c r="B26" s="53"/>
      <c r="C26" s="13"/>
      <c r="D26" s="13"/>
      <c r="E26" s="13"/>
      <c r="F26" s="14"/>
      <c r="G26" s="10"/>
      <c r="H26" s="10"/>
      <c r="I26" s="10"/>
      <c r="J26" s="10"/>
      <c r="K26" s="10"/>
      <c r="L26" s="10"/>
      <c r="M26" s="10"/>
      <c r="N26" s="10"/>
      <c r="O26" s="10"/>
      <c r="P26" s="10"/>
      <c r="Q26" s="10"/>
      <c r="R26" s="10"/>
      <c r="S26" s="10"/>
      <c r="T26" s="10"/>
      <c r="U26" s="10"/>
      <c r="V26" s="10"/>
      <c r="W26" s="10"/>
      <c r="X26" s="10"/>
      <c r="Y26" s="10"/>
      <c r="Z26" s="10"/>
    </row>
    <row r="27" ht="12.75" customHeight="1">
      <c r="A27" s="51"/>
      <c r="B27" s="53"/>
      <c r="C27" s="13"/>
      <c r="D27" s="13"/>
      <c r="E27" s="13"/>
      <c r="F27" s="14"/>
      <c r="G27" s="10"/>
      <c r="H27" s="10"/>
      <c r="I27" s="10"/>
      <c r="J27" s="10"/>
      <c r="K27" s="10"/>
      <c r="L27" s="10"/>
      <c r="M27" s="10"/>
      <c r="N27" s="10"/>
      <c r="O27" s="10"/>
      <c r="P27" s="10"/>
      <c r="Q27" s="10"/>
      <c r="R27" s="10"/>
      <c r="S27" s="10"/>
      <c r="T27" s="10"/>
      <c r="U27" s="10"/>
      <c r="V27" s="10"/>
      <c r="W27" s="10"/>
      <c r="X27" s="10"/>
      <c r="Y27" s="10"/>
      <c r="Z27" s="10"/>
    </row>
    <row r="28" ht="12.75" customHeight="1">
      <c r="A28" s="51"/>
      <c r="B28" s="53"/>
      <c r="C28" s="13"/>
      <c r="D28" s="13"/>
      <c r="E28" s="13"/>
      <c r="F28" s="14"/>
      <c r="G28" s="10"/>
      <c r="H28" s="10"/>
      <c r="I28" s="10"/>
      <c r="J28" s="10"/>
      <c r="K28" s="10"/>
      <c r="L28" s="10"/>
      <c r="M28" s="10"/>
      <c r="N28" s="10"/>
      <c r="O28" s="10"/>
      <c r="P28" s="10"/>
      <c r="Q28" s="10"/>
      <c r="R28" s="10"/>
      <c r="S28" s="10"/>
      <c r="T28" s="10"/>
      <c r="U28" s="10"/>
      <c r="V28" s="10"/>
      <c r="W28" s="10"/>
      <c r="X28" s="10"/>
      <c r="Y28" s="10"/>
      <c r="Z28" s="10"/>
    </row>
    <row r="29" ht="12.75" customHeight="1">
      <c r="A29" s="51"/>
      <c r="B29" s="53"/>
      <c r="C29" s="13"/>
      <c r="D29" s="13"/>
      <c r="E29" s="13"/>
      <c r="F29" s="14"/>
      <c r="G29" s="10"/>
      <c r="H29" s="10"/>
      <c r="I29" s="10"/>
      <c r="J29" s="10"/>
      <c r="K29" s="10"/>
      <c r="L29" s="10"/>
      <c r="M29" s="10"/>
      <c r="N29" s="10"/>
      <c r="O29" s="10"/>
      <c r="P29" s="10"/>
      <c r="Q29" s="10"/>
      <c r="R29" s="10"/>
      <c r="S29" s="10"/>
      <c r="T29" s="10"/>
      <c r="U29" s="10"/>
      <c r="V29" s="10"/>
      <c r="W29" s="10"/>
      <c r="X29" s="10"/>
      <c r="Y29" s="10"/>
      <c r="Z29" s="10"/>
    </row>
    <row r="30" ht="12.75" customHeight="1">
      <c r="A30" s="51"/>
      <c r="B30" s="53"/>
      <c r="C30" s="13"/>
      <c r="D30" s="13"/>
      <c r="E30" s="13"/>
      <c r="F30" s="14"/>
      <c r="G30" s="10"/>
      <c r="H30" s="10"/>
      <c r="I30" s="10"/>
      <c r="J30" s="10"/>
      <c r="K30" s="10"/>
      <c r="L30" s="10"/>
      <c r="M30" s="10"/>
      <c r="N30" s="10"/>
      <c r="O30" s="10"/>
      <c r="P30" s="10"/>
      <c r="Q30" s="10"/>
      <c r="R30" s="10"/>
      <c r="S30" s="10"/>
      <c r="T30" s="10"/>
      <c r="U30" s="10"/>
      <c r="V30" s="10"/>
      <c r="W30" s="10"/>
      <c r="X30" s="10"/>
      <c r="Y30" s="10"/>
      <c r="Z30" s="10"/>
    </row>
    <row r="31" ht="12.75" customHeight="1">
      <c r="A31" s="51"/>
      <c r="B31" s="53"/>
      <c r="C31" s="13"/>
      <c r="D31" s="13"/>
      <c r="E31" s="13"/>
      <c r="F31" s="14"/>
      <c r="G31" s="10"/>
      <c r="H31" s="10"/>
      <c r="I31" s="10"/>
      <c r="J31" s="10"/>
      <c r="K31" s="10"/>
      <c r="L31" s="10"/>
      <c r="M31" s="10"/>
      <c r="N31" s="10"/>
      <c r="O31" s="10"/>
      <c r="P31" s="10"/>
      <c r="Q31" s="10"/>
      <c r="R31" s="10"/>
      <c r="S31" s="10"/>
      <c r="T31" s="10"/>
      <c r="U31" s="10"/>
      <c r="V31" s="10"/>
      <c r="W31" s="10"/>
      <c r="X31" s="10"/>
      <c r="Y31" s="10"/>
      <c r="Z31" s="10"/>
    </row>
    <row r="32" ht="12.75" customHeight="1">
      <c r="A32" s="51"/>
      <c r="B32" s="53"/>
      <c r="C32" s="13"/>
      <c r="D32" s="13"/>
      <c r="E32" s="13"/>
      <c r="F32" s="14"/>
      <c r="G32" s="10"/>
      <c r="H32" s="10"/>
      <c r="I32" s="10"/>
      <c r="J32" s="10"/>
      <c r="K32" s="10"/>
      <c r="L32" s="10"/>
      <c r="M32" s="10"/>
      <c r="N32" s="10"/>
      <c r="O32" s="10"/>
      <c r="P32" s="10"/>
      <c r="Q32" s="10"/>
      <c r="R32" s="10"/>
      <c r="S32" s="10"/>
      <c r="T32" s="10"/>
      <c r="U32" s="10"/>
      <c r="V32" s="10"/>
      <c r="W32" s="10"/>
      <c r="X32" s="10"/>
      <c r="Y32" s="10"/>
      <c r="Z32" s="10"/>
    </row>
    <row r="33" ht="12.75" customHeight="1">
      <c r="A33" s="51"/>
      <c r="B33" s="53"/>
      <c r="C33" s="13"/>
      <c r="D33" s="13"/>
      <c r="E33" s="13"/>
      <c r="F33" s="14"/>
      <c r="G33" s="10"/>
      <c r="H33" s="10"/>
      <c r="I33" s="10"/>
      <c r="J33" s="10"/>
      <c r="K33" s="10"/>
      <c r="L33" s="10"/>
      <c r="M33" s="10"/>
      <c r="N33" s="10"/>
      <c r="O33" s="10"/>
      <c r="P33" s="10"/>
      <c r="Q33" s="10"/>
      <c r="R33" s="10"/>
      <c r="S33" s="10"/>
      <c r="T33" s="10"/>
      <c r="U33" s="10"/>
      <c r="V33" s="10"/>
      <c r="W33" s="10"/>
      <c r="X33" s="10"/>
      <c r="Y33" s="10"/>
      <c r="Z33" s="10"/>
    </row>
    <row r="34" ht="12.75" customHeight="1">
      <c r="A34" s="51"/>
      <c r="B34" s="53"/>
      <c r="C34" s="13"/>
      <c r="D34" s="13"/>
      <c r="E34" s="13"/>
      <c r="F34" s="14"/>
      <c r="G34" s="10"/>
      <c r="H34" s="10"/>
      <c r="I34" s="10"/>
      <c r="J34" s="10"/>
      <c r="K34" s="10"/>
      <c r="L34" s="10"/>
      <c r="M34" s="10"/>
      <c r="N34" s="10"/>
      <c r="O34" s="10"/>
      <c r="P34" s="10"/>
      <c r="Q34" s="10"/>
      <c r="R34" s="10"/>
      <c r="S34" s="10"/>
      <c r="T34" s="10"/>
      <c r="U34" s="10"/>
      <c r="V34" s="10"/>
      <c r="W34" s="10"/>
      <c r="X34" s="10"/>
      <c r="Y34" s="10"/>
      <c r="Z34" s="10"/>
    </row>
    <row r="35" ht="12.75" customHeight="1">
      <c r="A35" s="51"/>
      <c r="B35" s="53"/>
      <c r="C35" s="13"/>
      <c r="D35" s="13"/>
      <c r="E35" s="13"/>
      <c r="F35" s="14"/>
      <c r="G35" s="10"/>
      <c r="H35" s="10"/>
      <c r="I35" s="10"/>
      <c r="J35" s="10"/>
      <c r="K35" s="10"/>
      <c r="L35" s="10"/>
      <c r="M35" s="10"/>
      <c r="N35" s="10"/>
      <c r="O35" s="10"/>
      <c r="P35" s="10"/>
      <c r="Q35" s="10"/>
      <c r="R35" s="10"/>
      <c r="S35" s="10"/>
      <c r="T35" s="10"/>
      <c r="U35" s="10"/>
      <c r="V35" s="10"/>
      <c r="W35" s="10"/>
      <c r="X35" s="10"/>
      <c r="Y35" s="10"/>
      <c r="Z35" s="10"/>
    </row>
    <row r="36" ht="12.75" customHeight="1">
      <c r="A36" s="51"/>
      <c r="B36" s="53"/>
      <c r="C36" s="13"/>
      <c r="D36" s="13"/>
      <c r="E36" s="13"/>
      <c r="F36" s="14"/>
      <c r="G36" s="10"/>
      <c r="H36" s="10"/>
      <c r="I36" s="10"/>
      <c r="J36" s="10"/>
      <c r="K36" s="10"/>
      <c r="L36" s="10"/>
      <c r="M36" s="10"/>
      <c r="N36" s="10"/>
      <c r="O36" s="10"/>
      <c r="P36" s="10"/>
      <c r="Q36" s="10"/>
      <c r="R36" s="10"/>
      <c r="S36" s="10"/>
      <c r="T36" s="10"/>
      <c r="U36" s="10"/>
      <c r="V36" s="10"/>
      <c r="W36" s="10"/>
      <c r="X36" s="10"/>
      <c r="Y36" s="10"/>
      <c r="Z36" s="10"/>
    </row>
    <row r="37" ht="12.75" customHeight="1">
      <c r="A37" s="51"/>
      <c r="B37" s="53"/>
      <c r="C37" s="13"/>
      <c r="D37" s="13"/>
      <c r="E37" s="13"/>
      <c r="F37" s="14"/>
      <c r="G37" s="10"/>
      <c r="H37" s="10"/>
      <c r="I37" s="10"/>
      <c r="J37" s="10"/>
      <c r="K37" s="10"/>
      <c r="L37" s="10"/>
      <c r="M37" s="10"/>
      <c r="N37" s="10"/>
      <c r="O37" s="10"/>
      <c r="P37" s="10"/>
      <c r="Q37" s="10"/>
      <c r="R37" s="10"/>
      <c r="S37" s="10"/>
      <c r="T37" s="10"/>
      <c r="U37" s="10"/>
      <c r="V37" s="10"/>
      <c r="W37" s="10"/>
      <c r="X37" s="10"/>
      <c r="Y37" s="10"/>
      <c r="Z37" s="10"/>
    </row>
    <row r="38" ht="12.75" customHeight="1">
      <c r="A38" s="51"/>
      <c r="B38" s="53"/>
      <c r="C38" s="13"/>
      <c r="D38" s="13"/>
      <c r="E38" s="13"/>
      <c r="F38" s="14"/>
      <c r="G38" s="10"/>
      <c r="H38" s="10"/>
      <c r="I38" s="10"/>
      <c r="J38" s="10"/>
      <c r="K38" s="10"/>
      <c r="L38" s="10"/>
      <c r="M38" s="10"/>
      <c r="N38" s="10"/>
      <c r="O38" s="10"/>
      <c r="P38" s="10"/>
      <c r="Q38" s="10"/>
      <c r="R38" s="10"/>
      <c r="S38" s="10"/>
      <c r="T38" s="10"/>
      <c r="U38" s="10"/>
      <c r="V38" s="10"/>
      <c r="W38" s="10"/>
      <c r="X38" s="10"/>
      <c r="Y38" s="10"/>
      <c r="Z38" s="10"/>
    </row>
    <row r="39" ht="12.75" customHeight="1">
      <c r="A39" s="51"/>
      <c r="B39" s="53"/>
      <c r="C39" s="13"/>
      <c r="D39" s="13"/>
      <c r="E39" s="13"/>
      <c r="F39" s="14"/>
      <c r="G39" s="10"/>
      <c r="H39" s="10"/>
      <c r="I39" s="10"/>
      <c r="J39" s="10"/>
      <c r="K39" s="10"/>
      <c r="L39" s="10"/>
      <c r="M39" s="10"/>
      <c r="N39" s="10"/>
      <c r="O39" s="10"/>
      <c r="P39" s="10"/>
      <c r="Q39" s="10"/>
      <c r="R39" s="10"/>
      <c r="S39" s="10"/>
      <c r="T39" s="10"/>
      <c r="U39" s="10"/>
      <c r="V39" s="10"/>
      <c r="W39" s="10"/>
      <c r="X39" s="10"/>
      <c r="Y39" s="10"/>
      <c r="Z39" s="10"/>
    </row>
    <row r="40" ht="12.75" customHeight="1">
      <c r="A40" s="51"/>
      <c r="B40" s="53"/>
      <c r="C40" s="13"/>
      <c r="D40" s="13"/>
      <c r="E40" s="13"/>
      <c r="F40" s="14"/>
      <c r="G40" s="10"/>
      <c r="H40" s="10"/>
      <c r="I40" s="10"/>
      <c r="J40" s="10"/>
      <c r="K40" s="10"/>
      <c r="L40" s="10"/>
      <c r="M40" s="10"/>
      <c r="N40" s="10"/>
      <c r="O40" s="10"/>
      <c r="P40" s="10"/>
      <c r="Q40" s="10"/>
      <c r="R40" s="10"/>
      <c r="S40" s="10"/>
      <c r="T40" s="10"/>
      <c r="U40" s="10"/>
      <c r="V40" s="10"/>
      <c r="W40" s="10"/>
      <c r="X40" s="10"/>
      <c r="Y40" s="10"/>
      <c r="Z40" s="10"/>
    </row>
    <row r="41" ht="12.75" customHeight="1">
      <c r="A41" s="51"/>
      <c r="B41" s="53"/>
      <c r="C41" s="13"/>
      <c r="D41" s="13"/>
      <c r="E41" s="13"/>
      <c r="F41" s="14"/>
      <c r="G41" s="10"/>
      <c r="H41" s="10"/>
      <c r="I41" s="10"/>
      <c r="J41" s="10"/>
      <c r="K41" s="10"/>
      <c r="L41" s="10"/>
      <c r="M41" s="10"/>
      <c r="N41" s="10"/>
      <c r="O41" s="10"/>
      <c r="P41" s="10"/>
      <c r="Q41" s="10"/>
      <c r="R41" s="10"/>
      <c r="S41" s="10"/>
      <c r="T41" s="10"/>
      <c r="U41" s="10"/>
      <c r="V41" s="10"/>
      <c r="W41" s="10"/>
      <c r="X41" s="10"/>
      <c r="Y41" s="10"/>
      <c r="Z41" s="10"/>
    </row>
    <row r="42" ht="12.75" customHeight="1">
      <c r="A42" s="51"/>
      <c r="B42" s="53"/>
      <c r="C42" s="13"/>
      <c r="D42" s="13"/>
      <c r="E42" s="13"/>
      <c r="F42" s="14"/>
      <c r="G42" s="10"/>
      <c r="H42" s="10"/>
      <c r="I42" s="10"/>
      <c r="J42" s="10"/>
      <c r="K42" s="10"/>
      <c r="L42" s="10"/>
      <c r="M42" s="10"/>
      <c r="N42" s="10"/>
      <c r="O42" s="10"/>
      <c r="P42" s="10"/>
      <c r="Q42" s="10"/>
      <c r="R42" s="10"/>
      <c r="S42" s="10"/>
      <c r="T42" s="10"/>
      <c r="U42" s="10"/>
      <c r="V42" s="10"/>
      <c r="W42" s="10"/>
      <c r="X42" s="10"/>
      <c r="Y42" s="10"/>
      <c r="Z42" s="10"/>
    </row>
    <row r="43" ht="12.75" customHeight="1">
      <c r="A43" s="51"/>
      <c r="B43" s="53"/>
      <c r="C43" s="13"/>
      <c r="D43" s="13"/>
      <c r="E43" s="13"/>
      <c r="F43" s="14"/>
      <c r="G43" s="10"/>
      <c r="H43" s="10"/>
      <c r="I43" s="10"/>
      <c r="J43" s="10"/>
      <c r="K43" s="10"/>
      <c r="L43" s="10"/>
      <c r="M43" s="10"/>
      <c r="N43" s="10"/>
      <c r="O43" s="10"/>
      <c r="P43" s="10"/>
      <c r="Q43" s="10"/>
      <c r="R43" s="10"/>
      <c r="S43" s="10"/>
      <c r="T43" s="10"/>
      <c r="U43" s="10"/>
      <c r="V43" s="10"/>
      <c r="W43" s="10"/>
      <c r="X43" s="10"/>
      <c r="Y43" s="10"/>
      <c r="Z43" s="10"/>
    </row>
    <row r="44" ht="12.75" customHeight="1">
      <c r="A44" s="51"/>
      <c r="B44" s="53"/>
      <c r="C44" s="13"/>
      <c r="D44" s="13"/>
      <c r="E44" s="13"/>
      <c r="F44" s="14"/>
      <c r="G44" s="10"/>
      <c r="H44" s="10"/>
      <c r="I44" s="10"/>
      <c r="J44" s="10"/>
      <c r="K44" s="10"/>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3">
    <mergeCell ref="B18:F18"/>
    <mergeCell ref="B24:F24"/>
    <mergeCell ref="B19:F19"/>
    <mergeCell ref="B20:F20"/>
    <mergeCell ref="B21:F21"/>
    <mergeCell ref="B22:F22"/>
    <mergeCell ref="B23:F23"/>
    <mergeCell ref="B40:F40"/>
    <mergeCell ref="B39:F39"/>
    <mergeCell ref="B36:F36"/>
    <mergeCell ref="B38:F38"/>
    <mergeCell ref="B37:F37"/>
    <mergeCell ref="B16:F16"/>
    <mergeCell ref="B17:F17"/>
    <mergeCell ref="B41:F41"/>
    <mergeCell ref="B42:F42"/>
    <mergeCell ref="B43:F43"/>
    <mergeCell ref="B44:F44"/>
    <mergeCell ref="B35:F35"/>
    <mergeCell ref="A3:A4"/>
    <mergeCell ref="B3:F4"/>
    <mergeCell ref="D1:E1"/>
    <mergeCell ref="B5:F5"/>
    <mergeCell ref="B26:F26"/>
    <mergeCell ref="B25:F25"/>
    <mergeCell ref="B32:F32"/>
    <mergeCell ref="B31:F31"/>
    <mergeCell ref="B29:F29"/>
    <mergeCell ref="B30:F30"/>
    <mergeCell ref="B28:F28"/>
    <mergeCell ref="B27:F27"/>
    <mergeCell ref="B34:F34"/>
    <mergeCell ref="B33:F33"/>
    <mergeCell ref="B13:F13"/>
    <mergeCell ref="B12:F12"/>
    <mergeCell ref="B7:F7"/>
    <mergeCell ref="B10:F10"/>
    <mergeCell ref="B8:F8"/>
    <mergeCell ref="B9:F9"/>
    <mergeCell ref="B14:F14"/>
    <mergeCell ref="B15:F15"/>
    <mergeCell ref="B6:F6"/>
    <mergeCell ref="B11:F11"/>
  </mergeCells>
  <printOptions/>
  <pageMargins bottom="0.75" footer="0.0" header="0.0" left="0.7" right="0.7" top="0.75"/>
  <pageSetup orientation="landscape"/>
  <headerFooter>
    <oddHeader>&amp;LBNY Mellon&amp;RReview Decision Log</oddHeader>
    <oddFooter>&amp;LInternal Classification:  Internal&amp;CPage &amp;P of &amp;R&amp;A</oddFooter>
  </headerFooter>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0"/>
    <col customWidth="1" min="2" max="2" width="23.86"/>
    <col customWidth="1" min="3" max="3" width="12.29"/>
    <col customWidth="1" min="4" max="4" width="9.14"/>
    <col customWidth="1" min="5" max="5" width="22.57"/>
    <col customWidth="1" min="6" max="7" width="9.14"/>
    <col customWidth="1" min="8" max="26" width="8.0"/>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1"/>
      <c r="B2" s="5"/>
      <c r="C2" s="1"/>
      <c r="D2" s="1"/>
      <c r="E2" s="1"/>
      <c r="F2" s="1"/>
      <c r="G2" s="1"/>
      <c r="H2" s="1"/>
      <c r="I2" s="1"/>
      <c r="J2" s="1"/>
      <c r="K2" s="1"/>
      <c r="L2" s="1"/>
      <c r="M2" s="1"/>
      <c r="N2" s="1"/>
      <c r="O2" s="1"/>
      <c r="P2" s="1"/>
      <c r="Q2" s="1"/>
      <c r="R2" s="1"/>
      <c r="S2" s="1"/>
      <c r="T2" s="1"/>
      <c r="U2" s="1"/>
      <c r="V2" s="1"/>
      <c r="W2" s="1"/>
      <c r="X2" s="1"/>
      <c r="Y2" s="1"/>
      <c r="Z2" s="1"/>
    </row>
    <row r="3" ht="12.75" customHeight="1">
      <c r="A3" s="9" t="s">
        <v>2</v>
      </c>
      <c r="B3" s="11" t="s">
        <v>5</v>
      </c>
      <c r="C3" s="13"/>
      <c r="D3" s="13"/>
      <c r="E3" s="14"/>
      <c r="F3" s="1"/>
      <c r="G3" s="1"/>
      <c r="H3" s="1"/>
      <c r="I3" s="1"/>
      <c r="J3" s="1"/>
      <c r="K3" s="1"/>
      <c r="L3" s="1"/>
      <c r="M3" s="1"/>
      <c r="N3" s="1"/>
      <c r="O3" s="1"/>
      <c r="P3" s="1"/>
      <c r="Q3" s="1"/>
      <c r="R3" s="1"/>
      <c r="S3" s="1"/>
      <c r="T3" s="1"/>
      <c r="U3" s="1"/>
      <c r="V3" s="1"/>
      <c r="W3" s="1"/>
      <c r="X3" s="1"/>
      <c r="Y3" s="1"/>
      <c r="Z3" s="1"/>
    </row>
    <row r="4" ht="12.75" customHeight="1">
      <c r="A4" s="9" t="s">
        <v>3</v>
      </c>
      <c r="B4" s="11" t="s">
        <v>194</v>
      </c>
      <c r="C4" s="13"/>
      <c r="D4" s="13"/>
      <c r="E4" s="14"/>
      <c r="F4" s="1"/>
      <c r="G4" s="1"/>
      <c r="H4" s="1"/>
      <c r="I4" s="1"/>
      <c r="J4" s="1"/>
      <c r="K4" s="1"/>
      <c r="L4" s="1"/>
      <c r="M4" s="1"/>
      <c r="N4" s="1"/>
      <c r="O4" s="1"/>
      <c r="P4" s="1"/>
      <c r="Q4" s="1"/>
      <c r="R4" s="1"/>
      <c r="S4" s="1"/>
      <c r="T4" s="1"/>
      <c r="U4" s="1"/>
      <c r="V4" s="1"/>
      <c r="W4" s="1"/>
      <c r="X4" s="1"/>
      <c r="Y4" s="1"/>
      <c r="Z4" s="1"/>
    </row>
    <row r="5" ht="12.75" customHeight="1">
      <c r="A5" s="9" t="s">
        <v>8</v>
      </c>
      <c r="B5" s="19">
        <v>1.0</v>
      </c>
      <c r="C5" s="13"/>
      <c r="D5" s="13"/>
      <c r="E5" s="14"/>
      <c r="F5" s="1"/>
      <c r="G5" s="1"/>
      <c r="H5" s="1"/>
      <c r="I5" s="1"/>
      <c r="J5" s="1"/>
      <c r="K5" s="1"/>
      <c r="L5" s="1"/>
      <c r="M5" s="1"/>
      <c r="N5" s="1"/>
      <c r="O5" s="1"/>
      <c r="P5" s="1"/>
      <c r="Q5" s="1"/>
      <c r="R5" s="1"/>
      <c r="S5" s="1"/>
      <c r="T5" s="1"/>
      <c r="U5" s="1"/>
      <c r="V5" s="1"/>
      <c r="W5" s="1"/>
      <c r="X5" s="1"/>
      <c r="Y5" s="1"/>
      <c r="Z5" s="1"/>
    </row>
    <row r="6" ht="12.75" customHeight="1">
      <c r="A6" s="9" t="s">
        <v>9</v>
      </c>
      <c r="B6" s="11" t="s">
        <v>10</v>
      </c>
      <c r="C6" s="13"/>
      <c r="D6" s="13"/>
      <c r="E6" s="14"/>
      <c r="F6" s="1"/>
      <c r="G6" s="1"/>
      <c r="H6" s="1"/>
      <c r="I6" s="1"/>
      <c r="J6" s="1"/>
      <c r="K6" s="1"/>
      <c r="L6" s="1"/>
      <c r="M6" s="1"/>
      <c r="N6" s="1"/>
      <c r="O6" s="1"/>
      <c r="P6" s="1"/>
      <c r="Q6" s="1"/>
      <c r="R6" s="1"/>
      <c r="S6" s="1"/>
      <c r="T6" s="1"/>
      <c r="U6" s="1"/>
      <c r="V6" s="1"/>
      <c r="W6" s="1"/>
      <c r="X6" s="1"/>
      <c r="Y6" s="1"/>
      <c r="Z6" s="1"/>
    </row>
    <row r="7" ht="12.75" customHeight="1">
      <c r="A7" s="9"/>
      <c r="B7" s="1"/>
      <c r="C7" s="1"/>
      <c r="D7" s="1"/>
      <c r="E7" s="1"/>
      <c r="F7" s="1"/>
      <c r="G7" s="1"/>
      <c r="H7" s="1"/>
      <c r="I7" s="1"/>
      <c r="J7" s="1"/>
      <c r="K7" s="1"/>
      <c r="L7" s="1"/>
      <c r="M7" s="1"/>
      <c r="N7" s="1"/>
      <c r="O7" s="1"/>
      <c r="P7" s="1"/>
      <c r="Q7" s="1"/>
      <c r="R7" s="1"/>
      <c r="S7" s="1"/>
      <c r="T7" s="1"/>
      <c r="U7" s="1"/>
      <c r="V7" s="1"/>
      <c r="W7" s="1"/>
      <c r="X7" s="1"/>
      <c r="Y7" s="1"/>
      <c r="Z7" s="1"/>
    </row>
    <row r="8" ht="12.75" customHeight="1">
      <c r="A8" s="43" t="s">
        <v>14</v>
      </c>
      <c r="B8" s="48"/>
      <c r="C8" s="48"/>
      <c r="D8" s="48"/>
      <c r="E8" s="48"/>
      <c r="F8" s="5"/>
      <c r="G8" s="5"/>
      <c r="H8" s="1"/>
      <c r="I8" s="1"/>
      <c r="J8" s="1"/>
      <c r="K8" s="1"/>
      <c r="L8" s="1"/>
      <c r="M8" s="1"/>
      <c r="N8" s="1"/>
      <c r="O8" s="1"/>
      <c r="P8" s="1"/>
      <c r="Q8" s="1"/>
      <c r="R8" s="1"/>
      <c r="S8" s="1"/>
      <c r="T8" s="1"/>
      <c r="U8" s="1"/>
      <c r="V8" s="1"/>
      <c r="W8" s="1"/>
      <c r="X8" s="1"/>
      <c r="Y8" s="1"/>
      <c r="Z8" s="1"/>
    </row>
    <row r="9" ht="12.75" customHeight="1">
      <c r="A9" s="9" t="s">
        <v>30</v>
      </c>
      <c r="B9" s="50">
        <v>43587.0</v>
      </c>
      <c r="C9" s="14"/>
      <c r="D9" s="52"/>
      <c r="E9" s="52"/>
      <c r="F9" s="52"/>
      <c r="G9" s="52"/>
      <c r="H9" s="1"/>
      <c r="I9" s="1"/>
      <c r="J9" s="1"/>
      <c r="K9" s="1"/>
      <c r="L9" s="1"/>
      <c r="M9" s="1"/>
      <c r="N9" s="1"/>
      <c r="O9" s="1"/>
      <c r="P9" s="1"/>
      <c r="Q9" s="1"/>
      <c r="R9" s="1"/>
      <c r="S9" s="1"/>
      <c r="T9" s="1"/>
      <c r="U9" s="1"/>
      <c r="V9" s="1"/>
      <c r="W9" s="1"/>
      <c r="X9" s="1"/>
      <c r="Y9" s="1"/>
      <c r="Z9" s="1"/>
    </row>
    <row r="10" ht="12.75" customHeight="1">
      <c r="A10" s="9" t="s">
        <v>36</v>
      </c>
      <c r="B10" s="54">
        <v>0.6666666666666666</v>
      </c>
      <c r="C10" s="14"/>
      <c r="D10" s="52"/>
      <c r="E10" s="52"/>
      <c r="F10" s="52"/>
      <c r="G10" s="52"/>
      <c r="H10" s="1"/>
      <c r="I10" s="1"/>
      <c r="J10" s="1"/>
      <c r="K10" s="1"/>
      <c r="L10" s="1"/>
      <c r="M10" s="1"/>
      <c r="N10" s="1"/>
      <c r="O10" s="1"/>
      <c r="P10" s="1"/>
      <c r="Q10" s="1"/>
      <c r="R10" s="1"/>
      <c r="S10" s="1"/>
      <c r="T10" s="1"/>
      <c r="U10" s="1"/>
      <c r="V10" s="1"/>
      <c r="W10" s="1"/>
      <c r="X10" s="1"/>
      <c r="Y10" s="1"/>
      <c r="Z10" s="1"/>
    </row>
    <row r="11" ht="12.75" customHeight="1">
      <c r="A11" s="9" t="s">
        <v>43</v>
      </c>
      <c r="B11" s="54">
        <v>0.7916666666666666</v>
      </c>
      <c r="C11" s="14"/>
      <c r="D11" s="52"/>
      <c r="E11" s="52"/>
      <c r="F11" s="52"/>
      <c r="G11" s="52"/>
      <c r="H11" s="1"/>
      <c r="I11" s="1"/>
      <c r="J11" s="1"/>
      <c r="K11" s="1"/>
      <c r="L11" s="1"/>
      <c r="M11" s="1"/>
      <c r="N11" s="1"/>
      <c r="O11" s="1"/>
      <c r="P11" s="1"/>
      <c r="Q11" s="1"/>
      <c r="R11" s="1"/>
      <c r="S11" s="1"/>
      <c r="T11" s="1"/>
      <c r="U11" s="1"/>
      <c r="V11" s="1"/>
      <c r="W11" s="1"/>
      <c r="X11" s="1"/>
      <c r="Y11" s="1"/>
      <c r="Z11" s="1"/>
    </row>
    <row r="12" ht="12.75" customHeight="1">
      <c r="A12" s="9" t="s">
        <v>45</v>
      </c>
      <c r="B12" s="55" t="s">
        <v>46</v>
      </c>
      <c r="C12" s="56"/>
      <c r="D12" s="56"/>
      <c r="E12" s="56"/>
      <c r="F12" s="56"/>
      <c r="G12" s="57"/>
      <c r="H12" s="1"/>
      <c r="I12" s="1"/>
      <c r="J12" s="1"/>
      <c r="K12" s="1"/>
      <c r="L12" s="1"/>
      <c r="M12" s="1"/>
      <c r="N12" s="1"/>
      <c r="O12" s="1"/>
      <c r="P12" s="1"/>
      <c r="Q12" s="1"/>
      <c r="R12" s="1"/>
      <c r="S12" s="1"/>
      <c r="T12" s="1"/>
      <c r="U12" s="1"/>
      <c r="V12" s="1"/>
      <c r="W12" s="1"/>
      <c r="X12" s="1"/>
      <c r="Y12" s="1"/>
      <c r="Z12" s="1"/>
    </row>
    <row r="13" ht="27.0" customHeight="1">
      <c r="A13" s="1"/>
      <c r="B13" s="58"/>
      <c r="C13" s="40"/>
      <c r="D13" s="40"/>
      <c r="E13" s="40"/>
      <c r="F13" s="40"/>
      <c r="G13" s="42"/>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59" t="s">
        <v>53</v>
      </c>
      <c r="C16" s="59" t="s">
        <v>56</v>
      </c>
      <c r="D16" s="1"/>
      <c r="E16" s="59" t="s">
        <v>57</v>
      </c>
      <c r="F16" s="59" t="s">
        <v>56</v>
      </c>
      <c r="G16" s="1"/>
      <c r="H16" s="1"/>
      <c r="I16" s="1"/>
      <c r="J16" s="1"/>
      <c r="K16" s="1"/>
      <c r="L16" s="1"/>
      <c r="M16" s="1"/>
      <c r="N16" s="1"/>
      <c r="O16" s="1"/>
      <c r="P16" s="1"/>
      <c r="Q16" s="1"/>
      <c r="R16" s="1"/>
      <c r="S16" s="1"/>
      <c r="T16" s="1"/>
      <c r="U16" s="1"/>
      <c r="V16" s="1"/>
      <c r="W16" s="1"/>
      <c r="X16" s="1"/>
      <c r="Y16" s="1"/>
      <c r="Z16" s="1"/>
    </row>
    <row r="17" ht="12.75" customHeight="1">
      <c r="A17" s="1"/>
      <c r="B17" s="60" t="str">
        <f>DropDowns!B3</f>
        <v>Insufficient Planning</v>
      </c>
      <c r="C17" s="60">
        <f>COUNTIF('Software Design Specification ('!D:D,'SDS Review Findings Summary'!B17)</f>
        <v>0</v>
      </c>
      <c r="D17" s="1"/>
      <c r="E17" s="60" t="str">
        <f>DropDowns!F9</f>
        <v>Security</v>
      </c>
      <c r="F17" s="60">
        <f>COUNTIF('Software Design Specification ('!B:B,'SDS Review Findings Summary'!E17)</f>
        <v>0</v>
      </c>
      <c r="G17" s="1"/>
      <c r="H17" s="1"/>
      <c r="I17" s="1"/>
      <c r="J17" s="1"/>
      <c r="K17" s="1"/>
      <c r="L17" s="1"/>
      <c r="M17" s="1"/>
      <c r="N17" s="1"/>
      <c r="O17" s="1"/>
      <c r="P17" s="1"/>
      <c r="Q17" s="1"/>
      <c r="R17" s="1"/>
      <c r="S17" s="1"/>
      <c r="T17" s="1"/>
      <c r="U17" s="1"/>
      <c r="V17" s="1"/>
      <c r="W17" s="1"/>
      <c r="X17" s="1"/>
      <c r="Y17" s="1"/>
      <c r="Z17" s="1"/>
    </row>
    <row r="18" ht="12.75" customHeight="1">
      <c r="A18" s="1"/>
      <c r="B18" s="60" t="str">
        <f>DropDowns!B4</f>
        <v>Misunderstood Req</v>
      </c>
      <c r="C18" s="60">
        <f>COUNTIF('Software Design Specification ('!D:D,'SDS Review Findings Summary'!B18)</f>
        <v>0</v>
      </c>
      <c r="D18" s="1"/>
      <c r="E18" s="60" t="str">
        <f>DropDowns!F10</f>
        <v>High</v>
      </c>
      <c r="F18" s="60">
        <f>COUNTIF('Software Design Specification ('!B:B,'SDS Review Findings Summary'!E18)</f>
        <v>0</v>
      </c>
      <c r="G18" s="1"/>
      <c r="H18" s="1"/>
      <c r="I18" s="1"/>
      <c r="J18" s="1"/>
      <c r="K18" s="1"/>
      <c r="L18" s="1"/>
      <c r="M18" s="1"/>
      <c r="N18" s="1"/>
      <c r="O18" s="1"/>
      <c r="P18" s="1"/>
      <c r="Q18" s="1"/>
      <c r="R18" s="1"/>
      <c r="S18" s="1"/>
      <c r="T18" s="1"/>
      <c r="U18" s="1"/>
      <c r="V18" s="1"/>
      <c r="W18" s="1"/>
      <c r="X18" s="1"/>
      <c r="Y18" s="1"/>
      <c r="Z18" s="1"/>
    </row>
    <row r="19" ht="12.75" customHeight="1">
      <c r="A19" s="1"/>
      <c r="B19" s="60" t="str">
        <f>DropDowns!B5</f>
        <v>Requirements Error</v>
      </c>
      <c r="C19" s="60">
        <f>COUNTIF('Software Design Specification ('!D:D,'SDS Review Findings Summary'!B19)</f>
        <v>0</v>
      </c>
      <c r="D19" s="1"/>
      <c r="E19" s="60" t="str">
        <f>DropDowns!F11</f>
        <v>Medium</v>
      </c>
      <c r="F19" s="60">
        <f>COUNTIF('Software Design Specification ('!B:B,'SDS Review Findings Summary'!E19)</f>
        <v>1</v>
      </c>
      <c r="G19" s="1"/>
      <c r="H19" s="1"/>
      <c r="I19" s="1"/>
      <c r="J19" s="1"/>
      <c r="K19" s="1"/>
      <c r="L19" s="1"/>
      <c r="M19" s="1"/>
      <c r="N19" s="1"/>
      <c r="O19" s="1"/>
      <c r="P19" s="1"/>
      <c r="Q19" s="1"/>
      <c r="R19" s="1"/>
      <c r="S19" s="1"/>
      <c r="T19" s="1"/>
      <c r="U19" s="1"/>
      <c r="V19" s="1"/>
      <c r="W19" s="1"/>
      <c r="X19" s="1"/>
      <c r="Y19" s="1"/>
      <c r="Z19" s="1"/>
    </row>
    <row r="20" ht="12.75" customHeight="1">
      <c r="A20" s="1"/>
      <c r="B20" s="60" t="str">
        <f>DropDowns!B6</f>
        <v>Design Error</v>
      </c>
      <c r="C20" s="60">
        <f>COUNTIF('Software Design Specification ('!D:D,'SDS Review Findings Summary'!B20)</f>
        <v>0</v>
      </c>
      <c r="D20" s="1"/>
      <c r="E20" s="60" t="str">
        <f>DropDowns!F12</f>
        <v>Low</v>
      </c>
      <c r="F20" s="60">
        <f>COUNTIF('Software Design Specification ('!B:B,'SDS Review Findings Summary'!E20)</f>
        <v>0</v>
      </c>
      <c r="G20" s="1"/>
      <c r="H20" s="1"/>
      <c r="I20" s="1"/>
      <c r="J20" s="1"/>
      <c r="K20" s="1"/>
      <c r="L20" s="1"/>
      <c r="M20" s="1"/>
      <c r="N20" s="1"/>
      <c r="O20" s="1"/>
      <c r="P20" s="1"/>
      <c r="Q20" s="1"/>
      <c r="R20" s="1"/>
      <c r="S20" s="1"/>
      <c r="T20" s="1"/>
      <c r="U20" s="1"/>
      <c r="V20" s="1"/>
      <c r="W20" s="1"/>
      <c r="X20" s="1"/>
      <c r="Y20" s="1"/>
      <c r="Z20" s="1"/>
    </row>
    <row r="21" ht="12.75" customHeight="1">
      <c r="A21" s="1"/>
      <c r="B21" s="60" t="str">
        <f>DropDowns!B7</f>
        <v>Coding Error</v>
      </c>
      <c r="C21" s="60">
        <f>COUNTIF('Software Design Specification ('!D:D,'SDS Review Findings Summary'!B21)</f>
        <v>0</v>
      </c>
      <c r="D21" s="1"/>
      <c r="E21" s="60" t="str">
        <f>DropDowns!F13</f>
        <v>Question</v>
      </c>
      <c r="F21" s="60">
        <f>COUNTIF('Software Design Specification ('!B:B,'SDS Review Findings Summary'!E21)</f>
        <v>3</v>
      </c>
      <c r="G21" s="1"/>
      <c r="H21" s="1"/>
      <c r="I21" s="1"/>
      <c r="J21" s="1"/>
      <c r="K21" s="1"/>
      <c r="L21" s="1"/>
      <c r="M21" s="1"/>
      <c r="N21" s="1"/>
      <c r="O21" s="1"/>
      <c r="P21" s="1"/>
      <c r="Q21" s="1"/>
      <c r="R21" s="1"/>
      <c r="S21" s="1"/>
      <c r="T21" s="1"/>
      <c r="U21" s="1"/>
      <c r="V21" s="1"/>
      <c r="W21" s="1"/>
      <c r="X21" s="1"/>
      <c r="Y21" s="1"/>
      <c r="Z21" s="1"/>
    </row>
    <row r="22" ht="12.75" customHeight="1">
      <c r="A22" s="1"/>
      <c r="B22" s="60" t="str">
        <f>DropDowns!B8</f>
        <v>User Error</v>
      </c>
      <c r="C22" s="60">
        <f>COUNTIF('Software Design Specification ('!D:D,'SDS Review Findings Summary'!B22)</f>
        <v>0</v>
      </c>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60" t="str">
        <f>DropDowns!B9</f>
        <v>Data Error</v>
      </c>
      <c r="C23" s="60">
        <f>COUNTIF('Software Design Specification ('!D:D,'SDS Review Findings Summary'!B23)</f>
        <v>0</v>
      </c>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60" t="str">
        <f>DropDowns!B10</f>
        <v>Environment Error</v>
      </c>
      <c r="C24" s="60">
        <f>COUNTIF('Software Design Specification ('!D:D,'SDS Review Findings Summary'!B24)</f>
        <v>0</v>
      </c>
      <c r="D24" s="1"/>
      <c r="E24" s="60" t="s">
        <v>87</v>
      </c>
      <c r="F24" s="60">
        <f>COUNTIF('Software Design Specification ('!F:F,"Open")</f>
        <v>0</v>
      </c>
      <c r="G24" s="1"/>
      <c r="H24" s="1"/>
      <c r="I24" s="1"/>
      <c r="J24" s="1"/>
      <c r="K24" s="1"/>
      <c r="L24" s="1"/>
      <c r="M24" s="1"/>
      <c r="N24" s="1"/>
      <c r="O24" s="1"/>
      <c r="P24" s="1"/>
      <c r="Q24" s="1"/>
      <c r="R24" s="1"/>
      <c r="S24" s="1"/>
      <c r="T24" s="1"/>
      <c r="U24" s="1"/>
      <c r="V24" s="1"/>
      <c r="W24" s="1"/>
      <c r="X24" s="1"/>
      <c r="Y24" s="1"/>
      <c r="Z24" s="1"/>
    </row>
    <row r="25" ht="12.75" customHeight="1">
      <c r="A25" s="1"/>
      <c r="B25" s="60" t="str">
        <f>DropDowns!B11</f>
        <v>Configuration Management</v>
      </c>
      <c r="C25" s="60">
        <f>COUNTIF('Software Design Specification ('!D:D,'SDS Review Findings Summary'!B25)</f>
        <v>0</v>
      </c>
      <c r="D25" s="1"/>
      <c r="E25" s="60" t="s">
        <v>90</v>
      </c>
      <c r="F25" s="60">
        <f>COUNTIF('Software Design Specification ('!F:F,"Closed")</f>
        <v>0</v>
      </c>
      <c r="G25" s="1"/>
      <c r="H25" s="1"/>
      <c r="I25" s="1"/>
      <c r="J25" s="1"/>
      <c r="K25" s="1"/>
      <c r="L25" s="1"/>
      <c r="M25" s="1"/>
      <c r="N25" s="1"/>
      <c r="O25" s="1"/>
      <c r="P25" s="1"/>
      <c r="Q25" s="1"/>
      <c r="R25" s="1"/>
      <c r="S25" s="1"/>
      <c r="T25" s="1"/>
      <c r="U25" s="1"/>
      <c r="V25" s="1"/>
      <c r="W25" s="1"/>
      <c r="X25" s="1"/>
      <c r="Y25" s="1"/>
      <c r="Z25" s="1"/>
    </row>
    <row r="26" ht="12.75" customHeight="1">
      <c r="A26" s="1"/>
      <c r="B26" s="60" t="str">
        <f>DropDowns!B12</f>
        <v>Unclear/Ambiguous</v>
      </c>
      <c r="C26" s="60">
        <f>COUNTIF('Software Design Specification ('!D:D,'SDS Review Findings Summary'!B26)</f>
        <v>1</v>
      </c>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60" t="str">
        <f>DropDowns!B13</f>
        <v>Standards Error</v>
      </c>
      <c r="C27" s="60">
        <f>COUNTIF('Software Design Specification ('!D:D,'SDS Review Findings Summary'!B27)</f>
        <v>0</v>
      </c>
      <c r="D27" s="1"/>
      <c r="E27" s="60" t="s">
        <v>93</v>
      </c>
      <c r="F27" s="60">
        <f>COUNTIF('Software Design Specification ('!G:G,"Yes")</f>
        <v>0</v>
      </c>
      <c r="G27" s="1"/>
      <c r="H27" s="1"/>
      <c r="I27" s="1"/>
      <c r="J27" s="1"/>
      <c r="K27" s="1"/>
      <c r="L27" s="1"/>
      <c r="M27" s="1"/>
      <c r="N27" s="1"/>
      <c r="O27" s="1"/>
      <c r="P27" s="1"/>
      <c r="Q27" s="1"/>
      <c r="R27" s="1"/>
      <c r="S27" s="1"/>
      <c r="T27" s="1"/>
      <c r="U27" s="1"/>
      <c r="V27" s="1"/>
      <c r="W27" s="1"/>
      <c r="X27" s="1"/>
      <c r="Y27" s="1"/>
      <c r="Z27" s="1"/>
    </row>
    <row r="28" ht="12.75" customHeight="1">
      <c r="A28" s="1"/>
      <c r="B28" s="60" t="str">
        <f>DropDowns!B14</f>
        <v>Missing Information</v>
      </c>
      <c r="C28" s="60">
        <f>COUNTIF('Software Design Specification ('!D:D,'SDS Review Findings Summary'!B28)</f>
        <v>2</v>
      </c>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60" t="str">
        <f>DropDowns!B15</f>
        <v>Other</v>
      </c>
      <c r="C29" s="60">
        <f>COUNTIF('Software Design Specification ('!D:D,'SDS Review Findings Summary'!B29)</f>
        <v>1</v>
      </c>
      <c r="D29" s="1"/>
      <c r="E29" s="60" t="s">
        <v>102</v>
      </c>
      <c r="F29" s="60">
        <f>COUNTA('User''s Manual Decisions'!A5:A35)</f>
        <v>4</v>
      </c>
      <c r="G29" s="1"/>
      <c r="H29" s="1"/>
      <c r="I29" s="1"/>
      <c r="J29" s="1"/>
      <c r="K29" s="1"/>
      <c r="L29" s="1"/>
      <c r="M29" s="1"/>
      <c r="N29" s="1"/>
      <c r="O29" s="1"/>
      <c r="P29" s="1"/>
      <c r="Q29" s="1"/>
      <c r="R29" s="1"/>
      <c r="S29" s="1"/>
      <c r="T29" s="1"/>
      <c r="U29" s="1"/>
      <c r="V29" s="1"/>
      <c r="W29" s="1"/>
      <c r="X29" s="1"/>
      <c r="Y29" s="1"/>
      <c r="Z29" s="1"/>
    </row>
    <row r="30" ht="12.75" customHeight="1">
      <c r="A30" s="1"/>
      <c r="B30" s="61" t="s">
        <v>104</v>
      </c>
      <c r="C30" s="61">
        <f>SUM(C17:C29)</f>
        <v>4</v>
      </c>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5:E5"/>
    <mergeCell ref="B6:E6"/>
    <mergeCell ref="B11:C11"/>
    <mergeCell ref="B12:G13"/>
    <mergeCell ref="B4:E4"/>
    <mergeCell ref="B3:E3"/>
    <mergeCell ref="B9:C9"/>
    <mergeCell ref="A8:E8"/>
    <mergeCell ref="B10:C10"/>
  </mergeCells>
  <printOptions/>
  <pageMargins bottom="0.75" footer="0.0" header="0.0" left="0.7" right="0.7" top="0.75"/>
  <pageSetup orientation="landscape"/>
  <headerFooter>
    <oddHeader>&amp;LBNY Mellon&amp;RReview Findings Log</oddHeader>
    <oddFooter>&amp;LInternal Classification:  Internal&amp;C&amp;P of  &amp;R&amp;A</oddFooter>
  </headerFooter>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8.0"/>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40.5" customHeight="1">
      <c r="A2" s="12" t="s">
        <v>6</v>
      </c>
      <c r="B2" s="4"/>
      <c r="C2" s="6"/>
      <c r="D2" s="15">
        <v>43587.0</v>
      </c>
      <c r="E2" s="17" t="s">
        <v>194</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195</v>
      </c>
      <c r="D5" s="39" t="s">
        <v>24</v>
      </c>
      <c r="E5" s="41" t="s">
        <v>196</v>
      </c>
      <c r="F5" s="45"/>
      <c r="G5" s="47"/>
      <c r="H5" s="49"/>
    </row>
    <row r="6" ht="24.75" customHeight="1">
      <c r="A6" s="31">
        <v>2.0</v>
      </c>
      <c r="B6" s="35" t="s">
        <v>29</v>
      </c>
      <c r="C6" s="37" t="s">
        <v>195</v>
      </c>
      <c r="D6" s="39" t="s">
        <v>52</v>
      </c>
      <c r="E6" s="41" t="s">
        <v>197</v>
      </c>
      <c r="F6" s="45"/>
      <c r="G6" s="47"/>
      <c r="H6" s="49"/>
    </row>
    <row r="7">
      <c r="A7" s="31">
        <v>3.0</v>
      </c>
      <c r="B7" s="35" t="s">
        <v>29</v>
      </c>
      <c r="C7" s="37" t="s">
        <v>195</v>
      </c>
      <c r="D7" s="39" t="s">
        <v>24</v>
      </c>
      <c r="E7" s="41" t="s">
        <v>198</v>
      </c>
      <c r="F7" s="45"/>
      <c r="G7" s="47"/>
      <c r="H7" s="49"/>
    </row>
    <row r="8" ht="34.5" customHeight="1">
      <c r="A8" s="31">
        <v>4.0</v>
      </c>
      <c r="B8" s="35" t="s">
        <v>29</v>
      </c>
      <c r="C8" s="37">
        <v>2.0</v>
      </c>
      <c r="D8" s="39" t="s">
        <v>31</v>
      </c>
      <c r="E8" s="41" t="s">
        <v>199</v>
      </c>
      <c r="F8" s="45"/>
      <c r="G8" s="47"/>
      <c r="H8" s="49"/>
    </row>
    <row r="9" ht="15.75" customHeight="1">
      <c r="A9" s="31">
        <v>5.0</v>
      </c>
      <c r="B9" s="35"/>
      <c r="C9" s="37"/>
      <c r="D9" s="39"/>
      <c r="E9" s="41"/>
      <c r="F9" s="45"/>
      <c r="G9" s="47"/>
      <c r="H9" s="49"/>
    </row>
    <row r="10" ht="15.75" customHeight="1">
      <c r="A10" s="31">
        <v>6.0</v>
      </c>
      <c r="B10" s="35"/>
      <c r="C10" s="37"/>
      <c r="D10" s="39"/>
      <c r="E10" s="41"/>
      <c r="F10" s="45"/>
      <c r="G10" s="47"/>
      <c r="H10" s="49"/>
    </row>
    <row r="11" ht="15.75" customHeight="1">
      <c r="A11" s="31">
        <v>7.0</v>
      </c>
      <c r="B11" s="35"/>
      <c r="C11" s="37"/>
      <c r="D11" s="39"/>
      <c r="E11" s="41"/>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E3:E4"/>
    <mergeCell ref="C3:C4"/>
    <mergeCell ref="D3:D4"/>
    <mergeCell ref="F1:G1"/>
    <mergeCell ref="F2:G2"/>
    <mergeCell ref="A3:A4"/>
    <mergeCell ref="A2:C2"/>
    <mergeCell ref="A1:C1"/>
    <mergeCell ref="B3:B4"/>
    <mergeCell ref="G3:G4"/>
    <mergeCell ref="H3:H4"/>
    <mergeCell ref="F3:F4"/>
    <mergeCell ref="E17:H17"/>
    <mergeCell ref="F18:H18"/>
    <mergeCell ref="A17:D17"/>
    <mergeCell ref="A18:D18"/>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3"/>
    <col customWidth="1" min="2" max="2" width="28.86"/>
    <col customWidth="1" min="3" max="3" width="37.0"/>
    <col customWidth="1" min="4" max="4" width="9.14"/>
    <col customWidth="1" min="5" max="5" width="0.14"/>
    <col customWidth="1" min="6" max="6" width="45.0"/>
    <col customWidth="1" min="7" max="26" width="8.0"/>
  </cols>
  <sheetData>
    <row r="1" ht="13.5" customHeight="1">
      <c r="A1" s="3" t="s">
        <v>1</v>
      </c>
      <c r="B1" s="7" t="s">
        <v>0</v>
      </c>
      <c r="C1" s="8" t="s">
        <v>3</v>
      </c>
      <c r="D1" s="2" t="s">
        <v>4</v>
      </c>
      <c r="E1" s="6"/>
      <c r="F1" s="8" t="s">
        <v>2</v>
      </c>
      <c r="G1" s="10"/>
      <c r="H1" s="10"/>
      <c r="I1" s="10"/>
      <c r="J1" s="10"/>
      <c r="K1" s="10"/>
      <c r="L1" s="10"/>
      <c r="M1" s="10"/>
      <c r="N1" s="10"/>
      <c r="O1" s="10"/>
      <c r="P1" s="10"/>
      <c r="Q1" s="10"/>
      <c r="R1" s="10"/>
      <c r="S1" s="10"/>
      <c r="T1" s="10"/>
      <c r="U1" s="10"/>
      <c r="V1" s="10"/>
      <c r="W1" s="10"/>
      <c r="X1" s="10"/>
      <c r="Y1" s="10"/>
      <c r="Z1" s="10"/>
    </row>
    <row r="2" ht="38.25" customHeight="1">
      <c r="A2" s="16">
        <f>IF(RevDate=""," ",RevDate)</f>
        <v>43587</v>
      </c>
      <c r="B2" s="18" t="str">
        <f>IF(AuthName=""," ",AuthName)</f>
        <v>Viktoriya Drozd, Volkan Durakci, Wasana Klinudom, and Michael Zand</v>
      </c>
      <c r="C2" s="18" t="s">
        <v>194</v>
      </c>
      <c r="D2" s="21">
        <v>1.0</v>
      </c>
      <c r="E2" s="18"/>
      <c r="F2" s="18" t="str">
        <f>IF(ProjName=""," ",ProjName)</f>
        <v>Whatever You Say (WUS)</v>
      </c>
      <c r="G2" s="10"/>
      <c r="H2" s="10"/>
      <c r="I2" s="10"/>
      <c r="J2" s="10"/>
      <c r="K2" s="10"/>
      <c r="L2" s="10"/>
      <c r="M2" s="10"/>
      <c r="N2" s="10"/>
      <c r="O2" s="10"/>
      <c r="P2" s="10"/>
      <c r="Q2" s="10"/>
      <c r="R2" s="10"/>
      <c r="S2" s="10"/>
      <c r="T2" s="10"/>
      <c r="U2" s="10"/>
      <c r="V2" s="10"/>
      <c r="W2" s="10"/>
      <c r="X2" s="10"/>
      <c r="Y2" s="10"/>
      <c r="Z2" s="10"/>
    </row>
    <row r="3" ht="12.75" customHeight="1">
      <c r="A3" s="23" t="s">
        <v>12</v>
      </c>
      <c r="B3" s="25" t="s">
        <v>15</v>
      </c>
      <c r="C3" s="26"/>
      <c r="D3" s="26"/>
      <c r="E3" s="26"/>
      <c r="F3" s="27"/>
      <c r="G3" s="10"/>
      <c r="H3" s="10"/>
      <c r="I3" s="10"/>
      <c r="J3" s="10"/>
      <c r="K3" s="10"/>
      <c r="L3" s="10"/>
      <c r="M3" s="10"/>
      <c r="N3" s="10"/>
      <c r="O3" s="10"/>
      <c r="P3" s="10"/>
      <c r="Q3" s="10"/>
      <c r="R3" s="10"/>
      <c r="S3" s="10"/>
      <c r="T3" s="10"/>
      <c r="U3" s="10"/>
      <c r="V3" s="10"/>
      <c r="W3" s="10"/>
      <c r="X3" s="10"/>
      <c r="Y3" s="10"/>
      <c r="Z3" s="10"/>
    </row>
    <row r="4" ht="13.5" customHeight="1">
      <c r="A4" s="30"/>
      <c r="B4" s="32"/>
      <c r="C4" s="33"/>
      <c r="D4" s="33"/>
      <c r="E4" s="33"/>
      <c r="F4" s="34"/>
      <c r="G4" s="10"/>
      <c r="H4" s="10"/>
      <c r="I4" s="10"/>
      <c r="J4" s="10"/>
      <c r="K4" s="10"/>
      <c r="L4" s="10"/>
      <c r="M4" s="10"/>
      <c r="N4" s="10"/>
      <c r="O4" s="10"/>
      <c r="P4" s="10"/>
      <c r="Q4" s="10"/>
      <c r="R4" s="10"/>
      <c r="S4" s="10"/>
      <c r="T4" s="10"/>
      <c r="U4" s="10"/>
      <c r="V4" s="10"/>
      <c r="W4" s="10"/>
      <c r="X4" s="10"/>
      <c r="Y4" s="10"/>
      <c r="Z4" s="10"/>
    </row>
    <row r="5" ht="12.75" customHeight="1">
      <c r="A5" s="36">
        <v>1.0</v>
      </c>
      <c r="B5" s="38" t="s">
        <v>200</v>
      </c>
      <c r="C5" s="40"/>
      <c r="D5" s="40"/>
      <c r="E5" s="40"/>
      <c r="F5" s="42"/>
      <c r="G5" s="10"/>
      <c r="H5" s="10"/>
      <c r="I5" s="10"/>
      <c r="J5" s="10"/>
      <c r="K5" s="10"/>
      <c r="L5" s="10"/>
      <c r="M5" s="10"/>
      <c r="N5" s="10"/>
      <c r="O5" s="10"/>
      <c r="P5" s="10"/>
      <c r="Q5" s="10"/>
      <c r="R5" s="10"/>
      <c r="S5" s="10"/>
      <c r="T5" s="10"/>
      <c r="U5" s="10"/>
      <c r="V5" s="10"/>
      <c r="W5" s="10"/>
      <c r="X5" s="10"/>
      <c r="Y5" s="10"/>
      <c r="Z5" s="10"/>
    </row>
    <row r="6" ht="12.75" customHeight="1">
      <c r="A6" s="44">
        <v>2.0</v>
      </c>
      <c r="B6" s="46" t="s">
        <v>201</v>
      </c>
      <c r="C6" s="13"/>
      <c r="D6" s="13"/>
      <c r="E6" s="13"/>
      <c r="F6" s="14"/>
      <c r="G6" s="10"/>
      <c r="H6" s="10"/>
      <c r="I6" s="10"/>
      <c r="J6" s="10"/>
      <c r="K6" s="10"/>
      <c r="L6" s="10"/>
      <c r="M6" s="10"/>
      <c r="N6" s="10"/>
      <c r="O6" s="10"/>
      <c r="P6" s="10"/>
      <c r="Q6" s="10"/>
      <c r="R6" s="10"/>
      <c r="S6" s="10"/>
      <c r="T6" s="10"/>
      <c r="U6" s="10"/>
      <c r="V6" s="10"/>
      <c r="W6" s="10"/>
      <c r="X6" s="10"/>
      <c r="Y6" s="10"/>
      <c r="Z6" s="10"/>
    </row>
    <row r="7" ht="12.75" customHeight="1">
      <c r="A7" s="44">
        <v>3.0</v>
      </c>
      <c r="B7" s="46" t="s">
        <v>202</v>
      </c>
      <c r="C7" s="13"/>
      <c r="D7" s="13"/>
      <c r="E7" s="13"/>
      <c r="F7" s="14"/>
      <c r="G7" s="10"/>
      <c r="H7" s="10"/>
      <c r="I7" s="10"/>
      <c r="J7" s="10"/>
      <c r="K7" s="10"/>
      <c r="L7" s="10"/>
      <c r="M7" s="10"/>
      <c r="N7" s="10"/>
      <c r="O7" s="10"/>
      <c r="P7" s="10"/>
      <c r="Q7" s="10"/>
      <c r="R7" s="10"/>
      <c r="S7" s="10"/>
      <c r="T7" s="10"/>
      <c r="U7" s="10"/>
      <c r="V7" s="10"/>
      <c r="W7" s="10"/>
      <c r="X7" s="10"/>
      <c r="Y7" s="10"/>
      <c r="Z7" s="10"/>
    </row>
    <row r="8" ht="12.75" customHeight="1">
      <c r="A8" s="51"/>
      <c r="B8" s="53"/>
      <c r="C8" s="13"/>
      <c r="D8" s="13"/>
      <c r="E8" s="13"/>
      <c r="F8" s="14"/>
      <c r="G8" s="10"/>
      <c r="H8" s="10"/>
      <c r="I8" s="10"/>
      <c r="J8" s="10"/>
      <c r="K8" s="10"/>
      <c r="L8" s="10"/>
      <c r="M8" s="10"/>
      <c r="N8" s="10"/>
      <c r="O8" s="10"/>
      <c r="P8" s="10"/>
      <c r="Q8" s="10"/>
      <c r="R8" s="10"/>
      <c r="S8" s="10"/>
      <c r="T8" s="10"/>
      <c r="U8" s="10"/>
      <c r="V8" s="10"/>
      <c r="W8" s="10"/>
      <c r="X8" s="10"/>
      <c r="Y8" s="10"/>
      <c r="Z8" s="10"/>
    </row>
    <row r="9" ht="12.75" customHeight="1">
      <c r="A9" s="51"/>
      <c r="B9" s="53"/>
      <c r="C9" s="13"/>
      <c r="D9" s="13"/>
      <c r="E9" s="13"/>
      <c r="F9" s="14"/>
      <c r="G9" s="10"/>
      <c r="H9" s="10"/>
      <c r="I9" s="10"/>
      <c r="J9" s="10"/>
      <c r="K9" s="10"/>
      <c r="L9" s="10"/>
      <c r="M9" s="10"/>
      <c r="N9" s="10"/>
      <c r="O9" s="10"/>
      <c r="P9" s="10"/>
      <c r="Q9" s="10"/>
      <c r="R9" s="10"/>
      <c r="S9" s="10"/>
      <c r="T9" s="10"/>
      <c r="U9" s="10"/>
      <c r="V9" s="10"/>
      <c r="W9" s="10"/>
      <c r="X9" s="10"/>
      <c r="Y9" s="10"/>
      <c r="Z9" s="10"/>
    </row>
    <row r="10" ht="12.75" customHeight="1">
      <c r="A10" s="51"/>
      <c r="B10" s="53"/>
      <c r="C10" s="13"/>
      <c r="D10" s="13"/>
      <c r="E10" s="13"/>
      <c r="F10" s="14"/>
      <c r="G10" s="10"/>
      <c r="H10" s="10"/>
      <c r="I10" s="10"/>
      <c r="J10" s="10"/>
      <c r="K10" s="10"/>
      <c r="L10" s="10"/>
      <c r="M10" s="10"/>
      <c r="N10" s="10"/>
      <c r="O10" s="10"/>
      <c r="P10" s="10"/>
      <c r="Q10" s="10"/>
      <c r="R10" s="10"/>
      <c r="S10" s="10"/>
      <c r="T10" s="10"/>
      <c r="U10" s="10"/>
      <c r="V10" s="10"/>
      <c r="W10" s="10"/>
      <c r="X10" s="10"/>
      <c r="Y10" s="10"/>
      <c r="Z10" s="10"/>
    </row>
    <row r="11" ht="12.75" customHeight="1">
      <c r="A11" s="51"/>
      <c r="B11" s="53"/>
      <c r="C11" s="13"/>
      <c r="D11" s="13"/>
      <c r="E11" s="13"/>
      <c r="F11" s="14"/>
      <c r="G11" s="10"/>
      <c r="H11" s="10"/>
      <c r="I11" s="10"/>
      <c r="J11" s="10"/>
      <c r="K11" s="10"/>
      <c r="L11" s="10"/>
      <c r="M11" s="10"/>
      <c r="N11" s="10"/>
      <c r="O11" s="10"/>
      <c r="P11" s="10"/>
      <c r="Q11" s="10"/>
      <c r="R11" s="10"/>
      <c r="S11" s="10"/>
      <c r="T11" s="10"/>
      <c r="U11" s="10"/>
      <c r="V11" s="10"/>
      <c r="W11" s="10"/>
      <c r="X11" s="10"/>
      <c r="Y11" s="10"/>
      <c r="Z11" s="10"/>
    </row>
    <row r="12" ht="12.75" customHeight="1">
      <c r="A12" s="51"/>
      <c r="B12" s="53"/>
      <c r="C12" s="13"/>
      <c r="D12" s="13"/>
      <c r="E12" s="13"/>
      <c r="F12" s="14"/>
      <c r="G12" s="10"/>
      <c r="H12" s="10"/>
      <c r="I12" s="10"/>
      <c r="J12" s="10"/>
      <c r="K12" s="10"/>
      <c r="L12" s="10"/>
      <c r="M12" s="10"/>
      <c r="N12" s="10"/>
      <c r="O12" s="10"/>
      <c r="P12" s="10"/>
      <c r="Q12" s="10"/>
      <c r="R12" s="10"/>
      <c r="S12" s="10"/>
      <c r="T12" s="10"/>
      <c r="U12" s="10"/>
      <c r="V12" s="10"/>
      <c r="W12" s="10"/>
      <c r="X12" s="10"/>
      <c r="Y12" s="10"/>
      <c r="Z12" s="10"/>
    </row>
    <row r="13" ht="12.75" customHeight="1">
      <c r="A13" s="51"/>
      <c r="B13" s="53"/>
      <c r="C13" s="13"/>
      <c r="D13" s="13"/>
      <c r="E13" s="13"/>
      <c r="F13" s="14"/>
      <c r="G13" s="10"/>
      <c r="H13" s="10"/>
      <c r="I13" s="10"/>
      <c r="J13" s="10"/>
      <c r="K13" s="10"/>
      <c r="L13" s="10"/>
      <c r="M13" s="10"/>
      <c r="N13" s="10"/>
      <c r="O13" s="10"/>
      <c r="P13" s="10"/>
      <c r="Q13" s="10"/>
      <c r="R13" s="10"/>
      <c r="S13" s="10"/>
      <c r="T13" s="10"/>
      <c r="U13" s="10"/>
      <c r="V13" s="10"/>
      <c r="W13" s="10"/>
      <c r="X13" s="10"/>
      <c r="Y13" s="10"/>
      <c r="Z13" s="10"/>
    </row>
    <row r="14" ht="12.75" customHeight="1">
      <c r="A14" s="51"/>
      <c r="B14" s="53"/>
      <c r="C14" s="13"/>
      <c r="D14" s="13"/>
      <c r="E14" s="13"/>
      <c r="F14" s="14"/>
      <c r="G14" s="10"/>
      <c r="H14" s="10"/>
      <c r="I14" s="10"/>
      <c r="J14" s="10"/>
      <c r="K14" s="10"/>
      <c r="L14" s="10"/>
      <c r="M14" s="10"/>
      <c r="N14" s="10"/>
      <c r="O14" s="10"/>
      <c r="P14" s="10"/>
      <c r="Q14" s="10"/>
      <c r="R14" s="10"/>
      <c r="S14" s="10"/>
      <c r="T14" s="10"/>
      <c r="U14" s="10"/>
      <c r="V14" s="10"/>
      <c r="W14" s="10"/>
      <c r="X14" s="10"/>
      <c r="Y14" s="10"/>
      <c r="Z14" s="10"/>
    </row>
    <row r="15" ht="12.75" customHeight="1">
      <c r="A15" s="51"/>
      <c r="B15" s="53"/>
      <c r="C15" s="13"/>
      <c r="D15" s="13"/>
      <c r="E15" s="13"/>
      <c r="F15" s="14"/>
      <c r="G15" s="10"/>
      <c r="H15" s="10"/>
      <c r="I15" s="10"/>
      <c r="J15" s="10"/>
      <c r="K15" s="10"/>
      <c r="L15" s="10"/>
      <c r="M15" s="10"/>
      <c r="N15" s="10"/>
      <c r="O15" s="10"/>
      <c r="P15" s="10"/>
      <c r="Q15" s="10"/>
      <c r="R15" s="10"/>
      <c r="S15" s="10"/>
      <c r="T15" s="10"/>
      <c r="U15" s="10"/>
      <c r="V15" s="10"/>
      <c r="W15" s="10"/>
      <c r="X15" s="10"/>
      <c r="Y15" s="10"/>
      <c r="Z15" s="10"/>
    </row>
    <row r="16" ht="12.75" customHeight="1">
      <c r="A16" s="51"/>
      <c r="B16" s="53"/>
      <c r="C16" s="13"/>
      <c r="D16" s="13"/>
      <c r="E16" s="13"/>
      <c r="F16" s="14"/>
      <c r="G16" s="10"/>
      <c r="H16" s="10"/>
      <c r="I16" s="10"/>
      <c r="J16" s="10"/>
      <c r="K16" s="10"/>
      <c r="L16" s="10"/>
      <c r="M16" s="10"/>
      <c r="N16" s="10"/>
      <c r="O16" s="10"/>
      <c r="P16" s="10"/>
      <c r="Q16" s="10"/>
      <c r="R16" s="10"/>
      <c r="S16" s="10"/>
      <c r="T16" s="10"/>
      <c r="U16" s="10"/>
      <c r="V16" s="10"/>
      <c r="W16" s="10"/>
      <c r="X16" s="10"/>
      <c r="Y16" s="10"/>
      <c r="Z16" s="10"/>
    </row>
    <row r="17" ht="12.75" customHeight="1">
      <c r="A17" s="51"/>
      <c r="B17" s="53"/>
      <c r="C17" s="13"/>
      <c r="D17" s="13"/>
      <c r="E17" s="13"/>
      <c r="F17" s="14"/>
      <c r="G17" s="10"/>
      <c r="H17" s="10"/>
      <c r="I17" s="10"/>
      <c r="J17" s="10"/>
      <c r="K17" s="10"/>
      <c r="L17" s="10"/>
      <c r="M17" s="10"/>
      <c r="N17" s="10"/>
      <c r="O17" s="10"/>
      <c r="P17" s="10"/>
      <c r="Q17" s="10"/>
      <c r="R17" s="10"/>
      <c r="S17" s="10"/>
      <c r="T17" s="10"/>
      <c r="U17" s="10"/>
      <c r="V17" s="10"/>
      <c r="W17" s="10"/>
      <c r="X17" s="10"/>
      <c r="Y17" s="10"/>
      <c r="Z17" s="10"/>
    </row>
    <row r="18" ht="12.75" customHeight="1">
      <c r="A18" s="51"/>
      <c r="B18" s="53"/>
      <c r="C18" s="13"/>
      <c r="D18" s="13"/>
      <c r="E18" s="13"/>
      <c r="F18" s="14"/>
      <c r="G18" s="10"/>
      <c r="H18" s="10"/>
      <c r="I18" s="10"/>
      <c r="J18" s="10"/>
      <c r="K18" s="10"/>
      <c r="L18" s="10"/>
      <c r="M18" s="10"/>
      <c r="N18" s="10"/>
      <c r="O18" s="10"/>
      <c r="P18" s="10"/>
      <c r="Q18" s="10"/>
      <c r="R18" s="10"/>
      <c r="S18" s="10"/>
      <c r="T18" s="10"/>
      <c r="U18" s="10"/>
      <c r="V18" s="10"/>
      <c r="W18" s="10"/>
      <c r="X18" s="10"/>
      <c r="Y18" s="10"/>
      <c r="Z18" s="10"/>
    </row>
    <row r="19" ht="12.75" customHeight="1">
      <c r="A19" s="51"/>
      <c r="B19" s="53"/>
      <c r="C19" s="13"/>
      <c r="D19" s="13"/>
      <c r="E19" s="13"/>
      <c r="F19" s="14"/>
      <c r="G19" s="10"/>
      <c r="H19" s="10"/>
      <c r="I19" s="10"/>
      <c r="J19" s="10"/>
      <c r="K19" s="10"/>
      <c r="L19" s="10"/>
      <c r="M19" s="10"/>
      <c r="N19" s="10"/>
      <c r="O19" s="10"/>
      <c r="P19" s="10"/>
      <c r="Q19" s="10"/>
      <c r="R19" s="10"/>
      <c r="S19" s="10"/>
      <c r="T19" s="10"/>
      <c r="U19" s="10"/>
      <c r="V19" s="10"/>
      <c r="W19" s="10"/>
      <c r="X19" s="10"/>
      <c r="Y19" s="10"/>
      <c r="Z19" s="10"/>
    </row>
    <row r="20" ht="12.75" customHeight="1">
      <c r="A20" s="51"/>
      <c r="B20" s="53"/>
      <c r="C20" s="13"/>
      <c r="D20" s="13"/>
      <c r="E20" s="13"/>
      <c r="F20" s="14"/>
      <c r="G20" s="10"/>
      <c r="H20" s="10"/>
      <c r="I20" s="10"/>
      <c r="J20" s="10"/>
      <c r="K20" s="10"/>
      <c r="L20" s="10"/>
      <c r="M20" s="10"/>
      <c r="N20" s="10"/>
      <c r="O20" s="10"/>
      <c r="P20" s="10"/>
      <c r="Q20" s="10"/>
      <c r="R20" s="10"/>
      <c r="S20" s="10"/>
      <c r="T20" s="10"/>
      <c r="U20" s="10"/>
      <c r="V20" s="10"/>
      <c r="W20" s="10"/>
      <c r="X20" s="10"/>
      <c r="Y20" s="10"/>
      <c r="Z20" s="10"/>
    </row>
    <row r="21" ht="12.75" customHeight="1">
      <c r="A21" s="51"/>
      <c r="B21" s="53"/>
      <c r="C21" s="13"/>
      <c r="D21" s="13"/>
      <c r="E21" s="13"/>
      <c r="F21" s="14"/>
      <c r="G21" s="10"/>
      <c r="H21" s="10"/>
      <c r="I21" s="10"/>
      <c r="J21" s="10"/>
      <c r="K21" s="10"/>
      <c r="L21" s="10"/>
      <c r="M21" s="10"/>
      <c r="N21" s="10"/>
      <c r="O21" s="10"/>
      <c r="P21" s="10"/>
      <c r="Q21" s="10"/>
      <c r="R21" s="10"/>
      <c r="S21" s="10"/>
      <c r="T21" s="10"/>
      <c r="U21" s="10"/>
      <c r="V21" s="10"/>
      <c r="W21" s="10"/>
      <c r="X21" s="10"/>
      <c r="Y21" s="10"/>
      <c r="Z21" s="10"/>
    </row>
    <row r="22" ht="12.75" customHeight="1">
      <c r="A22" s="51"/>
      <c r="B22" s="53"/>
      <c r="C22" s="13"/>
      <c r="D22" s="13"/>
      <c r="E22" s="13"/>
      <c r="F22" s="14"/>
      <c r="G22" s="10"/>
      <c r="H22" s="10"/>
      <c r="I22" s="10"/>
      <c r="J22" s="10"/>
      <c r="K22" s="10"/>
      <c r="L22" s="10"/>
      <c r="M22" s="10"/>
      <c r="N22" s="10"/>
      <c r="O22" s="10"/>
      <c r="P22" s="10"/>
      <c r="Q22" s="10"/>
      <c r="R22" s="10"/>
      <c r="S22" s="10"/>
      <c r="T22" s="10"/>
      <c r="U22" s="10"/>
      <c r="V22" s="10"/>
      <c r="W22" s="10"/>
      <c r="X22" s="10"/>
      <c r="Y22" s="10"/>
      <c r="Z22" s="10"/>
    </row>
    <row r="23" ht="12.75" customHeight="1">
      <c r="A23" s="51"/>
      <c r="B23" s="53"/>
      <c r="C23" s="13"/>
      <c r="D23" s="13"/>
      <c r="E23" s="13"/>
      <c r="F23" s="14"/>
      <c r="G23" s="10"/>
      <c r="H23" s="10"/>
      <c r="I23" s="10"/>
      <c r="J23" s="10"/>
      <c r="K23" s="10"/>
      <c r="L23" s="10"/>
      <c r="M23" s="10"/>
      <c r="N23" s="10"/>
      <c r="O23" s="10"/>
      <c r="P23" s="10"/>
      <c r="Q23" s="10"/>
      <c r="R23" s="10"/>
      <c r="S23" s="10"/>
      <c r="T23" s="10"/>
      <c r="U23" s="10"/>
      <c r="V23" s="10"/>
      <c r="W23" s="10"/>
      <c r="X23" s="10"/>
      <c r="Y23" s="10"/>
      <c r="Z23" s="10"/>
    </row>
    <row r="24" ht="12.75" customHeight="1">
      <c r="A24" s="51"/>
      <c r="B24" s="53"/>
      <c r="C24" s="13"/>
      <c r="D24" s="13"/>
      <c r="E24" s="13"/>
      <c r="F24" s="14"/>
      <c r="G24" s="10"/>
      <c r="H24" s="10"/>
      <c r="I24" s="10"/>
      <c r="J24" s="10"/>
      <c r="K24" s="10"/>
      <c r="L24" s="10"/>
      <c r="M24" s="10"/>
      <c r="N24" s="10"/>
      <c r="O24" s="10"/>
      <c r="P24" s="10"/>
      <c r="Q24" s="10"/>
      <c r="R24" s="10"/>
      <c r="S24" s="10"/>
      <c r="T24" s="10"/>
      <c r="U24" s="10"/>
      <c r="V24" s="10"/>
      <c r="W24" s="10"/>
      <c r="X24" s="10"/>
      <c r="Y24" s="10"/>
      <c r="Z24" s="10"/>
    </row>
    <row r="25" ht="12.75" customHeight="1">
      <c r="A25" s="51"/>
      <c r="B25" s="53"/>
      <c r="C25" s="13"/>
      <c r="D25" s="13"/>
      <c r="E25" s="13"/>
      <c r="F25" s="14"/>
      <c r="G25" s="10"/>
      <c r="H25" s="10"/>
      <c r="I25" s="10"/>
      <c r="J25" s="10"/>
      <c r="K25" s="10"/>
      <c r="L25" s="10"/>
      <c r="M25" s="10"/>
      <c r="N25" s="10"/>
      <c r="O25" s="10"/>
      <c r="P25" s="10"/>
      <c r="Q25" s="10"/>
      <c r="R25" s="10"/>
      <c r="S25" s="10"/>
      <c r="T25" s="10"/>
      <c r="U25" s="10"/>
      <c r="V25" s="10"/>
      <c r="W25" s="10"/>
      <c r="X25" s="10"/>
      <c r="Y25" s="10"/>
      <c r="Z25" s="10"/>
    </row>
    <row r="26" ht="12.75" customHeight="1">
      <c r="A26" s="51"/>
      <c r="B26" s="53"/>
      <c r="C26" s="13"/>
      <c r="D26" s="13"/>
      <c r="E26" s="13"/>
      <c r="F26" s="14"/>
      <c r="G26" s="10"/>
      <c r="H26" s="10"/>
      <c r="I26" s="10"/>
      <c r="J26" s="10"/>
      <c r="K26" s="10"/>
      <c r="L26" s="10"/>
      <c r="M26" s="10"/>
      <c r="N26" s="10"/>
      <c r="O26" s="10"/>
      <c r="P26" s="10"/>
      <c r="Q26" s="10"/>
      <c r="R26" s="10"/>
      <c r="S26" s="10"/>
      <c r="T26" s="10"/>
      <c r="U26" s="10"/>
      <c r="V26" s="10"/>
      <c r="W26" s="10"/>
      <c r="X26" s="10"/>
      <c r="Y26" s="10"/>
      <c r="Z26" s="10"/>
    </row>
    <row r="27" ht="12.75" customHeight="1">
      <c r="A27" s="51"/>
      <c r="B27" s="53"/>
      <c r="C27" s="13"/>
      <c r="D27" s="13"/>
      <c r="E27" s="13"/>
      <c r="F27" s="14"/>
      <c r="G27" s="10"/>
      <c r="H27" s="10"/>
      <c r="I27" s="10"/>
      <c r="J27" s="10"/>
      <c r="K27" s="10"/>
      <c r="L27" s="10"/>
      <c r="M27" s="10"/>
      <c r="N27" s="10"/>
      <c r="O27" s="10"/>
      <c r="P27" s="10"/>
      <c r="Q27" s="10"/>
      <c r="R27" s="10"/>
      <c r="S27" s="10"/>
      <c r="T27" s="10"/>
      <c r="U27" s="10"/>
      <c r="V27" s="10"/>
      <c r="W27" s="10"/>
      <c r="X27" s="10"/>
      <c r="Y27" s="10"/>
      <c r="Z27" s="10"/>
    </row>
    <row r="28" ht="12.75" customHeight="1">
      <c r="A28" s="51"/>
      <c r="B28" s="53"/>
      <c r="C28" s="13"/>
      <c r="D28" s="13"/>
      <c r="E28" s="13"/>
      <c r="F28" s="14"/>
      <c r="G28" s="10"/>
      <c r="H28" s="10"/>
      <c r="I28" s="10"/>
      <c r="J28" s="10"/>
      <c r="K28" s="10"/>
      <c r="L28" s="10"/>
      <c r="M28" s="10"/>
      <c r="N28" s="10"/>
      <c r="O28" s="10"/>
      <c r="P28" s="10"/>
      <c r="Q28" s="10"/>
      <c r="R28" s="10"/>
      <c r="S28" s="10"/>
      <c r="T28" s="10"/>
      <c r="U28" s="10"/>
      <c r="V28" s="10"/>
      <c r="W28" s="10"/>
      <c r="X28" s="10"/>
      <c r="Y28" s="10"/>
      <c r="Z28" s="10"/>
    </row>
    <row r="29" ht="12.75" customHeight="1">
      <c r="A29" s="51"/>
      <c r="B29" s="53"/>
      <c r="C29" s="13"/>
      <c r="D29" s="13"/>
      <c r="E29" s="13"/>
      <c r="F29" s="14"/>
      <c r="G29" s="10"/>
      <c r="H29" s="10"/>
      <c r="I29" s="10"/>
      <c r="J29" s="10"/>
      <c r="K29" s="10"/>
      <c r="L29" s="10"/>
      <c r="M29" s="10"/>
      <c r="N29" s="10"/>
      <c r="O29" s="10"/>
      <c r="P29" s="10"/>
      <c r="Q29" s="10"/>
      <c r="R29" s="10"/>
      <c r="S29" s="10"/>
      <c r="T29" s="10"/>
      <c r="U29" s="10"/>
      <c r="V29" s="10"/>
      <c r="W29" s="10"/>
      <c r="X29" s="10"/>
      <c r="Y29" s="10"/>
      <c r="Z29" s="10"/>
    </row>
    <row r="30" ht="12.75" customHeight="1">
      <c r="A30" s="51"/>
      <c r="B30" s="53"/>
      <c r="C30" s="13"/>
      <c r="D30" s="13"/>
      <c r="E30" s="13"/>
      <c r="F30" s="14"/>
      <c r="G30" s="10"/>
      <c r="H30" s="10"/>
      <c r="I30" s="10"/>
      <c r="J30" s="10"/>
      <c r="K30" s="10"/>
      <c r="L30" s="10"/>
      <c r="M30" s="10"/>
      <c r="N30" s="10"/>
      <c r="O30" s="10"/>
      <c r="P30" s="10"/>
      <c r="Q30" s="10"/>
      <c r="R30" s="10"/>
      <c r="S30" s="10"/>
      <c r="T30" s="10"/>
      <c r="U30" s="10"/>
      <c r="V30" s="10"/>
      <c r="W30" s="10"/>
      <c r="X30" s="10"/>
      <c r="Y30" s="10"/>
      <c r="Z30" s="10"/>
    </row>
    <row r="31" ht="12.75" customHeight="1">
      <c r="A31" s="51"/>
      <c r="B31" s="53"/>
      <c r="C31" s="13"/>
      <c r="D31" s="13"/>
      <c r="E31" s="13"/>
      <c r="F31" s="14"/>
      <c r="G31" s="10"/>
      <c r="H31" s="10"/>
      <c r="I31" s="10"/>
      <c r="J31" s="10"/>
      <c r="K31" s="10"/>
      <c r="L31" s="10"/>
      <c r="M31" s="10"/>
      <c r="N31" s="10"/>
      <c r="O31" s="10"/>
      <c r="P31" s="10"/>
      <c r="Q31" s="10"/>
      <c r="R31" s="10"/>
      <c r="S31" s="10"/>
      <c r="T31" s="10"/>
      <c r="U31" s="10"/>
      <c r="V31" s="10"/>
      <c r="W31" s="10"/>
      <c r="X31" s="10"/>
      <c r="Y31" s="10"/>
      <c r="Z31" s="10"/>
    </row>
    <row r="32" ht="12.75" customHeight="1">
      <c r="A32" s="51"/>
      <c r="B32" s="53"/>
      <c r="C32" s="13"/>
      <c r="D32" s="13"/>
      <c r="E32" s="13"/>
      <c r="F32" s="14"/>
      <c r="G32" s="10"/>
      <c r="H32" s="10"/>
      <c r="I32" s="10"/>
      <c r="J32" s="10"/>
      <c r="K32" s="10"/>
      <c r="L32" s="10"/>
      <c r="M32" s="10"/>
      <c r="N32" s="10"/>
      <c r="O32" s="10"/>
      <c r="P32" s="10"/>
      <c r="Q32" s="10"/>
      <c r="R32" s="10"/>
      <c r="S32" s="10"/>
      <c r="T32" s="10"/>
      <c r="U32" s="10"/>
      <c r="V32" s="10"/>
      <c r="W32" s="10"/>
      <c r="X32" s="10"/>
      <c r="Y32" s="10"/>
      <c r="Z32" s="10"/>
    </row>
    <row r="33" ht="12.75" customHeight="1">
      <c r="A33" s="51"/>
      <c r="B33" s="53"/>
      <c r="C33" s="13"/>
      <c r="D33" s="13"/>
      <c r="E33" s="13"/>
      <c r="F33" s="14"/>
      <c r="G33" s="10"/>
      <c r="H33" s="10"/>
      <c r="I33" s="10"/>
      <c r="J33" s="10"/>
      <c r="K33" s="10"/>
      <c r="L33" s="10"/>
      <c r="M33" s="10"/>
      <c r="N33" s="10"/>
      <c r="O33" s="10"/>
      <c r="P33" s="10"/>
      <c r="Q33" s="10"/>
      <c r="R33" s="10"/>
      <c r="S33" s="10"/>
      <c r="T33" s="10"/>
      <c r="U33" s="10"/>
      <c r="V33" s="10"/>
      <c r="W33" s="10"/>
      <c r="X33" s="10"/>
      <c r="Y33" s="10"/>
      <c r="Z33" s="10"/>
    </row>
    <row r="34" ht="12.75" customHeight="1">
      <c r="A34" s="51"/>
      <c r="B34" s="53"/>
      <c r="C34" s="13"/>
      <c r="D34" s="13"/>
      <c r="E34" s="13"/>
      <c r="F34" s="14"/>
      <c r="G34" s="10"/>
      <c r="H34" s="10"/>
      <c r="I34" s="10"/>
      <c r="J34" s="10"/>
      <c r="K34" s="10"/>
      <c r="L34" s="10"/>
      <c r="M34" s="10"/>
      <c r="N34" s="10"/>
      <c r="O34" s="10"/>
      <c r="P34" s="10"/>
      <c r="Q34" s="10"/>
      <c r="R34" s="10"/>
      <c r="S34" s="10"/>
      <c r="T34" s="10"/>
      <c r="U34" s="10"/>
      <c r="V34" s="10"/>
      <c r="W34" s="10"/>
      <c r="X34" s="10"/>
      <c r="Y34" s="10"/>
      <c r="Z34" s="10"/>
    </row>
    <row r="35" ht="12.75" customHeight="1">
      <c r="A35" s="51"/>
      <c r="B35" s="53"/>
      <c r="C35" s="13"/>
      <c r="D35" s="13"/>
      <c r="E35" s="13"/>
      <c r="F35" s="14"/>
      <c r="G35" s="10"/>
      <c r="H35" s="10"/>
      <c r="I35" s="10"/>
      <c r="J35" s="10"/>
      <c r="K35" s="10"/>
      <c r="L35" s="10"/>
      <c r="M35" s="10"/>
      <c r="N35" s="10"/>
      <c r="O35" s="10"/>
      <c r="P35" s="10"/>
      <c r="Q35" s="10"/>
      <c r="R35" s="10"/>
      <c r="S35" s="10"/>
      <c r="T35" s="10"/>
      <c r="U35" s="10"/>
      <c r="V35" s="10"/>
      <c r="W35" s="10"/>
      <c r="X35" s="10"/>
      <c r="Y35" s="10"/>
      <c r="Z35" s="10"/>
    </row>
    <row r="36" ht="12.75" customHeight="1">
      <c r="A36" s="51"/>
      <c r="B36" s="53"/>
      <c r="C36" s="13"/>
      <c r="D36" s="13"/>
      <c r="E36" s="13"/>
      <c r="F36" s="14"/>
      <c r="G36" s="10"/>
      <c r="H36" s="10"/>
      <c r="I36" s="10"/>
      <c r="J36" s="10"/>
      <c r="K36" s="10"/>
      <c r="L36" s="10"/>
      <c r="M36" s="10"/>
      <c r="N36" s="10"/>
      <c r="O36" s="10"/>
      <c r="P36" s="10"/>
      <c r="Q36" s="10"/>
      <c r="R36" s="10"/>
      <c r="S36" s="10"/>
      <c r="T36" s="10"/>
      <c r="U36" s="10"/>
      <c r="V36" s="10"/>
      <c r="W36" s="10"/>
      <c r="X36" s="10"/>
      <c r="Y36" s="10"/>
      <c r="Z36" s="10"/>
    </row>
    <row r="37" ht="12.75" customHeight="1">
      <c r="A37" s="51"/>
      <c r="B37" s="53"/>
      <c r="C37" s="13"/>
      <c r="D37" s="13"/>
      <c r="E37" s="13"/>
      <c r="F37" s="14"/>
      <c r="G37" s="10"/>
      <c r="H37" s="10"/>
      <c r="I37" s="10"/>
      <c r="J37" s="10"/>
      <c r="K37" s="10"/>
      <c r="L37" s="10"/>
      <c r="M37" s="10"/>
      <c r="N37" s="10"/>
      <c r="O37" s="10"/>
      <c r="P37" s="10"/>
      <c r="Q37" s="10"/>
      <c r="R37" s="10"/>
      <c r="S37" s="10"/>
      <c r="T37" s="10"/>
      <c r="U37" s="10"/>
      <c r="V37" s="10"/>
      <c r="W37" s="10"/>
      <c r="X37" s="10"/>
      <c r="Y37" s="10"/>
      <c r="Z37" s="10"/>
    </row>
    <row r="38" ht="12.75" customHeight="1">
      <c r="A38" s="51"/>
      <c r="B38" s="53"/>
      <c r="C38" s="13"/>
      <c r="D38" s="13"/>
      <c r="E38" s="13"/>
      <c r="F38" s="14"/>
      <c r="G38" s="10"/>
      <c r="H38" s="10"/>
      <c r="I38" s="10"/>
      <c r="J38" s="10"/>
      <c r="K38" s="10"/>
      <c r="L38" s="10"/>
      <c r="M38" s="10"/>
      <c r="N38" s="10"/>
      <c r="O38" s="10"/>
      <c r="P38" s="10"/>
      <c r="Q38" s="10"/>
      <c r="R38" s="10"/>
      <c r="S38" s="10"/>
      <c r="T38" s="10"/>
      <c r="U38" s="10"/>
      <c r="V38" s="10"/>
      <c r="W38" s="10"/>
      <c r="X38" s="10"/>
      <c r="Y38" s="10"/>
      <c r="Z38" s="10"/>
    </row>
    <row r="39" ht="12.75" customHeight="1">
      <c r="A39" s="51"/>
      <c r="B39" s="53"/>
      <c r="C39" s="13"/>
      <c r="D39" s="13"/>
      <c r="E39" s="13"/>
      <c r="F39" s="14"/>
      <c r="G39" s="10"/>
      <c r="H39" s="10"/>
      <c r="I39" s="10"/>
      <c r="J39" s="10"/>
      <c r="K39" s="10"/>
      <c r="L39" s="10"/>
      <c r="M39" s="10"/>
      <c r="N39" s="10"/>
      <c r="O39" s="10"/>
      <c r="P39" s="10"/>
      <c r="Q39" s="10"/>
      <c r="R39" s="10"/>
      <c r="S39" s="10"/>
      <c r="T39" s="10"/>
      <c r="U39" s="10"/>
      <c r="V39" s="10"/>
      <c r="W39" s="10"/>
      <c r="X39" s="10"/>
      <c r="Y39" s="10"/>
      <c r="Z39" s="10"/>
    </row>
    <row r="40" ht="12.75" customHeight="1">
      <c r="A40" s="51"/>
      <c r="B40" s="53"/>
      <c r="C40" s="13"/>
      <c r="D40" s="13"/>
      <c r="E40" s="13"/>
      <c r="F40" s="14"/>
      <c r="G40" s="10"/>
      <c r="H40" s="10"/>
      <c r="I40" s="10"/>
      <c r="J40" s="10"/>
      <c r="K40" s="10"/>
      <c r="L40" s="10"/>
      <c r="M40" s="10"/>
      <c r="N40" s="10"/>
      <c r="O40" s="10"/>
      <c r="P40" s="10"/>
      <c r="Q40" s="10"/>
      <c r="R40" s="10"/>
      <c r="S40" s="10"/>
      <c r="T40" s="10"/>
      <c r="U40" s="10"/>
      <c r="V40" s="10"/>
      <c r="W40" s="10"/>
      <c r="X40" s="10"/>
      <c r="Y40" s="10"/>
      <c r="Z40" s="10"/>
    </row>
    <row r="41" ht="12.75" customHeight="1">
      <c r="A41" s="51"/>
      <c r="B41" s="53"/>
      <c r="C41" s="13"/>
      <c r="D41" s="13"/>
      <c r="E41" s="13"/>
      <c r="F41" s="14"/>
      <c r="G41" s="10"/>
      <c r="H41" s="10"/>
      <c r="I41" s="10"/>
      <c r="J41" s="10"/>
      <c r="K41" s="10"/>
      <c r="L41" s="10"/>
      <c r="M41" s="10"/>
      <c r="N41" s="10"/>
      <c r="O41" s="10"/>
      <c r="P41" s="10"/>
      <c r="Q41" s="10"/>
      <c r="R41" s="10"/>
      <c r="S41" s="10"/>
      <c r="T41" s="10"/>
      <c r="U41" s="10"/>
      <c r="V41" s="10"/>
      <c r="W41" s="10"/>
      <c r="X41" s="10"/>
      <c r="Y41" s="10"/>
      <c r="Z41" s="10"/>
    </row>
    <row r="42" ht="12.75" customHeight="1">
      <c r="A42" s="51"/>
      <c r="B42" s="53"/>
      <c r="C42" s="13"/>
      <c r="D42" s="13"/>
      <c r="E42" s="13"/>
      <c r="F42" s="14"/>
      <c r="G42" s="10"/>
      <c r="H42" s="10"/>
      <c r="I42" s="10"/>
      <c r="J42" s="10"/>
      <c r="K42" s="10"/>
      <c r="L42" s="10"/>
      <c r="M42" s="10"/>
      <c r="N42" s="10"/>
      <c r="O42" s="10"/>
      <c r="P42" s="10"/>
      <c r="Q42" s="10"/>
      <c r="R42" s="10"/>
      <c r="S42" s="10"/>
      <c r="T42" s="10"/>
      <c r="U42" s="10"/>
      <c r="V42" s="10"/>
      <c r="W42" s="10"/>
      <c r="X42" s="10"/>
      <c r="Y42" s="10"/>
      <c r="Z42" s="10"/>
    </row>
    <row r="43" ht="12.75" customHeight="1">
      <c r="A43" s="51"/>
      <c r="B43" s="53"/>
      <c r="C43" s="13"/>
      <c r="D43" s="13"/>
      <c r="E43" s="13"/>
      <c r="F43" s="14"/>
      <c r="G43" s="10"/>
      <c r="H43" s="10"/>
      <c r="I43" s="10"/>
      <c r="J43" s="10"/>
      <c r="K43" s="10"/>
      <c r="L43" s="10"/>
      <c r="M43" s="10"/>
      <c r="N43" s="10"/>
      <c r="O43" s="10"/>
      <c r="P43" s="10"/>
      <c r="Q43" s="10"/>
      <c r="R43" s="10"/>
      <c r="S43" s="10"/>
      <c r="T43" s="10"/>
      <c r="U43" s="10"/>
      <c r="V43" s="10"/>
      <c r="W43" s="10"/>
      <c r="X43" s="10"/>
      <c r="Y43" s="10"/>
      <c r="Z43" s="10"/>
    </row>
    <row r="44" ht="12.75" customHeight="1">
      <c r="A44" s="51"/>
      <c r="B44" s="53"/>
      <c r="C44" s="13"/>
      <c r="D44" s="13"/>
      <c r="E44" s="13"/>
      <c r="F44" s="14"/>
      <c r="G44" s="10"/>
      <c r="H44" s="10"/>
      <c r="I44" s="10"/>
      <c r="J44" s="10"/>
      <c r="K44" s="10"/>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3">
    <mergeCell ref="B10:F10"/>
    <mergeCell ref="B8:F8"/>
    <mergeCell ref="B9:F9"/>
    <mergeCell ref="B14:F14"/>
    <mergeCell ref="B15:F15"/>
    <mergeCell ref="B12:F12"/>
    <mergeCell ref="B11:F11"/>
    <mergeCell ref="B16:F16"/>
    <mergeCell ref="B17:F17"/>
    <mergeCell ref="A3:A4"/>
    <mergeCell ref="B3:F4"/>
    <mergeCell ref="D1:E1"/>
    <mergeCell ref="B13:F13"/>
    <mergeCell ref="B6:F6"/>
    <mergeCell ref="B43:F43"/>
    <mergeCell ref="B44:F44"/>
    <mergeCell ref="B26:F26"/>
    <mergeCell ref="B25:F25"/>
    <mergeCell ref="B18:F18"/>
    <mergeCell ref="B24:F24"/>
    <mergeCell ref="B19:F19"/>
    <mergeCell ref="B20:F20"/>
    <mergeCell ref="B21:F21"/>
    <mergeCell ref="B22:F22"/>
    <mergeCell ref="B23:F23"/>
    <mergeCell ref="B40:F40"/>
    <mergeCell ref="B39:F39"/>
    <mergeCell ref="B36:F36"/>
    <mergeCell ref="B38:F38"/>
    <mergeCell ref="B37:F37"/>
    <mergeCell ref="B41:F41"/>
    <mergeCell ref="B42:F42"/>
    <mergeCell ref="B34:F34"/>
    <mergeCell ref="B33:F33"/>
    <mergeCell ref="B35:F35"/>
    <mergeCell ref="B32:F32"/>
    <mergeCell ref="B31:F31"/>
    <mergeCell ref="B29:F29"/>
    <mergeCell ref="B30:F30"/>
    <mergeCell ref="B28:F28"/>
    <mergeCell ref="B27:F27"/>
    <mergeCell ref="B5:F5"/>
    <mergeCell ref="B7:F7"/>
  </mergeCells>
  <printOptions/>
  <pageMargins bottom="0.75" footer="0.0" header="0.0" left="0.7" right="0.7" top="0.75"/>
  <pageSetup orientation="landscape"/>
  <headerFooter>
    <oddHeader>&amp;LBNY Mellon&amp;RReview Decision Log</oddHeader>
    <oddFooter>&amp;LInternal Classification:  Internal&amp;CPage &amp;P of &amp;R&amp;A</oddFooter>
  </headerFooter>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0"/>
    <col customWidth="1" min="2" max="2" width="23.86"/>
    <col customWidth="1" min="3" max="3" width="12.29"/>
    <col customWidth="1" min="4" max="4" width="9.14"/>
    <col customWidth="1" min="5" max="5" width="22.57"/>
    <col customWidth="1" min="6" max="7" width="9.14"/>
    <col customWidth="1" min="8" max="26" width="8.0"/>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1"/>
      <c r="B2" s="5"/>
      <c r="C2" s="1"/>
      <c r="D2" s="1"/>
      <c r="E2" s="1"/>
      <c r="F2" s="1"/>
      <c r="G2" s="1"/>
      <c r="H2" s="1"/>
      <c r="I2" s="1"/>
      <c r="J2" s="1"/>
      <c r="K2" s="1"/>
      <c r="L2" s="1"/>
      <c r="M2" s="1"/>
      <c r="N2" s="1"/>
      <c r="O2" s="1"/>
      <c r="P2" s="1"/>
      <c r="Q2" s="1"/>
      <c r="R2" s="1"/>
      <c r="S2" s="1"/>
      <c r="T2" s="1"/>
      <c r="U2" s="1"/>
      <c r="V2" s="1"/>
      <c r="W2" s="1"/>
      <c r="X2" s="1"/>
      <c r="Y2" s="1"/>
      <c r="Z2" s="1"/>
    </row>
    <row r="3" ht="12.75" customHeight="1">
      <c r="A3" s="9" t="s">
        <v>2</v>
      </c>
      <c r="B3" s="11" t="s">
        <v>5</v>
      </c>
      <c r="C3" s="13"/>
      <c r="D3" s="13"/>
      <c r="E3" s="14"/>
      <c r="F3" s="1"/>
      <c r="G3" s="1"/>
      <c r="H3" s="1"/>
      <c r="I3" s="1"/>
      <c r="J3" s="1"/>
      <c r="K3" s="1"/>
      <c r="L3" s="1"/>
      <c r="M3" s="1"/>
      <c r="N3" s="1"/>
      <c r="O3" s="1"/>
      <c r="P3" s="1"/>
      <c r="Q3" s="1"/>
      <c r="R3" s="1"/>
      <c r="S3" s="1"/>
      <c r="T3" s="1"/>
      <c r="U3" s="1"/>
      <c r="V3" s="1"/>
      <c r="W3" s="1"/>
      <c r="X3" s="1"/>
      <c r="Y3" s="1"/>
      <c r="Z3" s="1"/>
    </row>
    <row r="4" ht="12.75" customHeight="1">
      <c r="A4" s="9" t="s">
        <v>3</v>
      </c>
      <c r="B4" s="11" t="s">
        <v>203</v>
      </c>
      <c r="C4" s="13"/>
      <c r="D4" s="13"/>
      <c r="E4" s="14"/>
      <c r="F4" s="1"/>
      <c r="G4" s="1"/>
      <c r="H4" s="1"/>
      <c r="I4" s="1"/>
      <c r="J4" s="1"/>
      <c r="K4" s="1"/>
      <c r="L4" s="1"/>
      <c r="M4" s="1"/>
      <c r="N4" s="1"/>
      <c r="O4" s="1"/>
      <c r="P4" s="1"/>
      <c r="Q4" s="1"/>
      <c r="R4" s="1"/>
      <c r="S4" s="1"/>
      <c r="T4" s="1"/>
      <c r="U4" s="1"/>
      <c r="V4" s="1"/>
      <c r="W4" s="1"/>
      <c r="X4" s="1"/>
      <c r="Y4" s="1"/>
      <c r="Z4" s="1"/>
    </row>
    <row r="5" ht="12.75" customHeight="1">
      <c r="A5" s="9" t="s">
        <v>8</v>
      </c>
      <c r="B5" s="19">
        <v>2.0</v>
      </c>
      <c r="C5" s="13"/>
      <c r="D5" s="13"/>
      <c r="E5" s="14"/>
      <c r="F5" s="1"/>
      <c r="G5" s="1"/>
      <c r="H5" s="1"/>
      <c r="I5" s="1"/>
      <c r="J5" s="1"/>
      <c r="K5" s="1"/>
      <c r="L5" s="1"/>
      <c r="M5" s="1"/>
      <c r="N5" s="1"/>
      <c r="O5" s="1"/>
      <c r="P5" s="1"/>
      <c r="Q5" s="1"/>
      <c r="R5" s="1"/>
      <c r="S5" s="1"/>
      <c r="T5" s="1"/>
      <c r="U5" s="1"/>
      <c r="V5" s="1"/>
      <c r="W5" s="1"/>
      <c r="X5" s="1"/>
      <c r="Y5" s="1"/>
      <c r="Z5" s="1"/>
    </row>
    <row r="6" ht="12.75" customHeight="1">
      <c r="A6" s="9" t="s">
        <v>9</v>
      </c>
      <c r="B6" s="11" t="s">
        <v>10</v>
      </c>
      <c r="C6" s="13"/>
      <c r="D6" s="13"/>
      <c r="E6" s="14"/>
      <c r="F6" s="1"/>
      <c r="G6" s="1"/>
      <c r="H6" s="1"/>
      <c r="I6" s="1"/>
      <c r="J6" s="1"/>
      <c r="K6" s="1"/>
      <c r="L6" s="1"/>
      <c r="M6" s="1"/>
      <c r="N6" s="1"/>
      <c r="O6" s="1"/>
      <c r="P6" s="1"/>
      <c r="Q6" s="1"/>
      <c r="R6" s="1"/>
      <c r="S6" s="1"/>
      <c r="T6" s="1"/>
      <c r="U6" s="1"/>
      <c r="V6" s="1"/>
      <c r="W6" s="1"/>
      <c r="X6" s="1"/>
      <c r="Y6" s="1"/>
      <c r="Z6" s="1"/>
    </row>
    <row r="7" ht="12.75" customHeight="1">
      <c r="A7" s="9"/>
      <c r="B7" s="1"/>
      <c r="C7" s="1"/>
      <c r="D7" s="1"/>
      <c r="E7" s="1"/>
      <c r="F7" s="1"/>
      <c r="G7" s="1"/>
      <c r="H7" s="1"/>
      <c r="I7" s="1"/>
      <c r="J7" s="1"/>
      <c r="K7" s="1"/>
      <c r="L7" s="1"/>
      <c r="M7" s="1"/>
      <c r="N7" s="1"/>
      <c r="O7" s="1"/>
      <c r="P7" s="1"/>
      <c r="Q7" s="1"/>
      <c r="R7" s="1"/>
      <c r="S7" s="1"/>
      <c r="T7" s="1"/>
      <c r="U7" s="1"/>
      <c r="V7" s="1"/>
      <c r="W7" s="1"/>
      <c r="X7" s="1"/>
      <c r="Y7" s="1"/>
      <c r="Z7" s="1"/>
    </row>
    <row r="8" ht="12.75" customHeight="1">
      <c r="A8" s="43" t="s">
        <v>14</v>
      </c>
      <c r="B8" s="48"/>
      <c r="C8" s="48"/>
      <c r="D8" s="48"/>
      <c r="E8" s="48"/>
      <c r="F8" s="5"/>
      <c r="G8" s="5"/>
      <c r="H8" s="1"/>
      <c r="I8" s="1"/>
      <c r="J8" s="1"/>
      <c r="K8" s="1"/>
      <c r="L8" s="1"/>
      <c r="M8" s="1"/>
      <c r="N8" s="1"/>
      <c r="O8" s="1"/>
      <c r="P8" s="1"/>
      <c r="Q8" s="1"/>
      <c r="R8" s="1"/>
      <c r="S8" s="1"/>
      <c r="T8" s="1"/>
      <c r="U8" s="1"/>
      <c r="V8" s="1"/>
      <c r="W8" s="1"/>
      <c r="X8" s="1"/>
      <c r="Y8" s="1"/>
      <c r="Z8" s="1"/>
    </row>
    <row r="9" ht="12.75" customHeight="1">
      <c r="A9" s="9" t="s">
        <v>30</v>
      </c>
      <c r="B9" s="50">
        <v>43587.0</v>
      </c>
      <c r="C9" s="14"/>
      <c r="D9" s="52"/>
      <c r="E9" s="52"/>
      <c r="F9" s="52"/>
      <c r="G9" s="52"/>
      <c r="H9" s="1"/>
      <c r="I9" s="1"/>
      <c r="J9" s="1"/>
      <c r="K9" s="1"/>
      <c r="L9" s="1"/>
      <c r="M9" s="1"/>
      <c r="N9" s="1"/>
      <c r="O9" s="1"/>
      <c r="P9" s="1"/>
      <c r="Q9" s="1"/>
      <c r="R9" s="1"/>
      <c r="S9" s="1"/>
      <c r="T9" s="1"/>
      <c r="U9" s="1"/>
      <c r="V9" s="1"/>
      <c r="W9" s="1"/>
      <c r="X9" s="1"/>
      <c r="Y9" s="1"/>
      <c r="Z9" s="1"/>
    </row>
    <row r="10" ht="12.75" customHeight="1">
      <c r="A10" s="9" t="s">
        <v>36</v>
      </c>
      <c r="B10" s="54">
        <v>0.6666666666666666</v>
      </c>
      <c r="C10" s="14"/>
      <c r="D10" s="52"/>
      <c r="E10" s="52"/>
      <c r="F10" s="52"/>
      <c r="G10" s="52"/>
      <c r="H10" s="1"/>
      <c r="I10" s="1"/>
      <c r="J10" s="1"/>
      <c r="K10" s="1"/>
      <c r="L10" s="1"/>
      <c r="M10" s="1"/>
      <c r="N10" s="1"/>
      <c r="O10" s="1"/>
      <c r="P10" s="1"/>
      <c r="Q10" s="1"/>
      <c r="R10" s="1"/>
      <c r="S10" s="1"/>
      <c r="T10" s="1"/>
      <c r="U10" s="1"/>
      <c r="V10" s="1"/>
      <c r="W10" s="1"/>
      <c r="X10" s="1"/>
      <c r="Y10" s="1"/>
      <c r="Z10" s="1"/>
    </row>
    <row r="11" ht="12.75" customHeight="1">
      <c r="A11" s="9" t="s">
        <v>43</v>
      </c>
      <c r="B11" s="54">
        <v>0.7916666666666666</v>
      </c>
      <c r="C11" s="14"/>
      <c r="D11" s="52"/>
      <c r="E11" s="52"/>
      <c r="F11" s="52"/>
      <c r="G11" s="52"/>
      <c r="H11" s="1"/>
      <c r="I11" s="1"/>
      <c r="J11" s="1"/>
      <c r="K11" s="1"/>
      <c r="L11" s="1"/>
      <c r="M11" s="1"/>
      <c r="N11" s="1"/>
      <c r="O11" s="1"/>
      <c r="P11" s="1"/>
      <c r="Q11" s="1"/>
      <c r="R11" s="1"/>
      <c r="S11" s="1"/>
      <c r="T11" s="1"/>
      <c r="U11" s="1"/>
      <c r="V11" s="1"/>
      <c r="W11" s="1"/>
      <c r="X11" s="1"/>
      <c r="Y11" s="1"/>
      <c r="Z11" s="1"/>
    </row>
    <row r="12" ht="12.75" customHeight="1">
      <c r="A12" s="9" t="s">
        <v>45</v>
      </c>
      <c r="B12" s="55" t="s">
        <v>46</v>
      </c>
      <c r="C12" s="56"/>
      <c r="D12" s="56"/>
      <c r="E12" s="56"/>
      <c r="F12" s="56"/>
      <c r="G12" s="57"/>
      <c r="H12" s="1"/>
      <c r="I12" s="1"/>
      <c r="J12" s="1"/>
      <c r="K12" s="1"/>
      <c r="L12" s="1"/>
      <c r="M12" s="1"/>
      <c r="N12" s="1"/>
      <c r="O12" s="1"/>
      <c r="P12" s="1"/>
      <c r="Q12" s="1"/>
      <c r="R12" s="1"/>
      <c r="S12" s="1"/>
      <c r="T12" s="1"/>
      <c r="U12" s="1"/>
      <c r="V12" s="1"/>
      <c r="W12" s="1"/>
      <c r="X12" s="1"/>
      <c r="Y12" s="1"/>
      <c r="Z12" s="1"/>
    </row>
    <row r="13" ht="27.0" customHeight="1">
      <c r="A13" s="1"/>
      <c r="B13" s="58"/>
      <c r="C13" s="40"/>
      <c r="D13" s="40"/>
      <c r="E13" s="40"/>
      <c r="F13" s="40"/>
      <c r="G13" s="42"/>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59" t="s">
        <v>53</v>
      </c>
      <c r="C16" s="59" t="s">
        <v>56</v>
      </c>
      <c r="D16" s="1"/>
      <c r="E16" s="59" t="s">
        <v>57</v>
      </c>
      <c r="F16" s="59" t="s">
        <v>56</v>
      </c>
      <c r="G16" s="1"/>
      <c r="H16" s="1"/>
      <c r="I16" s="1"/>
      <c r="J16" s="1"/>
      <c r="K16" s="1"/>
      <c r="L16" s="1"/>
      <c r="M16" s="1"/>
      <c r="N16" s="1"/>
      <c r="O16" s="1"/>
      <c r="P16" s="1"/>
      <c r="Q16" s="1"/>
      <c r="R16" s="1"/>
      <c r="S16" s="1"/>
      <c r="T16" s="1"/>
      <c r="U16" s="1"/>
      <c r="V16" s="1"/>
      <c r="W16" s="1"/>
      <c r="X16" s="1"/>
      <c r="Y16" s="1"/>
      <c r="Z16" s="1"/>
    </row>
    <row r="17" ht="12.75" customHeight="1">
      <c r="A17" s="1"/>
      <c r="B17" s="60" t="str">
        <f>DropDowns!B3</f>
        <v>Insufficient Planning</v>
      </c>
      <c r="C17" s="60">
        <f>COUNTIF('Software Requirements Specifica'!D:D,'SRS Review Findings Summary'!B17)</f>
        <v>1</v>
      </c>
      <c r="D17" s="1"/>
      <c r="E17" s="60" t="str">
        <f>DropDowns!F9</f>
        <v>Security</v>
      </c>
      <c r="F17" s="60">
        <f>COUNTIF('Software Requirements Specifica'!B:B,'SRS Review Findings Summary'!E17)</f>
        <v>2</v>
      </c>
      <c r="G17" s="1"/>
      <c r="H17" s="1"/>
      <c r="I17" s="1"/>
      <c r="J17" s="1"/>
      <c r="K17" s="1"/>
      <c r="L17" s="1"/>
      <c r="M17" s="1"/>
      <c r="N17" s="1"/>
      <c r="O17" s="1"/>
      <c r="P17" s="1"/>
      <c r="Q17" s="1"/>
      <c r="R17" s="1"/>
      <c r="S17" s="1"/>
      <c r="T17" s="1"/>
      <c r="U17" s="1"/>
      <c r="V17" s="1"/>
      <c r="W17" s="1"/>
      <c r="X17" s="1"/>
      <c r="Y17" s="1"/>
      <c r="Z17" s="1"/>
    </row>
    <row r="18" ht="12.75" customHeight="1">
      <c r="A18" s="1"/>
      <c r="B18" s="60" t="str">
        <f>DropDowns!B4</f>
        <v>Misunderstood Req</v>
      </c>
      <c r="C18" s="60">
        <f>COUNTIF('Software Requirements Specifica'!D:D,'SRS Review Findings Summary'!B18)</f>
        <v>9</v>
      </c>
      <c r="D18" s="1"/>
      <c r="E18" s="60" t="str">
        <f>DropDowns!F10</f>
        <v>High</v>
      </c>
      <c r="F18" s="60">
        <f>COUNTIF('Software Requirements Specifica'!B:B,'SRS Review Findings Summary'!E18)</f>
        <v>22</v>
      </c>
      <c r="G18" s="1"/>
      <c r="H18" s="1"/>
      <c r="I18" s="1"/>
      <c r="J18" s="1"/>
      <c r="K18" s="1"/>
      <c r="L18" s="1"/>
      <c r="M18" s="1"/>
      <c r="N18" s="1"/>
      <c r="O18" s="1"/>
      <c r="P18" s="1"/>
      <c r="Q18" s="1"/>
      <c r="R18" s="1"/>
      <c r="S18" s="1"/>
      <c r="T18" s="1"/>
      <c r="U18" s="1"/>
      <c r="V18" s="1"/>
      <c r="W18" s="1"/>
      <c r="X18" s="1"/>
      <c r="Y18" s="1"/>
      <c r="Z18" s="1"/>
    </row>
    <row r="19" ht="12.75" customHeight="1">
      <c r="A19" s="1"/>
      <c r="B19" s="60" t="str">
        <f>DropDowns!B5</f>
        <v>Requirements Error</v>
      </c>
      <c r="C19" s="60">
        <f>COUNTIF('Software Requirements Specifica'!D:D,'SRS Review Findings Summary'!B19)</f>
        <v>3</v>
      </c>
      <c r="D19" s="1"/>
      <c r="E19" s="60" t="str">
        <f>DropDowns!F11</f>
        <v>Medium</v>
      </c>
      <c r="F19" s="60">
        <f>COUNTIF('Software Requirements Specifica'!B:B,'SRS Review Findings Summary'!E19)</f>
        <v>39</v>
      </c>
      <c r="G19" s="1"/>
      <c r="H19" s="1"/>
      <c r="I19" s="1"/>
      <c r="J19" s="1"/>
      <c r="K19" s="1"/>
      <c r="L19" s="1"/>
      <c r="M19" s="1"/>
      <c r="N19" s="1"/>
      <c r="O19" s="1"/>
      <c r="P19" s="1"/>
      <c r="Q19" s="1"/>
      <c r="R19" s="1"/>
      <c r="S19" s="1"/>
      <c r="T19" s="1"/>
      <c r="U19" s="1"/>
      <c r="V19" s="1"/>
      <c r="W19" s="1"/>
      <c r="X19" s="1"/>
      <c r="Y19" s="1"/>
      <c r="Z19" s="1"/>
    </row>
    <row r="20" ht="12.75" customHeight="1">
      <c r="A20" s="1"/>
      <c r="B20" s="60" t="str">
        <f>DropDowns!B6</f>
        <v>Design Error</v>
      </c>
      <c r="C20" s="60">
        <f>COUNTIF('Software Requirements Specifica'!D:D,'SRS Review Findings Summary'!B20)</f>
        <v>10</v>
      </c>
      <c r="D20" s="1"/>
      <c r="E20" s="60" t="str">
        <f>DropDowns!F12</f>
        <v>Low</v>
      </c>
      <c r="F20" s="60">
        <f>COUNTIF('Software Requirements Specifica'!B:B,'SRS Review Findings Summary'!E20)</f>
        <v>26</v>
      </c>
      <c r="G20" s="1"/>
      <c r="H20" s="1"/>
      <c r="I20" s="1"/>
      <c r="J20" s="1"/>
      <c r="K20" s="1"/>
      <c r="L20" s="1"/>
      <c r="M20" s="1"/>
      <c r="N20" s="1"/>
      <c r="O20" s="1"/>
      <c r="P20" s="1"/>
      <c r="Q20" s="1"/>
      <c r="R20" s="1"/>
      <c r="S20" s="1"/>
      <c r="T20" s="1"/>
      <c r="U20" s="1"/>
      <c r="V20" s="1"/>
      <c r="W20" s="1"/>
      <c r="X20" s="1"/>
      <c r="Y20" s="1"/>
      <c r="Z20" s="1"/>
    </row>
    <row r="21" ht="12.75" customHeight="1">
      <c r="A21" s="1"/>
      <c r="B21" s="60" t="str">
        <f>DropDowns!B7</f>
        <v>Coding Error</v>
      </c>
      <c r="C21" s="60">
        <f>COUNTIF('Software Requirements Specifica'!D:D,'SRS Review Findings Summary'!B21)</f>
        <v>0</v>
      </c>
      <c r="D21" s="1"/>
      <c r="E21" s="60" t="str">
        <f>DropDowns!F13</f>
        <v>Question</v>
      </c>
      <c r="F21" s="60">
        <f>COUNTIF('Software Requirements Specifica'!B:B,'SRS Review Findings Summary'!E21)</f>
        <v>41</v>
      </c>
      <c r="G21" s="1"/>
      <c r="H21" s="1"/>
      <c r="I21" s="1"/>
      <c r="J21" s="1"/>
      <c r="K21" s="1"/>
      <c r="L21" s="1"/>
      <c r="M21" s="1"/>
      <c r="N21" s="1"/>
      <c r="O21" s="1"/>
      <c r="P21" s="1"/>
      <c r="Q21" s="1"/>
      <c r="R21" s="1"/>
      <c r="S21" s="1"/>
      <c r="T21" s="1"/>
      <c r="U21" s="1"/>
      <c r="V21" s="1"/>
      <c r="W21" s="1"/>
      <c r="X21" s="1"/>
      <c r="Y21" s="1"/>
      <c r="Z21" s="1"/>
    </row>
    <row r="22" ht="12.75" customHeight="1">
      <c r="A22" s="1"/>
      <c r="B22" s="60" t="str">
        <f>DropDowns!B8</f>
        <v>User Error</v>
      </c>
      <c r="C22" s="60">
        <f>COUNTIF('Software Requirements Specifica'!D:D,'SRS Review Findings Summary'!B22)</f>
        <v>1</v>
      </c>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60" t="str">
        <f>DropDowns!B9</f>
        <v>Data Error</v>
      </c>
      <c r="C23" s="60">
        <f>COUNTIF('Software Requirements Specifica'!D:D,'SRS Review Findings Summary'!B23)</f>
        <v>1</v>
      </c>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60" t="str">
        <f>DropDowns!B10</f>
        <v>Environment Error</v>
      </c>
      <c r="C24" s="60">
        <f>COUNTIF('Software Requirements Specifica'!D:D,'SRS Review Findings Summary'!B24)</f>
        <v>0</v>
      </c>
      <c r="D24" s="1"/>
      <c r="E24" s="60" t="s">
        <v>87</v>
      </c>
      <c r="F24" s="60">
        <f>COUNTIF('Software Requirements Specifica'!F:F,"Open")</f>
        <v>0</v>
      </c>
      <c r="G24" s="1"/>
      <c r="H24" s="1"/>
      <c r="I24" s="1"/>
      <c r="J24" s="1"/>
      <c r="K24" s="1"/>
      <c r="L24" s="1"/>
      <c r="M24" s="1"/>
      <c r="N24" s="1"/>
      <c r="O24" s="1"/>
      <c r="P24" s="1"/>
      <c r="Q24" s="1"/>
      <c r="R24" s="1"/>
      <c r="S24" s="1"/>
      <c r="T24" s="1"/>
      <c r="U24" s="1"/>
      <c r="V24" s="1"/>
      <c r="W24" s="1"/>
      <c r="X24" s="1"/>
      <c r="Y24" s="1"/>
      <c r="Z24" s="1"/>
    </row>
    <row r="25" ht="12.75" customHeight="1">
      <c r="A25" s="1"/>
      <c r="B25" s="60" t="str">
        <f>DropDowns!B11</f>
        <v>Configuration Management</v>
      </c>
      <c r="C25" s="60">
        <f>COUNTIF('Software Requirements Specifica'!D:D,'SRS Review Findings Summary'!B25)</f>
        <v>0</v>
      </c>
      <c r="D25" s="1"/>
      <c r="E25" s="60" t="s">
        <v>90</v>
      </c>
      <c r="F25" s="60">
        <f>COUNTIF('Software Requirements Specifica'!F:F,"Closed")</f>
        <v>0</v>
      </c>
      <c r="G25" s="1"/>
      <c r="H25" s="1"/>
      <c r="I25" s="1"/>
      <c r="J25" s="1"/>
      <c r="K25" s="1"/>
      <c r="L25" s="1"/>
      <c r="M25" s="1"/>
      <c r="N25" s="1"/>
      <c r="O25" s="1"/>
      <c r="P25" s="1"/>
      <c r="Q25" s="1"/>
      <c r="R25" s="1"/>
      <c r="S25" s="1"/>
      <c r="T25" s="1"/>
      <c r="U25" s="1"/>
      <c r="V25" s="1"/>
      <c r="W25" s="1"/>
      <c r="X25" s="1"/>
      <c r="Y25" s="1"/>
      <c r="Z25" s="1"/>
    </row>
    <row r="26" ht="12.75" customHeight="1">
      <c r="A26" s="1"/>
      <c r="B26" s="60" t="str">
        <f>DropDowns!B12</f>
        <v>Unclear/Ambiguous</v>
      </c>
      <c r="C26" s="60">
        <f>COUNTIF('Software Requirements Specifica'!D:D,'SRS Review Findings Summary'!B26)</f>
        <v>21</v>
      </c>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60" t="str">
        <f>DropDowns!B13</f>
        <v>Standards Error</v>
      </c>
      <c r="C27" s="60">
        <f>COUNTIF('Software Requirements Specifica'!D:D,'SRS Review Findings Summary'!B27)</f>
        <v>0</v>
      </c>
      <c r="D27" s="1"/>
      <c r="E27" s="60" t="s">
        <v>93</v>
      </c>
      <c r="F27" s="60">
        <f>COUNTIF('Software Requirements Specifica'!G:G,"Yes")</f>
        <v>0</v>
      </c>
      <c r="G27" s="1"/>
      <c r="H27" s="1"/>
      <c r="I27" s="1"/>
      <c r="J27" s="1"/>
      <c r="K27" s="1"/>
      <c r="L27" s="1"/>
      <c r="M27" s="1"/>
      <c r="N27" s="1"/>
      <c r="O27" s="1"/>
      <c r="P27" s="1"/>
      <c r="Q27" s="1"/>
      <c r="R27" s="1"/>
      <c r="S27" s="1"/>
      <c r="T27" s="1"/>
      <c r="U27" s="1"/>
      <c r="V27" s="1"/>
      <c r="W27" s="1"/>
      <c r="X27" s="1"/>
      <c r="Y27" s="1"/>
      <c r="Z27" s="1"/>
    </row>
    <row r="28" ht="12.75" customHeight="1">
      <c r="A28" s="1"/>
      <c r="B28" s="60" t="str">
        <f>DropDowns!B14</f>
        <v>Missing Information</v>
      </c>
      <c r="C28" s="60">
        <f>COUNTIF('Software Requirements Specifica'!D:D,'SRS Review Findings Summary'!B28)</f>
        <v>78</v>
      </c>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60" t="str">
        <f>DropDowns!B15</f>
        <v>Other</v>
      </c>
      <c r="C29" s="60">
        <f>COUNTIF('Software Requirements Specifica'!D:D,'SRS Review Findings Summary'!B29)</f>
        <v>7</v>
      </c>
      <c r="D29" s="1"/>
      <c r="E29" s="60" t="s">
        <v>102</v>
      </c>
      <c r="F29" s="60">
        <f>COUNTA('User''s Manual Decisions'!A5:A35)</f>
        <v>4</v>
      </c>
      <c r="G29" s="1"/>
      <c r="H29" s="1"/>
      <c r="I29" s="1"/>
      <c r="J29" s="1"/>
      <c r="K29" s="1"/>
      <c r="L29" s="1"/>
      <c r="M29" s="1"/>
      <c r="N29" s="1"/>
      <c r="O29" s="1"/>
      <c r="P29" s="1"/>
      <c r="Q29" s="1"/>
      <c r="R29" s="1"/>
      <c r="S29" s="1"/>
      <c r="T29" s="1"/>
      <c r="U29" s="1"/>
      <c r="V29" s="1"/>
      <c r="W29" s="1"/>
      <c r="X29" s="1"/>
      <c r="Y29" s="1"/>
      <c r="Z29" s="1"/>
    </row>
    <row r="30" ht="12.75" customHeight="1">
      <c r="A30" s="1"/>
      <c r="B30" s="61" t="s">
        <v>104</v>
      </c>
      <c r="C30" s="61">
        <f>SUM(C17:C29)</f>
        <v>131</v>
      </c>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9:C9"/>
    <mergeCell ref="B10:C10"/>
    <mergeCell ref="B5:E5"/>
    <mergeCell ref="B6:E6"/>
    <mergeCell ref="B11:C11"/>
    <mergeCell ref="B12:G13"/>
    <mergeCell ref="B4:E4"/>
    <mergeCell ref="B3:E3"/>
    <mergeCell ref="A8:E8"/>
  </mergeCells>
  <printOptions/>
  <pageMargins bottom="0.75" footer="0.0" header="0.0" left="0.7" right="0.7" top="0.75"/>
  <pageSetup orientation="landscape"/>
  <headerFooter>
    <oddHeader>&amp;LBNY Mellon&amp;RReview Findings Log</oddHeader>
    <oddFooter>&amp;LInternal Classification:  Internal&amp;C&amp;P of  &amp;R&amp;A</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8.0"/>
    <col customWidth="1" min="4" max="4" width="18.57"/>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39.0" customHeight="1">
      <c r="A2" s="12" t="s">
        <v>6</v>
      </c>
      <c r="B2" s="4"/>
      <c r="C2" s="6"/>
      <c r="D2" s="15">
        <v>43587.0</v>
      </c>
      <c r="E2" s="17" t="s">
        <v>7</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15.75" customHeight="1">
      <c r="A5" s="31">
        <v>1.0</v>
      </c>
      <c r="B5" s="35" t="s">
        <v>22</v>
      </c>
      <c r="C5" s="37">
        <v>5.0</v>
      </c>
      <c r="D5" s="39" t="s">
        <v>24</v>
      </c>
      <c r="E5" s="41" t="s">
        <v>25</v>
      </c>
      <c r="F5" s="45"/>
      <c r="G5" s="47"/>
      <c r="H5" s="49"/>
    </row>
    <row r="6" ht="15.75" customHeight="1">
      <c r="A6" s="31">
        <v>2.0</v>
      </c>
      <c r="B6" s="35" t="s">
        <v>29</v>
      </c>
      <c r="C6" s="37">
        <v>5.0</v>
      </c>
      <c r="D6" s="39" t="s">
        <v>31</v>
      </c>
      <c r="E6" s="41" t="s">
        <v>32</v>
      </c>
      <c r="F6" s="45"/>
      <c r="G6" s="47"/>
      <c r="H6" s="49"/>
    </row>
    <row r="7" ht="15.75" customHeight="1">
      <c r="A7" s="31">
        <v>3.0</v>
      </c>
      <c r="B7" s="35" t="s">
        <v>33</v>
      </c>
      <c r="C7" s="37">
        <v>7.0</v>
      </c>
      <c r="D7" s="39" t="s">
        <v>24</v>
      </c>
      <c r="E7" s="41" t="s">
        <v>34</v>
      </c>
      <c r="F7" s="45"/>
      <c r="G7" s="47"/>
      <c r="H7" s="49"/>
    </row>
    <row r="8" ht="15.75" customHeight="1">
      <c r="A8" s="31">
        <v>4.0</v>
      </c>
      <c r="B8" s="35" t="s">
        <v>33</v>
      </c>
      <c r="C8" s="37">
        <v>6.0</v>
      </c>
      <c r="D8" s="39" t="s">
        <v>24</v>
      </c>
      <c r="E8" s="41" t="s">
        <v>35</v>
      </c>
      <c r="F8" s="45"/>
      <c r="G8" s="47"/>
      <c r="H8" s="49"/>
    </row>
    <row r="9" ht="43.5" customHeight="1">
      <c r="A9" s="31">
        <v>5.0</v>
      </c>
      <c r="B9" s="35" t="s">
        <v>33</v>
      </c>
      <c r="C9" s="37">
        <v>8.0</v>
      </c>
      <c r="D9" s="39" t="s">
        <v>37</v>
      </c>
      <c r="E9" s="41" t="s">
        <v>38</v>
      </c>
      <c r="F9" s="45"/>
      <c r="G9" s="47"/>
      <c r="H9" s="49"/>
    </row>
    <row r="10" ht="15.75" customHeight="1">
      <c r="A10" s="31">
        <v>6.0</v>
      </c>
      <c r="B10" s="35" t="s">
        <v>33</v>
      </c>
      <c r="C10" s="37">
        <v>6.0</v>
      </c>
      <c r="D10" s="39" t="s">
        <v>31</v>
      </c>
      <c r="E10" s="41" t="s">
        <v>39</v>
      </c>
      <c r="F10" s="45"/>
      <c r="G10" s="47"/>
      <c r="H10" s="49"/>
    </row>
    <row r="11" ht="23.25" customHeight="1">
      <c r="A11" s="31">
        <v>7.0</v>
      </c>
      <c r="B11" s="35" t="s">
        <v>33</v>
      </c>
      <c r="C11" s="37" t="s">
        <v>40</v>
      </c>
      <c r="D11" s="39" t="s">
        <v>41</v>
      </c>
      <c r="E11" s="41" t="s">
        <v>42</v>
      </c>
      <c r="F11" s="45"/>
      <c r="G11" s="47"/>
      <c r="H11" s="49"/>
    </row>
    <row r="12" ht="24.0" customHeight="1">
      <c r="A12" s="31">
        <v>8.0</v>
      </c>
      <c r="B12" s="35" t="s">
        <v>22</v>
      </c>
      <c r="C12" s="37">
        <v>5.0</v>
      </c>
      <c r="D12" s="39" t="s">
        <v>37</v>
      </c>
      <c r="E12" s="41" t="s">
        <v>44</v>
      </c>
      <c r="F12" s="45"/>
      <c r="G12" s="47"/>
      <c r="H12" s="49"/>
    </row>
    <row r="13" ht="30.0" customHeight="1">
      <c r="A13" s="31">
        <v>9.0</v>
      </c>
      <c r="B13" s="35" t="s">
        <v>29</v>
      </c>
      <c r="C13" s="37">
        <v>5.0</v>
      </c>
      <c r="D13" s="39" t="s">
        <v>24</v>
      </c>
      <c r="E13" s="41" t="s">
        <v>47</v>
      </c>
      <c r="F13" s="45"/>
      <c r="G13" s="47"/>
      <c r="H13" s="49"/>
    </row>
    <row r="14" ht="28.5" customHeight="1">
      <c r="A14" s="31">
        <v>10.0</v>
      </c>
      <c r="B14" s="35" t="s">
        <v>29</v>
      </c>
      <c r="C14" s="37">
        <v>6.0</v>
      </c>
      <c r="D14" s="39" t="s">
        <v>24</v>
      </c>
      <c r="E14" s="41" t="s">
        <v>48</v>
      </c>
      <c r="F14" s="45"/>
      <c r="G14" s="47"/>
      <c r="H14" s="49"/>
    </row>
    <row r="15" ht="36.0" customHeight="1">
      <c r="A15" s="31">
        <v>11.0</v>
      </c>
      <c r="B15" s="35" t="s">
        <v>29</v>
      </c>
      <c r="C15" s="37">
        <v>6.0</v>
      </c>
      <c r="D15" s="39" t="s">
        <v>41</v>
      </c>
      <c r="E15" s="41" t="s">
        <v>49</v>
      </c>
      <c r="F15" s="45"/>
      <c r="G15" s="47"/>
      <c r="H15" s="49"/>
    </row>
    <row r="16" ht="30.75" customHeight="1">
      <c r="A16" s="31">
        <v>12.0</v>
      </c>
      <c r="B16" s="35" t="s">
        <v>29</v>
      </c>
      <c r="C16" s="37">
        <v>7.0</v>
      </c>
      <c r="D16" s="39" t="s">
        <v>41</v>
      </c>
      <c r="E16" s="41" t="s">
        <v>50</v>
      </c>
      <c r="F16" s="45"/>
      <c r="G16" s="47"/>
      <c r="H16" s="49"/>
    </row>
    <row r="17" ht="48.0" customHeight="1">
      <c r="A17" s="31">
        <v>13.0</v>
      </c>
      <c r="B17" s="35" t="s">
        <v>29</v>
      </c>
      <c r="C17" s="37" t="s">
        <v>51</v>
      </c>
      <c r="D17" s="39" t="s">
        <v>52</v>
      </c>
      <c r="E17" s="41" t="s">
        <v>54</v>
      </c>
      <c r="F17" s="45"/>
      <c r="G17" s="47"/>
      <c r="H17" s="49"/>
    </row>
    <row r="18" ht="57.75" customHeight="1">
      <c r="A18" s="31">
        <v>14.0</v>
      </c>
      <c r="B18" s="35" t="s">
        <v>29</v>
      </c>
      <c r="C18" s="37" t="s">
        <v>51</v>
      </c>
      <c r="D18" s="39" t="s">
        <v>24</v>
      </c>
      <c r="E18" s="41" t="s">
        <v>55</v>
      </c>
      <c r="F18" s="45"/>
      <c r="G18" s="47"/>
      <c r="H18" s="49"/>
    </row>
    <row r="19" ht="24.75" customHeight="1">
      <c r="A19" s="31">
        <v>15.0</v>
      </c>
      <c r="B19" s="35" t="s">
        <v>29</v>
      </c>
      <c r="C19" s="37" t="s">
        <v>58</v>
      </c>
      <c r="D19" s="39" t="s">
        <v>31</v>
      </c>
      <c r="E19" s="41" t="s">
        <v>59</v>
      </c>
      <c r="F19" s="45"/>
      <c r="G19" s="47"/>
      <c r="H19" s="49"/>
    </row>
    <row r="20" ht="25.5" customHeight="1">
      <c r="A20" s="31">
        <v>16.0</v>
      </c>
      <c r="B20" s="35" t="s">
        <v>29</v>
      </c>
      <c r="C20" s="37">
        <v>14.0</v>
      </c>
      <c r="D20" s="39" t="s">
        <v>41</v>
      </c>
      <c r="E20" s="41" t="s">
        <v>60</v>
      </c>
      <c r="F20" s="45"/>
      <c r="G20" s="47"/>
      <c r="H20" s="49"/>
    </row>
    <row r="21" ht="27.75" customHeight="1">
      <c r="A21" s="31">
        <v>17.0</v>
      </c>
      <c r="B21" s="35" t="s">
        <v>29</v>
      </c>
      <c r="C21" s="37">
        <v>14.0</v>
      </c>
      <c r="D21" s="39" t="s">
        <v>24</v>
      </c>
      <c r="E21" s="41" t="s">
        <v>61</v>
      </c>
      <c r="F21" s="45"/>
      <c r="G21" s="47"/>
      <c r="H21" s="49"/>
    </row>
    <row r="22" ht="27.0" customHeight="1">
      <c r="A22" s="31">
        <v>18.0</v>
      </c>
      <c r="B22" s="35" t="s">
        <v>29</v>
      </c>
      <c r="C22" s="37" t="s">
        <v>62</v>
      </c>
      <c r="D22" s="39" t="s">
        <v>24</v>
      </c>
      <c r="E22" s="41" t="s">
        <v>63</v>
      </c>
      <c r="F22" s="45"/>
      <c r="G22" s="47"/>
      <c r="H22" s="49"/>
    </row>
    <row r="23" ht="34.5" customHeight="1">
      <c r="A23" s="31">
        <v>19.0</v>
      </c>
      <c r="B23" s="35" t="s">
        <v>29</v>
      </c>
      <c r="C23" s="37">
        <v>9.0</v>
      </c>
      <c r="D23" s="39" t="s">
        <v>24</v>
      </c>
      <c r="E23" s="41" t="s">
        <v>64</v>
      </c>
      <c r="F23" s="45"/>
      <c r="G23" s="47"/>
      <c r="H23" s="49"/>
    </row>
    <row r="24" ht="54.0" customHeight="1">
      <c r="A24" s="31">
        <v>20.0</v>
      </c>
      <c r="B24" s="35" t="s">
        <v>29</v>
      </c>
      <c r="C24" s="37">
        <v>9.0</v>
      </c>
      <c r="D24" s="39" t="s">
        <v>24</v>
      </c>
      <c r="E24" s="41" t="s">
        <v>65</v>
      </c>
      <c r="F24" s="45"/>
      <c r="G24" s="47"/>
      <c r="H24" s="49"/>
    </row>
    <row r="25" ht="27.0" customHeight="1">
      <c r="A25" s="31">
        <v>21.0</v>
      </c>
      <c r="B25" s="35" t="s">
        <v>33</v>
      </c>
      <c r="C25" s="37">
        <v>18.0</v>
      </c>
      <c r="D25" s="39" t="s">
        <v>24</v>
      </c>
      <c r="E25" s="41" t="s">
        <v>66</v>
      </c>
      <c r="F25" s="45"/>
      <c r="G25" s="47"/>
      <c r="H25" s="49"/>
    </row>
    <row r="26" ht="26.25" customHeight="1">
      <c r="A26" s="31">
        <v>22.0</v>
      </c>
      <c r="B26" s="35" t="s">
        <v>29</v>
      </c>
      <c r="C26" s="37">
        <v>18.0</v>
      </c>
      <c r="D26" s="39" t="s">
        <v>67</v>
      </c>
      <c r="E26" s="41" t="s">
        <v>68</v>
      </c>
      <c r="F26" s="45"/>
      <c r="G26" s="47"/>
      <c r="H26" s="49"/>
    </row>
    <row r="27" ht="15.75" customHeight="1">
      <c r="A27" s="31">
        <v>23.0</v>
      </c>
      <c r="B27" s="35" t="s">
        <v>33</v>
      </c>
      <c r="C27" s="37">
        <v>29.0</v>
      </c>
      <c r="D27" s="39" t="s">
        <v>41</v>
      </c>
      <c r="E27" s="41" t="s">
        <v>69</v>
      </c>
      <c r="F27" s="45"/>
      <c r="G27" s="47"/>
      <c r="H27" s="49"/>
    </row>
    <row r="28" ht="28.5" customHeight="1">
      <c r="A28" s="31">
        <v>24.0</v>
      </c>
      <c r="B28" s="35" t="s">
        <v>33</v>
      </c>
      <c r="C28" s="37">
        <v>20.0</v>
      </c>
      <c r="D28" s="39" t="s">
        <v>67</v>
      </c>
      <c r="E28" s="41" t="s">
        <v>70</v>
      </c>
      <c r="F28" s="45"/>
      <c r="G28" s="47"/>
      <c r="H28" s="49"/>
    </row>
    <row r="29" ht="27.0" customHeight="1">
      <c r="A29" s="31">
        <v>25.0</v>
      </c>
      <c r="B29" s="35" t="s">
        <v>33</v>
      </c>
      <c r="C29" s="37">
        <v>20.0</v>
      </c>
      <c r="D29" s="39" t="s">
        <v>67</v>
      </c>
      <c r="E29" s="41" t="s">
        <v>71</v>
      </c>
      <c r="F29" s="45"/>
      <c r="G29" s="47"/>
      <c r="H29" s="49"/>
    </row>
    <row r="30" ht="26.25" customHeight="1">
      <c r="A30" s="31">
        <v>26.0</v>
      </c>
      <c r="B30" s="35" t="s">
        <v>29</v>
      </c>
      <c r="C30" s="37">
        <v>20.0</v>
      </c>
      <c r="D30" s="39" t="s">
        <v>52</v>
      </c>
      <c r="E30" s="41" t="s">
        <v>72</v>
      </c>
      <c r="F30" s="45"/>
      <c r="G30" s="47"/>
      <c r="H30" s="49"/>
    </row>
    <row r="31" ht="15.75" customHeight="1">
      <c r="A31" s="31">
        <v>27.0</v>
      </c>
      <c r="B31" s="35" t="s">
        <v>29</v>
      </c>
      <c r="C31" s="37">
        <v>20.0</v>
      </c>
      <c r="D31" s="39" t="s">
        <v>24</v>
      </c>
      <c r="E31" s="41" t="s">
        <v>73</v>
      </c>
      <c r="F31" s="45"/>
      <c r="G31" s="47"/>
      <c r="H31" s="49"/>
    </row>
    <row r="32" ht="43.5" customHeight="1">
      <c r="A32" s="31">
        <v>28.0</v>
      </c>
      <c r="B32" s="35" t="s">
        <v>29</v>
      </c>
      <c r="C32" s="37" t="s">
        <v>74</v>
      </c>
      <c r="D32" s="39" t="s">
        <v>52</v>
      </c>
      <c r="E32" s="41" t="s">
        <v>75</v>
      </c>
      <c r="F32" s="45"/>
      <c r="G32" s="47"/>
      <c r="H32" s="49"/>
    </row>
    <row r="33" ht="36.75" customHeight="1">
      <c r="A33" s="31">
        <v>29.0</v>
      </c>
      <c r="B33" s="35" t="s">
        <v>29</v>
      </c>
      <c r="C33" s="37">
        <v>21.0</v>
      </c>
      <c r="D33" s="39" t="s">
        <v>52</v>
      </c>
      <c r="E33" s="41" t="s">
        <v>76</v>
      </c>
      <c r="F33" s="45"/>
      <c r="G33" s="47"/>
      <c r="H33" s="49"/>
    </row>
    <row r="34" ht="45.75" customHeight="1">
      <c r="A34" s="31">
        <v>30.0</v>
      </c>
      <c r="B34" s="35" t="s">
        <v>29</v>
      </c>
      <c r="C34" s="37">
        <v>23.0</v>
      </c>
      <c r="D34" s="39" t="s">
        <v>24</v>
      </c>
      <c r="E34" s="41" t="s">
        <v>77</v>
      </c>
      <c r="F34" s="45"/>
      <c r="G34" s="47"/>
      <c r="H34" s="49"/>
    </row>
    <row r="35" ht="23.25" customHeight="1">
      <c r="A35" s="31">
        <v>31.0</v>
      </c>
      <c r="B35" s="35" t="s">
        <v>22</v>
      </c>
      <c r="C35" s="37" t="s">
        <v>78</v>
      </c>
      <c r="D35" s="39" t="s">
        <v>24</v>
      </c>
      <c r="E35" s="41" t="s">
        <v>79</v>
      </c>
      <c r="F35" s="45"/>
      <c r="G35" s="47"/>
      <c r="H35" s="49"/>
    </row>
    <row r="36" ht="35.25" customHeight="1">
      <c r="A36" s="31">
        <v>32.0</v>
      </c>
      <c r="B36" s="35" t="s">
        <v>29</v>
      </c>
      <c r="C36" s="37">
        <v>24.0</v>
      </c>
      <c r="D36" s="39" t="s">
        <v>67</v>
      </c>
      <c r="E36" s="41" t="s">
        <v>80</v>
      </c>
      <c r="F36" s="45"/>
      <c r="G36" s="47"/>
      <c r="H36" s="49"/>
    </row>
    <row r="37" ht="35.25" customHeight="1">
      <c r="A37" s="31">
        <v>33.0</v>
      </c>
      <c r="B37" s="35" t="s">
        <v>29</v>
      </c>
      <c r="C37" s="37" t="s">
        <v>81</v>
      </c>
      <c r="D37" s="39" t="s">
        <v>24</v>
      </c>
      <c r="E37" s="41" t="s">
        <v>82</v>
      </c>
      <c r="F37" s="45"/>
      <c r="G37" s="47"/>
      <c r="H37" s="49"/>
    </row>
    <row r="38" ht="24.75" customHeight="1">
      <c r="A38" s="31">
        <v>34.0</v>
      </c>
      <c r="B38" s="35" t="s">
        <v>22</v>
      </c>
      <c r="C38" s="37">
        <v>19.0</v>
      </c>
      <c r="D38" s="39" t="s">
        <v>67</v>
      </c>
      <c r="E38" s="41" t="s">
        <v>83</v>
      </c>
      <c r="F38" s="45"/>
      <c r="G38" s="47"/>
      <c r="H38" s="49"/>
    </row>
    <row r="39" ht="22.5" customHeight="1">
      <c r="A39" s="31">
        <v>35.0</v>
      </c>
      <c r="B39" s="35" t="s">
        <v>29</v>
      </c>
      <c r="C39" s="37" t="s">
        <v>40</v>
      </c>
      <c r="D39" s="39" t="s">
        <v>24</v>
      </c>
      <c r="E39" s="41" t="s">
        <v>84</v>
      </c>
      <c r="F39" s="45"/>
      <c r="G39" s="47"/>
      <c r="H39" s="49"/>
    </row>
    <row r="40" ht="24.75" customHeight="1">
      <c r="A40" s="31">
        <v>36.0</v>
      </c>
      <c r="B40" s="35" t="s">
        <v>29</v>
      </c>
      <c r="C40" s="37">
        <v>27.0</v>
      </c>
      <c r="D40" s="39" t="s">
        <v>24</v>
      </c>
      <c r="E40" s="41" t="s">
        <v>85</v>
      </c>
      <c r="F40" s="45"/>
      <c r="G40" s="47"/>
      <c r="H40" s="49"/>
    </row>
    <row r="41" ht="31.5" customHeight="1">
      <c r="A41" s="31">
        <v>37.0</v>
      </c>
      <c r="B41" s="35" t="s">
        <v>29</v>
      </c>
      <c r="C41" s="37" t="s">
        <v>40</v>
      </c>
      <c r="D41" s="39" t="s">
        <v>24</v>
      </c>
      <c r="E41" s="41" t="s">
        <v>86</v>
      </c>
      <c r="F41" s="45"/>
      <c r="G41" s="47"/>
      <c r="H41" s="49"/>
    </row>
    <row r="42" ht="35.25" customHeight="1">
      <c r="A42" s="31">
        <v>38.0</v>
      </c>
      <c r="B42" s="35" t="s">
        <v>29</v>
      </c>
      <c r="C42" s="37" t="s">
        <v>40</v>
      </c>
      <c r="D42" s="39" t="s">
        <v>24</v>
      </c>
      <c r="E42" s="41" t="s">
        <v>88</v>
      </c>
      <c r="F42" s="45"/>
      <c r="G42" s="47"/>
      <c r="H42" s="49"/>
    </row>
    <row r="43" ht="47.25" customHeight="1">
      <c r="A43" s="31">
        <v>39.0</v>
      </c>
      <c r="B43" s="35" t="s">
        <v>29</v>
      </c>
      <c r="C43" s="37">
        <v>27.0</v>
      </c>
      <c r="D43" s="39" t="s">
        <v>24</v>
      </c>
      <c r="E43" s="41" t="s">
        <v>89</v>
      </c>
      <c r="F43" s="45"/>
      <c r="G43" s="47"/>
      <c r="H43" s="49"/>
    </row>
    <row r="44" ht="46.5" customHeight="1">
      <c r="A44" s="31">
        <v>40.0</v>
      </c>
      <c r="B44" s="35" t="s">
        <v>22</v>
      </c>
      <c r="C44" s="37">
        <v>27.0</v>
      </c>
      <c r="D44" s="39" t="s">
        <v>52</v>
      </c>
      <c r="E44" s="41" t="s">
        <v>91</v>
      </c>
      <c r="F44" s="45"/>
      <c r="G44" s="47"/>
      <c r="H44" s="49"/>
    </row>
    <row r="45" ht="15.75" customHeight="1">
      <c r="A45" s="31">
        <v>41.0</v>
      </c>
      <c r="B45" s="35" t="s">
        <v>33</v>
      </c>
      <c r="C45" s="37">
        <v>28.0</v>
      </c>
      <c r="D45" s="39" t="s">
        <v>24</v>
      </c>
      <c r="E45" s="41" t="s">
        <v>92</v>
      </c>
      <c r="F45" s="45"/>
      <c r="G45" s="47"/>
      <c r="H45" s="49"/>
    </row>
    <row r="46" ht="24.75" customHeight="1">
      <c r="A46" s="31">
        <v>42.0</v>
      </c>
      <c r="B46" s="35" t="s">
        <v>29</v>
      </c>
      <c r="C46" s="37">
        <v>28.0</v>
      </c>
      <c r="D46" s="39" t="s">
        <v>24</v>
      </c>
      <c r="E46" s="41" t="s">
        <v>94</v>
      </c>
      <c r="F46" s="45"/>
      <c r="G46" s="47"/>
      <c r="H46" s="49"/>
    </row>
    <row r="47" ht="20.25" customHeight="1">
      <c r="A47" s="31">
        <v>43.0</v>
      </c>
      <c r="B47" s="35" t="s">
        <v>22</v>
      </c>
      <c r="C47" s="37">
        <v>28.0</v>
      </c>
      <c r="D47" s="39" t="s">
        <v>24</v>
      </c>
      <c r="E47" s="41" t="s">
        <v>95</v>
      </c>
      <c r="F47" s="45"/>
      <c r="G47" s="47"/>
      <c r="H47" s="49"/>
    </row>
    <row r="48" ht="15.75" customHeight="1">
      <c r="A48" s="31">
        <v>44.0</v>
      </c>
      <c r="B48" s="35" t="s">
        <v>29</v>
      </c>
      <c r="C48" s="37">
        <v>25.0</v>
      </c>
      <c r="D48" s="39" t="s">
        <v>24</v>
      </c>
      <c r="E48" s="41" t="s">
        <v>96</v>
      </c>
      <c r="F48" s="45"/>
      <c r="G48" s="47"/>
      <c r="H48" s="49"/>
    </row>
    <row r="49" ht="15.75" customHeight="1">
      <c r="A49" s="31">
        <v>45.0</v>
      </c>
      <c r="B49" s="35" t="s">
        <v>97</v>
      </c>
      <c r="C49" s="37" t="s">
        <v>98</v>
      </c>
      <c r="D49" s="39" t="s">
        <v>24</v>
      </c>
      <c r="E49" s="41" t="s">
        <v>99</v>
      </c>
      <c r="F49" s="45"/>
      <c r="G49" s="47"/>
      <c r="H49" s="49"/>
    </row>
    <row r="50" ht="15.75" customHeight="1">
      <c r="A50" s="31">
        <v>46.0</v>
      </c>
      <c r="B50" s="35" t="s">
        <v>33</v>
      </c>
      <c r="C50" s="37">
        <v>10.0</v>
      </c>
      <c r="D50" s="39" t="s">
        <v>24</v>
      </c>
      <c r="E50" s="41" t="s">
        <v>100</v>
      </c>
      <c r="F50" s="45"/>
      <c r="G50" s="47"/>
      <c r="H50" s="49"/>
    </row>
    <row r="51" ht="15.75" customHeight="1">
      <c r="A51" s="31">
        <v>47.0</v>
      </c>
      <c r="B51" s="35" t="s">
        <v>22</v>
      </c>
      <c r="C51" s="37" t="s">
        <v>98</v>
      </c>
      <c r="D51" s="39" t="s">
        <v>24</v>
      </c>
      <c r="E51" s="41" t="s">
        <v>101</v>
      </c>
      <c r="F51" s="45"/>
      <c r="G51" s="47"/>
      <c r="H51" s="49"/>
    </row>
    <row r="52" ht="37.5" customHeight="1">
      <c r="A52" s="31">
        <v>48.0</v>
      </c>
      <c r="B52" s="35" t="s">
        <v>29</v>
      </c>
      <c r="C52" s="37">
        <v>20.0</v>
      </c>
      <c r="D52" s="39" t="s">
        <v>24</v>
      </c>
      <c r="E52" s="41" t="s">
        <v>103</v>
      </c>
      <c r="F52" s="45"/>
      <c r="G52" s="47"/>
      <c r="H52" s="49"/>
    </row>
    <row r="53" ht="24.75" customHeight="1">
      <c r="A53" s="31">
        <v>49.0</v>
      </c>
      <c r="B53" s="35" t="s">
        <v>29</v>
      </c>
      <c r="C53" s="37" t="s">
        <v>98</v>
      </c>
      <c r="D53" s="39" t="s">
        <v>24</v>
      </c>
      <c r="E53" s="41" t="s">
        <v>105</v>
      </c>
      <c r="F53" s="45"/>
      <c r="G53" s="47"/>
      <c r="H53" s="49"/>
    </row>
    <row r="54" ht="13.5" customHeight="1">
      <c r="A54" s="31">
        <v>50.0</v>
      </c>
      <c r="B54" s="35" t="s">
        <v>29</v>
      </c>
      <c r="C54" s="37" t="s">
        <v>98</v>
      </c>
      <c r="D54" s="39" t="s">
        <v>24</v>
      </c>
      <c r="E54" s="41" t="s">
        <v>106</v>
      </c>
      <c r="F54" s="45"/>
      <c r="G54" s="47"/>
      <c r="H54" s="49"/>
    </row>
    <row r="55" ht="19.5" customHeight="1">
      <c r="A55" s="31">
        <v>51.0</v>
      </c>
      <c r="B55" s="35" t="s">
        <v>29</v>
      </c>
      <c r="C55" s="37" t="s">
        <v>98</v>
      </c>
      <c r="D55" s="39" t="s">
        <v>24</v>
      </c>
      <c r="E55" s="41" t="s">
        <v>107</v>
      </c>
      <c r="F55" s="45"/>
      <c r="G55" s="47"/>
      <c r="H55" s="49"/>
    </row>
    <row r="56" ht="21.0" customHeight="1">
      <c r="A56" s="31">
        <v>52.0</v>
      </c>
      <c r="B56" s="35" t="s">
        <v>29</v>
      </c>
      <c r="C56" s="37" t="s">
        <v>98</v>
      </c>
      <c r="D56" s="39" t="s">
        <v>24</v>
      </c>
      <c r="E56" s="41" t="s">
        <v>108</v>
      </c>
      <c r="F56" s="45"/>
      <c r="G56" s="47"/>
      <c r="H56" s="49"/>
    </row>
    <row r="57" ht="18.0" customHeight="1">
      <c r="A57" s="31">
        <v>53.0</v>
      </c>
      <c r="B57" s="35" t="s">
        <v>29</v>
      </c>
      <c r="C57" s="37" t="s">
        <v>98</v>
      </c>
      <c r="D57" s="39" t="s">
        <v>24</v>
      </c>
      <c r="E57" s="41" t="s">
        <v>109</v>
      </c>
      <c r="F57" s="45"/>
      <c r="G57" s="47"/>
      <c r="H57" s="49"/>
    </row>
    <row r="58" ht="23.25" customHeight="1">
      <c r="A58" s="31">
        <v>54.0</v>
      </c>
      <c r="B58" s="35" t="s">
        <v>29</v>
      </c>
      <c r="C58" s="37">
        <v>29.0</v>
      </c>
      <c r="D58" s="39" t="s">
        <v>24</v>
      </c>
      <c r="E58" s="41" t="s">
        <v>110</v>
      </c>
      <c r="F58" s="45"/>
      <c r="G58" s="47"/>
      <c r="H58" s="49"/>
    </row>
    <row r="59" ht="26.25" customHeight="1">
      <c r="A59" s="31">
        <v>55.0</v>
      </c>
      <c r="B59" s="35" t="s">
        <v>22</v>
      </c>
      <c r="C59" s="37" t="s">
        <v>98</v>
      </c>
      <c r="D59" s="39" t="s">
        <v>24</v>
      </c>
      <c r="E59" s="41" t="s">
        <v>111</v>
      </c>
      <c r="F59" s="45"/>
      <c r="G59" s="47"/>
      <c r="H59" s="49"/>
    </row>
    <row r="60" ht="34.5" customHeight="1">
      <c r="A60" s="31">
        <v>56.0</v>
      </c>
      <c r="B60" s="35" t="s">
        <v>29</v>
      </c>
      <c r="C60" s="37" t="s">
        <v>98</v>
      </c>
      <c r="D60" s="39" t="s">
        <v>24</v>
      </c>
      <c r="E60" s="41" t="s">
        <v>112</v>
      </c>
      <c r="F60" s="45"/>
      <c r="G60" s="47"/>
      <c r="H60" s="49"/>
    </row>
    <row r="61" ht="12.75" customHeight="1">
      <c r="A61" s="31">
        <v>57.0</v>
      </c>
      <c r="B61" s="35" t="s">
        <v>29</v>
      </c>
      <c r="C61" s="37" t="s">
        <v>98</v>
      </c>
      <c r="D61" s="39" t="s">
        <v>24</v>
      </c>
      <c r="E61" s="41" t="s">
        <v>113</v>
      </c>
      <c r="F61" s="45"/>
      <c r="G61" s="47"/>
      <c r="H61" s="49"/>
    </row>
    <row r="62" ht="25.5" customHeight="1">
      <c r="A62" s="31">
        <v>58.0</v>
      </c>
      <c r="B62" s="35" t="s">
        <v>29</v>
      </c>
      <c r="C62" s="37">
        <v>5.0</v>
      </c>
      <c r="D62" s="39" t="s">
        <v>31</v>
      </c>
      <c r="E62" s="41" t="s">
        <v>114</v>
      </c>
      <c r="F62" s="45"/>
      <c r="G62" s="47"/>
      <c r="H62" s="49"/>
    </row>
    <row r="63" ht="15.75" customHeight="1">
      <c r="A63" s="31"/>
      <c r="B63" s="35"/>
      <c r="C63" s="37"/>
      <c r="D63" s="39"/>
      <c r="E63" s="41"/>
      <c r="F63" s="45"/>
      <c r="G63" s="47"/>
      <c r="H63" s="49"/>
    </row>
    <row r="64" ht="15.75" customHeight="1">
      <c r="A64" s="31"/>
      <c r="B64" s="35"/>
      <c r="C64" s="37"/>
      <c r="D64" s="39"/>
      <c r="E64" s="41"/>
      <c r="F64" s="45"/>
      <c r="G64" s="47"/>
      <c r="H64" s="49"/>
    </row>
    <row r="65" ht="15.75" customHeight="1">
      <c r="A65" s="31"/>
      <c r="B65" s="35"/>
      <c r="C65" s="37"/>
      <c r="D65" s="39"/>
      <c r="E65" s="41"/>
      <c r="F65" s="45"/>
      <c r="G65" s="47"/>
      <c r="H65" s="49"/>
    </row>
    <row r="66" ht="15.75" customHeight="1">
      <c r="A66" s="31"/>
      <c r="B66" s="35"/>
      <c r="C66" s="37"/>
      <c r="D66" s="39"/>
      <c r="E66" s="41"/>
      <c r="F66" s="45"/>
      <c r="G66" s="47"/>
      <c r="H66" s="49"/>
    </row>
    <row r="67" ht="15.75" customHeight="1">
      <c r="A67" s="31"/>
      <c r="B67" s="35"/>
      <c r="C67" s="37"/>
      <c r="D67" s="39"/>
      <c r="E67" s="41"/>
      <c r="F67" s="45"/>
      <c r="G67" s="47"/>
      <c r="H67" s="49"/>
    </row>
    <row r="68" ht="15.75" customHeight="1">
      <c r="A68" s="31"/>
      <c r="B68" s="35"/>
      <c r="C68" s="37"/>
      <c r="D68" s="39"/>
      <c r="E68" s="41"/>
      <c r="F68" s="45"/>
      <c r="G68" s="47"/>
      <c r="H68" s="49"/>
    </row>
    <row r="69" ht="15.75" customHeight="1">
      <c r="A69" s="31"/>
      <c r="B69" s="35"/>
      <c r="C69" s="37"/>
      <c r="D69" s="39"/>
      <c r="E69" s="41"/>
      <c r="F69" s="45"/>
      <c r="G69" s="47"/>
      <c r="H69" s="49"/>
    </row>
    <row r="70" ht="15.75" customHeight="1">
      <c r="A70" s="31"/>
      <c r="B70" s="35"/>
      <c r="C70" s="37"/>
      <c r="D70" s="39"/>
      <c r="E70" s="41" t="s">
        <v>115</v>
      </c>
      <c r="F70" s="45"/>
      <c r="G70" s="47"/>
      <c r="H70" s="49"/>
    </row>
    <row r="71" ht="15.75" customHeight="1">
      <c r="A71" s="62" t="s">
        <v>116</v>
      </c>
      <c r="B71" s="13"/>
      <c r="C71" s="13"/>
      <c r="D71" s="14"/>
      <c r="E71" s="63" t="s">
        <v>117</v>
      </c>
      <c r="F71" s="13"/>
      <c r="G71" s="13"/>
      <c r="H71" s="14"/>
    </row>
    <row r="72" ht="78.75" customHeight="1">
      <c r="A72" s="64" t="s">
        <v>118</v>
      </c>
      <c r="B72" s="13"/>
      <c r="C72" s="13"/>
      <c r="D72" s="14"/>
      <c r="E72" s="64" t="s">
        <v>119</v>
      </c>
      <c r="F72" s="65" t="s">
        <v>120</v>
      </c>
      <c r="G72" s="13"/>
      <c r="H72" s="14"/>
    </row>
    <row r="73" ht="37.5" customHeight="1"/>
    <row r="74" ht="37.5" customHeight="1"/>
    <row r="75" ht="37.5" customHeight="1"/>
    <row r="76" ht="37.5" customHeight="1"/>
    <row r="77" ht="37.5" customHeight="1"/>
    <row r="78" ht="37.5" customHeight="1"/>
    <row r="79" ht="37.5" customHeight="1"/>
    <row r="80" ht="37.5" customHeight="1"/>
    <row r="81" ht="3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B3:B4"/>
    <mergeCell ref="A2:C2"/>
    <mergeCell ref="A1:C1"/>
    <mergeCell ref="C3:C4"/>
    <mergeCell ref="F1:G1"/>
    <mergeCell ref="F2:G2"/>
    <mergeCell ref="D3:D4"/>
    <mergeCell ref="G3:G4"/>
    <mergeCell ref="F3:F4"/>
    <mergeCell ref="E3:E4"/>
    <mergeCell ref="E71:H71"/>
    <mergeCell ref="F72:H72"/>
    <mergeCell ref="A72:D72"/>
    <mergeCell ref="A71:D71"/>
    <mergeCell ref="A3:A4"/>
    <mergeCell ref="H3:H4"/>
  </mergeCells>
  <dataValidations>
    <dataValidation type="list" allowBlank="1" showInputMessage="1" showErrorMessage="1" prompt=" - " sqref="D5:D70">
      <formula1>Cause</formula1>
    </dataValidation>
    <dataValidation type="list" allowBlank="1" showInputMessage="1" showErrorMessage="1" prompt=" - " sqref="B5:B70">
      <formula1>Severity</formula1>
    </dataValidation>
    <dataValidation type="list" allowBlank="1" showInputMessage="1" showErrorMessage="1" prompt=" - " sqref="F5:F70">
      <formula1>Status</formula1>
    </dataValidation>
    <dataValidation type="list" allowBlank="1" showInputMessage="1" showErrorMessage="1" prompt=" - " sqref="G5:G70">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22.71"/>
    <col customWidth="1" min="4" max="4" width="22.57"/>
    <col customWidth="1" min="5" max="5" width="56.71"/>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28.5" customHeight="1">
      <c r="A2" s="12" t="s">
        <v>6</v>
      </c>
      <c r="B2" s="4"/>
      <c r="C2" s="6"/>
      <c r="D2" s="15">
        <v>43587.0</v>
      </c>
      <c r="E2" s="17" t="s">
        <v>203</v>
      </c>
      <c r="F2" s="20">
        <v>2.0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22.5" customHeight="1">
      <c r="A4" s="28"/>
      <c r="B4" s="29"/>
      <c r="C4" s="28"/>
      <c r="D4" s="28"/>
      <c r="E4" s="28"/>
      <c r="F4" s="28"/>
      <c r="G4" s="28"/>
      <c r="H4" s="28"/>
    </row>
    <row r="5" ht="15.75" customHeight="1">
      <c r="A5" s="31">
        <v>1.0</v>
      </c>
      <c r="B5" s="35" t="s">
        <v>33</v>
      </c>
      <c r="C5" s="37" t="s">
        <v>204</v>
      </c>
      <c r="D5" s="39" t="s">
        <v>31</v>
      </c>
      <c r="E5" s="41" t="s">
        <v>205</v>
      </c>
      <c r="F5" s="45"/>
      <c r="G5" s="47"/>
      <c r="H5" s="49"/>
    </row>
    <row r="6" ht="23.25" customHeight="1">
      <c r="A6" s="31">
        <v>2.0</v>
      </c>
      <c r="B6" s="35" t="s">
        <v>22</v>
      </c>
      <c r="C6" s="37" t="s">
        <v>206</v>
      </c>
      <c r="D6" s="39" t="s">
        <v>67</v>
      </c>
      <c r="E6" s="41" t="s">
        <v>207</v>
      </c>
      <c r="F6" s="45"/>
      <c r="G6" s="47"/>
      <c r="H6" s="49"/>
    </row>
    <row r="7" ht="15.75" customHeight="1">
      <c r="A7" s="31">
        <v>3.0</v>
      </c>
      <c r="B7" s="35" t="s">
        <v>33</v>
      </c>
      <c r="C7" s="37" t="s">
        <v>206</v>
      </c>
      <c r="D7" s="39" t="s">
        <v>24</v>
      </c>
      <c r="E7" s="41" t="s">
        <v>208</v>
      </c>
      <c r="F7" s="45"/>
      <c r="G7" s="47"/>
      <c r="H7" s="49"/>
    </row>
    <row r="8" ht="15.75" customHeight="1">
      <c r="A8" s="31">
        <v>4.0</v>
      </c>
      <c r="B8" s="35" t="s">
        <v>22</v>
      </c>
      <c r="C8" s="37" t="s">
        <v>209</v>
      </c>
      <c r="D8" s="39" t="s">
        <v>24</v>
      </c>
      <c r="E8" s="41" t="s">
        <v>210</v>
      </c>
      <c r="F8" s="45"/>
      <c r="G8" s="47"/>
      <c r="H8" s="49"/>
    </row>
    <row r="9" ht="15.75" customHeight="1">
      <c r="A9" s="31">
        <v>5.0</v>
      </c>
      <c r="B9" s="35" t="s">
        <v>22</v>
      </c>
      <c r="C9" s="37" t="s">
        <v>209</v>
      </c>
      <c r="D9" s="39" t="s">
        <v>24</v>
      </c>
      <c r="E9" s="41" t="s">
        <v>211</v>
      </c>
      <c r="F9" s="45"/>
      <c r="G9" s="47"/>
      <c r="H9" s="49"/>
    </row>
    <row r="10" ht="15.75" customHeight="1">
      <c r="A10" s="31">
        <v>6.0</v>
      </c>
      <c r="B10" s="35" t="s">
        <v>33</v>
      </c>
      <c r="C10" s="37" t="s">
        <v>209</v>
      </c>
      <c r="D10" s="39" t="s">
        <v>41</v>
      </c>
      <c r="E10" s="41" t="s">
        <v>212</v>
      </c>
      <c r="F10" s="45"/>
      <c r="G10" s="47"/>
      <c r="H10" s="49"/>
    </row>
    <row r="11" ht="15.75" customHeight="1">
      <c r="A11" s="31">
        <v>7.0</v>
      </c>
      <c r="B11" s="35" t="s">
        <v>97</v>
      </c>
      <c r="C11" s="37" t="s">
        <v>213</v>
      </c>
      <c r="D11" s="39" t="s">
        <v>41</v>
      </c>
      <c r="E11" s="41" t="s">
        <v>214</v>
      </c>
      <c r="F11" s="45"/>
      <c r="G11" s="47"/>
      <c r="H11" s="49"/>
    </row>
    <row r="12" ht="15.75" customHeight="1">
      <c r="A12" s="31">
        <v>8.0</v>
      </c>
      <c r="B12" s="35" t="s">
        <v>33</v>
      </c>
      <c r="C12" s="37" t="s">
        <v>209</v>
      </c>
      <c r="D12" s="39" t="s">
        <v>24</v>
      </c>
      <c r="E12" s="41" t="s">
        <v>215</v>
      </c>
      <c r="F12" s="45"/>
      <c r="G12" s="47"/>
      <c r="H12" s="49"/>
    </row>
    <row r="13" ht="15.75" customHeight="1">
      <c r="A13" s="31">
        <v>9.0</v>
      </c>
      <c r="B13" s="35" t="s">
        <v>33</v>
      </c>
      <c r="C13" s="37" t="s">
        <v>209</v>
      </c>
      <c r="D13" s="39" t="s">
        <v>67</v>
      </c>
      <c r="E13" s="41" t="s">
        <v>216</v>
      </c>
      <c r="F13" s="45"/>
      <c r="G13" s="47"/>
      <c r="H13" s="49"/>
    </row>
    <row r="14" ht="15.75" customHeight="1">
      <c r="A14" s="31">
        <v>10.0</v>
      </c>
      <c r="B14" s="35" t="s">
        <v>33</v>
      </c>
      <c r="C14" s="37" t="s">
        <v>209</v>
      </c>
      <c r="D14" s="39" t="s">
        <v>41</v>
      </c>
      <c r="E14" s="41" t="s">
        <v>217</v>
      </c>
      <c r="F14" s="45"/>
      <c r="G14" s="47"/>
      <c r="H14" s="49"/>
    </row>
    <row r="15" ht="15.75" customHeight="1">
      <c r="A15" s="31">
        <v>11.0</v>
      </c>
      <c r="B15" s="35" t="s">
        <v>33</v>
      </c>
      <c r="C15" s="37" t="s">
        <v>213</v>
      </c>
      <c r="D15" s="39" t="s">
        <v>67</v>
      </c>
      <c r="E15" s="41" t="s">
        <v>218</v>
      </c>
      <c r="F15" s="45"/>
      <c r="G15" s="47"/>
      <c r="H15" s="49"/>
    </row>
    <row r="16" ht="15.75" customHeight="1">
      <c r="A16" s="31">
        <v>12.0</v>
      </c>
      <c r="B16" s="35" t="s">
        <v>22</v>
      </c>
      <c r="C16" s="37" t="s">
        <v>213</v>
      </c>
      <c r="D16" s="39" t="s">
        <v>24</v>
      </c>
      <c r="E16" s="41" t="s">
        <v>219</v>
      </c>
      <c r="F16" s="45"/>
      <c r="G16" s="47"/>
      <c r="H16" s="49"/>
    </row>
    <row r="17" ht="22.5" customHeight="1">
      <c r="A17" s="31">
        <v>13.0</v>
      </c>
      <c r="B17" s="35" t="s">
        <v>220</v>
      </c>
      <c r="C17" s="37" t="s">
        <v>221</v>
      </c>
      <c r="D17" s="39" t="s">
        <v>24</v>
      </c>
      <c r="E17" s="41" t="s">
        <v>222</v>
      </c>
      <c r="F17" s="45"/>
      <c r="G17" s="47"/>
      <c r="H17" s="49"/>
    </row>
    <row r="18" ht="21.0" customHeight="1">
      <c r="A18" s="31">
        <v>14.0</v>
      </c>
      <c r="B18" s="35" t="s">
        <v>33</v>
      </c>
      <c r="C18" s="37" t="s">
        <v>221</v>
      </c>
      <c r="D18" s="39" t="s">
        <v>24</v>
      </c>
      <c r="E18" s="41" t="s">
        <v>223</v>
      </c>
      <c r="F18" s="45"/>
      <c r="G18" s="47"/>
      <c r="H18" s="49"/>
    </row>
    <row r="19" ht="15.75" customHeight="1">
      <c r="A19" s="31">
        <v>15.0</v>
      </c>
      <c r="B19" s="35" t="s">
        <v>97</v>
      </c>
      <c r="C19" s="37" t="s">
        <v>221</v>
      </c>
      <c r="D19" s="39" t="s">
        <v>24</v>
      </c>
      <c r="E19" s="41" t="s">
        <v>224</v>
      </c>
      <c r="F19" s="45"/>
      <c r="G19" s="47"/>
      <c r="H19" s="49"/>
    </row>
    <row r="20" ht="21.75" customHeight="1">
      <c r="A20" s="31">
        <v>16.0</v>
      </c>
      <c r="B20" s="35" t="s">
        <v>97</v>
      </c>
      <c r="C20" s="37" t="s">
        <v>221</v>
      </c>
      <c r="D20" s="39" t="s">
        <v>52</v>
      </c>
      <c r="E20" s="41" t="s">
        <v>225</v>
      </c>
      <c r="F20" s="45"/>
      <c r="G20" s="47"/>
      <c r="H20" s="49"/>
    </row>
    <row r="21" ht="15.75" customHeight="1">
      <c r="A21" s="31">
        <v>17.0</v>
      </c>
      <c r="B21" s="35" t="s">
        <v>22</v>
      </c>
      <c r="C21" s="37" t="s">
        <v>226</v>
      </c>
      <c r="D21" s="39" t="s">
        <v>52</v>
      </c>
      <c r="E21" s="41" t="s">
        <v>227</v>
      </c>
      <c r="F21" s="45"/>
      <c r="G21" s="47"/>
      <c r="H21" s="49"/>
    </row>
    <row r="22" ht="15.75" customHeight="1">
      <c r="A22" s="31">
        <v>18.0</v>
      </c>
      <c r="B22" s="35" t="s">
        <v>22</v>
      </c>
      <c r="C22" s="37" t="s">
        <v>228</v>
      </c>
      <c r="D22" s="39" t="s">
        <v>52</v>
      </c>
      <c r="E22" s="41" t="s">
        <v>229</v>
      </c>
      <c r="F22" s="45"/>
      <c r="G22" s="47"/>
      <c r="H22" s="49"/>
    </row>
    <row r="23" ht="15.75" customHeight="1">
      <c r="A23" s="31">
        <v>19.0</v>
      </c>
      <c r="B23" s="35" t="s">
        <v>22</v>
      </c>
      <c r="C23" s="37" t="s">
        <v>228</v>
      </c>
      <c r="D23" s="39" t="s">
        <v>52</v>
      </c>
      <c r="E23" s="41" t="s">
        <v>230</v>
      </c>
      <c r="F23" s="45"/>
      <c r="G23" s="47"/>
      <c r="H23" s="49"/>
    </row>
    <row r="24" ht="15.75" customHeight="1">
      <c r="A24" s="31">
        <v>20.0</v>
      </c>
      <c r="B24" s="35" t="s">
        <v>22</v>
      </c>
      <c r="C24" s="37" t="s">
        <v>228</v>
      </c>
      <c r="D24" s="39" t="s">
        <v>52</v>
      </c>
      <c r="E24" s="41" t="s">
        <v>231</v>
      </c>
      <c r="F24" s="45"/>
      <c r="G24" s="47"/>
      <c r="H24" s="49"/>
    </row>
    <row r="25" ht="15.75" customHeight="1">
      <c r="A25" s="31">
        <v>21.0</v>
      </c>
      <c r="B25" s="35" t="s">
        <v>29</v>
      </c>
      <c r="C25" s="37" t="s">
        <v>232</v>
      </c>
      <c r="D25" s="39" t="s">
        <v>52</v>
      </c>
      <c r="E25" s="41" t="s">
        <v>233</v>
      </c>
      <c r="F25" s="45"/>
      <c r="G25" s="47"/>
      <c r="H25" s="49"/>
    </row>
    <row r="26" ht="15.75" customHeight="1">
      <c r="A26" s="31">
        <v>22.0</v>
      </c>
      <c r="B26" s="35" t="s">
        <v>29</v>
      </c>
      <c r="C26" s="37" t="s">
        <v>232</v>
      </c>
      <c r="D26" s="39" t="s">
        <v>24</v>
      </c>
      <c r="E26" s="41" t="s">
        <v>234</v>
      </c>
      <c r="F26" s="45"/>
      <c r="G26" s="47"/>
      <c r="H26" s="49"/>
    </row>
    <row r="27" ht="15.75" customHeight="1">
      <c r="A27" s="31">
        <v>23.0</v>
      </c>
      <c r="B27" s="35" t="s">
        <v>29</v>
      </c>
      <c r="C27" s="37" t="s">
        <v>232</v>
      </c>
      <c r="D27" s="39" t="s">
        <v>24</v>
      </c>
      <c r="E27" s="41" t="s">
        <v>235</v>
      </c>
      <c r="F27" s="45"/>
      <c r="G27" s="47"/>
      <c r="H27" s="49"/>
    </row>
    <row r="28" ht="15.75" customHeight="1">
      <c r="A28" s="31">
        <v>24.0</v>
      </c>
      <c r="B28" s="35" t="s">
        <v>29</v>
      </c>
      <c r="C28" s="37" t="s">
        <v>236</v>
      </c>
      <c r="D28" s="39" t="s">
        <v>52</v>
      </c>
      <c r="E28" s="41" t="s">
        <v>237</v>
      </c>
      <c r="F28" s="45"/>
      <c r="G28" s="47"/>
      <c r="H28" s="49"/>
    </row>
    <row r="29" ht="15.75" customHeight="1">
      <c r="A29" s="31">
        <v>25.0</v>
      </c>
      <c r="B29" s="35" t="s">
        <v>22</v>
      </c>
      <c r="C29" s="37" t="s">
        <v>238</v>
      </c>
      <c r="D29" s="39" t="s">
        <v>141</v>
      </c>
      <c r="E29" s="41" t="s">
        <v>239</v>
      </c>
      <c r="F29" s="45"/>
      <c r="G29" s="47"/>
      <c r="H29" s="49"/>
    </row>
    <row r="30" ht="15.75" customHeight="1">
      <c r="A30" s="31">
        <v>26.0</v>
      </c>
      <c r="B30" s="35" t="s">
        <v>29</v>
      </c>
      <c r="C30" s="37" t="s">
        <v>238</v>
      </c>
      <c r="D30" s="39" t="s">
        <v>240</v>
      </c>
      <c r="E30" s="41" t="s">
        <v>241</v>
      </c>
      <c r="F30" s="45"/>
      <c r="G30" s="47"/>
      <c r="H30" s="49"/>
    </row>
    <row r="31" ht="15.75" customHeight="1">
      <c r="A31" s="31">
        <v>27.0</v>
      </c>
      <c r="B31" s="35" t="s">
        <v>29</v>
      </c>
      <c r="C31" s="37" t="s">
        <v>238</v>
      </c>
      <c r="D31" s="39" t="s">
        <v>52</v>
      </c>
      <c r="E31" s="41" t="s">
        <v>242</v>
      </c>
      <c r="F31" s="45"/>
      <c r="G31" s="47"/>
      <c r="H31" s="49"/>
    </row>
    <row r="32" ht="34.5" customHeight="1">
      <c r="A32" s="31">
        <v>28.0</v>
      </c>
      <c r="B32" s="35" t="s">
        <v>97</v>
      </c>
      <c r="C32" s="37">
        <v>6.0</v>
      </c>
      <c r="D32" s="39" t="s">
        <v>41</v>
      </c>
      <c r="E32" s="41" t="s">
        <v>243</v>
      </c>
      <c r="F32" s="45"/>
      <c r="G32" s="47"/>
      <c r="H32" s="49"/>
    </row>
    <row r="33" ht="24.75" customHeight="1">
      <c r="A33" s="31">
        <v>29.0</v>
      </c>
      <c r="B33" s="35" t="s">
        <v>97</v>
      </c>
      <c r="C33" s="37">
        <v>6.0</v>
      </c>
      <c r="D33" s="39" t="s">
        <v>41</v>
      </c>
      <c r="E33" s="41" t="s">
        <v>244</v>
      </c>
      <c r="F33" s="45"/>
      <c r="G33" s="47"/>
      <c r="H33" s="49"/>
    </row>
    <row r="34" ht="32.25" customHeight="1">
      <c r="A34" s="31">
        <v>30.0</v>
      </c>
      <c r="B34" s="35" t="s">
        <v>33</v>
      </c>
      <c r="C34" s="37">
        <v>6.0</v>
      </c>
      <c r="D34" s="39" t="s">
        <v>24</v>
      </c>
      <c r="E34" s="41" t="s">
        <v>245</v>
      </c>
      <c r="F34" s="45"/>
      <c r="G34" s="47"/>
      <c r="H34" s="49"/>
    </row>
    <row r="35" ht="67.5" customHeight="1">
      <c r="A35" s="31">
        <v>31.0</v>
      </c>
      <c r="B35" s="35" t="s">
        <v>97</v>
      </c>
      <c r="C35" s="37">
        <v>6.0</v>
      </c>
      <c r="D35" s="39" t="s">
        <v>24</v>
      </c>
      <c r="E35" s="41" t="s">
        <v>246</v>
      </c>
      <c r="F35" s="45"/>
      <c r="G35" s="47"/>
      <c r="H35" s="49"/>
    </row>
    <row r="36" ht="24.75" customHeight="1">
      <c r="A36" s="31">
        <v>32.0</v>
      </c>
      <c r="B36" s="35" t="s">
        <v>97</v>
      </c>
      <c r="C36" s="37">
        <v>6.0</v>
      </c>
      <c r="D36" s="39" t="s">
        <v>67</v>
      </c>
      <c r="E36" s="41" t="s">
        <v>247</v>
      </c>
      <c r="F36" s="45"/>
      <c r="G36" s="47"/>
      <c r="H36" s="49"/>
    </row>
    <row r="37" ht="24.0" customHeight="1">
      <c r="A37" s="31">
        <v>33.0</v>
      </c>
      <c r="B37" s="35" t="s">
        <v>97</v>
      </c>
      <c r="C37" s="37">
        <v>6.0</v>
      </c>
      <c r="D37" s="39" t="s">
        <v>24</v>
      </c>
      <c r="E37" s="41" t="s">
        <v>248</v>
      </c>
      <c r="F37" s="45"/>
      <c r="G37" s="47"/>
      <c r="H37" s="49"/>
    </row>
    <row r="38" ht="24.75" customHeight="1">
      <c r="A38" s="31">
        <v>34.0</v>
      </c>
      <c r="B38" s="35" t="s">
        <v>33</v>
      </c>
      <c r="C38" s="37">
        <v>6.0</v>
      </c>
      <c r="D38" s="39" t="s">
        <v>24</v>
      </c>
      <c r="E38" s="41" t="s">
        <v>249</v>
      </c>
      <c r="F38" s="45"/>
      <c r="G38" s="47"/>
      <c r="H38" s="49"/>
    </row>
    <row r="39" ht="21.75" customHeight="1">
      <c r="A39" s="31">
        <v>35.0</v>
      </c>
      <c r="B39" s="35" t="s">
        <v>97</v>
      </c>
      <c r="C39" s="37">
        <v>7.0</v>
      </c>
      <c r="D39" s="39" t="s">
        <v>37</v>
      </c>
      <c r="E39" s="41" t="s">
        <v>250</v>
      </c>
      <c r="F39" s="45"/>
      <c r="G39" s="47"/>
      <c r="H39" s="49"/>
    </row>
    <row r="40" ht="24.75" customHeight="1">
      <c r="A40" s="31">
        <v>36.0</v>
      </c>
      <c r="B40" s="35" t="s">
        <v>97</v>
      </c>
      <c r="C40" s="37">
        <v>7.0</v>
      </c>
      <c r="D40" s="39" t="s">
        <v>170</v>
      </c>
      <c r="E40" s="41" t="s">
        <v>251</v>
      </c>
      <c r="F40" s="45"/>
      <c r="G40" s="47"/>
      <c r="H40" s="49"/>
    </row>
    <row r="41" ht="41.25" customHeight="1">
      <c r="A41" s="31">
        <v>37.0</v>
      </c>
      <c r="B41" s="35" t="s">
        <v>33</v>
      </c>
      <c r="C41" s="37">
        <v>7.0</v>
      </c>
      <c r="D41" s="39" t="s">
        <v>52</v>
      </c>
      <c r="E41" s="41" t="s">
        <v>252</v>
      </c>
      <c r="F41" s="45"/>
      <c r="G41" s="47"/>
      <c r="H41" s="49"/>
    </row>
    <row r="42" ht="30.75" customHeight="1">
      <c r="A42" s="31">
        <v>38.0</v>
      </c>
      <c r="B42" s="35" t="s">
        <v>33</v>
      </c>
      <c r="C42" s="37">
        <v>7.0</v>
      </c>
      <c r="D42" s="39" t="s">
        <v>52</v>
      </c>
      <c r="E42" s="41" t="s">
        <v>253</v>
      </c>
      <c r="F42" s="45"/>
      <c r="G42" s="47"/>
      <c r="H42" s="49"/>
    </row>
    <row r="43" ht="35.25" customHeight="1">
      <c r="A43" s="31">
        <v>39.0</v>
      </c>
      <c r="B43" s="35" t="s">
        <v>33</v>
      </c>
      <c r="C43" s="37">
        <v>8.0</v>
      </c>
      <c r="D43" s="39" t="s">
        <v>31</v>
      </c>
      <c r="E43" s="41" t="s">
        <v>254</v>
      </c>
      <c r="F43" s="45"/>
      <c r="G43" s="47"/>
      <c r="H43" s="49"/>
    </row>
    <row r="44" ht="24.75" customHeight="1">
      <c r="A44" s="31">
        <v>40.0</v>
      </c>
      <c r="B44" s="35" t="s">
        <v>97</v>
      </c>
      <c r="C44" s="37">
        <v>8.0</v>
      </c>
      <c r="D44" s="39" t="s">
        <v>37</v>
      </c>
      <c r="E44" s="41" t="s">
        <v>255</v>
      </c>
      <c r="F44" s="45"/>
      <c r="G44" s="47"/>
      <c r="H44" s="49"/>
    </row>
    <row r="45" ht="15.75" customHeight="1">
      <c r="A45" s="31">
        <v>41.0</v>
      </c>
      <c r="B45" s="35" t="s">
        <v>33</v>
      </c>
      <c r="C45" s="37">
        <v>8.0</v>
      </c>
      <c r="D45" s="39" t="s">
        <v>24</v>
      </c>
      <c r="E45" s="41" t="s">
        <v>256</v>
      </c>
      <c r="F45" s="45"/>
      <c r="G45" s="47"/>
      <c r="H45" s="49"/>
    </row>
    <row r="46" ht="26.25" customHeight="1">
      <c r="A46" s="31">
        <v>42.0</v>
      </c>
      <c r="B46" s="35" t="s">
        <v>220</v>
      </c>
      <c r="C46" s="37">
        <v>8.0</v>
      </c>
      <c r="D46" s="39" t="s">
        <v>24</v>
      </c>
      <c r="E46" s="41" t="s">
        <v>257</v>
      </c>
      <c r="F46" s="45"/>
      <c r="G46" s="47"/>
      <c r="H46" s="49"/>
    </row>
    <row r="47" ht="15.75" customHeight="1">
      <c r="A47" s="31">
        <v>43.0</v>
      </c>
      <c r="B47" s="35" t="s">
        <v>22</v>
      </c>
      <c r="C47" s="37">
        <v>8.0</v>
      </c>
      <c r="D47" s="39" t="s">
        <v>24</v>
      </c>
      <c r="E47" s="41" t="s">
        <v>258</v>
      </c>
      <c r="F47" s="45"/>
      <c r="G47" s="47"/>
      <c r="H47" s="49"/>
    </row>
    <row r="48" ht="16.5" customHeight="1">
      <c r="A48" s="31">
        <v>44.0</v>
      </c>
      <c r="B48" s="35" t="s">
        <v>22</v>
      </c>
      <c r="C48" s="37">
        <v>8.0</v>
      </c>
      <c r="D48" s="39" t="s">
        <v>24</v>
      </c>
      <c r="E48" s="41" t="s">
        <v>259</v>
      </c>
      <c r="F48" s="45"/>
      <c r="G48" s="47"/>
      <c r="H48" s="49"/>
    </row>
    <row r="49" ht="23.25" customHeight="1">
      <c r="A49" s="31">
        <v>45.0</v>
      </c>
      <c r="B49" s="35" t="s">
        <v>22</v>
      </c>
      <c r="C49" s="37">
        <v>9.0</v>
      </c>
      <c r="D49" s="39" t="s">
        <v>24</v>
      </c>
      <c r="E49" s="41" t="s">
        <v>260</v>
      </c>
      <c r="F49" s="45"/>
      <c r="G49" s="47"/>
      <c r="H49" s="49"/>
    </row>
    <row r="50" ht="24.0" customHeight="1">
      <c r="A50" s="31">
        <v>46.0</v>
      </c>
      <c r="B50" s="35" t="s">
        <v>22</v>
      </c>
      <c r="C50" s="37">
        <v>9.0</v>
      </c>
      <c r="D50" s="39" t="s">
        <v>24</v>
      </c>
      <c r="E50" s="41" t="s">
        <v>261</v>
      </c>
      <c r="F50" s="45"/>
      <c r="G50" s="47"/>
      <c r="H50" s="49"/>
    </row>
    <row r="51" ht="23.25" customHeight="1">
      <c r="A51" s="31">
        <v>47.0</v>
      </c>
      <c r="B51" s="35" t="s">
        <v>22</v>
      </c>
      <c r="C51" s="37">
        <v>9.0</v>
      </c>
      <c r="D51" s="39" t="s">
        <v>52</v>
      </c>
      <c r="E51" s="41" t="s">
        <v>262</v>
      </c>
      <c r="F51" s="45"/>
      <c r="G51" s="47"/>
      <c r="H51" s="49"/>
    </row>
    <row r="52" ht="24.75" customHeight="1">
      <c r="A52" s="31">
        <v>48.0</v>
      </c>
      <c r="B52" s="35" t="s">
        <v>22</v>
      </c>
      <c r="C52" s="37">
        <v>9.0</v>
      </c>
      <c r="D52" s="39" t="s">
        <v>24</v>
      </c>
      <c r="E52" s="41" t="s">
        <v>263</v>
      </c>
      <c r="F52" s="45"/>
      <c r="G52" s="47"/>
      <c r="H52" s="49"/>
    </row>
    <row r="53" ht="32.25" customHeight="1">
      <c r="A53" s="31">
        <v>49.0</v>
      </c>
      <c r="B53" s="35" t="s">
        <v>22</v>
      </c>
      <c r="C53" s="37">
        <v>10.0</v>
      </c>
      <c r="D53" s="39" t="s">
        <v>24</v>
      </c>
      <c r="E53" s="41" t="s">
        <v>264</v>
      </c>
      <c r="F53" s="45"/>
      <c r="G53" s="47"/>
      <c r="H53" s="49"/>
    </row>
    <row r="54" ht="27.0" customHeight="1">
      <c r="A54" s="31">
        <v>50.0</v>
      </c>
      <c r="B54" s="35" t="s">
        <v>22</v>
      </c>
      <c r="C54" s="37">
        <v>10.0</v>
      </c>
      <c r="D54" s="39" t="s">
        <v>24</v>
      </c>
      <c r="E54" s="41" t="s">
        <v>265</v>
      </c>
      <c r="F54" s="45"/>
      <c r="G54" s="47"/>
      <c r="H54" s="49"/>
    </row>
    <row r="55" ht="25.5" customHeight="1">
      <c r="A55" s="31">
        <v>51.0</v>
      </c>
      <c r="B55" s="35" t="s">
        <v>22</v>
      </c>
      <c r="C55" s="37">
        <v>10.0</v>
      </c>
      <c r="D55" s="39" t="s">
        <v>24</v>
      </c>
      <c r="E55" s="41" t="s">
        <v>266</v>
      </c>
      <c r="F55" s="45"/>
      <c r="G55" s="47"/>
      <c r="H55" s="49"/>
    </row>
    <row r="56" ht="23.25" customHeight="1">
      <c r="A56" s="31">
        <v>52.0</v>
      </c>
      <c r="B56" s="35" t="s">
        <v>22</v>
      </c>
      <c r="C56" s="37">
        <v>10.0</v>
      </c>
      <c r="D56" s="39" t="s">
        <v>24</v>
      </c>
      <c r="E56" s="41" t="s">
        <v>267</v>
      </c>
      <c r="F56" s="45"/>
      <c r="G56" s="47"/>
      <c r="H56" s="49"/>
    </row>
    <row r="57" ht="34.5" customHeight="1">
      <c r="A57" s="31">
        <v>53.0</v>
      </c>
      <c r="B57" s="35" t="s">
        <v>33</v>
      </c>
      <c r="C57" s="37">
        <v>10.0</v>
      </c>
      <c r="D57" s="39" t="s">
        <v>24</v>
      </c>
      <c r="E57" s="41" t="s">
        <v>268</v>
      </c>
      <c r="F57" s="45"/>
      <c r="G57" s="47"/>
      <c r="H57" s="49"/>
    </row>
    <row r="58" ht="46.5" customHeight="1">
      <c r="A58" s="31">
        <v>54.0</v>
      </c>
      <c r="B58" s="35" t="s">
        <v>33</v>
      </c>
      <c r="C58" s="37">
        <v>10.0</v>
      </c>
      <c r="D58" s="39" t="s">
        <v>24</v>
      </c>
      <c r="E58" s="41" t="s">
        <v>269</v>
      </c>
      <c r="F58" s="45"/>
      <c r="G58" s="47"/>
      <c r="H58" s="49"/>
    </row>
    <row r="59" ht="17.25" customHeight="1">
      <c r="A59" s="31">
        <v>55.0</v>
      </c>
      <c r="B59" s="35" t="s">
        <v>29</v>
      </c>
      <c r="C59" s="37">
        <v>10.0</v>
      </c>
      <c r="D59" s="39" t="s">
        <v>52</v>
      </c>
      <c r="E59" s="41" t="s">
        <v>270</v>
      </c>
      <c r="F59" s="45"/>
      <c r="G59" s="47"/>
      <c r="H59" s="49"/>
    </row>
    <row r="60" ht="22.5" customHeight="1">
      <c r="A60" s="31">
        <v>56.0</v>
      </c>
      <c r="B60" s="35" t="s">
        <v>33</v>
      </c>
      <c r="C60" s="37">
        <v>11.0</v>
      </c>
      <c r="D60" s="39" t="s">
        <v>24</v>
      </c>
      <c r="E60" s="41" t="s">
        <v>271</v>
      </c>
      <c r="F60" s="45"/>
      <c r="G60" s="47"/>
      <c r="H60" s="49"/>
    </row>
    <row r="61" ht="23.25" customHeight="1">
      <c r="A61" s="31">
        <v>57.0</v>
      </c>
      <c r="B61" s="35" t="s">
        <v>33</v>
      </c>
      <c r="C61" s="37">
        <v>11.0</v>
      </c>
      <c r="D61" s="39" t="s">
        <v>24</v>
      </c>
      <c r="E61" s="41" t="s">
        <v>272</v>
      </c>
      <c r="F61" s="45"/>
      <c r="G61" s="47"/>
      <c r="H61" s="49"/>
    </row>
    <row r="62" ht="22.5" customHeight="1">
      <c r="A62" s="31">
        <v>58.0</v>
      </c>
      <c r="B62" s="35" t="s">
        <v>22</v>
      </c>
      <c r="C62" s="37">
        <v>11.0</v>
      </c>
      <c r="D62" s="39" t="s">
        <v>24</v>
      </c>
      <c r="E62" s="41" t="s">
        <v>273</v>
      </c>
      <c r="F62" s="45"/>
      <c r="G62" s="47"/>
      <c r="H62" s="49"/>
    </row>
    <row r="63" ht="24.75" customHeight="1">
      <c r="A63" s="31">
        <v>59.0</v>
      </c>
      <c r="B63" s="35" t="s">
        <v>22</v>
      </c>
      <c r="C63" s="37">
        <v>12.0</v>
      </c>
      <c r="D63" s="39" t="s">
        <v>24</v>
      </c>
      <c r="E63" s="41" t="s">
        <v>274</v>
      </c>
      <c r="F63" s="45"/>
      <c r="G63" s="47"/>
      <c r="H63" s="49"/>
    </row>
    <row r="64" ht="24.75" customHeight="1">
      <c r="A64" s="31">
        <v>60.0</v>
      </c>
      <c r="B64" s="35" t="s">
        <v>22</v>
      </c>
      <c r="C64" s="37">
        <v>12.0</v>
      </c>
      <c r="D64" s="39" t="s">
        <v>24</v>
      </c>
      <c r="E64" s="41" t="s">
        <v>275</v>
      </c>
      <c r="F64" s="45"/>
      <c r="G64" s="47"/>
      <c r="H64" s="49"/>
    </row>
    <row r="65" ht="35.25" customHeight="1">
      <c r="A65" s="31">
        <v>61.0</v>
      </c>
      <c r="B65" s="35" t="s">
        <v>33</v>
      </c>
      <c r="C65" s="37">
        <v>12.0</v>
      </c>
      <c r="D65" s="39" t="s">
        <v>24</v>
      </c>
      <c r="E65" s="41" t="s">
        <v>276</v>
      </c>
      <c r="F65" s="45"/>
      <c r="G65" s="47"/>
      <c r="H65" s="49"/>
    </row>
    <row r="66" ht="26.25" customHeight="1">
      <c r="A66" s="31">
        <v>62.0</v>
      </c>
      <c r="B66" s="35" t="s">
        <v>33</v>
      </c>
      <c r="C66" s="37">
        <v>12.0</v>
      </c>
      <c r="D66" s="39" t="s">
        <v>24</v>
      </c>
      <c r="E66" s="41" t="s">
        <v>277</v>
      </c>
      <c r="F66" s="45"/>
      <c r="G66" s="47"/>
      <c r="H66" s="49"/>
    </row>
    <row r="67" ht="24.75" customHeight="1">
      <c r="A67" s="31">
        <v>63.0</v>
      </c>
      <c r="B67" s="35" t="s">
        <v>33</v>
      </c>
      <c r="C67" s="37">
        <v>12.0</v>
      </c>
      <c r="D67" s="39" t="s">
        <v>24</v>
      </c>
      <c r="E67" s="41" t="s">
        <v>278</v>
      </c>
      <c r="F67" s="45"/>
      <c r="G67" s="47"/>
      <c r="H67" s="49"/>
    </row>
    <row r="68" ht="22.5" customHeight="1">
      <c r="A68" s="31">
        <v>64.0</v>
      </c>
      <c r="B68" s="35" t="s">
        <v>33</v>
      </c>
      <c r="C68" s="37">
        <v>12.0</v>
      </c>
      <c r="D68" s="39" t="s">
        <v>41</v>
      </c>
      <c r="E68" s="41" t="s">
        <v>279</v>
      </c>
      <c r="F68" s="45"/>
      <c r="G68" s="47"/>
      <c r="H68" s="49"/>
    </row>
    <row r="69" ht="46.5" customHeight="1">
      <c r="A69" s="31">
        <v>65.0</v>
      </c>
      <c r="B69" s="35" t="s">
        <v>22</v>
      </c>
      <c r="C69" s="37">
        <v>12.0</v>
      </c>
      <c r="D69" s="39" t="s">
        <v>67</v>
      </c>
      <c r="E69" s="41" t="s">
        <v>280</v>
      </c>
      <c r="F69" s="45"/>
      <c r="G69" s="47"/>
      <c r="H69" s="49"/>
    </row>
    <row r="70" ht="23.25" customHeight="1">
      <c r="A70" s="31">
        <v>66.0</v>
      </c>
      <c r="B70" s="35" t="s">
        <v>29</v>
      </c>
      <c r="C70" s="37">
        <v>13.0</v>
      </c>
      <c r="D70" s="39" t="s">
        <v>67</v>
      </c>
      <c r="E70" s="41" t="s">
        <v>281</v>
      </c>
      <c r="F70" s="45"/>
      <c r="G70" s="47"/>
      <c r="H70" s="49"/>
    </row>
    <row r="71" ht="15.75" customHeight="1">
      <c r="A71" s="31">
        <v>67.0</v>
      </c>
      <c r="B71" s="35" t="s">
        <v>29</v>
      </c>
      <c r="C71" s="37">
        <v>13.0</v>
      </c>
      <c r="D71" s="39" t="s">
        <v>52</v>
      </c>
      <c r="E71" s="41" t="s">
        <v>282</v>
      </c>
      <c r="F71" s="45"/>
      <c r="G71" s="47"/>
      <c r="H71" s="49"/>
    </row>
    <row r="72" ht="15.75" customHeight="1">
      <c r="A72" s="31">
        <v>68.0</v>
      </c>
      <c r="B72" s="35" t="s">
        <v>29</v>
      </c>
      <c r="C72" s="37">
        <v>13.0</v>
      </c>
      <c r="D72" s="39" t="s">
        <v>52</v>
      </c>
      <c r="E72" s="41" t="s">
        <v>283</v>
      </c>
      <c r="F72" s="45"/>
      <c r="G72" s="47"/>
      <c r="H72" s="49"/>
    </row>
    <row r="73" ht="17.25" customHeight="1">
      <c r="A73" s="31">
        <v>69.0</v>
      </c>
      <c r="B73" s="35" t="s">
        <v>33</v>
      </c>
      <c r="C73" s="37">
        <v>13.0</v>
      </c>
      <c r="D73" s="39" t="s">
        <v>31</v>
      </c>
      <c r="E73" s="41" t="s">
        <v>284</v>
      </c>
      <c r="F73" s="45"/>
      <c r="G73" s="47"/>
      <c r="H73" s="49"/>
    </row>
    <row r="74" ht="22.5" customHeight="1">
      <c r="A74" s="31">
        <v>70.0</v>
      </c>
      <c r="B74" s="35" t="s">
        <v>33</v>
      </c>
      <c r="C74" s="37">
        <v>13.0</v>
      </c>
      <c r="D74" s="39" t="s">
        <v>52</v>
      </c>
      <c r="E74" s="41" t="s">
        <v>285</v>
      </c>
      <c r="F74" s="45"/>
      <c r="G74" s="47"/>
      <c r="H74" s="49"/>
    </row>
    <row r="75" ht="21.75" customHeight="1">
      <c r="A75" s="31">
        <v>71.0</v>
      </c>
      <c r="B75" s="35" t="s">
        <v>33</v>
      </c>
      <c r="C75" s="37">
        <v>14.0</v>
      </c>
      <c r="D75" s="39" t="s">
        <v>52</v>
      </c>
      <c r="E75" s="41" t="s">
        <v>286</v>
      </c>
      <c r="F75" s="45"/>
      <c r="G75" s="47"/>
      <c r="H75" s="49"/>
    </row>
    <row r="76" ht="32.25" customHeight="1">
      <c r="A76" s="31">
        <v>72.0</v>
      </c>
      <c r="B76" s="35" t="s">
        <v>22</v>
      </c>
      <c r="C76" s="37">
        <v>14.0</v>
      </c>
      <c r="D76" s="39" t="s">
        <v>67</v>
      </c>
      <c r="E76" s="41" t="s">
        <v>287</v>
      </c>
      <c r="F76" s="45"/>
      <c r="G76" s="47"/>
      <c r="H76" s="49"/>
    </row>
    <row r="77" ht="23.25" customHeight="1">
      <c r="A77" s="31">
        <v>73.0</v>
      </c>
      <c r="B77" s="35" t="s">
        <v>29</v>
      </c>
      <c r="C77" s="37">
        <v>14.0</v>
      </c>
      <c r="D77" s="39" t="s">
        <v>67</v>
      </c>
      <c r="E77" s="41" t="s">
        <v>288</v>
      </c>
      <c r="F77" s="45"/>
      <c r="G77" s="47"/>
      <c r="H77" s="49"/>
    </row>
    <row r="78" ht="15.75" customHeight="1">
      <c r="A78" s="31">
        <v>74.0</v>
      </c>
      <c r="B78" s="35" t="s">
        <v>22</v>
      </c>
      <c r="C78" s="37">
        <v>14.0</v>
      </c>
      <c r="D78" s="39" t="s">
        <v>24</v>
      </c>
      <c r="E78" s="41" t="s">
        <v>289</v>
      </c>
      <c r="F78" s="45"/>
      <c r="G78" s="47"/>
      <c r="H78" s="49"/>
    </row>
    <row r="79" ht="87.0" customHeight="1">
      <c r="A79" s="31">
        <v>75.0</v>
      </c>
      <c r="B79" s="35" t="s">
        <v>29</v>
      </c>
      <c r="C79" s="37">
        <v>15.0</v>
      </c>
      <c r="D79" s="39" t="s">
        <v>67</v>
      </c>
      <c r="E79" s="41" t="s">
        <v>290</v>
      </c>
      <c r="F79" s="45"/>
      <c r="G79" s="47"/>
      <c r="H79" s="49"/>
    </row>
    <row r="80" ht="33.75" customHeight="1">
      <c r="A80" s="31">
        <v>76.0</v>
      </c>
      <c r="B80" s="35" t="s">
        <v>22</v>
      </c>
      <c r="C80" s="37">
        <v>15.0</v>
      </c>
      <c r="D80" s="39" t="s">
        <v>31</v>
      </c>
      <c r="E80" s="41" t="s">
        <v>291</v>
      </c>
      <c r="F80" s="45"/>
      <c r="G80" s="47"/>
      <c r="H80" s="49"/>
    </row>
    <row r="81" ht="24.75" customHeight="1">
      <c r="A81" s="31">
        <v>77.0</v>
      </c>
      <c r="B81" s="35"/>
      <c r="C81" s="37">
        <v>15.0</v>
      </c>
      <c r="D81" s="39" t="s">
        <v>24</v>
      </c>
      <c r="E81" s="41" t="s">
        <v>292</v>
      </c>
      <c r="F81" s="45"/>
      <c r="G81" s="47"/>
      <c r="H81" s="49"/>
    </row>
    <row r="82" ht="14.25" customHeight="1">
      <c r="A82" s="31">
        <v>78.0</v>
      </c>
      <c r="B82" s="35" t="s">
        <v>97</v>
      </c>
      <c r="C82" s="37" t="s">
        <v>293</v>
      </c>
      <c r="D82" s="39" t="s">
        <v>24</v>
      </c>
      <c r="E82" s="41" t="s">
        <v>294</v>
      </c>
      <c r="F82" s="45"/>
      <c r="G82" s="47"/>
      <c r="H82" s="49"/>
    </row>
    <row r="83" ht="15.75" customHeight="1">
      <c r="A83" s="31">
        <v>79.0</v>
      </c>
      <c r="B83" s="35" t="s">
        <v>29</v>
      </c>
      <c r="C83" s="37">
        <v>15.0</v>
      </c>
      <c r="D83" s="39" t="s">
        <v>52</v>
      </c>
      <c r="E83" s="41" t="s">
        <v>295</v>
      </c>
      <c r="F83" s="45"/>
      <c r="G83" s="47"/>
      <c r="H83" s="49"/>
    </row>
    <row r="84" ht="22.5" customHeight="1">
      <c r="A84" s="31">
        <v>80.0</v>
      </c>
      <c r="B84" s="35" t="s">
        <v>29</v>
      </c>
      <c r="C84" s="37">
        <v>15.0</v>
      </c>
      <c r="D84" s="39" t="s">
        <v>24</v>
      </c>
      <c r="E84" s="41" t="s">
        <v>296</v>
      </c>
      <c r="F84" s="45"/>
      <c r="G84" s="47"/>
      <c r="H84" s="49"/>
    </row>
    <row r="85" ht="15.75" customHeight="1">
      <c r="A85" s="31">
        <v>81.0</v>
      </c>
      <c r="B85" s="35" t="s">
        <v>29</v>
      </c>
      <c r="C85" s="37">
        <v>15.0</v>
      </c>
      <c r="D85" s="39" t="s">
        <v>24</v>
      </c>
      <c r="E85" s="41" t="s">
        <v>297</v>
      </c>
      <c r="F85" s="45"/>
      <c r="G85" s="47"/>
      <c r="H85" s="49"/>
    </row>
    <row r="86" ht="24.0" customHeight="1">
      <c r="A86" s="31">
        <v>82.0</v>
      </c>
      <c r="B86" s="35" t="s">
        <v>29</v>
      </c>
      <c r="C86" s="37">
        <v>16.0</v>
      </c>
      <c r="D86" s="39" t="s">
        <v>24</v>
      </c>
      <c r="E86" s="41" t="s">
        <v>298</v>
      </c>
      <c r="F86" s="45"/>
      <c r="G86" s="47"/>
      <c r="H86" s="49"/>
    </row>
    <row r="87" ht="15.75" customHeight="1">
      <c r="A87" s="31">
        <v>83.0</v>
      </c>
      <c r="B87" s="35" t="s">
        <v>29</v>
      </c>
      <c r="C87" s="37">
        <v>16.0</v>
      </c>
      <c r="D87" s="39" t="s">
        <v>24</v>
      </c>
      <c r="E87" s="41" t="s">
        <v>299</v>
      </c>
      <c r="F87" s="45"/>
      <c r="G87" s="47"/>
      <c r="H87" s="49"/>
    </row>
    <row r="88" ht="23.25" customHeight="1">
      <c r="A88" s="31">
        <v>84.0</v>
      </c>
      <c r="B88" s="35" t="s">
        <v>29</v>
      </c>
      <c r="C88" s="37">
        <v>16.0</v>
      </c>
      <c r="D88" s="39" t="s">
        <v>24</v>
      </c>
      <c r="E88" s="41" t="s">
        <v>300</v>
      </c>
      <c r="F88" s="45"/>
      <c r="G88" s="47"/>
      <c r="H88" s="49"/>
    </row>
    <row r="89" ht="22.5" customHeight="1">
      <c r="A89" s="31">
        <v>85.0</v>
      </c>
      <c r="B89" s="35" t="s">
        <v>29</v>
      </c>
      <c r="C89" s="37">
        <v>16.0</v>
      </c>
      <c r="D89" s="39" t="s">
        <v>24</v>
      </c>
      <c r="E89" s="41" t="s">
        <v>301</v>
      </c>
      <c r="F89" s="45"/>
      <c r="G89" s="47"/>
      <c r="H89" s="49"/>
    </row>
    <row r="90" ht="21.75" customHeight="1">
      <c r="A90" s="31">
        <v>86.0</v>
      </c>
      <c r="B90" s="35" t="s">
        <v>29</v>
      </c>
      <c r="C90" s="37">
        <v>16.0</v>
      </c>
      <c r="D90" s="39" t="s">
        <v>24</v>
      </c>
      <c r="E90" s="41" t="s">
        <v>302</v>
      </c>
      <c r="F90" s="45"/>
      <c r="G90" s="47"/>
      <c r="H90" s="49"/>
    </row>
    <row r="91" ht="24.0" customHeight="1">
      <c r="A91" s="31">
        <v>87.0</v>
      </c>
      <c r="B91" s="35" t="s">
        <v>29</v>
      </c>
      <c r="C91" s="37">
        <v>16.0</v>
      </c>
      <c r="D91" s="39" t="s">
        <v>24</v>
      </c>
      <c r="E91" s="41" t="s">
        <v>303</v>
      </c>
      <c r="F91" s="45"/>
      <c r="G91" s="47"/>
      <c r="H91" s="49"/>
    </row>
    <row r="92" ht="22.5" customHeight="1">
      <c r="A92" s="31">
        <v>88.0</v>
      </c>
      <c r="B92" s="35" t="s">
        <v>29</v>
      </c>
      <c r="C92" s="37">
        <v>16.0</v>
      </c>
      <c r="D92" s="39" t="s">
        <v>24</v>
      </c>
      <c r="E92" s="41" t="s">
        <v>304</v>
      </c>
      <c r="F92" s="45"/>
      <c r="G92" s="47"/>
      <c r="H92" s="49"/>
    </row>
    <row r="93" ht="24.75" customHeight="1">
      <c r="A93" s="31">
        <v>89.0</v>
      </c>
      <c r="B93" s="35" t="s">
        <v>29</v>
      </c>
      <c r="C93" s="37">
        <v>16.0</v>
      </c>
      <c r="D93" s="39" t="s">
        <v>24</v>
      </c>
      <c r="E93" s="41" t="s">
        <v>305</v>
      </c>
      <c r="F93" s="45"/>
      <c r="G93" s="47"/>
      <c r="H93" s="49"/>
    </row>
    <row r="94" ht="24.0" customHeight="1">
      <c r="A94" s="31">
        <v>90.0</v>
      </c>
      <c r="B94" s="35" t="s">
        <v>29</v>
      </c>
      <c r="C94" s="37">
        <v>17.0</v>
      </c>
      <c r="D94" s="39" t="s">
        <v>24</v>
      </c>
      <c r="E94" s="41" t="s">
        <v>306</v>
      </c>
      <c r="F94" s="45"/>
      <c r="G94" s="47"/>
      <c r="H94" s="49"/>
    </row>
    <row r="95" ht="27.0" customHeight="1">
      <c r="A95" s="31">
        <v>91.0</v>
      </c>
      <c r="B95" s="35" t="s">
        <v>29</v>
      </c>
      <c r="C95" s="37">
        <v>17.0</v>
      </c>
      <c r="D95" s="39" t="s">
        <v>24</v>
      </c>
      <c r="E95" s="41" t="s">
        <v>307</v>
      </c>
      <c r="F95" s="45"/>
      <c r="G95" s="47"/>
      <c r="H95" s="49"/>
    </row>
    <row r="96" ht="24.0" customHeight="1">
      <c r="A96" s="31">
        <v>92.0</v>
      </c>
      <c r="B96" s="35" t="s">
        <v>29</v>
      </c>
      <c r="C96" s="37">
        <v>17.0</v>
      </c>
      <c r="D96" s="39" t="s">
        <v>24</v>
      </c>
      <c r="E96" s="41" t="s">
        <v>308</v>
      </c>
      <c r="F96" s="45"/>
      <c r="G96" s="47"/>
      <c r="H96" s="49"/>
    </row>
    <row r="97" ht="26.25" customHeight="1">
      <c r="A97" s="31">
        <v>93.0</v>
      </c>
      <c r="B97" s="35" t="s">
        <v>29</v>
      </c>
      <c r="C97" s="37">
        <v>17.0</v>
      </c>
      <c r="D97" s="39" t="s">
        <v>67</v>
      </c>
      <c r="E97" s="41" t="s">
        <v>309</v>
      </c>
      <c r="F97" s="45"/>
      <c r="G97" s="47"/>
      <c r="H97" s="49"/>
    </row>
    <row r="98" ht="26.25" customHeight="1">
      <c r="A98" s="31">
        <v>94.0</v>
      </c>
      <c r="B98" s="35" t="s">
        <v>29</v>
      </c>
      <c r="C98" s="37">
        <v>17.0</v>
      </c>
      <c r="D98" s="39" t="s">
        <v>24</v>
      </c>
      <c r="E98" s="41" t="s">
        <v>310</v>
      </c>
      <c r="F98" s="45"/>
      <c r="G98" s="47"/>
      <c r="H98" s="49"/>
    </row>
    <row r="99" ht="13.5" customHeight="1">
      <c r="A99" s="31">
        <v>95.0</v>
      </c>
      <c r="B99" s="35" t="s">
        <v>29</v>
      </c>
      <c r="C99" s="37">
        <v>17.0</v>
      </c>
      <c r="D99" s="39" t="s">
        <v>37</v>
      </c>
      <c r="E99" s="41" t="s">
        <v>311</v>
      </c>
      <c r="F99" s="45"/>
      <c r="G99" s="47"/>
      <c r="H99" s="49"/>
    </row>
    <row r="100" ht="24.75" customHeight="1">
      <c r="A100" s="31">
        <v>96.0</v>
      </c>
      <c r="B100" s="35" t="s">
        <v>97</v>
      </c>
      <c r="C100" s="37">
        <v>17.0</v>
      </c>
      <c r="D100" s="39" t="s">
        <v>24</v>
      </c>
      <c r="E100" s="41" t="s">
        <v>312</v>
      </c>
      <c r="F100" s="45"/>
      <c r="G100" s="47"/>
      <c r="H100" s="49"/>
    </row>
    <row r="101" ht="26.25" customHeight="1">
      <c r="A101" s="31">
        <v>97.0</v>
      </c>
      <c r="B101" s="35" t="s">
        <v>29</v>
      </c>
      <c r="C101" s="37">
        <v>17.0</v>
      </c>
      <c r="D101" s="39" t="s">
        <v>24</v>
      </c>
      <c r="E101" s="41" t="s">
        <v>313</v>
      </c>
      <c r="F101" s="45"/>
      <c r="G101" s="47"/>
      <c r="H101" s="49"/>
    </row>
    <row r="102" ht="34.5" customHeight="1">
      <c r="A102" s="31">
        <v>98.0</v>
      </c>
      <c r="B102" s="35" t="s">
        <v>29</v>
      </c>
      <c r="C102" s="37">
        <v>21.0</v>
      </c>
      <c r="D102" s="39" t="s">
        <v>24</v>
      </c>
      <c r="E102" s="41" t="s">
        <v>314</v>
      </c>
      <c r="F102" s="45"/>
      <c r="G102" s="47"/>
      <c r="H102" s="49"/>
    </row>
    <row r="103" ht="26.25" customHeight="1">
      <c r="A103" s="31">
        <v>99.0</v>
      </c>
      <c r="B103" s="35" t="s">
        <v>29</v>
      </c>
      <c r="C103" s="37">
        <v>21.0</v>
      </c>
      <c r="D103" s="39" t="s">
        <v>24</v>
      </c>
      <c r="E103" s="41" t="s">
        <v>315</v>
      </c>
      <c r="F103" s="45"/>
      <c r="G103" s="47"/>
      <c r="H103" s="49"/>
    </row>
    <row r="104" ht="25.5" customHeight="1">
      <c r="A104" s="31">
        <v>100.0</v>
      </c>
      <c r="B104" s="35" t="s">
        <v>29</v>
      </c>
      <c r="C104" s="37">
        <v>21.0</v>
      </c>
      <c r="D104" s="39" t="s">
        <v>24</v>
      </c>
      <c r="E104" s="41" t="s">
        <v>316</v>
      </c>
      <c r="F104" s="45"/>
      <c r="G104" s="47"/>
      <c r="H104" s="49"/>
    </row>
    <row r="105" ht="29.25" customHeight="1">
      <c r="A105" s="31">
        <v>101.0</v>
      </c>
      <c r="B105" s="35" t="s">
        <v>29</v>
      </c>
      <c r="C105" s="37">
        <v>21.0</v>
      </c>
      <c r="D105" s="39" t="s">
        <v>24</v>
      </c>
      <c r="E105" s="41" t="s">
        <v>317</v>
      </c>
      <c r="F105" s="45"/>
      <c r="G105" s="47"/>
      <c r="H105" s="49"/>
    </row>
    <row r="106" ht="40.5" customHeight="1">
      <c r="A106" s="31">
        <v>102.0</v>
      </c>
      <c r="B106" s="35" t="s">
        <v>29</v>
      </c>
      <c r="C106" s="37">
        <v>22.0</v>
      </c>
      <c r="D106" s="39" t="s">
        <v>52</v>
      </c>
      <c r="E106" s="41" t="s">
        <v>318</v>
      </c>
      <c r="F106" s="45"/>
      <c r="G106" s="47"/>
      <c r="H106" s="49"/>
    </row>
    <row r="107" ht="23.25" customHeight="1">
      <c r="A107" s="31">
        <v>103.0</v>
      </c>
      <c r="B107" s="35" t="s">
        <v>29</v>
      </c>
      <c r="C107" s="37">
        <v>22.0</v>
      </c>
      <c r="D107" s="39" t="s">
        <v>52</v>
      </c>
      <c r="E107" s="41" t="s">
        <v>319</v>
      </c>
      <c r="F107" s="45"/>
      <c r="G107" s="47"/>
      <c r="H107" s="49"/>
    </row>
    <row r="108" ht="26.25" customHeight="1">
      <c r="A108" s="31">
        <v>104.0</v>
      </c>
      <c r="B108" s="35" t="s">
        <v>29</v>
      </c>
      <c r="C108" s="37">
        <v>22.0</v>
      </c>
      <c r="D108" s="39" t="s">
        <v>52</v>
      </c>
      <c r="E108" s="41" t="s">
        <v>320</v>
      </c>
      <c r="F108" s="45"/>
      <c r="G108" s="47"/>
      <c r="H108" s="49"/>
    </row>
    <row r="109" ht="24.0" customHeight="1">
      <c r="A109" s="31">
        <v>105.0</v>
      </c>
      <c r="B109" s="35" t="s">
        <v>29</v>
      </c>
      <c r="C109" s="37">
        <v>22.0</v>
      </c>
      <c r="D109" s="39" t="s">
        <v>24</v>
      </c>
      <c r="E109" s="41" t="s">
        <v>321</v>
      </c>
      <c r="F109" s="45"/>
      <c r="G109" s="47"/>
      <c r="H109" s="49"/>
    </row>
    <row r="110" ht="24.0" customHeight="1">
      <c r="A110" s="31">
        <v>106.0</v>
      </c>
      <c r="B110" s="35" t="s">
        <v>29</v>
      </c>
      <c r="C110" s="37">
        <v>23.0</v>
      </c>
      <c r="D110" s="39" t="s">
        <v>24</v>
      </c>
      <c r="E110" s="41" t="s">
        <v>322</v>
      </c>
      <c r="F110" s="45"/>
      <c r="G110" s="47"/>
      <c r="H110" s="49"/>
    </row>
    <row r="111" ht="15.75" customHeight="1">
      <c r="A111" s="31">
        <v>107.0</v>
      </c>
      <c r="B111" s="35" t="s">
        <v>29</v>
      </c>
      <c r="C111" s="37">
        <v>23.0</v>
      </c>
      <c r="D111" s="39" t="s">
        <v>24</v>
      </c>
      <c r="E111" s="41" t="s">
        <v>323</v>
      </c>
      <c r="F111" s="45"/>
      <c r="G111" s="47"/>
      <c r="H111" s="49"/>
    </row>
    <row r="112" ht="57.0" customHeight="1">
      <c r="A112" s="31">
        <v>108.0</v>
      </c>
      <c r="B112" s="35" t="s">
        <v>97</v>
      </c>
      <c r="C112" s="37">
        <v>23.0</v>
      </c>
      <c r="D112" s="39" t="s">
        <v>24</v>
      </c>
      <c r="E112" s="41" t="s">
        <v>324</v>
      </c>
      <c r="F112" s="45"/>
      <c r="G112" s="47"/>
      <c r="H112" s="49"/>
    </row>
    <row r="113" ht="24.75" customHeight="1">
      <c r="A113" s="31">
        <v>109.0</v>
      </c>
      <c r="B113" s="35" t="s">
        <v>33</v>
      </c>
      <c r="C113" s="37">
        <v>23.0</v>
      </c>
      <c r="D113" s="39" t="s">
        <v>24</v>
      </c>
      <c r="E113" s="41" t="s">
        <v>325</v>
      </c>
      <c r="F113" s="45"/>
      <c r="G113" s="47"/>
      <c r="H113" s="49"/>
    </row>
    <row r="114" ht="24.75" customHeight="1">
      <c r="A114" s="31">
        <v>110.0</v>
      </c>
      <c r="B114" s="35" t="s">
        <v>33</v>
      </c>
      <c r="C114" s="37">
        <v>23.0</v>
      </c>
      <c r="D114" s="39" t="s">
        <v>24</v>
      </c>
      <c r="E114" s="41" t="s">
        <v>326</v>
      </c>
      <c r="F114" s="45"/>
      <c r="G114" s="47"/>
      <c r="H114" s="49"/>
    </row>
    <row r="115" ht="24.0" customHeight="1">
      <c r="A115" s="31">
        <v>111.0</v>
      </c>
      <c r="B115" s="35" t="s">
        <v>97</v>
      </c>
      <c r="C115" s="37">
        <v>24.0</v>
      </c>
      <c r="D115" s="39" t="s">
        <v>24</v>
      </c>
      <c r="E115" s="41" t="s">
        <v>327</v>
      </c>
      <c r="F115" s="45"/>
      <c r="G115" s="47"/>
      <c r="H115" s="49"/>
    </row>
    <row r="116" ht="28.5" customHeight="1">
      <c r="A116" s="31">
        <v>112.0</v>
      </c>
      <c r="B116" s="35" t="s">
        <v>33</v>
      </c>
      <c r="C116" s="37">
        <v>24.0</v>
      </c>
      <c r="D116" s="39" t="s">
        <v>24</v>
      </c>
      <c r="E116" s="41" t="s">
        <v>328</v>
      </c>
      <c r="F116" s="45"/>
      <c r="G116" s="47"/>
      <c r="H116" s="49"/>
    </row>
    <row r="117" ht="16.5" customHeight="1">
      <c r="A117" s="31">
        <v>113.0</v>
      </c>
      <c r="B117" s="35" t="s">
        <v>33</v>
      </c>
      <c r="C117" s="37">
        <v>24.0</v>
      </c>
      <c r="D117" s="39" t="s">
        <v>24</v>
      </c>
      <c r="E117" s="41" t="s">
        <v>329</v>
      </c>
      <c r="F117" s="45"/>
      <c r="G117" s="47"/>
      <c r="H117" s="49"/>
    </row>
    <row r="118" ht="24.75" customHeight="1">
      <c r="A118" s="31">
        <v>114.0</v>
      </c>
      <c r="B118" s="35" t="s">
        <v>33</v>
      </c>
      <c r="C118" s="37">
        <v>25.0</v>
      </c>
      <c r="D118" s="39" t="s">
        <v>24</v>
      </c>
      <c r="E118" s="41" t="s">
        <v>330</v>
      </c>
      <c r="F118" s="45"/>
      <c r="G118" s="47"/>
      <c r="H118" s="49"/>
    </row>
    <row r="119" ht="15.75" customHeight="1">
      <c r="A119" s="31">
        <v>115.0</v>
      </c>
      <c r="B119" s="35" t="s">
        <v>33</v>
      </c>
      <c r="C119" s="37">
        <v>25.0</v>
      </c>
      <c r="D119" s="39" t="s">
        <v>24</v>
      </c>
      <c r="E119" s="41" t="s">
        <v>331</v>
      </c>
      <c r="F119" s="45"/>
      <c r="G119" s="47"/>
      <c r="H119" s="49"/>
    </row>
    <row r="120" ht="24.0" customHeight="1">
      <c r="A120" s="31">
        <v>116.0</v>
      </c>
      <c r="B120" s="35" t="s">
        <v>33</v>
      </c>
      <c r="C120" s="37">
        <v>25.0</v>
      </c>
      <c r="D120" s="39" t="s">
        <v>24</v>
      </c>
      <c r="E120" s="41" t="s">
        <v>332</v>
      </c>
      <c r="F120" s="45"/>
      <c r="G120" s="47"/>
      <c r="H120" s="49"/>
    </row>
    <row r="121" ht="33.0" customHeight="1">
      <c r="A121" s="31">
        <v>117.0</v>
      </c>
      <c r="B121" s="35" t="s">
        <v>33</v>
      </c>
      <c r="C121" s="37">
        <v>25.0</v>
      </c>
      <c r="D121" s="39" t="s">
        <v>41</v>
      </c>
      <c r="E121" s="41" t="s">
        <v>333</v>
      </c>
      <c r="F121" s="45"/>
      <c r="G121" s="47"/>
      <c r="H121" s="49"/>
    </row>
    <row r="122" ht="24.0" customHeight="1">
      <c r="A122" s="31">
        <v>118.0</v>
      </c>
      <c r="B122" s="35" t="s">
        <v>33</v>
      </c>
      <c r="C122" s="37">
        <v>25.0</v>
      </c>
      <c r="D122" s="39" t="s">
        <v>41</v>
      </c>
      <c r="E122" s="41" t="s">
        <v>334</v>
      </c>
      <c r="F122" s="45"/>
      <c r="G122" s="47"/>
      <c r="H122" s="49"/>
    </row>
    <row r="123" ht="24.0" customHeight="1">
      <c r="A123" s="31">
        <v>119.0</v>
      </c>
      <c r="B123" s="35" t="s">
        <v>97</v>
      </c>
      <c r="C123" s="37">
        <v>25.0</v>
      </c>
      <c r="D123" s="39" t="s">
        <v>24</v>
      </c>
      <c r="E123" s="41" t="s">
        <v>335</v>
      </c>
      <c r="F123" s="45"/>
      <c r="G123" s="47"/>
      <c r="H123" s="49"/>
    </row>
    <row r="124" ht="55.5" customHeight="1">
      <c r="A124" s="31">
        <v>120.0</v>
      </c>
      <c r="B124" s="35" t="s">
        <v>33</v>
      </c>
      <c r="C124" s="37">
        <v>25.0</v>
      </c>
      <c r="D124" s="39" t="s">
        <v>52</v>
      </c>
      <c r="E124" s="41" t="s">
        <v>336</v>
      </c>
      <c r="F124" s="45"/>
      <c r="G124" s="47"/>
      <c r="H124" s="49"/>
    </row>
    <row r="125" ht="26.25" customHeight="1">
      <c r="A125" s="31">
        <v>121.0</v>
      </c>
      <c r="B125" s="35" t="s">
        <v>97</v>
      </c>
      <c r="C125" s="37">
        <v>25.0</v>
      </c>
      <c r="D125" s="39" t="s">
        <v>24</v>
      </c>
      <c r="E125" s="41" t="s">
        <v>337</v>
      </c>
      <c r="F125" s="45"/>
      <c r="G125" s="47"/>
      <c r="H125" s="49"/>
    </row>
    <row r="126" ht="15.75" customHeight="1">
      <c r="A126" s="31">
        <v>122.0</v>
      </c>
      <c r="B126" s="35" t="s">
        <v>97</v>
      </c>
      <c r="C126" s="37">
        <v>26.0</v>
      </c>
      <c r="D126" s="39" t="s">
        <v>24</v>
      </c>
      <c r="E126" s="41" t="s">
        <v>338</v>
      </c>
      <c r="F126" s="45"/>
      <c r="G126" s="47"/>
      <c r="H126" s="49"/>
    </row>
    <row r="127" ht="15.75" customHeight="1">
      <c r="A127" s="31">
        <v>123.0</v>
      </c>
      <c r="B127" s="35" t="s">
        <v>97</v>
      </c>
      <c r="C127" s="68">
        <v>43718.0</v>
      </c>
      <c r="D127" s="39" t="s">
        <v>24</v>
      </c>
      <c r="E127" s="41" t="s">
        <v>339</v>
      </c>
      <c r="F127" s="45"/>
      <c r="G127" s="47"/>
      <c r="H127" s="49"/>
    </row>
    <row r="128" ht="24.75" customHeight="1">
      <c r="A128" s="31">
        <v>124.0</v>
      </c>
      <c r="B128" s="35" t="s">
        <v>33</v>
      </c>
      <c r="C128" s="37" t="s">
        <v>340</v>
      </c>
      <c r="D128" s="39" t="s">
        <v>24</v>
      </c>
      <c r="E128" s="41" t="s">
        <v>341</v>
      </c>
      <c r="F128" s="45"/>
      <c r="G128" s="47"/>
      <c r="H128" s="49"/>
    </row>
    <row r="129" ht="15.75" customHeight="1">
      <c r="A129" s="31">
        <v>125.0</v>
      </c>
      <c r="B129" s="35" t="s">
        <v>97</v>
      </c>
      <c r="C129" s="37" t="s">
        <v>342</v>
      </c>
      <c r="D129" s="39" t="s">
        <v>24</v>
      </c>
      <c r="E129" s="41" t="s">
        <v>343</v>
      </c>
      <c r="F129" s="45"/>
      <c r="G129" s="47"/>
      <c r="H129" s="49"/>
    </row>
    <row r="130" ht="33.0" customHeight="1">
      <c r="A130" s="31">
        <v>126.0</v>
      </c>
      <c r="B130" s="35" t="s">
        <v>33</v>
      </c>
      <c r="C130" s="37" t="s">
        <v>344</v>
      </c>
      <c r="D130" s="39" t="s">
        <v>41</v>
      </c>
      <c r="E130" s="41" t="s">
        <v>345</v>
      </c>
      <c r="F130" s="45"/>
      <c r="G130" s="47"/>
      <c r="H130" s="49"/>
    </row>
    <row r="131" ht="15.75" customHeight="1">
      <c r="A131" s="31">
        <v>127.0</v>
      </c>
      <c r="B131" s="35" t="s">
        <v>97</v>
      </c>
      <c r="C131" s="37" t="s">
        <v>344</v>
      </c>
      <c r="D131" s="39" t="s">
        <v>24</v>
      </c>
      <c r="E131" s="41" t="s">
        <v>346</v>
      </c>
      <c r="F131" s="45"/>
      <c r="G131" s="47"/>
      <c r="H131" s="49"/>
    </row>
    <row r="132" ht="32.25" customHeight="1">
      <c r="A132" s="31">
        <v>128.0</v>
      </c>
      <c r="B132" s="35" t="s">
        <v>97</v>
      </c>
      <c r="C132" s="37" t="s">
        <v>347</v>
      </c>
      <c r="D132" s="39" t="s">
        <v>24</v>
      </c>
      <c r="E132" s="41" t="s">
        <v>348</v>
      </c>
      <c r="F132" s="45"/>
      <c r="G132" s="47"/>
      <c r="H132" s="49"/>
    </row>
    <row r="133" ht="33.75" customHeight="1">
      <c r="A133" s="31">
        <v>129.0</v>
      </c>
      <c r="B133" s="35" t="s">
        <v>29</v>
      </c>
      <c r="C133" s="37" t="s">
        <v>349</v>
      </c>
      <c r="D133" s="39" t="s">
        <v>31</v>
      </c>
      <c r="E133" s="41" t="s">
        <v>350</v>
      </c>
      <c r="F133" s="45"/>
      <c r="G133" s="47"/>
      <c r="H133" s="49"/>
    </row>
    <row r="134" ht="15.75" customHeight="1">
      <c r="A134" s="31">
        <v>130.0</v>
      </c>
      <c r="B134" s="35" t="s">
        <v>33</v>
      </c>
      <c r="C134" s="37" t="s">
        <v>351</v>
      </c>
      <c r="D134" s="39" t="s">
        <v>31</v>
      </c>
      <c r="E134" s="41" t="s">
        <v>352</v>
      </c>
      <c r="F134" s="45"/>
      <c r="G134" s="47"/>
      <c r="H134" s="49"/>
    </row>
    <row r="135" ht="15.75" customHeight="1">
      <c r="A135" s="31">
        <v>131.0</v>
      </c>
      <c r="B135" s="35" t="s">
        <v>33</v>
      </c>
      <c r="C135" s="37" t="s">
        <v>98</v>
      </c>
      <c r="D135" s="39" t="s">
        <v>31</v>
      </c>
      <c r="E135" s="41" t="s">
        <v>353</v>
      </c>
      <c r="F135" s="45"/>
      <c r="G135" s="47"/>
      <c r="H135" s="49"/>
    </row>
    <row r="136" ht="15.75" customHeight="1">
      <c r="A136" s="31"/>
      <c r="B136" s="35"/>
      <c r="C136" s="37"/>
      <c r="D136" s="39"/>
      <c r="E136" s="41"/>
      <c r="F136" s="45"/>
      <c r="G136" s="47"/>
      <c r="H136" s="49"/>
    </row>
    <row r="137" ht="15.75" customHeight="1">
      <c r="A137" s="31"/>
      <c r="B137" s="35"/>
      <c r="C137" s="37"/>
      <c r="D137" s="39"/>
      <c r="E137" s="41"/>
      <c r="F137" s="45"/>
      <c r="G137" s="47"/>
      <c r="H137" s="49"/>
    </row>
    <row r="138" ht="15.75" customHeight="1">
      <c r="A138" s="31"/>
      <c r="B138" s="35"/>
      <c r="C138" s="37"/>
      <c r="D138" s="39"/>
      <c r="E138" s="41"/>
      <c r="F138" s="45"/>
      <c r="G138" s="47"/>
      <c r="H138" s="49"/>
    </row>
    <row r="139" ht="15.75" customHeight="1">
      <c r="A139" s="31"/>
      <c r="B139" s="35"/>
      <c r="C139" s="37"/>
      <c r="D139" s="39"/>
      <c r="E139" s="41"/>
      <c r="F139" s="45"/>
      <c r="G139" s="47"/>
      <c r="H139" s="49"/>
    </row>
    <row r="140" ht="15.75" customHeight="1">
      <c r="A140" s="31"/>
      <c r="B140" s="35"/>
      <c r="C140" s="37"/>
      <c r="D140" s="39"/>
      <c r="E140" s="41"/>
      <c r="F140" s="45"/>
      <c r="G140" s="47"/>
      <c r="H140" s="49"/>
    </row>
    <row r="141" ht="15.75" customHeight="1">
      <c r="A141" s="31"/>
      <c r="B141" s="35"/>
      <c r="C141" s="37"/>
      <c r="D141" s="39"/>
      <c r="E141" s="41"/>
      <c r="F141" s="45"/>
      <c r="G141" s="47"/>
      <c r="H141" s="49"/>
    </row>
    <row r="142" ht="15.75" customHeight="1">
      <c r="A142" s="31"/>
      <c r="B142" s="35"/>
      <c r="C142" s="37"/>
      <c r="D142" s="39"/>
      <c r="E142" s="41"/>
      <c r="F142" s="45"/>
      <c r="G142" s="47"/>
      <c r="H142" s="49"/>
    </row>
    <row r="143" ht="15.75" customHeight="1">
      <c r="A143" s="31"/>
      <c r="B143" s="35"/>
      <c r="C143" s="37"/>
      <c r="D143" s="39"/>
      <c r="E143" s="41"/>
      <c r="F143" s="45"/>
      <c r="G143" s="47"/>
      <c r="H143" s="49"/>
    </row>
    <row r="144" ht="15.75" customHeight="1">
      <c r="A144" s="31"/>
      <c r="B144" s="35"/>
      <c r="C144" s="37"/>
      <c r="D144" s="39"/>
      <c r="E144" s="41"/>
      <c r="F144" s="45"/>
      <c r="G144" s="47"/>
      <c r="H144" s="49"/>
    </row>
    <row r="145" ht="15.75" customHeight="1">
      <c r="A145" s="31"/>
      <c r="B145" s="35"/>
      <c r="C145" s="37"/>
      <c r="D145" s="39"/>
      <c r="E145" s="41"/>
      <c r="F145" s="45"/>
      <c r="G145" s="47"/>
      <c r="H145" s="49"/>
    </row>
    <row r="146" ht="15.75" customHeight="1">
      <c r="A146" s="31"/>
      <c r="B146" s="35"/>
      <c r="C146" s="37"/>
      <c r="D146" s="39"/>
      <c r="E146" s="41" t="s">
        <v>115</v>
      </c>
      <c r="F146" s="45"/>
      <c r="G146" s="47"/>
      <c r="H146" s="49"/>
    </row>
    <row r="147" ht="15.75" customHeight="1">
      <c r="A147" s="62" t="s">
        <v>116</v>
      </c>
      <c r="B147" s="13"/>
      <c r="C147" s="13"/>
      <c r="D147" s="14"/>
      <c r="E147" s="63" t="s">
        <v>117</v>
      </c>
      <c r="F147" s="13"/>
      <c r="G147" s="13"/>
      <c r="H147" s="14"/>
    </row>
    <row r="148" ht="78.75" customHeight="1">
      <c r="A148" s="64" t="s">
        <v>118</v>
      </c>
      <c r="B148" s="13"/>
      <c r="C148" s="13"/>
      <c r="D148" s="14"/>
      <c r="E148" s="64" t="s">
        <v>119</v>
      </c>
      <c r="F148" s="65" t="s">
        <v>120</v>
      </c>
      <c r="G148" s="13"/>
      <c r="H148" s="14"/>
    </row>
    <row r="149" ht="37.5" customHeight="1"/>
    <row r="150" ht="37.5" customHeight="1"/>
    <row r="151" ht="37.5" customHeight="1"/>
    <row r="152" ht="37.5" customHeight="1"/>
    <row r="153" ht="37.5" customHeight="1"/>
    <row r="154" ht="37.5" customHeight="1"/>
    <row r="155" ht="37.5" customHeight="1"/>
    <row r="156" ht="37.5" customHeight="1"/>
    <row r="157" ht="3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3:G4"/>
    <mergeCell ref="H3:H4"/>
    <mergeCell ref="E147:H147"/>
    <mergeCell ref="F148:H148"/>
    <mergeCell ref="A2:C2"/>
    <mergeCell ref="A1:C1"/>
    <mergeCell ref="A147:D147"/>
    <mergeCell ref="A148:D148"/>
    <mergeCell ref="C3:C4"/>
    <mergeCell ref="E3:E4"/>
    <mergeCell ref="F3:F4"/>
    <mergeCell ref="F1:G1"/>
    <mergeCell ref="F2:G2"/>
    <mergeCell ref="A3:A4"/>
    <mergeCell ref="B3:B4"/>
    <mergeCell ref="D3:D4"/>
  </mergeCells>
  <dataValidations>
    <dataValidation type="list" allowBlank="1" showInputMessage="1" showErrorMessage="1" prompt=" - " sqref="D5:D146">
      <formula1>Cause</formula1>
    </dataValidation>
    <dataValidation type="list" allowBlank="1" showInputMessage="1" showErrorMessage="1" prompt=" - " sqref="B5:B146">
      <formula1>Severity</formula1>
    </dataValidation>
    <dataValidation type="list" allowBlank="1" showInputMessage="1" showErrorMessage="1" prompt=" - " sqref="F5:F146">
      <formula1>Status</formula1>
    </dataValidation>
    <dataValidation type="list" allowBlank="1" showInputMessage="1" showErrorMessage="1" prompt=" - " sqref="G5:G14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3"/>
    <col customWidth="1" min="2" max="2" width="28.86"/>
    <col customWidth="1" min="3" max="3" width="37.0"/>
    <col customWidth="1" min="4" max="4" width="9.14"/>
    <col customWidth="1" min="5" max="5" width="0.14"/>
    <col customWidth="1" min="6" max="6" width="45.0"/>
    <col customWidth="1" min="7" max="26" width="8.0"/>
  </cols>
  <sheetData>
    <row r="1" ht="13.5" customHeight="1">
      <c r="A1" s="3" t="s">
        <v>1</v>
      </c>
      <c r="B1" s="7" t="s">
        <v>0</v>
      </c>
      <c r="C1" s="8" t="s">
        <v>3</v>
      </c>
      <c r="D1" s="2" t="s">
        <v>4</v>
      </c>
      <c r="E1" s="6"/>
      <c r="F1" s="8" t="s">
        <v>2</v>
      </c>
      <c r="G1" s="10"/>
      <c r="H1" s="10"/>
      <c r="I1" s="10"/>
      <c r="J1" s="10"/>
      <c r="K1" s="10"/>
      <c r="L1" s="10"/>
      <c r="M1" s="10"/>
      <c r="N1" s="10"/>
      <c r="O1" s="10"/>
      <c r="P1" s="10"/>
      <c r="Q1" s="10"/>
      <c r="R1" s="10"/>
      <c r="S1" s="10"/>
      <c r="T1" s="10"/>
      <c r="U1" s="10"/>
      <c r="V1" s="10"/>
      <c r="W1" s="10"/>
      <c r="X1" s="10"/>
      <c r="Y1" s="10"/>
      <c r="Z1" s="10"/>
    </row>
    <row r="2" ht="38.25" customHeight="1">
      <c r="A2" s="16">
        <f>IF(RevDate=""," ",RevDate)</f>
        <v>43587</v>
      </c>
      <c r="B2" s="18" t="str">
        <f>IF(AuthName=""," ",AuthName)</f>
        <v>Viktoriya Drozd, Volkan Durakci, Wasana Klinudom, and Michael Zand</v>
      </c>
      <c r="C2" s="18" t="s">
        <v>203</v>
      </c>
      <c r="D2" s="21">
        <v>2.0</v>
      </c>
      <c r="E2" s="18"/>
      <c r="F2" s="18" t="str">
        <f>IF(ProjName=""," ",ProjName)</f>
        <v>Whatever You Say (WUS)</v>
      </c>
      <c r="G2" s="10"/>
      <c r="H2" s="10"/>
      <c r="I2" s="10"/>
      <c r="J2" s="10"/>
      <c r="K2" s="10"/>
      <c r="L2" s="10"/>
      <c r="M2" s="10"/>
      <c r="N2" s="10"/>
      <c r="O2" s="10"/>
      <c r="P2" s="10"/>
      <c r="Q2" s="10"/>
      <c r="R2" s="10"/>
      <c r="S2" s="10"/>
      <c r="T2" s="10"/>
      <c r="U2" s="10"/>
      <c r="V2" s="10"/>
      <c r="W2" s="10"/>
      <c r="X2" s="10"/>
      <c r="Y2" s="10"/>
      <c r="Z2" s="10"/>
    </row>
    <row r="3" ht="12.75" customHeight="1">
      <c r="A3" s="23" t="s">
        <v>12</v>
      </c>
      <c r="B3" s="25" t="s">
        <v>15</v>
      </c>
      <c r="C3" s="26"/>
      <c r="D3" s="26"/>
      <c r="E3" s="26"/>
      <c r="F3" s="27"/>
      <c r="G3" s="10"/>
      <c r="H3" s="10"/>
      <c r="I3" s="10"/>
      <c r="J3" s="10"/>
      <c r="K3" s="10"/>
      <c r="L3" s="10"/>
      <c r="M3" s="10"/>
      <c r="N3" s="10"/>
      <c r="O3" s="10"/>
      <c r="P3" s="10"/>
      <c r="Q3" s="10"/>
      <c r="R3" s="10"/>
      <c r="S3" s="10"/>
      <c r="T3" s="10"/>
      <c r="U3" s="10"/>
      <c r="V3" s="10"/>
      <c r="W3" s="10"/>
      <c r="X3" s="10"/>
      <c r="Y3" s="10"/>
      <c r="Z3" s="10"/>
    </row>
    <row r="4" ht="13.5" customHeight="1">
      <c r="A4" s="30"/>
      <c r="B4" s="32"/>
      <c r="C4" s="33"/>
      <c r="D4" s="33"/>
      <c r="E4" s="33"/>
      <c r="F4" s="34"/>
      <c r="G4" s="10"/>
      <c r="H4" s="10"/>
      <c r="I4" s="10"/>
      <c r="J4" s="10"/>
      <c r="K4" s="10"/>
      <c r="L4" s="10"/>
      <c r="M4" s="10"/>
      <c r="N4" s="10"/>
      <c r="O4" s="10"/>
      <c r="P4" s="10"/>
      <c r="Q4" s="10"/>
      <c r="R4" s="10"/>
      <c r="S4" s="10"/>
      <c r="T4" s="10"/>
      <c r="U4" s="10"/>
      <c r="V4" s="10"/>
      <c r="W4" s="10"/>
      <c r="X4" s="10"/>
      <c r="Y4" s="10"/>
      <c r="Z4" s="10"/>
    </row>
    <row r="5" ht="12.75" customHeight="1">
      <c r="A5" s="66">
        <v>1.0</v>
      </c>
      <c r="B5" s="67" t="s">
        <v>354</v>
      </c>
      <c r="C5" s="40"/>
      <c r="D5" s="40"/>
      <c r="E5" s="40"/>
      <c r="F5" s="42"/>
      <c r="G5" s="10"/>
      <c r="H5" s="10"/>
      <c r="I5" s="10"/>
      <c r="J5" s="10"/>
      <c r="K5" s="10"/>
      <c r="L5" s="10"/>
      <c r="M5" s="10"/>
      <c r="N5" s="10"/>
      <c r="O5" s="10"/>
      <c r="P5" s="10"/>
      <c r="Q5" s="10"/>
      <c r="R5" s="10"/>
      <c r="S5" s="10"/>
      <c r="T5" s="10"/>
      <c r="U5" s="10"/>
      <c r="V5" s="10"/>
      <c r="W5" s="10"/>
      <c r="X5" s="10"/>
      <c r="Y5" s="10"/>
      <c r="Z5" s="10"/>
    </row>
    <row r="6" ht="12.75" customHeight="1">
      <c r="A6" s="51">
        <v>2.0</v>
      </c>
      <c r="B6" s="53" t="s">
        <v>355</v>
      </c>
      <c r="C6" s="13"/>
      <c r="D6" s="13"/>
      <c r="E6" s="13"/>
      <c r="F6" s="14"/>
      <c r="G6" s="10"/>
      <c r="H6" s="10"/>
      <c r="I6" s="10"/>
      <c r="J6" s="10"/>
      <c r="K6" s="10"/>
      <c r="L6" s="10"/>
      <c r="M6" s="10"/>
      <c r="N6" s="10"/>
      <c r="O6" s="10"/>
      <c r="P6" s="10"/>
      <c r="Q6" s="10"/>
      <c r="R6" s="10"/>
      <c r="S6" s="10"/>
      <c r="T6" s="10"/>
      <c r="U6" s="10"/>
      <c r="V6" s="10"/>
      <c r="W6" s="10"/>
      <c r="X6" s="10"/>
      <c r="Y6" s="10"/>
      <c r="Z6" s="10"/>
    </row>
    <row r="7" ht="12.75" customHeight="1">
      <c r="A7" s="44">
        <v>3.0</v>
      </c>
      <c r="B7" s="46" t="s">
        <v>356</v>
      </c>
      <c r="C7" s="13"/>
      <c r="D7" s="13"/>
      <c r="E7" s="13"/>
      <c r="F7" s="14"/>
      <c r="G7" s="10"/>
      <c r="H7" s="10"/>
      <c r="I7" s="10"/>
      <c r="J7" s="10"/>
      <c r="K7" s="10"/>
      <c r="L7" s="10"/>
      <c r="M7" s="10"/>
      <c r="N7" s="10"/>
      <c r="O7" s="10"/>
      <c r="P7" s="10"/>
      <c r="Q7" s="10"/>
      <c r="R7" s="10"/>
      <c r="S7" s="10"/>
      <c r="T7" s="10"/>
      <c r="U7" s="10"/>
      <c r="V7" s="10"/>
      <c r="W7" s="10"/>
      <c r="X7" s="10"/>
      <c r="Y7" s="10"/>
      <c r="Z7" s="10"/>
    </row>
    <row r="8" ht="12.75" customHeight="1">
      <c r="A8" s="44">
        <v>4.0</v>
      </c>
      <c r="B8" s="46" t="s">
        <v>357</v>
      </c>
      <c r="C8" s="13"/>
      <c r="D8" s="13"/>
      <c r="E8" s="13"/>
      <c r="F8" s="14"/>
      <c r="G8" s="10"/>
      <c r="H8" s="10"/>
      <c r="I8" s="10"/>
      <c r="J8" s="10"/>
      <c r="K8" s="10"/>
      <c r="L8" s="10"/>
      <c r="M8" s="10"/>
      <c r="N8" s="10"/>
      <c r="O8" s="10"/>
      <c r="P8" s="10"/>
      <c r="Q8" s="10"/>
      <c r="R8" s="10"/>
      <c r="S8" s="10"/>
      <c r="T8" s="10"/>
      <c r="U8" s="10"/>
      <c r="V8" s="10"/>
      <c r="W8" s="10"/>
      <c r="X8" s="10"/>
      <c r="Y8" s="10"/>
      <c r="Z8" s="10"/>
    </row>
    <row r="9" ht="12.75" customHeight="1">
      <c r="A9" s="51"/>
      <c r="B9" s="53"/>
      <c r="C9" s="13"/>
      <c r="D9" s="13"/>
      <c r="E9" s="13"/>
      <c r="F9" s="14"/>
      <c r="G9" s="10"/>
      <c r="H9" s="10"/>
      <c r="I9" s="10"/>
      <c r="J9" s="10"/>
      <c r="K9" s="10"/>
      <c r="L9" s="10"/>
      <c r="M9" s="10"/>
      <c r="N9" s="10"/>
      <c r="O9" s="10"/>
      <c r="P9" s="10"/>
      <c r="Q9" s="10"/>
      <c r="R9" s="10"/>
      <c r="S9" s="10"/>
      <c r="T9" s="10"/>
      <c r="U9" s="10"/>
      <c r="V9" s="10"/>
      <c r="W9" s="10"/>
      <c r="X9" s="10"/>
      <c r="Y9" s="10"/>
      <c r="Z9" s="10"/>
    </row>
    <row r="10" ht="12.75" customHeight="1">
      <c r="A10" s="51"/>
      <c r="B10" s="53"/>
      <c r="C10" s="13"/>
      <c r="D10" s="13"/>
      <c r="E10" s="13"/>
      <c r="F10" s="14"/>
      <c r="G10" s="10"/>
      <c r="H10" s="10"/>
      <c r="I10" s="10"/>
      <c r="J10" s="10"/>
      <c r="K10" s="10"/>
      <c r="L10" s="10"/>
      <c r="M10" s="10"/>
      <c r="N10" s="10"/>
      <c r="O10" s="10"/>
      <c r="P10" s="10"/>
      <c r="Q10" s="10"/>
      <c r="R10" s="10"/>
      <c r="S10" s="10"/>
      <c r="T10" s="10"/>
      <c r="U10" s="10"/>
      <c r="V10" s="10"/>
      <c r="W10" s="10"/>
      <c r="X10" s="10"/>
      <c r="Y10" s="10"/>
      <c r="Z10" s="10"/>
    </row>
    <row r="11" ht="12.75" customHeight="1">
      <c r="A11" s="51"/>
      <c r="B11" s="53"/>
      <c r="C11" s="13"/>
      <c r="D11" s="13"/>
      <c r="E11" s="13"/>
      <c r="F11" s="14"/>
      <c r="G11" s="10"/>
      <c r="H11" s="10"/>
      <c r="I11" s="10"/>
      <c r="J11" s="10"/>
      <c r="K11" s="10"/>
      <c r="L11" s="10"/>
      <c r="M11" s="10"/>
      <c r="N11" s="10"/>
      <c r="O11" s="10"/>
      <c r="P11" s="10"/>
      <c r="Q11" s="10"/>
      <c r="R11" s="10"/>
      <c r="S11" s="10"/>
      <c r="T11" s="10"/>
      <c r="U11" s="10"/>
      <c r="V11" s="10"/>
      <c r="W11" s="10"/>
      <c r="X11" s="10"/>
      <c r="Y11" s="10"/>
      <c r="Z11" s="10"/>
    </row>
    <row r="12" ht="12.75" customHeight="1">
      <c r="A12" s="51"/>
      <c r="B12" s="53"/>
      <c r="C12" s="13"/>
      <c r="D12" s="13"/>
      <c r="E12" s="13"/>
      <c r="F12" s="14"/>
      <c r="G12" s="10"/>
      <c r="H12" s="10"/>
      <c r="I12" s="10"/>
      <c r="J12" s="10"/>
      <c r="K12" s="10"/>
      <c r="L12" s="10"/>
      <c r="M12" s="10"/>
      <c r="N12" s="10"/>
      <c r="O12" s="10"/>
      <c r="P12" s="10"/>
      <c r="Q12" s="10"/>
      <c r="R12" s="10"/>
      <c r="S12" s="10"/>
      <c r="T12" s="10"/>
      <c r="U12" s="10"/>
      <c r="V12" s="10"/>
      <c r="W12" s="10"/>
      <c r="X12" s="10"/>
      <c r="Y12" s="10"/>
      <c r="Z12" s="10"/>
    </row>
    <row r="13" ht="12.75" customHeight="1">
      <c r="A13" s="51"/>
      <c r="B13" s="53"/>
      <c r="C13" s="13"/>
      <c r="D13" s="13"/>
      <c r="E13" s="13"/>
      <c r="F13" s="14"/>
      <c r="G13" s="10"/>
      <c r="H13" s="10"/>
      <c r="I13" s="10"/>
      <c r="J13" s="10"/>
      <c r="K13" s="10"/>
      <c r="L13" s="10"/>
      <c r="M13" s="10"/>
      <c r="N13" s="10"/>
      <c r="O13" s="10"/>
      <c r="P13" s="10"/>
      <c r="Q13" s="10"/>
      <c r="R13" s="10"/>
      <c r="S13" s="10"/>
      <c r="T13" s="10"/>
      <c r="U13" s="10"/>
      <c r="V13" s="10"/>
      <c r="W13" s="10"/>
      <c r="X13" s="10"/>
      <c r="Y13" s="10"/>
      <c r="Z13" s="10"/>
    </row>
    <row r="14" ht="12.75" customHeight="1">
      <c r="A14" s="51"/>
      <c r="B14" s="53"/>
      <c r="C14" s="13"/>
      <c r="D14" s="13"/>
      <c r="E14" s="13"/>
      <c r="F14" s="14"/>
      <c r="G14" s="10"/>
      <c r="H14" s="10"/>
      <c r="I14" s="10"/>
      <c r="J14" s="10"/>
      <c r="K14" s="10"/>
      <c r="L14" s="10"/>
      <c r="M14" s="10"/>
      <c r="N14" s="10"/>
      <c r="O14" s="10"/>
      <c r="P14" s="10"/>
      <c r="Q14" s="10"/>
      <c r="R14" s="10"/>
      <c r="S14" s="10"/>
      <c r="T14" s="10"/>
      <c r="U14" s="10"/>
      <c r="V14" s="10"/>
      <c r="W14" s="10"/>
      <c r="X14" s="10"/>
      <c r="Y14" s="10"/>
      <c r="Z14" s="10"/>
    </row>
    <row r="15" ht="12.75" customHeight="1">
      <c r="A15" s="51"/>
      <c r="B15" s="53"/>
      <c r="C15" s="13"/>
      <c r="D15" s="13"/>
      <c r="E15" s="13"/>
      <c r="F15" s="14"/>
      <c r="G15" s="10"/>
      <c r="H15" s="10"/>
      <c r="I15" s="10"/>
      <c r="J15" s="10"/>
      <c r="K15" s="10"/>
      <c r="L15" s="10"/>
      <c r="M15" s="10"/>
      <c r="N15" s="10"/>
      <c r="O15" s="10"/>
      <c r="P15" s="10"/>
      <c r="Q15" s="10"/>
      <c r="R15" s="10"/>
      <c r="S15" s="10"/>
      <c r="T15" s="10"/>
      <c r="U15" s="10"/>
      <c r="V15" s="10"/>
      <c r="W15" s="10"/>
      <c r="X15" s="10"/>
      <c r="Y15" s="10"/>
      <c r="Z15" s="10"/>
    </row>
    <row r="16" ht="12.75" customHeight="1">
      <c r="A16" s="51"/>
      <c r="B16" s="53"/>
      <c r="C16" s="13"/>
      <c r="D16" s="13"/>
      <c r="E16" s="13"/>
      <c r="F16" s="14"/>
      <c r="G16" s="10"/>
      <c r="H16" s="10"/>
      <c r="I16" s="10"/>
      <c r="J16" s="10"/>
      <c r="K16" s="10"/>
      <c r="L16" s="10"/>
      <c r="M16" s="10"/>
      <c r="N16" s="10"/>
      <c r="O16" s="10"/>
      <c r="P16" s="10"/>
      <c r="Q16" s="10"/>
      <c r="R16" s="10"/>
      <c r="S16" s="10"/>
      <c r="T16" s="10"/>
      <c r="U16" s="10"/>
      <c r="V16" s="10"/>
      <c r="W16" s="10"/>
      <c r="X16" s="10"/>
      <c r="Y16" s="10"/>
      <c r="Z16" s="10"/>
    </row>
    <row r="17" ht="12.75" customHeight="1">
      <c r="A17" s="51"/>
      <c r="B17" s="53"/>
      <c r="C17" s="13"/>
      <c r="D17" s="13"/>
      <c r="E17" s="13"/>
      <c r="F17" s="14"/>
      <c r="G17" s="10"/>
      <c r="H17" s="10"/>
      <c r="I17" s="10"/>
      <c r="J17" s="10"/>
      <c r="K17" s="10"/>
      <c r="L17" s="10"/>
      <c r="M17" s="10"/>
      <c r="N17" s="10"/>
      <c r="O17" s="10"/>
      <c r="P17" s="10"/>
      <c r="Q17" s="10"/>
      <c r="R17" s="10"/>
      <c r="S17" s="10"/>
      <c r="T17" s="10"/>
      <c r="U17" s="10"/>
      <c r="V17" s="10"/>
      <c r="W17" s="10"/>
      <c r="X17" s="10"/>
      <c r="Y17" s="10"/>
      <c r="Z17" s="10"/>
    </row>
    <row r="18" ht="12.75" customHeight="1">
      <c r="A18" s="51"/>
      <c r="B18" s="53"/>
      <c r="C18" s="13"/>
      <c r="D18" s="13"/>
      <c r="E18" s="13"/>
      <c r="F18" s="14"/>
      <c r="G18" s="10"/>
      <c r="H18" s="10"/>
      <c r="I18" s="10"/>
      <c r="J18" s="10"/>
      <c r="K18" s="10"/>
      <c r="L18" s="10"/>
      <c r="M18" s="10"/>
      <c r="N18" s="10"/>
      <c r="O18" s="10"/>
      <c r="P18" s="10"/>
      <c r="Q18" s="10"/>
      <c r="R18" s="10"/>
      <c r="S18" s="10"/>
      <c r="T18" s="10"/>
      <c r="U18" s="10"/>
      <c r="V18" s="10"/>
      <c r="W18" s="10"/>
      <c r="X18" s="10"/>
      <c r="Y18" s="10"/>
      <c r="Z18" s="10"/>
    </row>
    <row r="19" ht="12.75" customHeight="1">
      <c r="A19" s="51"/>
      <c r="B19" s="53"/>
      <c r="C19" s="13"/>
      <c r="D19" s="13"/>
      <c r="E19" s="13"/>
      <c r="F19" s="14"/>
      <c r="G19" s="10"/>
      <c r="H19" s="10"/>
      <c r="I19" s="10"/>
      <c r="J19" s="10"/>
      <c r="K19" s="10"/>
      <c r="L19" s="10"/>
      <c r="M19" s="10"/>
      <c r="N19" s="10"/>
      <c r="O19" s="10"/>
      <c r="P19" s="10"/>
      <c r="Q19" s="10"/>
      <c r="R19" s="10"/>
      <c r="S19" s="10"/>
      <c r="T19" s="10"/>
      <c r="U19" s="10"/>
      <c r="V19" s="10"/>
      <c r="W19" s="10"/>
      <c r="X19" s="10"/>
      <c r="Y19" s="10"/>
      <c r="Z19" s="10"/>
    </row>
    <row r="20" ht="12.75" customHeight="1">
      <c r="A20" s="51"/>
      <c r="B20" s="53"/>
      <c r="C20" s="13"/>
      <c r="D20" s="13"/>
      <c r="E20" s="13"/>
      <c r="F20" s="14"/>
      <c r="G20" s="10"/>
      <c r="H20" s="10"/>
      <c r="I20" s="10"/>
      <c r="J20" s="10"/>
      <c r="K20" s="10"/>
      <c r="L20" s="10"/>
      <c r="M20" s="10"/>
      <c r="N20" s="10"/>
      <c r="O20" s="10"/>
      <c r="P20" s="10"/>
      <c r="Q20" s="10"/>
      <c r="R20" s="10"/>
      <c r="S20" s="10"/>
      <c r="T20" s="10"/>
      <c r="U20" s="10"/>
      <c r="V20" s="10"/>
      <c r="W20" s="10"/>
      <c r="X20" s="10"/>
      <c r="Y20" s="10"/>
      <c r="Z20" s="10"/>
    </row>
    <row r="21" ht="12.75" customHeight="1">
      <c r="A21" s="51"/>
      <c r="B21" s="53"/>
      <c r="C21" s="13"/>
      <c r="D21" s="13"/>
      <c r="E21" s="13"/>
      <c r="F21" s="14"/>
      <c r="G21" s="10"/>
      <c r="H21" s="10"/>
      <c r="I21" s="10"/>
      <c r="J21" s="10"/>
      <c r="K21" s="10"/>
      <c r="L21" s="10"/>
      <c r="M21" s="10"/>
      <c r="N21" s="10"/>
      <c r="O21" s="10"/>
      <c r="P21" s="10"/>
      <c r="Q21" s="10"/>
      <c r="R21" s="10"/>
      <c r="S21" s="10"/>
      <c r="T21" s="10"/>
      <c r="U21" s="10"/>
      <c r="V21" s="10"/>
      <c r="W21" s="10"/>
      <c r="X21" s="10"/>
      <c r="Y21" s="10"/>
      <c r="Z21" s="10"/>
    </row>
    <row r="22" ht="12.75" customHeight="1">
      <c r="A22" s="51"/>
      <c r="B22" s="53"/>
      <c r="C22" s="13"/>
      <c r="D22" s="13"/>
      <c r="E22" s="13"/>
      <c r="F22" s="14"/>
      <c r="G22" s="10"/>
      <c r="H22" s="10"/>
      <c r="I22" s="10"/>
      <c r="J22" s="10"/>
      <c r="K22" s="10"/>
      <c r="L22" s="10"/>
      <c r="M22" s="10"/>
      <c r="N22" s="10"/>
      <c r="O22" s="10"/>
      <c r="P22" s="10"/>
      <c r="Q22" s="10"/>
      <c r="R22" s="10"/>
      <c r="S22" s="10"/>
      <c r="T22" s="10"/>
      <c r="U22" s="10"/>
      <c r="V22" s="10"/>
      <c r="W22" s="10"/>
      <c r="X22" s="10"/>
      <c r="Y22" s="10"/>
      <c r="Z22" s="10"/>
    </row>
    <row r="23" ht="12.75" customHeight="1">
      <c r="A23" s="51"/>
      <c r="B23" s="53"/>
      <c r="C23" s="13"/>
      <c r="D23" s="13"/>
      <c r="E23" s="13"/>
      <c r="F23" s="14"/>
      <c r="G23" s="10"/>
      <c r="H23" s="10"/>
      <c r="I23" s="10"/>
      <c r="J23" s="10"/>
      <c r="K23" s="10"/>
      <c r="L23" s="10"/>
      <c r="M23" s="10"/>
      <c r="N23" s="10"/>
      <c r="O23" s="10"/>
      <c r="P23" s="10"/>
      <c r="Q23" s="10"/>
      <c r="R23" s="10"/>
      <c r="S23" s="10"/>
      <c r="T23" s="10"/>
      <c r="U23" s="10"/>
      <c r="V23" s="10"/>
      <c r="W23" s="10"/>
      <c r="X23" s="10"/>
      <c r="Y23" s="10"/>
      <c r="Z23" s="10"/>
    </row>
    <row r="24" ht="12.75" customHeight="1">
      <c r="A24" s="51"/>
      <c r="B24" s="53"/>
      <c r="C24" s="13"/>
      <c r="D24" s="13"/>
      <c r="E24" s="13"/>
      <c r="F24" s="14"/>
      <c r="G24" s="10"/>
      <c r="H24" s="10"/>
      <c r="I24" s="10"/>
      <c r="J24" s="10"/>
      <c r="K24" s="10"/>
      <c r="L24" s="10"/>
      <c r="M24" s="10"/>
      <c r="N24" s="10"/>
      <c r="O24" s="10"/>
      <c r="P24" s="10"/>
      <c r="Q24" s="10"/>
      <c r="R24" s="10"/>
      <c r="S24" s="10"/>
      <c r="T24" s="10"/>
      <c r="U24" s="10"/>
      <c r="V24" s="10"/>
      <c r="W24" s="10"/>
      <c r="X24" s="10"/>
      <c r="Y24" s="10"/>
      <c r="Z24" s="10"/>
    </row>
    <row r="25" ht="12.75" customHeight="1">
      <c r="A25" s="51"/>
      <c r="B25" s="53"/>
      <c r="C25" s="13"/>
      <c r="D25" s="13"/>
      <c r="E25" s="13"/>
      <c r="F25" s="14"/>
      <c r="G25" s="10"/>
      <c r="H25" s="10"/>
      <c r="I25" s="10"/>
      <c r="J25" s="10"/>
      <c r="K25" s="10"/>
      <c r="L25" s="10"/>
      <c r="M25" s="10"/>
      <c r="N25" s="10"/>
      <c r="O25" s="10"/>
      <c r="P25" s="10"/>
      <c r="Q25" s="10"/>
      <c r="R25" s="10"/>
      <c r="S25" s="10"/>
      <c r="T25" s="10"/>
      <c r="U25" s="10"/>
      <c r="V25" s="10"/>
      <c r="W25" s="10"/>
      <c r="X25" s="10"/>
      <c r="Y25" s="10"/>
      <c r="Z25" s="10"/>
    </row>
    <row r="26" ht="12.75" customHeight="1">
      <c r="A26" s="51"/>
      <c r="B26" s="53"/>
      <c r="C26" s="13"/>
      <c r="D26" s="13"/>
      <c r="E26" s="13"/>
      <c r="F26" s="14"/>
      <c r="G26" s="10"/>
      <c r="H26" s="10"/>
      <c r="I26" s="10"/>
      <c r="J26" s="10"/>
      <c r="K26" s="10"/>
      <c r="L26" s="10"/>
      <c r="M26" s="10"/>
      <c r="N26" s="10"/>
      <c r="O26" s="10"/>
      <c r="P26" s="10"/>
      <c r="Q26" s="10"/>
      <c r="R26" s="10"/>
      <c r="S26" s="10"/>
      <c r="T26" s="10"/>
      <c r="U26" s="10"/>
      <c r="V26" s="10"/>
      <c r="W26" s="10"/>
      <c r="X26" s="10"/>
      <c r="Y26" s="10"/>
      <c r="Z26" s="10"/>
    </row>
    <row r="27" ht="12.75" customHeight="1">
      <c r="A27" s="51"/>
      <c r="B27" s="53"/>
      <c r="C27" s="13"/>
      <c r="D27" s="13"/>
      <c r="E27" s="13"/>
      <c r="F27" s="14"/>
      <c r="G27" s="10"/>
      <c r="H27" s="10"/>
      <c r="I27" s="10"/>
      <c r="J27" s="10"/>
      <c r="K27" s="10"/>
      <c r="L27" s="10"/>
      <c r="M27" s="10"/>
      <c r="N27" s="10"/>
      <c r="O27" s="10"/>
      <c r="P27" s="10"/>
      <c r="Q27" s="10"/>
      <c r="R27" s="10"/>
      <c r="S27" s="10"/>
      <c r="T27" s="10"/>
      <c r="U27" s="10"/>
      <c r="V27" s="10"/>
      <c r="W27" s="10"/>
      <c r="X27" s="10"/>
      <c r="Y27" s="10"/>
      <c r="Z27" s="10"/>
    </row>
    <row r="28" ht="12.75" customHeight="1">
      <c r="A28" s="51"/>
      <c r="B28" s="53"/>
      <c r="C28" s="13"/>
      <c r="D28" s="13"/>
      <c r="E28" s="13"/>
      <c r="F28" s="14"/>
      <c r="G28" s="10"/>
      <c r="H28" s="10"/>
      <c r="I28" s="10"/>
      <c r="J28" s="10"/>
      <c r="K28" s="10"/>
      <c r="L28" s="10"/>
      <c r="M28" s="10"/>
      <c r="N28" s="10"/>
      <c r="O28" s="10"/>
      <c r="P28" s="10"/>
      <c r="Q28" s="10"/>
      <c r="R28" s="10"/>
      <c r="S28" s="10"/>
      <c r="T28" s="10"/>
      <c r="U28" s="10"/>
      <c r="V28" s="10"/>
      <c r="W28" s="10"/>
      <c r="X28" s="10"/>
      <c r="Y28" s="10"/>
      <c r="Z28" s="10"/>
    </row>
    <row r="29" ht="12.75" customHeight="1">
      <c r="A29" s="51"/>
      <c r="B29" s="53"/>
      <c r="C29" s="13"/>
      <c r="D29" s="13"/>
      <c r="E29" s="13"/>
      <c r="F29" s="14"/>
      <c r="G29" s="10"/>
      <c r="H29" s="10"/>
      <c r="I29" s="10"/>
      <c r="J29" s="10"/>
      <c r="K29" s="10"/>
      <c r="L29" s="10"/>
      <c r="M29" s="10"/>
      <c r="N29" s="10"/>
      <c r="O29" s="10"/>
      <c r="P29" s="10"/>
      <c r="Q29" s="10"/>
      <c r="R29" s="10"/>
      <c r="S29" s="10"/>
      <c r="T29" s="10"/>
      <c r="U29" s="10"/>
      <c r="V29" s="10"/>
      <c r="W29" s="10"/>
      <c r="X29" s="10"/>
      <c r="Y29" s="10"/>
      <c r="Z29" s="10"/>
    </row>
    <row r="30" ht="12.75" customHeight="1">
      <c r="A30" s="51"/>
      <c r="B30" s="53"/>
      <c r="C30" s="13"/>
      <c r="D30" s="13"/>
      <c r="E30" s="13"/>
      <c r="F30" s="14"/>
      <c r="G30" s="10"/>
      <c r="H30" s="10"/>
      <c r="I30" s="10"/>
      <c r="J30" s="10"/>
      <c r="K30" s="10"/>
      <c r="L30" s="10"/>
      <c r="M30" s="10"/>
      <c r="N30" s="10"/>
      <c r="O30" s="10"/>
      <c r="P30" s="10"/>
      <c r="Q30" s="10"/>
      <c r="R30" s="10"/>
      <c r="S30" s="10"/>
      <c r="T30" s="10"/>
      <c r="U30" s="10"/>
      <c r="V30" s="10"/>
      <c r="W30" s="10"/>
      <c r="X30" s="10"/>
      <c r="Y30" s="10"/>
      <c r="Z30" s="10"/>
    </row>
    <row r="31" ht="12.75" customHeight="1">
      <c r="A31" s="51"/>
      <c r="B31" s="53"/>
      <c r="C31" s="13"/>
      <c r="D31" s="13"/>
      <c r="E31" s="13"/>
      <c r="F31" s="14"/>
      <c r="G31" s="10"/>
      <c r="H31" s="10"/>
      <c r="I31" s="10"/>
      <c r="J31" s="10"/>
      <c r="K31" s="10"/>
      <c r="L31" s="10"/>
      <c r="M31" s="10"/>
      <c r="N31" s="10"/>
      <c r="O31" s="10"/>
      <c r="P31" s="10"/>
      <c r="Q31" s="10"/>
      <c r="R31" s="10"/>
      <c r="S31" s="10"/>
      <c r="T31" s="10"/>
      <c r="U31" s="10"/>
      <c r="V31" s="10"/>
      <c r="W31" s="10"/>
      <c r="X31" s="10"/>
      <c r="Y31" s="10"/>
      <c r="Z31" s="10"/>
    </row>
    <row r="32" ht="12.75" customHeight="1">
      <c r="A32" s="51"/>
      <c r="B32" s="53"/>
      <c r="C32" s="13"/>
      <c r="D32" s="13"/>
      <c r="E32" s="13"/>
      <c r="F32" s="14"/>
      <c r="G32" s="10"/>
      <c r="H32" s="10"/>
      <c r="I32" s="10"/>
      <c r="J32" s="10"/>
      <c r="K32" s="10"/>
      <c r="L32" s="10"/>
      <c r="M32" s="10"/>
      <c r="N32" s="10"/>
      <c r="O32" s="10"/>
      <c r="P32" s="10"/>
      <c r="Q32" s="10"/>
      <c r="R32" s="10"/>
      <c r="S32" s="10"/>
      <c r="T32" s="10"/>
      <c r="U32" s="10"/>
      <c r="V32" s="10"/>
      <c r="W32" s="10"/>
      <c r="X32" s="10"/>
      <c r="Y32" s="10"/>
      <c r="Z32" s="10"/>
    </row>
    <row r="33" ht="12.75" customHeight="1">
      <c r="A33" s="51"/>
      <c r="B33" s="53"/>
      <c r="C33" s="13"/>
      <c r="D33" s="13"/>
      <c r="E33" s="13"/>
      <c r="F33" s="14"/>
      <c r="G33" s="10"/>
      <c r="H33" s="10"/>
      <c r="I33" s="10"/>
      <c r="J33" s="10"/>
      <c r="K33" s="10"/>
      <c r="L33" s="10"/>
      <c r="M33" s="10"/>
      <c r="N33" s="10"/>
      <c r="O33" s="10"/>
      <c r="P33" s="10"/>
      <c r="Q33" s="10"/>
      <c r="R33" s="10"/>
      <c r="S33" s="10"/>
      <c r="T33" s="10"/>
      <c r="U33" s="10"/>
      <c r="V33" s="10"/>
      <c r="W33" s="10"/>
      <c r="X33" s="10"/>
      <c r="Y33" s="10"/>
      <c r="Z33" s="10"/>
    </row>
    <row r="34" ht="12.75" customHeight="1">
      <c r="A34" s="51"/>
      <c r="B34" s="53"/>
      <c r="C34" s="13"/>
      <c r="D34" s="13"/>
      <c r="E34" s="13"/>
      <c r="F34" s="14"/>
      <c r="G34" s="10"/>
      <c r="H34" s="10"/>
      <c r="I34" s="10"/>
      <c r="J34" s="10"/>
      <c r="K34" s="10"/>
      <c r="L34" s="10"/>
      <c r="M34" s="10"/>
      <c r="N34" s="10"/>
      <c r="O34" s="10"/>
      <c r="P34" s="10"/>
      <c r="Q34" s="10"/>
      <c r="R34" s="10"/>
      <c r="S34" s="10"/>
      <c r="T34" s="10"/>
      <c r="U34" s="10"/>
      <c r="V34" s="10"/>
      <c r="W34" s="10"/>
      <c r="X34" s="10"/>
      <c r="Y34" s="10"/>
      <c r="Z34" s="10"/>
    </row>
    <row r="35" ht="12.75" customHeight="1">
      <c r="A35" s="51"/>
      <c r="B35" s="53"/>
      <c r="C35" s="13"/>
      <c r="D35" s="13"/>
      <c r="E35" s="13"/>
      <c r="F35" s="14"/>
      <c r="G35" s="10"/>
      <c r="H35" s="10"/>
      <c r="I35" s="10"/>
      <c r="J35" s="10"/>
      <c r="K35" s="10"/>
      <c r="L35" s="10"/>
      <c r="M35" s="10"/>
      <c r="N35" s="10"/>
      <c r="O35" s="10"/>
      <c r="P35" s="10"/>
      <c r="Q35" s="10"/>
      <c r="R35" s="10"/>
      <c r="S35" s="10"/>
      <c r="T35" s="10"/>
      <c r="U35" s="10"/>
      <c r="V35" s="10"/>
      <c r="W35" s="10"/>
      <c r="X35" s="10"/>
      <c r="Y35" s="10"/>
      <c r="Z35" s="10"/>
    </row>
    <row r="36" ht="12.75" customHeight="1">
      <c r="A36" s="51"/>
      <c r="B36" s="53"/>
      <c r="C36" s="13"/>
      <c r="D36" s="13"/>
      <c r="E36" s="13"/>
      <c r="F36" s="14"/>
      <c r="G36" s="10"/>
      <c r="H36" s="10"/>
      <c r="I36" s="10"/>
      <c r="J36" s="10"/>
      <c r="K36" s="10"/>
      <c r="L36" s="10"/>
      <c r="M36" s="10"/>
      <c r="N36" s="10"/>
      <c r="O36" s="10"/>
      <c r="P36" s="10"/>
      <c r="Q36" s="10"/>
      <c r="R36" s="10"/>
      <c r="S36" s="10"/>
      <c r="T36" s="10"/>
      <c r="U36" s="10"/>
      <c r="V36" s="10"/>
      <c r="W36" s="10"/>
      <c r="X36" s="10"/>
      <c r="Y36" s="10"/>
      <c r="Z36" s="10"/>
    </row>
    <row r="37" ht="12.75" customHeight="1">
      <c r="A37" s="51"/>
      <c r="B37" s="53"/>
      <c r="C37" s="13"/>
      <c r="D37" s="13"/>
      <c r="E37" s="13"/>
      <c r="F37" s="14"/>
      <c r="G37" s="10"/>
      <c r="H37" s="10"/>
      <c r="I37" s="10"/>
      <c r="J37" s="10"/>
      <c r="K37" s="10"/>
      <c r="L37" s="10"/>
      <c r="M37" s="10"/>
      <c r="N37" s="10"/>
      <c r="O37" s="10"/>
      <c r="P37" s="10"/>
      <c r="Q37" s="10"/>
      <c r="R37" s="10"/>
      <c r="S37" s="10"/>
      <c r="T37" s="10"/>
      <c r="U37" s="10"/>
      <c r="V37" s="10"/>
      <c r="W37" s="10"/>
      <c r="X37" s="10"/>
      <c r="Y37" s="10"/>
      <c r="Z37" s="10"/>
    </row>
    <row r="38" ht="12.75" customHeight="1">
      <c r="A38" s="51"/>
      <c r="B38" s="53"/>
      <c r="C38" s="13"/>
      <c r="D38" s="13"/>
      <c r="E38" s="13"/>
      <c r="F38" s="14"/>
      <c r="G38" s="10"/>
      <c r="H38" s="10"/>
      <c r="I38" s="10"/>
      <c r="J38" s="10"/>
      <c r="K38" s="10"/>
      <c r="L38" s="10"/>
      <c r="M38" s="10"/>
      <c r="N38" s="10"/>
      <c r="O38" s="10"/>
      <c r="P38" s="10"/>
      <c r="Q38" s="10"/>
      <c r="R38" s="10"/>
      <c r="S38" s="10"/>
      <c r="T38" s="10"/>
      <c r="U38" s="10"/>
      <c r="V38" s="10"/>
      <c r="W38" s="10"/>
      <c r="X38" s="10"/>
      <c r="Y38" s="10"/>
      <c r="Z38" s="10"/>
    </row>
    <row r="39" ht="12.75" customHeight="1">
      <c r="A39" s="51"/>
      <c r="B39" s="53"/>
      <c r="C39" s="13"/>
      <c r="D39" s="13"/>
      <c r="E39" s="13"/>
      <c r="F39" s="14"/>
      <c r="G39" s="10"/>
      <c r="H39" s="10"/>
      <c r="I39" s="10"/>
      <c r="J39" s="10"/>
      <c r="K39" s="10"/>
      <c r="L39" s="10"/>
      <c r="M39" s="10"/>
      <c r="N39" s="10"/>
      <c r="O39" s="10"/>
      <c r="P39" s="10"/>
      <c r="Q39" s="10"/>
      <c r="R39" s="10"/>
      <c r="S39" s="10"/>
      <c r="T39" s="10"/>
      <c r="U39" s="10"/>
      <c r="V39" s="10"/>
      <c r="W39" s="10"/>
      <c r="X39" s="10"/>
      <c r="Y39" s="10"/>
      <c r="Z39" s="10"/>
    </row>
    <row r="40" ht="12.75" customHeight="1">
      <c r="A40" s="51"/>
      <c r="B40" s="53"/>
      <c r="C40" s="13"/>
      <c r="D40" s="13"/>
      <c r="E40" s="13"/>
      <c r="F40" s="14"/>
      <c r="G40" s="10"/>
      <c r="H40" s="10"/>
      <c r="I40" s="10"/>
      <c r="J40" s="10"/>
      <c r="K40" s="10"/>
      <c r="L40" s="10"/>
      <c r="M40" s="10"/>
      <c r="N40" s="10"/>
      <c r="O40" s="10"/>
      <c r="P40" s="10"/>
      <c r="Q40" s="10"/>
      <c r="R40" s="10"/>
      <c r="S40" s="10"/>
      <c r="T40" s="10"/>
      <c r="U40" s="10"/>
      <c r="V40" s="10"/>
      <c r="W40" s="10"/>
      <c r="X40" s="10"/>
      <c r="Y40" s="10"/>
      <c r="Z40" s="10"/>
    </row>
    <row r="41" ht="12.75" customHeight="1">
      <c r="A41" s="51"/>
      <c r="B41" s="53"/>
      <c r="C41" s="13"/>
      <c r="D41" s="13"/>
      <c r="E41" s="13"/>
      <c r="F41" s="14"/>
      <c r="G41" s="10"/>
      <c r="H41" s="10"/>
      <c r="I41" s="10"/>
      <c r="J41" s="10"/>
      <c r="K41" s="10"/>
      <c r="L41" s="10"/>
      <c r="M41" s="10"/>
      <c r="N41" s="10"/>
      <c r="O41" s="10"/>
      <c r="P41" s="10"/>
      <c r="Q41" s="10"/>
      <c r="R41" s="10"/>
      <c r="S41" s="10"/>
      <c r="T41" s="10"/>
      <c r="U41" s="10"/>
      <c r="V41" s="10"/>
      <c r="W41" s="10"/>
      <c r="X41" s="10"/>
      <c r="Y41" s="10"/>
      <c r="Z41" s="10"/>
    </row>
    <row r="42" ht="12.75" customHeight="1">
      <c r="A42" s="51"/>
      <c r="B42" s="53"/>
      <c r="C42" s="13"/>
      <c r="D42" s="13"/>
      <c r="E42" s="13"/>
      <c r="F42" s="14"/>
      <c r="G42" s="10"/>
      <c r="H42" s="10"/>
      <c r="I42" s="10"/>
      <c r="J42" s="10"/>
      <c r="K42" s="10"/>
      <c r="L42" s="10"/>
      <c r="M42" s="10"/>
      <c r="N42" s="10"/>
      <c r="O42" s="10"/>
      <c r="P42" s="10"/>
      <c r="Q42" s="10"/>
      <c r="R42" s="10"/>
      <c r="S42" s="10"/>
      <c r="T42" s="10"/>
      <c r="U42" s="10"/>
      <c r="V42" s="10"/>
      <c r="W42" s="10"/>
      <c r="X42" s="10"/>
      <c r="Y42" s="10"/>
      <c r="Z42" s="10"/>
    </row>
    <row r="43" ht="12.75" customHeight="1">
      <c r="A43" s="51"/>
      <c r="B43" s="53"/>
      <c r="C43" s="13"/>
      <c r="D43" s="13"/>
      <c r="E43" s="13"/>
      <c r="F43" s="14"/>
      <c r="G43" s="10"/>
      <c r="H43" s="10"/>
      <c r="I43" s="10"/>
      <c r="J43" s="10"/>
      <c r="K43" s="10"/>
      <c r="L43" s="10"/>
      <c r="M43" s="10"/>
      <c r="N43" s="10"/>
      <c r="O43" s="10"/>
      <c r="P43" s="10"/>
      <c r="Q43" s="10"/>
      <c r="R43" s="10"/>
      <c r="S43" s="10"/>
      <c r="T43" s="10"/>
      <c r="U43" s="10"/>
      <c r="V43" s="10"/>
      <c r="W43" s="10"/>
      <c r="X43" s="10"/>
      <c r="Y43" s="10"/>
      <c r="Z43" s="10"/>
    </row>
    <row r="44" ht="12.75" customHeight="1">
      <c r="A44" s="51"/>
      <c r="B44" s="53"/>
      <c r="C44" s="13"/>
      <c r="D44" s="13"/>
      <c r="E44" s="13"/>
      <c r="F44" s="14"/>
      <c r="G44" s="10"/>
      <c r="H44" s="10"/>
      <c r="I44" s="10"/>
      <c r="J44" s="10"/>
      <c r="K44" s="10"/>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3">
    <mergeCell ref="B36:F36"/>
    <mergeCell ref="B38:F38"/>
    <mergeCell ref="B37:F37"/>
    <mergeCell ref="B41:F41"/>
    <mergeCell ref="B42:F42"/>
    <mergeCell ref="B34:F34"/>
    <mergeCell ref="B33:F33"/>
    <mergeCell ref="B35:F35"/>
    <mergeCell ref="B32:F32"/>
    <mergeCell ref="B31:F31"/>
    <mergeCell ref="B29:F29"/>
    <mergeCell ref="B30:F30"/>
    <mergeCell ref="B28:F28"/>
    <mergeCell ref="B27:F27"/>
    <mergeCell ref="B16:F16"/>
    <mergeCell ref="B17:F17"/>
    <mergeCell ref="B43:F43"/>
    <mergeCell ref="B44:F44"/>
    <mergeCell ref="B26:F26"/>
    <mergeCell ref="B25:F25"/>
    <mergeCell ref="B24:F24"/>
    <mergeCell ref="A3:A4"/>
    <mergeCell ref="B3:F4"/>
    <mergeCell ref="D1:E1"/>
    <mergeCell ref="B8:F8"/>
    <mergeCell ref="B6:F6"/>
    <mergeCell ref="B5:F5"/>
    <mergeCell ref="B7:F7"/>
    <mergeCell ref="B10:F10"/>
    <mergeCell ref="B9:F9"/>
    <mergeCell ref="B14:F14"/>
    <mergeCell ref="B15:F15"/>
    <mergeCell ref="B12:F12"/>
    <mergeCell ref="B11:F11"/>
    <mergeCell ref="B13:F13"/>
    <mergeCell ref="B18:F18"/>
    <mergeCell ref="B19:F19"/>
    <mergeCell ref="B20:F20"/>
    <mergeCell ref="B21:F21"/>
    <mergeCell ref="B22:F22"/>
    <mergeCell ref="B23:F23"/>
    <mergeCell ref="B40:F40"/>
    <mergeCell ref="B39:F39"/>
  </mergeCells>
  <printOptions/>
  <pageMargins bottom="0.75" footer="0.0" header="0.0" left="0.7" right="0.7" top="0.75"/>
  <pageSetup orientation="landscape"/>
  <headerFooter>
    <oddHeader>&amp;LBNY Mellon&amp;RReview Decision Log</oddHeader>
    <oddFooter>&amp;LInternal Classification:  Internal&amp;CPage &amp;P of &amp;R&amp;A</oddFooter>
  </headerFooter>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0"/>
    <col customWidth="1" min="2" max="2" width="23.86"/>
    <col customWidth="1" min="3" max="3" width="12.29"/>
    <col customWidth="1" min="4" max="4" width="9.14"/>
    <col customWidth="1" min="5" max="5" width="22.57"/>
    <col customWidth="1" min="6" max="7" width="9.14"/>
    <col customWidth="1" min="8" max="26" width="8.0"/>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1"/>
      <c r="B2" s="5"/>
      <c r="C2" s="1"/>
      <c r="D2" s="1"/>
      <c r="E2" s="1"/>
      <c r="F2" s="1"/>
      <c r="G2" s="1"/>
      <c r="H2" s="1"/>
      <c r="I2" s="1"/>
      <c r="J2" s="1"/>
      <c r="K2" s="1"/>
      <c r="L2" s="1"/>
      <c r="M2" s="1"/>
      <c r="N2" s="1"/>
      <c r="O2" s="1"/>
      <c r="P2" s="1"/>
      <c r="Q2" s="1"/>
      <c r="R2" s="1"/>
      <c r="S2" s="1"/>
      <c r="T2" s="1"/>
      <c r="U2" s="1"/>
      <c r="V2" s="1"/>
      <c r="W2" s="1"/>
      <c r="X2" s="1"/>
      <c r="Y2" s="1"/>
      <c r="Z2" s="1"/>
    </row>
    <row r="3" ht="12.75" customHeight="1">
      <c r="A3" s="9" t="s">
        <v>2</v>
      </c>
      <c r="B3" s="11" t="s">
        <v>5</v>
      </c>
      <c r="C3" s="13"/>
      <c r="D3" s="13"/>
      <c r="E3" s="14"/>
      <c r="F3" s="1"/>
      <c r="G3" s="1"/>
      <c r="H3" s="1"/>
      <c r="I3" s="1"/>
      <c r="J3" s="1"/>
      <c r="K3" s="1"/>
      <c r="L3" s="1"/>
      <c r="M3" s="1"/>
      <c r="N3" s="1"/>
      <c r="O3" s="1"/>
      <c r="P3" s="1"/>
      <c r="Q3" s="1"/>
      <c r="R3" s="1"/>
      <c r="S3" s="1"/>
      <c r="T3" s="1"/>
      <c r="U3" s="1"/>
      <c r="V3" s="1"/>
      <c r="W3" s="1"/>
      <c r="X3" s="1"/>
      <c r="Y3" s="1"/>
      <c r="Z3" s="1"/>
    </row>
    <row r="4" ht="12.75" customHeight="1">
      <c r="A4" s="9" t="s">
        <v>3</v>
      </c>
      <c r="B4" s="11" t="s">
        <v>358</v>
      </c>
      <c r="C4" s="13"/>
      <c r="D4" s="13"/>
      <c r="E4" s="14"/>
      <c r="F4" s="1"/>
      <c r="G4" s="1"/>
      <c r="H4" s="1"/>
      <c r="I4" s="1"/>
      <c r="J4" s="1"/>
      <c r="K4" s="1"/>
      <c r="L4" s="1"/>
      <c r="M4" s="1"/>
      <c r="N4" s="1"/>
      <c r="O4" s="1"/>
      <c r="P4" s="1"/>
      <c r="Q4" s="1"/>
      <c r="R4" s="1"/>
      <c r="S4" s="1"/>
      <c r="T4" s="1"/>
      <c r="U4" s="1"/>
      <c r="V4" s="1"/>
      <c r="W4" s="1"/>
      <c r="X4" s="1"/>
      <c r="Y4" s="1"/>
      <c r="Z4" s="1"/>
    </row>
    <row r="5" ht="12.75" customHeight="1">
      <c r="A5" s="9" t="s">
        <v>8</v>
      </c>
      <c r="B5" s="19">
        <v>1.0</v>
      </c>
      <c r="C5" s="13"/>
      <c r="D5" s="13"/>
      <c r="E5" s="14"/>
      <c r="F5" s="1"/>
      <c r="G5" s="1"/>
      <c r="H5" s="1"/>
      <c r="I5" s="1"/>
      <c r="J5" s="1"/>
      <c r="K5" s="1"/>
      <c r="L5" s="1"/>
      <c r="M5" s="1"/>
      <c r="N5" s="1"/>
      <c r="O5" s="1"/>
      <c r="P5" s="1"/>
      <c r="Q5" s="1"/>
      <c r="R5" s="1"/>
      <c r="S5" s="1"/>
      <c r="T5" s="1"/>
      <c r="U5" s="1"/>
      <c r="V5" s="1"/>
      <c r="W5" s="1"/>
      <c r="X5" s="1"/>
      <c r="Y5" s="1"/>
      <c r="Z5" s="1"/>
    </row>
    <row r="6" ht="12.75" customHeight="1">
      <c r="A6" s="9" t="s">
        <v>9</v>
      </c>
      <c r="B6" s="11" t="s">
        <v>10</v>
      </c>
      <c r="C6" s="13"/>
      <c r="D6" s="13"/>
      <c r="E6" s="14"/>
      <c r="F6" s="1"/>
      <c r="G6" s="1"/>
      <c r="H6" s="1"/>
      <c r="I6" s="1"/>
      <c r="J6" s="1"/>
      <c r="K6" s="1"/>
      <c r="L6" s="1"/>
      <c r="M6" s="1"/>
      <c r="N6" s="1"/>
      <c r="O6" s="1"/>
      <c r="P6" s="1"/>
      <c r="Q6" s="1"/>
      <c r="R6" s="1"/>
      <c r="S6" s="1"/>
      <c r="T6" s="1"/>
      <c r="U6" s="1"/>
      <c r="V6" s="1"/>
      <c r="W6" s="1"/>
      <c r="X6" s="1"/>
      <c r="Y6" s="1"/>
      <c r="Z6" s="1"/>
    </row>
    <row r="7" ht="12.75" customHeight="1">
      <c r="A7" s="9"/>
      <c r="B7" s="1"/>
      <c r="C7" s="1"/>
      <c r="D7" s="1"/>
      <c r="E7" s="1"/>
      <c r="F7" s="1"/>
      <c r="G7" s="1"/>
      <c r="H7" s="1"/>
      <c r="I7" s="1"/>
      <c r="J7" s="1"/>
      <c r="K7" s="1"/>
      <c r="L7" s="1"/>
      <c r="M7" s="1"/>
      <c r="N7" s="1"/>
      <c r="O7" s="1"/>
      <c r="P7" s="1"/>
      <c r="Q7" s="1"/>
      <c r="R7" s="1"/>
      <c r="S7" s="1"/>
      <c r="T7" s="1"/>
      <c r="U7" s="1"/>
      <c r="V7" s="1"/>
      <c r="W7" s="1"/>
      <c r="X7" s="1"/>
      <c r="Y7" s="1"/>
      <c r="Z7" s="1"/>
    </row>
    <row r="8" ht="12.75" customHeight="1">
      <c r="A8" s="43" t="s">
        <v>14</v>
      </c>
      <c r="B8" s="48"/>
      <c r="C8" s="48"/>
      <c r="D8" s="48"/>
      <c r="E8" s="48"/>
      <c r="F8" s="5"/>
      <c r="G8" s="5"/>
      <c r="H8" s="1"/>
      <c r="I8" s="1"/>
      <c r="J8" s="1"/>
      <c r="K8" s="1"/>
      <c r="L8" s="1"/>
      <c r="M8" s="1"/>
      <c r="N8" s="1"/>
      <c r="O8" s="1"/>
      <c r="P8" s="1"/>
      <c r="Q8" s="1"/>
      <c r="R8" s="1"/>
      <c r="S8" s="1"/>
      <c r="T8" s="1"/>
      <c r="U8" s="1"/>
      <c r="V8" s="1"/>
      <c r="W8" s="1"/>
      <c r="X8" s="1"/>
      <c r="Y8" s="1"/>
      <c r="Z8" s="1"/>
    </row>
    <row r="9" ht="12.75" customHeight="1">
      <c r="A9" s="9" t="s">
        <v>30</v>
      </c>
      <c r="B9" s="50">
        <v>43587.0</v>
      </c>
      <c r="C9" s="14"/>
      <c r="D9" s="52"/>
      <c r="E9" s="52"/>
      <c r="F9" s="52"/>
      <c r="G9" s="52"/>
      <c r="H9" s="1"/>
      <c r="I9" s="1"/>
      <c r="J9" s="1"/>
      <c r="K9" s="1"/>
      <c r="L9" s="1"/>
      <c r="M9" s="1"/>
      <c r="N9" s="1"/>
      <c r="O9" s="1"/>
      <c r="P9" s="1"/>
      <c r="Q9" s="1"/>
      <c r="R9" s="1"/>
      <c r="S9" s="1"/>
      <c r="T9" s="1"/>
      <c r="U9" s="1"/>
      <c r="V9" s="1"/>
      <c r="W9" s="1"/>
      <c r="X9" s="1"/>
      <c r="Y9" s="1"/>
      <c r="Z9" s="1"/>
    </row>
    <row r="10" ht="12.75" customHeight="1">
      <c r="A10" s="9" t="s">
        <v>36</v>
      </c>
      <c r="B10" s="54">
        <v>0.6666666666666666</v>
      </c>
      <c r="C10" s="14"/>
      <c r="D10" s="52"/>
      <c r="E10" s="52"/>
      <c r="F10" s="52"/>
      <c r="G10" s="52"/>
      <c r="H10" s="1"/>
      <c r="I10" s="1"/>
      <c r="J10" s="1"/>
      <c r="K10" s="1"/>
      <c r="L10" s="1"/>
      <c r="M10" s="1"/>
      <c r="N10" s="1"/>
      <c r="O10" s="1"/>
      <c r="P10" s="1"/>
      <c r="Q10" s="1"/>
      <c r="R10" s="1"/>
      <c r="S10" s="1"/>
      <c r="T10" s="1"/>
      <c r="U10" s="1"/>
      <c r="V10" s="1"/>
      <c r="W10" s="1"/>
      <c r="X10" s="1"/>
      <c r="Y10" s="1"/>
      <c r="Z10" s="1"/>
    </row>
    <row r="11" ht="12.75" customHeight="1">
      <c r="A11" s="9" t="s">
        <v>43</v>
      </c>
      <c r="B11" s="54">
        <v>0.7916666666666666</v>
      </c>
      <c r="C11" s="14"/>
      <c r="D11" s="52"/>
      <c r="E11" s="52"/>
      <c r="F11" s="52"/>
      <c r="G11" s="52"/>
      <c r="H11" s="1"/>
      <c r="I11" s="1"/>
      <c r="J11" s="1"/>
      <c r="K11" s="1"/>
      <c r="L11" s="1"/>
      <c r="M11" s="1"/>
      <c r="N11" s="1"/>
      <c r="O11" s="1"/>
      <c r="P11" s="1"/>
      <c r="Q11" s="1"/>
      <c r="R11" s="1"/>
      <c r="S11" s="1"/>
      <c r="T11" s="1"/>
      <c r="U11" s="1"/>
      <c r="V11" s="1"/>
      <c r="W11" s="1"/>
      <c r="X11" s="1"/>
      <c r="Y11" s="1"/>
      <c r="Z11" s="1"/>
    </row>
    <row r="12" ht="12.75" customHeight="1">
      <c r="A12" s="9" t="s">
        <v>45</v>
      </c>
      <c r="B12" s="55" t="s">
        <v>46</v>
      </c>
      <c r="C12" s="56"/>
      <c r="D12" s="56"/>
      <c r="E12" s="56"/>
      <c r="F12" s="56"/>
      <c r="G12" s="57"/>
      <c r="H12" s="1"/>
      <c r="I12" s="1"/>
      <c r="J12" s="1"/>
      <c r="K12" s="1"/>
      <c r="L12" s="1"/>
      <c r="M12" s="1"/>
      <c r="N12" s="1"/>
      <c r="O12" s="1"/>
      <c r="P12" s="1"/>
      <c r="Q12" s="1"/>
      <c r="R12" s="1"/>
      <c r="S12" s="1"/>
      <c r="T12" s="1"/>
      <c r="U12" s="1"/>
      <c r="V12" s="1"/>
      <c r="W12" s="1"/>
      <c r="X12" s="1"/>
      <c r="Y12" s="1"/>
      <c r="Z12" s="1"/>
    </row>
    <row r="13" ht="27.0" customHeight="1">
      <c r="A13" s="1"/>
      <c r="B13" s="58"/>
      <c r="C13" s="40"/>
      <c r="D13" s="40"/>
      <c r="E13" s="40"/>
      <c r="F13" s="40"/>
      <c r="G13" s="42"/>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59" t="s">
        <v>53</v>
      </c>
      <c r="C16" s="59" t="s">
        <v>56</v>
      </c>
      <c r="D16" s="1"/>
      <c r="E16" s="59" t="s">
        <v>57</v>
      </c>
      <c r="F16" s="59" t="s">
        <v>56</v>
      </c>
      <c r="G16" s="1"/>
      <c r="H16" s="1"/>
      <c r="I16" s="1"/>
      <c r="J16" s="1"/>
      <c r="K16" s="1"/>
      <c r="L16" s="1"/>
      <c r="M16" s="1"/>
      <c r="N16" s="1"/>
      <c r="O16" s="1"/>
      <c r="P16" s="1"/>
      <c r="Q16" s="1"/>
      <c r="R16" s="1"/>
      <c r="S16" s="1"/>
      <c r="T16" s="1"/>
      <c r="U16" s="1"/>
      <c r="V16" s="1"/>
      <c r="W16" s="1"/>
      <c r="X16" s="1"/>
      <c r="Y16" s="1"/>
      <c r="Z16" s="1"/>
    </row>
    <row r="17" ht="12.75" customHeight="1">
      <c r="A17" s="1"/>
      <c r="B17" s="60" t="str">
        <f>DropDowns!B3</f>
        <v>Insufficient Planning</v>
      </c>
      <c r="C17" s="60">
        <f>COUNTIF('Test Plan'!D:D,'Test Plan Review Findings Summa'!B17)</f>
        <v>0</v>
      </c>
      <c r="D17" s="1"/>
      <c r="E17" s="60" t="str">
        <f>DropDowns!F9</f>
        <v>Security</v>
      </c>
      <c r="F17" s="60">
        <f>COUNTIF('Test Plan'!B:B,'Test Plan Review Findings Summa'!E17)</f>
        <v>0</v>
      </c>
      <c r="G17" s="1"/>
      <c r="H17" s="1"/>
      <c r="I17" s="1"/>
      <c r="J17" s="1"/>
      <c r="K17" s="1"/>
      <c r="L17" s="1"/>
      <c r="M17" s="1"/>
      <c r="N17" s="1"/>
      <c r="O17" s="1"/>
      <c r="P17" s="1"/>
      <c r="Q17" s="1"/>
      <c r="R17" s="1"/>
      <c r="S17" s="1"/>
      <c r="T17" s="1"/>
      <c r="U17" s="1"/>
      <c r="V17" s="1"/>
      <c r="W17" s="1"/>
      <c r="X17" s="1"/>
      <c r="Y17" s="1"/>
      <c r="Z17" s="1"/>
    </row>
    <row r="18" ht="12.75" customHeight="1">
      <c r="A18" s="1"/>
      <c r="B18" s="60" t="str">
        <f>DropDowns!B4</f>
        <v>Misunderstood Req</v>
      </c>
      <c r="C18" s="60">
        <f>COUNTIF('Test Plan'!D:D,'Test Plan Review Findings Summa'!B18)</f>
        <v>5</v>
      </c>
      <c r="D18" s="1"/>
      <c r="E18" s="60" t="str">
        <f>DropDowns!F10</f>
        <v>High</v>
      </c>
      <c r="F18" s="60">
        <f>COUNTIF('Test Plan'!B:B,'Test Plan Review Findings Summa'!E18)</f>
        <v>1</v>
      </c>
      <c r="G18" s="1"/>
      <c r="H18" s="1"/>
      <c r="I18" s="1"/>
      <c r="J18" s="1"/>
      <c r="K18" s="1"/>
      <c r="L18" s="1"/>
      <c r="M18" s="1"/>
      <c r="N18" s="1"/>
      <c r="O18" s="1"/>
      <c r="P18" s="1"/>
      <c r="Q18" s="1"/>
      <c r="R18" s="1"/>
      <c r="S18" s="1"/>
      <c r="T18" s="1"/>
      <c r="U18" s="1"/>
      <c r="V18" s="1"/>
      <c r="W18" s="1"/>
      <c r="X18" s="1"/>
      <c r="Y18" s="1"/>
      <c r="Z18" s="1"/>
    </row>
    <row r="19" ht="12.75" customHeight="1">
      <c r="A19" s="1"/>
      <c r="B19" s="60" t="str">
        <f>DropDowns!B5</f>
        <v>Requirements Error</v>
      </c>
      <c r="C19" s="60">
        <f>COUNTIF('Test Plan'!D:D,'Test Plan Review Findings Summa'!B19)</f>
        <v>0</v>
      </c>
      <c r="D19" s="1"/>
      <c r="E19" s="60" t="str">
        <f>DropDowns!F11</f>
        <v>Medium</v>
      </c>
      <c r="F19" s="60">
        <f>COUNTIF('Test Plan'!B:B,'Test Plan Review Findings Summa'!E19)</f>
        <v>26</v>
      </c>
      <c r="G19" s="1"/>
      <c r="H19" s="1"/>
      <c r="I19" s="1"/>
      <c r="J19" s="1"/>
      <c r="K19" s="1"/>
      <c r="L19" s="1"/>
      <c r="M19" s="1"/>
      <c r="N19" s="1"/>
      <c r="O19" s="1"/>
      <c r="P19" s="1"/>
      <c r="Q19" s="1"/>
      <c r="R19" s="1"/>
      <c r="S19" s="1"/>
      <c r="T19" s="1"/>
      <c r="U19" s="1"/>
      <c r="V19" s="1"/>
      <c r="W19" s="1"/>
      <c r="X19" s="1"/>
      <c r="Y19" s="1"/>
      <c r="Z19" s="1"/>
    </row>
    <row r="20" ht="12.75" customHeight="1">
      <c r="A20" s="1"/>
      <c r="B20" s="60" t="str">
        <f>DropDowns!B6</f>
        <v>Design Error</v>
      </c>
      <c r="C20" s="60">
        <f>COUNTIF('Test Plan'!D:D,'Test Plan Review Findings Summa'!B20)</f>
        <v>0</v>
      </c>
      <c r="D20" s="1"/>
      <c r="E20" s="60" t="str">
        <f>DropDowns!F12</f>
        <v>Low</v>
      </c>
      <c r="F20" s="60">
        <f>COUNTIF('Test Plan'!B:B,'Test Plan Review Findings Summa'!E20)</f>
        <v>6</v>
      </c>
      <c r="G20" s="1"/>
      <c r="H20" s="1"/>
      <c r="I20" s="1"/>
      <c r="J20" s="1"/>
      <c r="K20" s="1"/>
      <c r="L20" s="1"/>
      <c r="M20" s="1"/>
      <c r="N20" s="1"/>
      <c r="O20" s="1"/>
      <c r="P20" s="1"/>
      <c r="Q20" s="1"/>
      <c r="R20" s="1"/>
      <c r="S20" s="1"/>
      <c r="T20" s="1"/>
      <c r="U20" s="1"/>
      <c r="V20" s="1"/>
      <c r="W20" s="1"/>
      <c r="X20" s="1"/>
      <c r="Y20" s="1"/>
      <c r="Z20" s="1"/>
    </row>
    <row r="21" ht="12.75" customHeight="1">
      <c r="A21" s="1"/>
      <c r="B21" s="60" t="str">
        <f>DropDowns!B7</f>
        <v>Coding Error</v>
      </c>
      <c r="C21" s="60">
        <f>COUNTIF('Test Plan'!D:D,'Test Plan Review Findings Summa'!B21)</f>
        <v>0</v>
      </c>
      <c r="D21" s="1"/>
      <c r="E21" s="60" t="str">
        <f>DropDowns!F13</f>
        <v>Question</v>
      </c>
      <c r="F21" s="60">
        <f>COUNTIF('Test Plan'!B:B,'Test Plan Review Findings Summa'!E21)</f>
        <v>12</v>
      </c>
      <c r="G21" s="1"/>
      <c r="H21" s="1"/>
      <c r="I21" s="1"/>
      <c r="J21" s="1"/>
      <c r="K21" s="1"/>
      <c r="L21" s="1"/>
      <c r="M21" s="1"/>
      <c r="N21" s="1"/>
      <c r="O21" s="1"/>
      <c r="P21" s="1"/>
      <c r="Q21" s="1"/>
      <c r="R21" s="1"/>
      <c r="S21" s="1"/>
      <c r="T21" s="1"/>
      <c r="U21" s="1"/>
      <c r="V21" s="1"/>
      <c r="W21" s="1"/>
      <c r="X21" s="1"/>
      <c r="Y21" s="1"/>
      <c r="Z21" s="1"/>
    </row>
    <row r="22" ht="12.75" customHeight="1">
      <c r="A22" s="1"/>
      <c r="B22" s="60" t="str">
        <f>DropDowns!B8</f>
        <v>User Error</v>
      </c>
      <c r="C22" s="60">
        <f>COUNTIF('Test Plan'!D:D,'Test Plan Review Findings Summa'!B22)</f>
        <v>0</v>
      </c>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60" t="str">
        <f>DropDowns!B9</f>
        <v>Data Error</v>
      </c>
      <c r="C23" s="60">
        <f>COUNTIF('Test Plan'!D:D,'Test Plan Review Findings Summa'!B23)</f>
        <v>1</v>
      </c>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60" t="str">
        <f>DropDowns!B10</f>
        <v>Environment Error</v>
      </c>
      <c r="C24" s="60">
        <f>COUNTIF('Test Plan'!D:D,'Test Plan Review Findings Summa'!B24)</f>
        <v>0</v>
      </c>
      <c r="D24" s="1"/>
      <c r="E24" s="60" t="s">
        <v>87</v>
      </c>
      <c r="F24" s="60">
        <f>COUNTIF('Test Plan'!F:F,"Open")</f>
        <v>0</v>
      </c>
      <c r="G24" s="1"/>
      <c r="H24" s="1"/>
      <c r="I24" s="1"/>
      <c r="J24" s="1"/>
      <c r="K24" s="1"/>
      <c r="L24" s="1"/>
      <c r="M24" s="1"/>
      <c r="N24" s="1"/>
      <c r="O24" s="1"/>
      <c r="P24" s="1"/>
      <c r="Q24" s="1"/>
      <c r="R24" s="1"/>
      <c r="S24" s="1"/>
      <c r="T24" s="1"/>
      <c r="U24" s="1"/>
      <c r="V24" s="1"/>
      <c r="W24" s="1"/>
      <c r="X24" s="1"/>
      <c r="Y24" s="1"/>
      <c r="Z24" s="1"/>
    </row>
    <row r="25" ht="12.75" customHeight="1">
      <c r="A25" s="1"/>
      <c r="B25" s="60" t="str">
        <f>DropDowns!B11</f>
        <v>Configuration Management</v>
      </c>
      <c r="C25" s="60">
        <f>COUNTIF('Test Plan'!D:D,'Test Plan Review Findings Summa'!B25)</f>
        <v>0</v>
      </c>
      <c r="D25" s="1"/>
      <c r="E25" s="60" t="s">
        <v>90</v>
      </c>
      <c r="F25" s="60">
        <f>COUNTIF('Test Plan'!F:F,"Closed")</f>
        <v>0</v>
      </c>
      <c r="G25" s="1"/>
      <c r="H25" s="1"/>
      <c r="I25" s="1"/>
      <c r="J25" s="1"/>
      <c r="K25" s="1"/>
      <c r="L25" s="1"/>
      <c r="M25" s="1"/>
      <c r="N25" s="1"/>
      <c r="O25" s="1"/>
      <c r="P25" s="1"/>
      <c r="Q25" s="1"/>
      <c r="R25" s="1"/>
      <c r="S25" s="1"/>
      <c r="T25" s="1"/>
      <c r="U25" s="1"/>
      <c r="V25" s="1"/>
      <c r="W25" s="1"/>
      <c r="X25" s="1"/>
      <c r="Y25" s="1"/>
      <c r="Z25" s="1"/>
    </row>
    <row r="26" ht="12.75" customHeight="1">
      <c r="A26" s="1"/>
      <c r="B26" s="60" t="str">
        <f>DropDowns!B12</f>
        <v>Unclear/Ambiguous</v>
      </c>
      <c r="C26" s="60">
        <f>COUNTIF('Test Plan'!D:D,'Test Plan Review Findings Summa'!B26)</f>
        <v>2</v>
      </c>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60" t="str">
        <f>DropDowns!B13</f>
        <v>Standards Error</v>
      </c>
      <c r="C27" s="60">
        <f>COUNTIF('Test Plan'!D:D,'Test Plan Review Findings Summa'!B27)</f>
        <v>1</v>
      </c>
      <c r="D27" s="1"/>
      <c r="E27" s="60" t="s">
        <v>93</v>
      </c>
      <c r="F27" s="60">
        <f>COUNTIF('Test Plan'!G:G,"Yes")</f>
        <v>0</v>
      </c>
      <c r="G27" s="1"/>
      <c r="H27" s="1"/>
      <c r="I27" s="1"/>
      <c r="J27" s="1"/>
      <c r="K27" s="1"/>
      <c r="L27" s="1"/>
      <c r="M27" s="1"/>
      <c r="N27" s="1"/>
      <c r="O27" s="1"/>
      <c r="P27" s="1"/>
      <c r="Q27" s="1"/>
      <c r="R27" s="1"/>
      <c r="S27" s="1"/>
      <c r="T27" s="1"/>
      <c r="U27" s="1"/>
      <c r="V27" s="1"/>
      <c r="W27" s="1"/>
      <c r="X27" s="1"/>
      <c r="Y27" s="1"/>
      <c r="Z27" s="1"/>
    </row>
    <row r="28" ht="12.75" customHeight="1">
      <c r="A28" s="1"/>
      <c r="B28" s="60" t="str">
        <f>DropDowns!B14</f>
        <v>Missing Information</v>
      </c>
      <c r="C28" s="60">
        <f>COUNTIF('Test Plan'!D:D,'Test Plan Review Findings Summa'!B28)</f>
        <v>24</v>
      </c>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60" t="str">
        <f>DropDowns!B15</f>
        <v>Other</v>
      </c>
      <c r="C29" s="60">
        <f>COUNTIF('Test Plan'!D:D,'Test Plan Review Findings Summa'!B29)</f>
        <v>12</v>
      </c>
      <c r="D29" s="1"/>
      <c r="E29" s="60" t="s">
        <v>102</v>
      </c>
      <c r="F29" s="60">
        <f>COUNTA('User''s Manual Decisions'!A5:A35)</f>
        <v>4</v>
      </c>
      <c r="G29" s="1"/>
      <c r="H29" s="1"/>
      <c r="I29" s="1"/>
      <c r="J29" s="1"/>
      <c r="K29" s="1"/>
      <c r="L29" s="1"/>
      <c r="M29" s="1"/>
      <c r="N29" s="1"/>
      <c r="O29" s="1"/>
      <c r="P29" s="1"/>
      <c r="Q29" s="1"/>
      <c r="R29" s="1"/>
      <c r="S29" s="1"/>
      <c r="T29" s="1"/>
      <c r="U29" s="1"/>
      <c r="V29" s="1"/>
      <c r="W29" s="1"/>
      <c r="X29" s="1"/>
      <c r="Y29" s="1"/>
      <c r="Z29" s="1"/>
    </row>
    <row r="30" ht="12.75" customHeight="1">
      <c r="A30" s="1"/>
      <c r="B30" s="61" t="s">
        <v>104</v>
      </c>
      <c r="C30" s="61">
        <f>SUM(C17:C29)</f>
        <v>45</v>
      </c>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9:C9"/>
    <mergeCell ref="A8:E8"/>
    <mergeCell ref="B10:C10"/>
    <mergeCell ref="B5:E5"/>
    <mergeCell ref="B6:E6"/>
    <mergeCell ref="B11:C11"/>
    <mergeCell ref="B12:G13"/>
    <mergeCell ref="B4:E4"/>
    <mergeCell ref="B3:E3"/>
  </mergeCells>
  <printOptions/>
  <pageMargins bottom="0.75" footer="0.0" header="0.0" left="0.7" right="0.7" top="0.75"/>
  <pageSetup orientation="landscape"/>
  <headerFooter>
    <oddHeader>&amp;LBNY Mellon&amp;RReview Findings Log</oddHeader>
    <oddFooter>&amp;LInternal Classification:  Internal&amp;C&amp;P of  &amp;R&amp;A</oddFooter>
  </headerFooter>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8.0"/>
    <col customWidth="1" min="4" max="4" width="18.86"/>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36.75" customHeight="1">
      <c r="A2" s="12" t="s">
        <v>6</v>
      </c>
      <c r="B2" s="4"/>
      <c r="C2" s="6"/>
      <c r="D2" s="15">
        <v>43587.0</v>
      </c>
      <c r="E2" s="17" t="s">
        <v>358</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35.25" customHeight="1">
      <c r="A5" s="31">
        <v>1.0</v>
      </c>
      <c r="B5" s="35" t="s">
        <v>29</v>
      </c>
      <c r="C5" s="37">
        <v>4.0</v>
      </c>
      <c r="D5" s="39" t="s">
        <v>31</v>
      </c>
      <c r="E5" s="41" t="s">
        <v>359</v>
      </c>
      <c r="F5" s="45"/>
      <c r="G5" s="47"/>
      <c r="H5" s="49"/>
    </row>
    <row r="6" ht="33.75" customHeight="1">
      <c r="A6" s="31">
        <v>2.0</v>
      </c>
      <c r="B6" s="35" t="s">
        <v>22</v>
      </c>
      <c r="C6" s="37">
        <v>3.0</v>
      </c>
      <c r="D6" s="39" t="s">
        <v>31</v>
      </c>
      <c r="E6" s="41" t="s">
        <v>360</v>
      </c>
      <c r="F6" s="45"/>
      <c r="G6" s="47"/>
      <c r="H6" s="49"/>
    </row>
    <row r="7" ht="22.5" customHeight="1">
      <c r="A7" s="31">
        <v>3.0</v>
      </c>
      <c r="B7" s="35" t="s">
        <v>33</v>
      </c>
      <c r="C7" s="37">
        <v>4.0</v>
      </c>
      <c r="D7" s="39" t="s">
        <v>31</v>
      </c>
      <c r="E7" s="41" t="s">
        <v>361</v>
      </c>
      <c r="F7" s="45"/>
      <c r="G7" s="47"/>
      <c r="H7" s="49"/>
    </row>
    <row r="8" ht="21.75" customHeight="1">
      <c r="A8" s="31">
        <v>4.0</v>
      </c>
      <c r="B8" s="35" t="s">
        <v>33</v>
      </c>
      <c r="C8" s="37">
        <v>4.0</v>
      </c>
      <c r="D8" s="39" t="s">
        <v>24</v>
      </c>
      <c r="E8" s="41" t="s">
        <v>362</v>
      </c>
      <c r="F8" s="45"/>
      <c r="G8" s="47"/>
      <c r="H8" s="49"/>
    </row>
    <row r="9" ht="24.0" customHeight="1">
      <c r="A9" s="31">
        <v>5.0</v>
      </c>
      <c r="B9" s="35" t="s">
        <v>33</v>
      </c>
      <c r="C9" s="37">
        <v>4.0</v>
      </c>
      <c r="D9" s="39" t="s">
        <v>24</v>
      </c>
      <c r="E9" s="41" t="s">
        <v>363</v>
      </c>
      <c r="F9" s="45"/>
      <c r="G9" s="47"/>
      <c r="H9" s="49"/>
    </row>
    <row r="10" ht="22.5" customHeight="1">
      <c r="A10" s="31">
        <v>6.0</v>
      </c>
      <c r="B10" s="35" t="s">
        <v>29</v>
      </c>
      <c r="C10" s="37">
        <v>4.0</v>
      </c>
      <c r="D10" s="39" t="s">
        <v>31</v>
      </c>
      <c r="E10" s="41" t="s">
        <v>364</v>
      </c>
      <c r="F10" s="45"/>
      <c r="G10" s="47"/>
      <c r="H10" s="49"/>
    </row>
    <row r="11" ht="24.0" customHeight="1">
      <c r="A11" s="31">
        <v>7.0</v>
      </c>
      <c r="B11" s="35" t="s">
        <v>33</v>
      </c>
      <c r="C11" s="37">
        <v>5.0</v>
      </c>
      <c r="D11" s="39" t="s">
        <v>24</v>
      </c>
      <c r="E11" s="41" t="s">
        <v>365</v>
      </c>
      <c r="F11" s="45"/>
      <c r="G11" s="47"/>
      <c r="H11" s="49"/>
    </row>
    <row r="12" ht="66.0" customHeight="1">
      <c r="A12" s="31">
        <v>8.0</v>
      </c>
      <c r="B12" s="35" t="s">
        <v>29</v>
      </c>
      <c r="C12" s="37">
        <v>5.0</v>
      </c>
      <c r="D12" s="39" t="s">
        <v>31</v>
      </c>
      <c r="E12" s="41" t="s">
        <v>366</v>
      </c>
      <c r="F12" s="45"/>
      <c r="G12" s="47"/>
      <c r="H12" s="49"/>
    </row>
    <row r="13" ht="56.25" customHeight="1">
      <c r="A13" s="31">
        <v>9.0</v>
      </c>
      <c r="B13" s="35" t="s">
        <v>33</v>
      </c>
      <c r="C13" s="37">
        <v>5.0</v>
      </c>
      <c r="D13" s="39" t="s">
        <v>31</v>
      </c>
      <c r="E13" s="41" t="s">
        <v>367</v>
      </c>
      <c r="F13" s="45"/>
      <c r="G13" s="47"/>
      <c r="H13" s="49"/>
    </row>
    <row r="14" ht="44.25" customHeight="1">
      <c r="A14" s="31">
        <v>10.0</v>
      </c>
      <c r="B14" s="35" t="s">
        <v>33</v>
      </c>
      <c r="C14" s="37">
        <v>5.0</v>
      </c>
      <c r="D14" s="39" t="s">
        <v>24</v>
      </c>
      <c r="E14" s="41" t="s">
        <v>368</v>
      </c>
      <c r="F14" s="45"/>
      <c r="G14" s="47"/>
      <c r="H14" s="49"/>
    </row>
    <row r="15" ht="36.0" customHeight="1">
      <c r="A15" s="31">
        <v>11.0</v>
      </c>
      <c r="B15" s="35" t="s">
        <v>29</v>
      </c>
      <c r="C15" s="37">
        <v>6.0</v>
      </c>
      <c r="D15" s="39" t="s">
        <v>24</v>
      </c>
      <c r="E15" s="41" t="s">
        <v>369</v>
      </c>
      <c r="F15" s="45"/>
      <c r="G15" s="47"/>
      <c r="H15" s="49"/>
    </row>
    <row r="16" ht="63.0" customHeight="1">
      <c r="A16" s="31">
        <v>12.0</v>
      </c>
      <c r="B16" s="35" t="s">
        <v>33</v>
      </c>
      <c r="C16" s="37">
        <v>6.0</v>
      </c>
      <c r="D16" s="39" t="s">
        <v>24</v>
      </c>
      <c r="E16" s="41" t="s">
        <v>370</v>
      </c>
      <c r="F16" s="45"/>
      <c r="G16" s="47"/>
      <c r="H16" s="49"/>
    </row>
    <row r="17" ht="36.0" customHeight="1">
      <c r="A17" s="31">
        <v>13.0</v>
      </c>
      <c r="B17" s="35" t="s">
        <v>33</v>
      </c>
      <c r="C17" s="37">
        <v>6.0</v>
      </c>
      <c r="D17" s="39" t="s">
        <v>24</v>
      </c>
      <c r="E17" s="41" t="s">
        <v>371</v>
      </c>
      <c r="F17" s="45"/>
      <c r="G17" s="47"/>
      <c r="H17" s="49"/>
    </row>
    <row r="18" ht="44.25" customHeight="1">
      <c r="A18" s="31">
        <v>14.0</v>
      </c>
      <c r="B18" s="35" t="s">
        <v>33</v>
      </c>
      <c r="C18" s="37">
        <v>6.0</v>
      </c>
      <c r="D18" s="39" t="s">
        <v>24</v>
      </c>
      <c r="E18" s="41" t="s">
        <v>372</v>
      </c>
      <c r="F18" s="45"/>
      <c r="G18" s="47"/>
      <c r="H18" s="49"/>
    </row>
    <row r="19" ht="21.75" customHeight="1">
      <c r="A19" s="31">
        <v>15.0</v>
      </c>
      <c r="B19" s="35" t="s">
        <v>22</v>
      </c>
      <c r="C19" s="37">
        <v>6.0</v>
      </c>
      <c r="D19" s="39" t="s">
        <v>24</v>
      </c>
      <c r="E19" s="41" t="s">
        <v>373</v>
      </c>
      <c r="F19" s="45"/>
      <c r="G19" s="47"/>
      <c r="H19" s="49"/>
    </row>
    <row r="20" ht="59.25" customHeight="1">
      <c r="A20" s="31">
        <v>16.0</v>
      </c>
      <c r="B20" s="35" t="s">
        <v>29</v>
      </c>
      <c r="C20" s="37">
        <v>6.0</v>
      </c>
      <c r="D20" s="39" t="s">
        <v>31</v>
      </c>
      <c r="E20" s="41" t="s">
        <v>374</v>
      </c>
      <c r="F20" s="45"/>
      <c r="G20" s="47"/>
      <c r="H20" s="49"/>
    </row>
    <row r="21" ht="24.75" customHeight="1">
      <c r="A21" s="31">
        <v>17.0</v>
      </c>
      <c r="B21" s="35" t="s">
        <v>33</v>
      </c>
      <c r="C21" s="37">
        <v>7.0</v>
      </c>
      <c r="D21" s="39" t="s">
        <v>24</v>
      </c>
      <c r="E21" s="41" t="s">
        <v>375</v>
      </c>
      <c r="F21" s="45"/>
      <c r="G21" s="47"/>
      <c r="H21" s="49"/>
    </row>
    <row r="22" ht="66.75" customHeight="1">
      <c r="A22" s="31">
        <v>18.0</v>
      </c>
      <c r="B22" s="35" t="s">
        <v>33</v>
      </c>
      <c r="C22" s="37">
        <v>7.0</v>
      </c>
      <c r="D22" s="39" t="s">
        <v>41</v>
      </c>
      <c r="E22" s="41" t="s">
        <v>376</v>
      </c>
      <c r="F22" s="45"/>
      <c r="G22" s="47"/>
      <c r="H22" s="49"/>
    </row>
    <row r="23" ht="45.75" customHeight="1">
      <c r="A23" s="31">
        <v>19.0</v>
      </c>
      <c r="B23" s="35" t="s">
        <v>33</v>
      </c>
      <c r="C23" s="37">
        <v>7.0</v>
      </c>
      <c r="D23" s="39" t="s">
        <v>41</v>
      </c>
      <c r="E23" s="41" t="s">
        <v>377</v>
      </c>
      <c r="F23" s="45"/>
      <c r="G23" s="47"/>
      <c r="H23" s="49"/>
    </row>
    <row r="24" ht="24.0" customHeight="1">
      <c r="A24" s="31">
        <v>20.0</v>
      </c>
      <c r="B24" s="35" t="s">
        <v>29</v>
      </c>
      <c r="C24" s="37">
        <v>8.0</v>
      </c>
      <c r="D24" s="39" t="s">
        <v>24</v>
      </c>
      <c r="E24" s="41" t="s">
        <v>378</v>
      </c>
      <c r="F24" s="45"/>
      <c r="G24" s="47"/>
      <c r="H24" s="49"/>
    </row>
    <row r="25" ht="33.0" customHeight="1">
      <c r="A25" s="31">
        <v>21.0</v>
      </c>
      <c r="B25" s="35" t="s">
        <v>33</v>
      </c>
      <c r="C25" s="37">
        <v>8.0</v>
      </c>
      <c r="D25" s="39" t="s">
        <v>24</v>
      </c>
      <c r="E25" s="41" t="s">
        <v>379</v>
      </c>
      <c r="F25" s="45"/>
      <c r="G25" s="47"/>
      <c r="H25" s="49"/>
    </row>
    <row r="26" ht="15.75" customHeight="1">
      <c r="A26" s="31">
        <v>22.0</v>
      </c>
      <c r="B26" s="35" t="s">
        <v>29</v>
      </c>
      <c r="C26" s="37">
        <v>8.0</v>
      </c>
      <c r="D26" s="39" t="s">
        <v>24</v>
      </c>
      <c r="E26" s="41" t="s">
        <v>380</v>
      </c>
      <c r="F26" s="45"/>
      <c r="G26" s="47"/>
      <c r="H26" s="49"/>
    </row>
    <row r="27" ht="25.5" customHeight="1">
      <c r="A27" s="31">
        <v>23.0</v>
      </c>
      <c r="B27" s="35" t="s">
        <v>22</v>
      </c>
      <c r="C27" s="37">
        <v>8.0</v>
      </c>
      <c r="D27" s="39" t="s">
        <v>24</v>
      </c>
      <c r="E27" s="41" t="s">
        <v>381</v>
      </c>
      <c r="F27" s="45"/>
      <c r="G27" s="47"/>
      <c r="H27" s="49"/>
    </row>
    <row r="28" ht="23.25" customHeight="1">
      <c r="A28" s="31">
        <v>24.0</v>
      </c>
      <c r="B28" s="35" t="s">
        <v>29</v>
      </c>
      <c r="C28" s="37">
        <v>9.0</v>
      </c>
      <c r="D28" s="39" t="s">
        <v>24</v>
      </c>
      <c r="E28" s="41" t="s">
        <v>382</v>
      </c>
      <c r="F28" s="45"/>
      <c r="G28" s="47"/>
      <c r="H28" s="49"/>
    </row>
    <row r="29" ht="24.75" customHeight="1">
      <c r="A29" s="31">
        <v>25.0</v>
      </c>
      <c r="B29" s="35" t="s">
        <v>33</v>
      </c>
      <c r="C29" s="37">
        <v>9.0</v>
      </c>
      <c r="D29" s="39" t="s">
        <v>24</v>
      </c>
      <c r="E29" s="41" t="s">
        <v>383</v>
      </c>
      <c r="F29" s="45"/>
      <c r="G29" s="47"/>
      <c r="H29" s="49"/>
    </row>
    <row r="30" ht="32.25" customHeight="1">
      <c r="A30" s="31">
        <v>26.0</v>
      </c>
      <c r="B30" s="35" t="s">
        <v>22</v>
      </c>
      <c r="C30" s="37">
        <v>9.0</v>
      </c>
      <c r="D30" s="39" t="s">
        <v>31</v>
      </c>
      <c r="E30" s="41" t="s">
        <v>384</v>
      </c>
      <c r="F30" s="45"/>
      <c r="G30" s="47"/>
      <c r="H30" s="49"/>
    </row>
    <row r="31" ht="36.0" customHeight="1">
      <c r="A31" s="31">
        <v>27.0</v>
      </c>
      <c r="B31" s="35" t="s">
        <v>33</v>
      </c>
      <c r="C31" s="37">
        <v>10.0</v>
      </c>
      <c r="D31" s="39" t="s">
        <v>24</v>
      </c>
      <c r="E31" s="41" t="s">
        <v>385</v>
      </c>
      <c r="F31" s="45"/>
      <c r="G31" s="47"/>
      <c r="H31" s="49"/>
    </row>
    <row r="32" ht="22.5" customHeight="1">
      <c r="A32" s="31">
        <v>28.0</v>
      </c>
      <c r="B32" s="35" t="s">
        <v>22</v>
      </c>
      <c r="C32" s="37">
        <v>10.0</v>
      </c>
      <c r="D32" s="39" t="s">
        <v>24</v>
      </c>
      <c r="E32" s="41" t="s">
        <v>386</v>
      </c>
      <c r="F32" s="45"/>
      <c r="G32" s="47"/>
      <c r="H32" s="49"/>
    </row>
    <row r="33" ht="35.25" customHeight="1">
      <c r="A33" s="31">
        <v>29.0</v>
      </c>
      <c r="B33" s="35" t="s">
        <v>33</v>
      </c>
      <c r="C33" s="37">
        <v>10.0</v>
      </c>
      <c r="D33" s="39" t="s">
        <v>24</v>
      </c>
      <c r="E33" s="41" t="s">
        <v>387</v>
      </c>
      <c r="F33" s="45"/>
      <c r="G33" s="47"/>
      <c r="H33" s="49"/>
    </row>
    <row r="34" ht="39.0" customHeight="1">
      <c r="A34" s="31">
        <v>30.0</v>
      </c>
      <c r="B34" s="35" t="s">
        <v>33</v>
      </c>
      <c r="C34" s="37">
        <v>10.0</v>
      </c>
      <c r="D34" s="39" t="s">
        <v>24</v>
      </c>
      <c r="E34" s="41" t="s">
        <v>388</v>
      </c>
      <c r="F34" s="45"/>
      <c r="G34" s="47"/>
      <c r="H34" s="49"/>
    </row>
    <row r="35" ht="47.25" customHeight="1">
      <c r="A35" s="31">
        <v>31.0</v>
      </c>
      <c r="B35" s="35" t="s">
        <v>97</v>
      </c>
      <c r="C35" s="37" t="s">
        <v>389</v>
      </c>
      <c r="D35" s="39" t="s">
        <v>141</v>
      </c>
      <c r="E35" s="41" t="s">
        <v>390</v>
      </c>
      <c r="F35" s="45"/>
      <c r="G35" s="47"/>
      <c r="H35" s="49"/>
    </row>
    <row r="36" ht="23.25" customHeight="1">
      <c r="A36" s="31">
        <v>32.0</v>
      </c>
      <c r="B36" s="35" t="s">
        <v>33</v>
      </c>
      <c r="C36" s="37">
        <v>11.0</v>
      </c>
      <c r="D36" s="39" t="s">
        <v>41</v>
      </c>
      <c r="E36" s="41" t="s">
        <v>391</v>
      </c>
      <c r="F36" s="45"/>
      <c r="G36" s="47"/>
      <c r="H36" s="49"/>
    </row>
    <row r="37" ht="28.5" customHeight="1">
      <c r="A37" s="31">
        <v>33.0</v>
      </c>
      <c r="B37" s="35" t="s">
        <v>33</v>
      </c>
      <c r="C37" s="37">
        <v>12.0</v>
      </c>
      <c r="D37" s="39" t="s">
        <v>24</v>
      </c>
      <c r="E37" s="41" t="s">
        <v>392</v>
      </c>
      <c r="F37" s="45"/>
      <c r="G37" s="47"/>
      <c r="H37" s="49"/>
    </row>
    <row r="38" ht="32.25" customHeight="1">
      <c r="A38" s="31">
        <v>34.0</v>
      </c>
      <c r="B38" s="35" t="s">
        <v>33</v>
      </c>
      <c r="C38" s="37">
        <v>13.0</v>
      </c>
      <c r="D38" s="39" t="s">
        <v>24</v>
      </c>
      <c r="E38" s="41" t="s">
        <v>393</v>
      </c>
      <c r="F38" s="45"/>
      <c r="G38" s="47"/>
      <c r="H38" s="49"/>
    </row>
    <row r="39" ht="25.5" customHeight="1">
      <c r="A39" s="31">
        <v>35.0</v>
      </c>
      <c r="B39" s="35" t="s">
        <v>29</v>
      </c>
      <c r="C39" s="37">
        <v>13.0</v>
      </c>
      <c r="D39" s="39" t="s">
        <v>31</v>
      </c>
      <c r="E39" s="41" t="s">
        <v>394</v>
      </c>
      <c r="F39" s="45"/>
      <c r="G39" s="47"/>
      <c r="H39" s="49"/>
    </row>
    <row r="40" ht="24.0" customHeight="1">
      <c r="A40" s="31">
        <v>36.0</v>
      </c>
      <c r="B40" s="35" t="s">
        <v>29</v>
      </c>
      <c r="C40" s="37">
        <v>14.0</v>
      </c>
      <c r="D40" s="39" t="s">
        <v>31</v>
      </c>
      <c r="E40" s="41" t="s">
        <v>395</v>
      </c>
      <c r="F40" s="45"/>
      <c r="G40" s="47"/>
      <c r="H40" s="49"/>
    </row>
    <row r="41" ht="26.25" customHeight="1">
      <c r="A41" s="31">
        <v>37.0</v>
      </c>
      <c r="B41" s="35" t="s">
        <v>29</v>
      </c>
      <c r="C41" s="37">
        <v>14.0</v>
      </c>
      <c r="D41" s="39" t="s">
        <v>31</v>
      </c>
      <c r="E41" s="41" t="s">
        <v>396</v>
      </c>
      <c r="F41" s="45"/>
      <c r="G41" s="47"/>
      <c r="H41" s="49"/>
    </row>
    <row r="42" ht="15.75" customHeight="1">
      <c r="A42" s="31">
        <v>38.0</v>
      </c>
      <c r="B42" s="35" t="s">
        <v>29</v>
      </c>
      <c r="C42" s="37">
        <v>14.0</v>
      </c>
      <c r="D42" s="39" t="s">
        <v>31</v>
      </c>
      <c r="E42" s="41" t="s">
        <v>397</v>
      </c>
      <c r="F42" s="45"/>
      <c r="G42" s="47"/>
      <c r="H42" s="49"/>
    </row>
    <row r="43" ht="25.5" customHeight="1">
      <c r="A43" s="31">
        <v>39.0</v>
      </c>
      <c r="B43" s="35" t="s">
        <v>33</v>
      </c>
      <c r="C43" s="37">
        <v>15.0</v>
      </c>
      <c r="D43" s="39" t="s">
        <v>41</v>
      </c>
      <c r="E43" s="41" t="s">
        <v>398</v>
      </c>
      <c r="F43" s="45"/>
      <c r="G43" s="47"/>
      <c r="H43" s="49"/>
    </row>
    <row r="44" ht="69.0" customHeight="1">
      <c r="A44" s="31">
        <v>40.0</v>
      </c>
      <c r="B44" s="35" t="s">
        <v>33</v>
      </c>
      <c r="C44" s="37">
        <v>16.0</v>
      </c>
      <c r="D44" s="39" t="s">
        <v>41</v>
      </c>
      <c r="E44" s="41" t="s">
        <v>399</v>
      </c>
      <c r="F44" s="45"/>
      <c r="G44" s="47"/>
      <c r="H44" s="49"/>
    </row>
    <row r="45" ht="46.5" customHeight="1">
      <c r="A45" s="31">
        <v>41.0</v>
      </c>
      <c r="B45" s="35" t="s">
        <v>33</v>
      </c>
      <c r="C45" s="37">
        <v>18.0</v>
      </c>
      <c r="D45" s="39" t="s">
        <v>24</v>
      </c>
      <c r="E45" s="41" t="s">
        <v>400</v>
      </c>
      <c r="F45" s="45"/>
      <c r="G45" s="47"/>
      <c r="H45" s="49"/>
    </row>
    <row r="46" ht="15.75" customHeight="1">
      <c r="A46" s="31">
        <v>42.0</v>
      </c>
      <c r="B46" s="35" t="s">
        <v>33</v>
      </c>
      <c r="C46" s="37">
        <v>5.0</v>
      </c>
      <c r="D46" s="39" t="s">
        <v>52</v>
      </c>
      <c r="E46" s="41" t="s">
        <v>401</v>
      </c>
      <c r="F46" s="45"/>
      <c r="G46" s="47"/>
      <c r="H46" s="49"/>
    </row>
    <row r="47" ht="22.5" customHeight="1">
      <c r="A47" s="31">
        <v>43.0</v>
      </c>
      <c r="B47" s="35" t="s">
        <v>33</v>
      </c>
      <c r="C47" s="37">
        <v>5.0</v>
      </c>
      <c r="D47" s="39" t="s">
        <v>52</v>
      </c>
      <c r="E47" s="41" t="s">
        <v>402</v>
      </c>
      <c r="F47" s="45"/>
      <c r="G47" s="47"/>
      <c r="H47" s="49"/>
    </row>
    <row r="48" ht="64.5" customHeight="1">
      <c r="A48" s="31">
        <v>44.0</v>
      </c>
      <c r="B48" s="35" t="s">
        <v>33</v>
      </c>
      <c r="C48" s="37" t="s">
        <v>403</v>
      </c>
      <c r="D48" s="39" t="s">
        <v>163</v>
      </c>
      <c r="E48" s="41" t="s">
        <v>404</v>
      </c>
      <c r="F48" s="45"/>
      <c r="G48" s="47"/>
      <c r="H48" s="49"/>
    </row>
    <row r="49" ht="33.0" customHeight="1">
      <c r="A49" s="31">
        <v>45.0</v>
      </c>
      <c r="B49" s="35" t="s">
        <v>22</v>
      </c>
      <c r="C49" s="37">
        <v>5.0</v>
      </c>
      <c r="D49" s="39" t="s">
        <v>24</v>
      </c>
      <c r="E49" s="41" t="s">
        <v>405</v>
      </c>
      <c r="F49" s="45"/>
      <c r="G49" s="47"/>
      <c r="H49" s="49"/>
    </row>
    <row r="50" ht="15.75" customHeight="1">
      <c r="A50" s="31"/>
      <c r="B50" s="35"/>
      <c r="C50" s="37"/>
      <c r="D50" s="39"/>
      <c r="E50" s="41"/>
      <c r="F50" s="45"/>
      <c r="G50" s="47"/>
      <c r="H50" s="49"/>
    </row>
    <row r="51" ht="15.75" customHeight="1">
      <c r="A51" s="31"/>
      <c r="B51" s="35"/>
      <c r="C51" s="37"/>
      <c r="D51" s="39"/>
      <c r="E51" s="41"/>
      <c r="F51" s="45"/>
      <c r="G51" s="47"/>
      <c r="H51" s="49"/>
    </row>
    <row r="52" ht="15.75" customHeight="1">
      <c r="A52" s="31"/>
      <c r="B52" s="35"/>
      <c r="C52" s="37"/>
      <c r="D52" s="39"/>
      <c r="E52" s="41"/>
      <c r="F52" s="45"/>
      <c r="G52" s="47"/>
      <c r="H52" s="49"/>
    </row>
    <row r="53" ht="15.75" customHeight="1">
      <c r="A53" s="31"/>
      <c r="B53" s="35"/>
      <c r="C53" s="37"/>
      <c r="D53" s="39"/>
      <c r="E53" s="41"/>
      <c r="F53" s="45"/>
      <c r="G53" s="47"/>
      <c r="H53" s="49"/>
    </row>
    <row r="54" ht="15.75" customHeight="1">
      <c r="A54" s="31"/>
      <c r="B54" s="35"/>
      <c r="C54" s="37"/>
      <c r="D54" s="39"/>
      <c r="E54" s="41"/>
      <c r="F54" s="45"/>
      <c r="G54" s="47"/>
      <c r="H54" s="49"/>
    </row>
    <row r="55" ht="15.75" customHeight="1">
      <c r="A55" s="31"/>
      <c r="B55" s="35"/>
      <c r="C55" s="37"/>
      <c r="D55" s="39"/>
      <c r="E55" s="41" t="s">
        <v>115</v>
      </c>
      <c r="F55" s="45"/>
      <c r="G55" s="47"/>
      <c r="H55" s="49"/>
    </row>
    <row r="56" ht="15.75" customHeight="1">
      <c r="A56" s="62" t="s">
        <v>116</v>
      </c>
      <c r="B56" s="13"/>
      <c r="C56" s="13"/>
      <c r="D56" s="14"/>
      <c r="E56" s="63" t="s">
        <v>117</v>
      </c>
      <c r="F56" s="13"/>
      <c r="G56" s="13"/>
      <c r="H56" s="14"/>
    </row>
    <row r="57" ht="78.75" customHeight="1">
      <c r="A57" s="64" t="s">
        <v>118</v>
      </c>
      <c r="B57" s="13"/>
      <c r="C57" s="13"/>
      <c r="D57" s="14"/>
      <c r="E57" s="64" t="s">
        <v>119</v>
      </c>
      <c r="F57" s="65" t="s">
        <v>120</v>
      </c>
      <c r="G57" s="13"/>
      <c r="H57" s="14"/>
    </row>
    <row r="58" ht="37.5" customHeight="1"/>
    <row r="59" ht="37.5" customHeight="1"/>
    <row r="60" ht="37.5" customHeight="1"/>
    <row r="61" ht="37.5" customHeight="1"/>
    <row r="62" ht="37.5" customHeight="1"/>
    <row r="63" ht="37.5" customHeight="1"/>
    <row r="64" ht="37.5" customHeight="1"/>
    <row r="65" ht="37.5" customHeight="1"/>
    <row r="66" ht="3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D3:D4"/>
    <mergeCell ref="H3:H4"/>
    <mergeCell ref="E3:E4"/>
    <mergeCell ref="G3:G4"/>
    <mergeCell ref="F3:F4"/>
    <mergeCell ref="F1:G1"/>
    <mergeCell ref="F2:G2"/>
    <mergeCell ref="B3:B4"/>
    <mergeCell ref="A3:A4"/>
    <mergeCell ref="A2:C2"/>
    <mergeCell ref="A1:C1"/>
    <mergeCell ref="C3:C4"/>
    <mergeCell ref="E56:H56"/>
    <mergeCell ref="F57:H57"/>
    <mergeCell ref="A57:D57"/>
    <mergeCell ref="A56:D56"/>
  </mergeCells>
  <dataValidations>
    <dataValidation type="list" allowBlank="1" showInputMessage="1" showErrorMessage="1" prompt=" - " sqref="D5:D55">
      <formula1>Cause</formula1>
    </dataValidation>
    <dataValidation type="list" allowBlank="1" showInputMessage="1" showErrorMessage="1" prompt=" - " sqref="B5:B55">
      <formula1>Severity</formula1>
    </dataValidation>
    <dataValidation type="list" allowBlank="1" showInputMessage="1" showErrorMessage="1" prompt=" - " sqref="F5:F55">
      <formula1>Status</formula1>
    </dataValidation>
    <dataValidation type="list" allowBlank="1" showInputMessage="1" showErrorMessage="1" prompt=" - " sqref="G5:G55">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3"/>
    <col customWidth="1" min="2" max="2" width="28.86"/>
    <col customWidth="1" min="3" max="3" width="37.0"/>
    <col customWidth="1" min="4" max="4" width="9.14"/>
    <col customWidth="1" min="5" max="5" width="0.14"/>
    <col customWidth="1" min="6" max="6" width="45.0"/>
    <col customWidth="1" min="7" max="26" width="8.0"/>
  </cols>
  <sheetData>
    <row r="1" ht="13.5" customHeight="1">
      <c r="A1" s="3" t="s">
        <v>1</v>
      </c>
      <c r="B1" s="7" t="s">
        <v>0</v>
      </c>
      <c r="C1" s="8" t="s">
        <v>3</v>
      </c>
      <c r="D1" s="2" t="s">
        <v>4</v>
      </c>
      <c r="E1" s="6"/>
      <c r="F1" s="8" t="s">
        <v>2</v>
      </c>
      <c r="G1" s="10"/>
      <c r="H1" s="10"/>
      <c r="I1" s="10"/>
      <c r="J1" s="10"/>
      <c r="K1" s="10"/>
      <c r="L1" s="10"/>
      <c r="M1" s="10"/>
      <c r="N1" s="10"/>
      <c r="O1" s="10"/>
      <c r="P1" s="10"/>
      <c r="Q1" s="10"/>
      <c r="R1" s="10"/>
      <c r="S1" s="10"/>
      <c r="T1" s="10"/>
      <c r="U1" s="10"/>
      <c r="V1" s="10"/>
      <c r="W1" s="10"/>
      <c r="X1" s="10"/>
      <c r="Y1" s="10"/>
      <c r="Z1" s="10"/>
    </row>
    <row r="2" ht="38.25" customHeight="1">
      <c r="A2" s="16">
        <f>IF(RevDate=""," ",RevDate)</f>
        <v>43587</v>
      </c>
      <c r="B2" s="18" t="str">
        <f>IF(AuthName=""," ",AuthName)</f>
        <v>Viktoriya Drozd, Volkan Durakci, Wasana Klinudom, and Michael Zand</v>
      </c>
      <c r="C2" s="18" t="s">
        <v>358</v>
      </c>
      <c r="D2" s="21">
        <v>1.0</v>
      </c>
      <c r="E2" s="18"/>
      <c r="F2" s="18" t="str">
        <f>IF(ProjName=""," ",ProjName)</f>
        <v>Whatever You Say (WUS)</v>
      </c>
      <c r="G2" s="10"/>
      <c r="H2" s="10"/>
      <c r="I2" s="10"/>
      <c r="J2" s="10"/>
      <c r="K2" s="10"/>
      <c r="L2" s="10"/>
      <c r="M2" s="10"/>
      <c r="N2" s="10"/>
      <c r="O2" s="10"/>
      <c r="P2" s="10"/>
      <c r="Q2" s="10"/>
      <c r="R2" s="10"/>
      <c r="S2" s="10"/>
      <c r="T2" s="10"/>
      <c r="U2" s="10"/>
      <c r="V2" s="10"/>
      <c r="W2" s="10"/>
      <c r="X2" s="10"/>
      <c r="Y2" s="10"/>
      <c r="Z2" s="10"/>
    </row>
    <row r="3" ht="12.75" customHeight="1">
      <c r="A3" s="23" t="s">
        <v>12</v>
      </c>
      <c r="B3" s="25" t="s">
        <v>15</v>
      </c>
      <c r="C3" s="26"/>
      <c r="D3" s="26"/>
      <c r="E3" s="26"/>
      <c r="F3" s="27"/>
      <c r="G3" s="10"/>
      <c r="H3" s="10"/>
      <c r="I3" s="10"/>
      <c r="J3" s="10"/>
      <c r="K3" s="10"/>
      <c r="L3" s="10"/>
      <c r="M3" s="10"/>
      <c r="N3" s="10"/>
      <c r="O3" s="10"/>
      <c r="P3" s="10"/>
      <c r="Q3" s="10"/>
      <c r="R3" s="10"/>
      <c r="S3" s="10"/>
      <c r="T3" s="10"/>
      <c r="U3" s="10"/>
      <c r="V3" s="10"/>
      <c r="W3" s="10"/>
      <c r="X3" s="10"/>
      <c r="Y3" s="10"/>
      <c r="Z3" s="10"/>
    </row>
    <row r="4" ht="13.5" customHeight="1">
      <c r="A4" s="30"/>
      <c r="B4" s="32"/>
      <c r="C4" s="33"/>
      <c r="D4" s="33"/>
      <c r="E4" s="33"/>
      <c r="F4" s="34"/>
      <c r="G4" s="10"/>
      <c r="H4" s="10"/>
      <c r="I4" s="10"/>
      <c r="J4" s="10"/>
      <c r="K4" s="10"/>
      <c r="L4" s="10"/>
      <c r="M4" s="10"/>
      <c r="N4" s="10"/>
      <c r="O4" s="10"/>
      <c r="P4" s="10"/>
      <c r="Q4" s="10"/>
      <c r="R4" s="10"/>
      <c r="S4" s="10"/>
      <c r="T4" s="10"/>
      <c r="U4" s="10"/>
      <c r="V4" s="10"/>
      <c r="W4" s="10"/>
      <c r="X4" s="10"/>
      <c r="Y4" s="10"/>
      <c r="Z4" s="10"/>
    </row>
    <row r="5" ht="12.75" customHeight="1">
      <c r="A5" s="66">
        <v>1.0</v>
      </c>
      <c r="B5" s="38" t="s">
        <v>406</v>
      </c>
      <c r="C5" s="40"/>
      <c r="D5" s="40"/>
      <c r="E5" s="40"/>
      <c r="F5" s="42"/>
      <c r="G5" s="10"/>
      <c r="H5" s="10"/>
      <c r="I5" s="10"/>
      <c r="J5" s="10"/>
      <c r="K5" s="10"/>
      <c r="L5" s="10"/>
      <c r="M5" s="10"/>
      <c r="N5" s="10"/>
      <c r="O5" s="10"/>
      <c r="P5" s="10"/>
      <c r="Q5" s="10"/>
      <c r="R5" s="10"/>
      <c r="S5" s="10"/>
      <c r="T5" s="10"/>
      <c r="U5" s="10"/>
      <c r="V5" s="10"/>
      <c r="W5" s="10"/>
      <c r="X5" s="10"/>
      <c r="Y5" s="10"/>
      <c r="Z5" s="10"/>
    </row>
    <row r="6" ht="40.5" customHeight="1">
      <c r="A6" s="44">
        <v>2.0</v>
      </c>
      <c r="B6" s="46" t="s">
        <v>404</v>
      </c>
      <c r="C6" s="13"/>
      <c r="D6" s="13"/>
      <c r="E6" s="13"/>
      <c r="F6" s="14"/>
      <c r="G6" s="10"/>
      <c r="H6" s="10"/>
      <c r="I6" s="10"/>
      <c r="J6" s="10"/>
      <c r="K6" s="10"/>
      <c r="L6" s="10"/>
      <c r="M6" s="10"/>
      <c r="N6" s="10"/>
      <c r="O6" s="10"/>
      <c r="P6" s="10"/>
      <c r="Q6" s="10"/>
      <c r="R6" s="10"/>
      <c r="S6" s="10"/>
      <c r="T6" s="10"/>
      <c r="U6" s="10"/>
      <c r="V6" s="10"/>
      <c r="W6" s="10"/>
      <c r="X6" s="10"/>
      <c r="Y6" s="10"/>
      <c r="Z6" s="10"/>
    </row>
    <row r="7" ht="12.75" customHeight="1">
      <c r="A7" s="44">
        <v>3.0</v>
      </c>
      <c r="B7" s="46" t="s">
        <v>407</v>
      </c>
      <c r="C7" s="13"/>
      <c r="D7" s="13"/>
      <c r="E7" s="13"/>
      <c r="F7" s="14"/>
      <c r="G7" s="10"/>
      <c r="H7" s="10"/>
      <c r="I7" s="10"/>
      <c r="J7" s="10"/>
      <c r="K7" s="10"/>
      <c r="L7" s="10"/>
      <c r="M7" s="10"/>
      <c r="N7" s="10"/>
      <c r="O7" s="10"/>
      <c r="P7" s="10"/>
      <c r="Q7" s="10"/>
      <c r="R7" s="10"/>
      <c r="S7" s="10"/>
      <c r="T7" s="10"/>
      <c r="U7" s="10"/>
      <c r="V7" s="10"/>
      <c r="W7" s="10"/>
      <c r="X7" s="10"/>
      <c r="Y7" s="10"/>
      <c r="Z7" s="10"/>
    </row>
    <row r="8" ht="12.75" customHeight="1">
      <c r="A8" s="44">
        <v>4.0</v>
      </c>
      <c r="B8" s="46" t="s">
        <v>359</v>
      </c>
      <c r="C8" s="13"/>
      <c r="D8" s="13"/>
      <c r="E8" s="13"/>
      <c r="F8" s="14"/>
      <c r="G8" s="10"/>
      <c r="H8" s="10"/>
      <c r="I8" s="10"/>
      <c r="J8" s="10"/>
      <c r="K8" s="10"/>
      <c r="L8" s="10"/>
      <c r="M8" s="10"/>
      <c r="N8" s="10"/>
      <c r="O8" s="10"/>
      <c r="P8" s="10"/>
      <c r="Q8" s="10"/>
      <c r="R8" s="10"/>
      <c r="S8" s="10"/>
      <c r="T8" s="10"/>
      <c r="U8" s="10"/>
      <c r="V8" s="10"/>
      <c r="W8" s="10"/>
      <c r="X8" s="10"/>
      <c r="Y8" s="10"/>
      <c r="Z8" s="10"/>
    </row>
    <row r="9" ht="12.75" customHeight="1">
      <c r="A9" s="44">
        <v>5.0</v>
      </c>
      <c r="B9" s="46" t="s">
        <v>408</v>
      </c>
      <c r="C9" s="13"/>
      <c r="D9" s="13"/>
      <c r="E9" s="13"/>
      <c r="F9" s="14"/>
      <c r="G9" s="10"/>
      <c r="H9" s="10"/>
      <c r="I9" s="10"/>
      <c r="J9" s="10"/>
      <c r="K9" s="10"/>
      <c r="L9" s="10"/>
      <c r="M9" s="10"/>
      <c r="N9" s="10"/>
      <c r="O9" s="10"/>
      <c r="P9" s="10"/>
      <c r="Q9" s="10"/>
      <c r="R9" s="10"/>
      <c r="S9" s="10"/>
      <c r="T9" s="10"/>
      <c r="U9" s="10"/>
      <c r="V9" s="10"/>
      <c r="W9" s="10"/>
      <c r="X9" s="10"/>
      <c r="Y9" s="10"/>
      <c r="Z9" s="10"/>
    </row>
    <row r="10" ht="12.75" customHeight="1">
      <c r="A10" s="51"/>
      <c r="B10" s="53"/>
      <c r="C10" s="13"/>
      <c r="D10" s="13"/>
      <c r="E10" s="13"/>
      <c r="F10" s="14"/>
      <c r="G10" s="10"/>
      <c r="H10" s="10"/>
      <c r="I10" s="10"/>
      <c r="J10" s="10"/>
      <c r="K10" s="10"/>
      <c r="L10" s="10"/>
      <c r="M10" s="10"/>
      <c r="N10" s="10"/>
      <c r="O10" s="10"/>
      <c r="P10" s="10"/>
      <c r="Q10" s="10"/>
      <c r="R10" s="10"/>
      <c r="S10" s="10"/>
      <c r="T10" s="10"/>
      <c r="U10" s="10"/>
      <c r="V10" s="10"/>
      <c r="W10" s="10"/>
      <c r="X10" s="10"/>
      <c r="Y10" s="10"/>
      <c r="Z10" s="10"/>
    </row>
    <row r="11" ht="12.75" customHeight="1">
      <c r="A11" s="51"/>
      <c r="B11" s="53"/>
      <c r="C11" s="13"/>
      <c r="D11" s="13"/>
      <c r="E11" s="13"/>
      <c r="F11" s="14"/>
      <c r="G11" s="10"/>
      <c r="H11" s="10"/>
      <c r="I11" s="10"/>
      <c r="J11" s="10"/>
      <c r="K11" s="10"/>
      <c r="L11" s="10"/>
      <c r="M11" s="10"/>
      <c r="N11" s="10"/>
      <c r="O11" s="10"/>
      <c r="P11" s="10"/>
      <c r="Q11" s="10"/>
      <c r="R11" s="10"/>
      <c r="S11" s="10"/>
      <c r="T11" s="10"/>
      <c r="U11" s="10"/>
      <c r="V11" s="10"/>
      <c r="W11" s="10"/>
      <c r="X11" s="10"/>
      <c r="Y11" s="10"/>
      <c r="Z11" s="10"/>
    </row>
    <row r="12" ht="12.75" customHeight="1">
      <c r="A12" s="51"/>
      <c r="B12" s="53"/>
      <c r="C12" s="13"/>
      <c r="D12" s="13"/>
      <c r="E12" s="13"/>
      <c r="F12" s="14"/>
      <c r="G12" s="10"/>
      <c r="H12" s="10"/>
      <c r="I12" s="10"/>
      <c r="J12" s="10"/>
      <c r="K12" s="10"/>
      <c r="L12" s="10"/>
      <c r="M12" s="10"/>
      <c r="N12" s="10"/>
      <c r="O12" s="10"/>
      <c r="P12" s="10"/>
      <c r="Q12" s="10"/>
      <c r="R12" s="10"/>
      <c r="S12" s="10"/>
      <c r="T12" s="10"/>
      <c r="U12" s="10"/>
      <c r="V12" s="10"/>
      <c r="W12" s="10"/>
      <c r="X12" s="10"/>
      <c r="Y12" s="10"/>
      <c r="Z12" s="10"/>
    </row>
    <row r="13" ht="12.75" customHeight="1">
      <c r="A13" s="51"/>
      <c r="B13" s="53"/>
      <c r="C13" s="13"/>
      <c r="D13" s="13"/>
      <c r="E13" s="13"/>
      <c r="F13" s="14"/>
      <c r="G13" s="10"/>
      <c r="H13" s="10"/>
      <c r="I13" s="10"/>
      <c r="J13" s="10"/>
      <c r="K13" s="10"/>
      <c r="L13" s="10"/>
      <c r="M13" s="10"/>
      <c r="N13" s="10"/>
      <c r="O13" s="10"/>
      <c r="P13" s="10"/>
      <c r="Q13" s="10"/>
      <c r="R13" s="10"/>
      <c r="S13" s="10"/>
      <c r="T13" s="10"/>
      <c r="U13" s="10"/>
      <c r="V13" s="10"/>
      <c r="W13" s="10"/>
      <c r="X13" s="10"/>
      <c r="Y13" s="10"/>
      <c r="Z13" s="10"/>
    </row>
    <row r="14" ht="12.75" customHeight="1">
      <c r="A14" s="51"/>
      <c r="B14" s="53"/>
      <c r="C14" s="13"/>
      <c r="D14" s="13"/>
      <c r="E14" s="13"/>
      <c r="F14" s="14"/>
      <c r="G14" s="10"/>
      <c r="H14" s="10"/>
      <c r="I14" s="10"/>
      <c r="J14" s="10"/>
      <c r="K14" s="10"/>
      <c r="L14" s="10"/>
      <c r="M14" s="10"/>
      <c r="N14" s="10"/>
      <c r="O14" s="10"/>
      <c r="P14" s="10"/>
      <c r="Q14" s="10"/>
      <c r="R14" s="10"/>
      <c r="S14" s="10"/>
      <c r="T14" s="10"/>
      <c r="U14" s="10"/>
      <c r="V14" s="10"/>
      <c r="W14" s="10"/>
      <c r="X14" s="10"/>
      <c r="Y14" s="10"/>
      <c r="Z14" s="10"/>
    </row>
    <row r="15" ht="12.75" customHeight="1">
      <c r="A15" s="51"/>
      <c r="B15" s="53"/>
      <c r="C15" s="13"/>
      <c r="D15" s="13"/>
      <c r="E15" s="13"/>
      <c r="F15" s="14"/>
      <c r="G15" s="10"/>
      <c r="H15" s="10"/>
      <c r="I15" s="10"/>
      <c r="J15" s="10"/>
      <c r="K15" s="10"/>
      <c r="L15" s="10"/>
      <c r="M15" s="10"/>
      <c r="N15" s="10"/>
      <c r="O15" s="10"/>
      <c r="P15" s="10"/>
      <c r="Q15" s="10"/>
      <c r="R15" s="10"/>
      <c r="S15" s="10"/>
      <c r="T15" s="10"/>
      <c r="U15" s="10"/>
      <c r="V15" s="10"/>
      <c r="W15" s="10"/>
      <c r="X15" s="10"/>
      <c r="Y15" s="10"/>
      <c r="Z15" s="10"/>
    </row>
    <row r="16" ht="12.75" customHeight="1">
      <c r="A16" s="51"/>
      <c r="B16" s="53"/>
      <c r="C16" s="13"/>
      <c r="D16" s="13"/>
      <c r="E16" s="13"/>
      <c r="F16" s="14"/>
      <c r="G16" s="10"/>
      <c r="H16" s="10"/>
      <c r="I16" s="10"/>
      <c r="J16" s="10"/>
      <c r="K16" s="10"/>
      <c r="L16" s="10"/>
      <c r="M16" s="10"/>
      <c r="N16" s="10"/>
      <c r="O16" s="10"/>
      <c r="P16" s="10"/>
      <c r="Q16" s="10"/>
      <c r="R16" s="10"/>
      <c r="S16" s="10"/>
      <c r="T16" s="10"/>
      <c r="U16" s="10"/>
      <c r="V16" s="10"/>
      <c r="W16" s="10"/>
      <c r="X16" s="10"/>
      <c r="Y16" s="10"/>
      <c r="Z16" s="10"/>
    </row>
    <row r="17" ht="12.75" customHeight="1">
      <c r="A17" s="51"/>
      <c r="B17" s="53"/>
      <c r="C17" s="13"/>
      <c r="D17" s="13"/>
      <c r="E17" s="13"/>
      <c r="F17" s="14"/>
      <c r="G17" s="10"/>
      <c r="H17" s="10"/>
      <c r="I17" s="10"/>
      <c r="J17" s="10"/>
      <c r="K17" s="10"/>
      <c r="L17" s="10"/>
      <c r="M17" s="10"/>
      <c r="N17" s="10"/>
      <c r="O17" s="10"/>
      <c r="P17" s="10"/>
      <c r="Q17" s="10"/>
      <c r="R17" s="10"/>
      <c r="S17" s="10"/>
      <c r="T17" s="10"/>
      <c r="U17" s="10"/>
      <c r="V17" s="10"/>
      <c r="W17" s="10"/>
      <c r="X17" s="10"/>
      <c r="Y17" s="10"/>
      <c r="Z17" s="10"/>
    </row>
    <row r="18" ht="12.75" customHeight="1">
      <c r="A18" s="51"/>
      <c r="B18" s="53"/>
      <c r="C18" s="13"/>
      <c r="D18" s="13"/>
      <c r="E18" s="13"/>
      <c r="F18" s="14"/>
      <c r="G18" s="10"/>
      <c r="H18" s="10"/>
      <c r="I18" s="10"/>
      <c r="J18" s="10"/>
      <c r="K18" s="10"/>
      <c r="L18" s="10"/>
      <c r="M18" s="10"/>
      <c r="N18" s="10"/>
      <c r="O18" s="10"/>
      <c r="P18" s="10"/>
      <c r="Q18" s="10"/>
      <c r="R18" s="10"/>
      <c r="S18" s="10"/>
      <c r="T18" s="10"/>
      <c r="U18" s="10"/>
      <c r="V18" s="10"/>
      <c r="W18" s="10"/>
      <c r="X18" s="10"/>
      <c r="Y18" s="10"/>
      <c r="Z18" s="10"/>
    </row>
    <row r="19" ht="12.75" customHeight="1">
      <c r="A19" s="51"/>
      <c r="B19" s="53"/>
      <c r="C19" s="13"/>
      <c r="D19" s="13"/>
      <c r="E19" s="13"/>
      <c r="F19" s="14"/>
      <c r="G19" s="10"/>
      <c r="H19" s="10"/>
      <c r="I19" s="10"/>
      <c r="J19" s="10"/>
      <c r="K19" s="10"/>
      <c r="L19" s="10"/>
      <c r="M19" s="10"/>
      <c r="N19" s="10"/>
      <c r="O19" s="10"/>
      <c r="P19" s="10"/>
      <c r="Q19" s="10"/>
      <c r="R19" s="10"/>
      <c r="S19" s="10"/>
      <c r="T19" s="10"/>
      <c r="U19" s="10"/>
      <c r="V19" s="10"/>
      <c r="W19" s="10"/>
      <c r="X19" s="10"/>
      <c r="Y19" s="10"/>
      <c r="Z19" s="10"/>
    </row>
    <row r="20" ht="12.75" customHeight="1">
      <c r="A20" s="51"/>
      <c r="B20" s="53"/>
      <c r="C20" s="13"/>
      <c r="D20" s="13"/>
      <c r="E20" s="13"/>
      <c r="F20" s="14"/>
      <c r="G20" s="10"/>
      <c r="H20" s="10"/>
      <c r="I20" s="10"/>
      <c r="J20" s="10"/>
      <c r="K20" s="10"/>
      <c r="L20" s="10"/>
      <c r="M20" s="10"/>
      <c r="N20" s="10"/>
      <c r="O20" s="10"/>
      <c r="P20" s="10"/>
      <c r="Q20" s="10"/>
      <c r="R20" s="10"/>
      <c r="S20" s="10"/>
      <c r="T20" s="10"/>
      <c r="U20" s="10"/>
      <c r="V20" s="10"/>
      <c r="W20" s="10"/>
      <c r="X20" s="10"/>
      <c r="Y20" s="10"/>
      <c r="Z20" s="10"/>
    </row>
    <row r="21" ht="12.75" customHeight="1">
      <c r="A21" s="51"/>
      <c r="B21" s="53"/>
      <c r="C21" s="13"/>
      <c r="D21" s="13"/>
      <c r="E21" s="13"/>
      <c r="F21" s="14"/>
      <c r="G21" s="10"/>
      <c r="H21" s="10"/>
      <c r="I21" s="10"/>
      <c r="J21" s="10"/>
      <c r="K21" s="10"/>
      <c r="L21" s="10"/>
      <c r="M21" s="10"/>
      <c r="N21" s="10"/>
      <c r="O21" s="10"/>
      <c r="P21" s="10"/>
      <c r="Q21" s="10"/>
      <c r="R21" s="10"/>
      <c r="S21" s="10"/>
      <c r="T21" s="10"/>
      <c r="U21" s="10"/>
      <c r="V21" s="10"/>
      <c r="W21" s="10"/>
      <c r="X21" s="10"/>
      <c r="Y21" s="10"/>
      <c r="Z21" s="10"/>
    </row>
    <row r="22" ht="12.75" customHeight="1">
      <c r="A22" s="51"/>
      <c r="B22" s="53"/>
      <c r="C22" s="13"/>
      <c r="D22" s="13"/>
      <c r="E22" s="13"/>
      <c r="F22" s="14"/>
      <c r="G22" s="10"/>
      <c r="H22" s="10"/>
      <c r="I22" s="10"/>
      <c r="J22" s="10"/>
      <c r="K22" s="10"/>
      <c r="L22" s="10"/>
      <c r="M22" s="10"/>
      <c r="N22" s="10"/>
      <c r="O22" s="10"/>
      <c r="P22" s="10"/>
      <c r="Q22" s="10"/>
      <c r="R22" s="10"/>
      <c r="S22" s="10"/>
      <c r="T22" s="10"/>
      <c r="U22" s="10"/>
      <c r="V22" s="10"/>
      <c r="W22" s="10"/>
      <c r="X22" s="10"/>
      <c r="Y22" s="10"/>
      <c r="Z22" s="10"/>
    </row>
    <row r="23" ht="12.75" customHeight="1">
      <c r="A23" s="51"/>
      <c r="B23" s="53"/>
      <c r="C23" s="13"/>
      <c r="D23" s="13"/>
      <c r="E23" s="13"/>
      <c r="F23" s="14"/>
      <c r="G23" s="10"/>
      <c r="H23" s="10"/>
      <c r="I23" s="10"/>
      <c r="J23" s="10"/>
      <c r="K23" s="10"/>
      <c r="L23" s="10"/>
      <c r="M23" s="10"/>
      <c r="N23" s="10"/>
      <c r="O23" s="10"/>
      <c r="P23" s="10"/>
      <c r="Q23" s="10"/>
      <c r="R23" s="10"/>
      <c r="S23" s="10"/>
      <c r="T23" s="10"/>
      <c r="U23" s="10"/>
      <c r="V23" s="10"/>
      <c r="W23" s="10"/>
      <c r="X23" s="10"/>
      <c r="Y23" s="10"/>
      <c r="Z23" s="10"/>
    </row>
    <row r="24" ht="12.75" customHeight="1">
      <c r="A24" s="51"/>
      <c r="B24" s="53"/>
      <c r="C24" s="13"/>
      <c r="D24" s="13"/>
      <c r="E24" s="13"/>
      <c r="F24" s="14"/>
      <c r="G24" s="10"/>
      <c r="H24" s="10"/>
      <c r="I24" s="10"/>
      <c r="J24" s="10"/>
      <c r="K24" s="10"/>
      <c r="L24" s="10"/>
      <c r="M24" s="10"/>
      <c r="N24" s="10"/>
      <c r="O24" s="10"/>
      <c r="P24" s="10"/>
      <c r="Q24" s="10"/>
      <c r="R24" s="10"/>
      <c r="S24" s="10"/>
      <c r="T24" s="10"/>
      <c r="U24" s="10"/>
      <c r="V24" s="10"/>
      <c r="W24" s="10"/>
      <c r="X24" s="10"/>
      <c r="Y24" s="10"/>
      <c r="Z24" s="10"/>
    </row>
    <row r="25" ht="12.75" customHeight="1">
      <c r="A25" s="51"/>
      <c r="B25" s="53"/>
      <c r="C25" s="13"/>
      <c r="D25" s="13"/>
      <c r="E25" s="13"/>
      <c r="F25" s="14"/>
      <c r="G25" s="10"/>
      <c r="H25" s="10"/>
      <c r="I25" s="10"/>
      <c r="J25" s="10"/>
      <c r="K25" s="10"/>
      <c r="L25" s="10"/>
      <c r="M25" s="10"/>
      <c r="N25" s="10"/>
      <c r="O25" s="10"/>
      <c r="P25" s="10"/>
      <c r="Q25" s="10"/>
      <c r="R25" s="10"/>
      <c r="S25" s="10"/>
      <c r="T25" s="10"/>
      <c r="U25" s="10"/>
      <c r="V25" s="10"/>
      <c r="W25" s="10"/>
      <c r="X25" s="10"/>
      <c r="Y25" s="10"/>
      <c r="Z25" s="10"/>
    </row>
    <row r="26" ht="12.75" customHeight="1">
      <c r="A26" s="51"/>
      <c r="B26" s="53"/>
      <c r="C26" s="13"/>
      <c r="D26" s="13"/>
      <c r="E26" s="13"/>
      <c r="F26" s="14"/>
      <c r="G26" s="10"/>
      <c r="H26" s="10"/>
      <c r="I26" s="10"/>
      <c r="J26" s="10"/>
      <c r="K26" s="10"/>
      <c r="L26" s="10"/>
      <c r="M26" s="10"/>
      <c r="N26" s="10"/>
      <c r="O26" s="10"/>
      <c r="P26" s="10"/>
      <c r="Q26" s="10"/>
      <c r="R26" s="10"/>
      <c r="S26" s="10"/>
      <c r="T26" s="10"/>
      <c r="U26" s="10"/>
      <c r="V26" s="10"/>
      <c r="W26" s="10"/>
      <c r="X26" s="10"/>
      <c r="Y26" s="10"/>
      <c r="Z26" s="10"/>
    </row>
    <row r="27" ht="12.75" customHeight="1">
      <c r="A27" s="51"/>
      <c r="B27" s="53"/>
      <c r="C27" s="13"/>
      <c r="D27" s="13"/>
      <c r="E27" s="13"/>
      <c r="F27" s="14"/>
      <c r="G27" s="10"/>
      <c r="H27" s="10"/>
      <c r="I27" s="10"/>
      <c r="J27" s="10"/>
      <c r="K27" s="10"/>
      <c r="L27" s="10"/>
      <c r="M27" s="10"/>
      <c r="N27" s="10"/>
      <c r="O27" s="10"/>
      <c r="P27" s="10"/>
      <c r="Q27" s="10"/>
      <c r="R27" s="10"/>
      <c r="S27" s="10"/>
      <c r="T27" s="10"/>
      <c r="U27" s="10"/>
      <c r="V27" s="10"/>
      <c r="W27" s="10"/>
      <c r="X27" s="10"/>
      <c r="Y27" s="10"/>
      <c r="Z27" s="10"/>
    </row>
    <row r="28" ht="12.75" customHeight="1">
      <c r="A28" s="51"/>
      <c r="B28" s="53"/>
      <c r="C28" s="13"/>
      <c r="D28" s="13"/>
      <c r="E28" s="13"/>
      <c r="F28" s="14"/>
      <c r="G28" s="10"/>
      <c r="H28" s="10"/>
      <c r="I28" s="10"/>
      <c r="J28" s="10"/>
      <c r="K28" s="10"/>
      <c r="L28" s="10"/>
      <c r="M28" s="10"/>
      <c r="N28" s="10"/>
      <c r="O28" s="10"/>
      <c r="P28" s="10"/>
      <c r="Q28" s="10"/>
      <c r="R28" s="10"/>
      <c r="S28" s="10"/>
      <c r="T28" s="10"/>
      <c r="U28" s="10"/>
      <c r="V28" s="10"/>
      <c r="W28" s="10"/>
      <c r="X28" s="10"/>
      <c r="Y28" s="10"/>
      <c r="Z28" s="10"/>
    </row>
    <row r="29" ht="12.75" customHeight="1">
      <c r="A29" s="51"/>
      <c r="B29" s="53"/>
      <c r="C29" s="13"/>
      <c r="D29" s="13"/>
      <c r="E29" s="13"/>
      <c r="F29" s="14"/>
      <c r="G29" s="10"/>
      <c r="H29" s="10"/>
      <c r="I29" s="10"/>
      <c r="J29" s="10"/>
      <c r="K29" s="10"/>
      <c r="L29" s="10"/>
      <c r="M29" s="10"/>
      <c r="N29" s="10"/>
      <c r="O29" s="10"/>
      <c r="P29" s="10"/>
      <c r="Q29" s="10"/>
      <c r="R29" s="10"/>
      <c r="S29" s="10"/>
      <c r="T29" s="10"/>
      <c r="U29" s="10"/>
      <c r="V29" s="10"/>
      <c r="W29" s="10"/>
      <c r="X29" s="10"/>
      <c r="Y29" s="10"/>
      <c r="Z29" s="10"/>
    </row>
    <row r="30" ht="12.75" customHeight="1">
      <c r="A30" s="51"/>
      <c r="B30" s="53"/>
      <c r="C30" s="13"/>
      <c r="D30" s="13"/>
      <c r="E30" s="13"/>
      <c r="F30" s="14"/>
      <c r="G30" s="10"/>
      <c r="H30" s="10"/>
      <c r="I30" s="10"/>
      <c r="J30" s="10"/>
      <c r="K30" s="10"/>
      <c r="L30" s="10"/>
      <c r="M30" s="10"/>
      <c r="N30" s="10"/>
      <c r="O30" s="10"/>
      <c r="P30" s="10"/>
      <c r="Q30" s="10"/>
      <c r="R30" s="10"/>
      <c r="S30" s="10"/>
      <c r="T30" s="10"/>
      <c r="U30" s="10"/>
      <c r="V30" s="10"/>
      <c r="W30" s="10"/>
      <c r="X30" s="10"/>
      <c r="Y30" s="10"/>
      <c r="Z30" s="10"/>
    </row>
    <row r="31" ht="12.75" customHeight="1">
      <c r="A31" s="51"/>
      <c r="B31" s="53"/>
      <c r="C31" s="13"/>
      <c r="D31" s="13"/>
      <c r="E31" s="13"/>
      <c r="F31" s="14"/>
      <c r="G31" s="10"/>
      <c r="H31" s="10"/>
      <c r="I31" s="10"/>
      <c r="J31" s="10"/>
      <c r="K31" s="10"/>
      <c r="L31" s="10"/>
      <c r="M31" s="10"/>
      <c r="N31" s="10"/>
      <c r="O31" s="10"/>
      <c r="P31" s="10"/>
      <c r="Q31" s="10"/>
      <c r="R31" s="10"/>
      <c r="S31" s="10"/>
      <c r="T31" s="10"/>
      <c r="U31" s="10"/>
      <c r="V31" s="10"/>
      <c r="W31" s="10"/>
      <c r="X31" s="10"/>
      <c r="Y31" s="10"/>
      <c r="Z31" s="10"/>
    </row>
    <row r="32" ht="12.75" customHeight="1">
      <c r="A32" s="51"/>
      <c r="B32" s="53"/>
      <c r="C32" s="13"/>
      <c r="D32" s="13"/>
      <c r="E32" s="13"/>
      <c r="F32" s="14"/>
      <c r="G32" s="10"/>
      <c r="H32" s="10"/>
      <c r="I32" s="10"/>
      <c r="J32" s="10"/>
      <c r="K32" s="10"/>
      <c r="L32" s="10"/>
      <c r="M32" s="10"/>
      <c r="N32" s="10"/>
      <c r="O32" s="10"/>
      <c r="P32" s="10"/>
      <c r="Q32" s="10"/>
      <c r="R32" s="10"/>
      <c r="S32" s="10"/>
      <c r="T32" s="10"/>
      <c r="U32" s="10"/>
      <c r="V32" s="10"/>
      <c r="W32" s="10"/>
      <c r="X32" s="10"/>
      <c r="Y32" s="10"/>
      <c r="Z32" s="10"/>
    </row>
    <row r="33" ht="12.75" customHeight="1">
      <c r="A33" s="51"/>
      <c r="B33" s="53"/>
      <c r="C33" s="13"/>
      <c r="D33" s="13"/>
      <c r="E33" s="13"/>
      <c r="F33" s="14"/>
      <c r="G33" s="10"/>
      <c r="H33" s="10"/>
      <c r="I33" s="10"/>
      <c r="J33" s="10"/>
      <c r="K33" s="10"/>
      <c r="L33" s="10"/>
      <c r="M33" s="10"/>
      <c r="N33" s="10"/>
      <c r="O33" s="10"/>
      <c r="P33" s="10"/>
      <c r="Q33" s="10"/>
      <c r="R33" s="10"/>
      <c r="S33" s="10"/>
      <c r="T33" s="10"/>
      <c r="U33" s="10"/>
      <c r="V33" s="10"/>
      <c r="W33" s="10"/>
      <c r="X33" s="10"/>
      <c r="Y33" s="10"/>
      <c r="Z33" s="10"/>
    </row>
    <row r="34" ht="12.75" customHeight="1">
      <c r="A34" s="51"/>
      <c r="B34" s="53"/>
      <c r="C34" s="13"/>
      <c r="D34" s="13"/>
      <c r="E34" s="13"/>
      <c r="F34" s="14"/>
      <c r="G34" s="10"/>
      <c r="H34" s="10"/>
      <c r="I34" s="10"/>
      <c r="J34" s="10"/>
      <c r="K34" s="10"/>
      <c r="L34" s="10"/>
      <c r="M34" s="10"/>
      <c r="N34" s="10"/>
      <c r="O34" s="10"/>
      <c r="P34" s="10"/>
      <c r="Q34" s="10"/>
      <c r="R34" s="10"/>
      <c r="S34" s="10"/>
      <c r="T34" s="10"/>
      <c r="U34" s="10"/>
      <c r="V34" s="10"/>
      <c r="W34" s="10"/>
      <c r="X34" s="10"/>
      <c r="Y34" s="10"/>
      <c r="Z34" s="10"/>
    </row>
    <row r="35" ht="12.75" customHeight="1">
      <c r="A35" s="51"/>
      <c r="B35" s="53"/>
      <c r="C35" s="13"/>
      <c r="D35" s="13"/>
      <c r="E35" s="13"/>
      <c r="F35" s="14"/>
      <c r="G35" s="10"/>
      <c r="H35" s="10"/>
      <c r="I35" s="10"/>
      <c r="J35" s="10"/>
      <c r="K35" s="10"/>
      <c r="L35" s="10"/>
      <c r="M35" s="10"/>
      <c r="N35" s="10"/>
      <c r="O35" s="10"/>
      <c r="P35" s="10"/>
      <c r="Q35" s="10"/>
      <c r="R35" s="10"/>
      <c r="S35" s="10"/>
      <c r="T35" s="10"/>
      <c r="U35" s="10"/>
      <c r="V35" s="10"/>
      <c r="W35" s="10"/>
      <c r="X35" s="10"/>
      <c r="Y35" s="10"/>
      <c r="Z35" s="10"/>
    </row>
    <row r="36" ht="12.75" customHeight="1">
      <c r="A36" s="51"/>
      <c r="B36" s="53"/>
      <c r="C36" s="13"/>
      <c r="D36" s="13"/>
      <c r="E36" s="13"/>
      <c r="F36" s="14"/>
      <c r="G36" s="10"/>
      <c r="H36" s="10"/>
      <c r="I36" s="10"/>
      <c r="J36" s="10"/>
      <c r="K36" s="10"/>
      <c r="L36" s="10"/>
      <c r="M36" s="10"/>
      <c r="N36" s="10"/>
      <c r="O36" s="10"/>
      <c r="P36" s="10"/>
      <c r="Q36" s="10"/>
      <c r="R36" s="10"/>
      <c r="S36" s="10"/>
      <c r="T36" s="10"/>
      <c r="U36" s="10"/>
      <c r="V36" s="10"/>
      <c r="W36" s="10"/>
      <c r="X36" s="10"/>
      <c r="Y36" s="10"/>
      <c r="Z36" s="10"/>
    </row>
    <row r="37" ht="12.75" customHeight="1">
      <c r="A37" s="51"/>
      <c r="B37" s="53"/>
      <c r="C37" s="13"/>
      <c r="D37" s="13"/>
      <c r="E37" s="13"/>
      <c r="F37" s="14"/>
      <c r="G37" s="10"/>
      <c r="H37" s="10"/>
      <c r="I37" s="10"/>
      <c r="J37" s="10"/>
      <c r="K37" s="10"/>
      <c r="L37" s="10"/>
      <c r="M37" s="10"/>
      <c r="N37" s="10"/>
      <c r="O37" s="10"/>
      <c r="P37" s="10"/>
      <c r="Q37" s="10"/>
      <c r="R37" s="10"/>
      <c r="S37" s="10"/>
      <c r="T37" s="10"/>
      <c r="U37" s="10"/>
      <c r="V37" s="10"/>
      <c r="W37" s="10"/>
      <c r="X37" s="10"/>
      <c r="Y37" s="10"/>
      <c r="Z37" s="10"/>
    </row>
    <row r="38" ht="12.75" customHeight="1">
      <c r="A38" s="51"/>
      <c r="B38" s="53"/>
      <c r="C38" s="13"/>
      <c r="D38" s="13"/>
      <c r="E38" s="13"/>
      <c r="F38" s="14"/>
      <c r="G38" s="10"/>
      <c r="H38" s="10"/>
      <c r="I38" s="10"/>
      <c r="J38" s="10"/>
      <c r="K38" s="10"/>
      <c r="L38" s="10"/>
      <c r="M38" s="10"/>
      <c r="N38" s="10"/>
      <c r="O38" s="10"/>
      <c r="P38" s="10"/>
      <c r="Q38" s="10"/>
      <c r="R38" s="10"/>
      <c r="S38" s="10"/>
      <c r="T38" s="10"/>
      <c r="U38" s="10"/>
      <c r="V38" s="10"/>
      <c r="W38" s="10"/>
      <c r="X38" s="10"/>
      <c r="Y38" s="10"/>
      <c r="Z38" s="10"/>
    </row>
    <row r="39" ht="12.75" customHeight="1">
      <c r="A39" s="51"/>
      <c r="B39" s="53"/>
      <c r="C39" s="13"/>
      <c r="D39" s="13"/>
      <c r="E39" s="13"/>
      <c r="F39" s="14"/>
      <c r="G39" s="10"/>
      <c r="H39" s="10"/>
      <c r="I39" s="10"/>
      <c r="J39" s="10"/>
      <c r="K39" s="10"/>
      <c r="L39" s="10"/>
      <c r="M39" s="10"/>
      <c r="N39" s="10"/>
      <c r="O39" s="10"/>
      <c r="P39" s="10"/>
      <c r="Q39" s="10"/>
      <c r="R39" s="10"/>
      <c r="S39" s="10"/>
      <c r="T39" s="10"/>
      <c r="U39" s="10"/>
      <c r="V39" s="10"/>
      <c r="W39" s="10"/>
      <c r="X39" s="10"/>
      <c r="Y39" s="10"/>
      <c r="Z39" s="10"/>
    </row>
    <row r="40" ht="12.75" customHeight="1">
      <c r="A40" s="51"/>
      <c r="B40" s="53"/>
      <c r="C40" s="13"/>
      <c r="D40" s="13"/>
      <c r="E40" s="13"/>
      <c r="F40" s="14"/>
      <c r="G40" s="10"/>
      <c r="H40" s="10"/>
      <c r="I40" s="10"/>
      <c r="J40" s="10"/>
      <c r="K40" s="10"/>
      <c r="L40" s="10"/>
      <c r="M40" s="10"/>
      <c r="N40" s="10"/>
      <c r="O40" s="10"/>
      <c r="P40" s="10"/>
      <c r="Q40" s="10"/>
      <c r="R40" s="10"/>
      <c r="S40" s="10"/>
      <c r="T40" s="10"/>
      <c r="U40" s="10"/>
      <c r="V40" s="10"/>
      <c r="W40" s="10"/>
      <c r="X40" s="10"/>
      <c r="Y40" s="10"/>
      <c r="Z40" s="10"/>
    </row>
    <row r="41" ht="12.75" customHeight="1">
      <c r="A41" s="51"/>
      <c r="B41" s="53"/>
      <c r="C41" s="13"/>
      <c r="D41" s="13"/>
      <c r="E41" s="13"/>
      <c r="F41" s="14"/>
      <c r="G41" s="10"/>
      <c r="H41" s="10"/>
      <c r="I41" s="10"/>
      <c r="J41" s="10"/>
      <c r="K41" s="10"/>
      <c r="L41" s="10"/>
      <c r="M41" s="10"/>
      <c r="N41" s="10"/>
      <c r="O41" s="10"/>
      <c r="P41" s="10"/>
      <c r="Q41" s="10"/>
      <c r="R41" s="10"/>
      <c r="S41" s="10"/>
      <c r="T41" s="10"/>
      <c r="U41" s="10"/>
      <c r="V41" s="10"/>
      <c r="W41" s="10"/>
      <c r="X41" s="10"/>
      <c r="Y41" s="10"/>
      <c r="Z41" s="10"/>
    </row>
    <row r="42" ht="12.75" customHeight="1">
      <c r="A42" s="51"/>
      <c r="B42" s="53"/>
      <c r="C42" s="13"/>
      <c r="D42" s="13"/>
      <c r="E42" s="13"/>
      <c r="F42" s="14"/>
      <c r="G42" s="10"/>
      <c r="H42" s="10"/>
      <c r="I42" s="10"/>
      <c r="J42" s="10"/>
      <c r="K42" s="10"/>
      <c r="L42" s="10"/>
      <c r="M42" s="10"/>
      <c r="N42" s="10"/>
      <c r="O42" s="10"/>
      <c r="P42" s="10"/>
      <c r="Q42" s="10"/>
      <c r="R42" s="10"/>
      <c r="S42" s="10"/>
      <c r="T42" s="10"/>
      <c r="U42" s="10"/>
      <c r="V42" s="10"/>
      <c r="W42" s="10"/>
      <c r="X42" s="10"/>
      <c r="Y42" s="10"/>
      <c r="Z42" s="10"/>
    </row>
    <row r="43" ht="12.75" customHeight="1">
      <c r="A43" s="51"/>
      <c r="B43" s="53"/>
      <c r="C43" s="13"/>
      <c r="D43" s="13"/>
      <c r="E43" s="13"/>
      <c r="F43" s="14"/>
      <c r="G43" s="10"/>
      <c r="H43" s="10"/>
      <c r="I43" s="10"/>
      <c r="J43" s="10"/>
      <c r="K43" s="10"/>
      <c r="L43" s="10"/>
      <c r="M43" s="10"/>
      <c r="N43" s="10"/>
      <c r="O43" s="10"/>
      <c r="P43" s="10"/>
      <c r="Q43" s="10"/>
      <c r="R43" s="10"/>
      <c r="S43" s="10"/>
      <c r="T43" s="10"/>
      <c r="U43" s="10"/>
      <c r="V43" s="10"/>
      <c r="W43" s="10"/>
      <c r="X43" s="10"/>
      <c r="Y43" s="10"/>
      <c r="Z43" s="10"/>
    </row>
    <row r="44" ht="12.75" customHeight="1">
      <c r="A44" s="51"/>
      <c r="B44" s="53"/>
      <c r="C44" s="13"/>
      <c r="D44" s="13"/>
      <c r="E44" s="13"/>
      <c r="F44" s="14"/>
      <c r="G44" s="10"/>
      <c r="H44" s="10"/>
      <c r="I44" s="10"/>
      <c r="J44" s="10"/>
      <c r="K44" s="10"/>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3">
    <mergeCell ref="B12:F12"/>
    <mergeCell ref="B11:F11"/>
    <mergeCell ref="B16:F16"/>
    <mergeCell ref="B17:F17"/>
    <mergeCell ref="A3:A4"/>
    <mergeCell ref="B3:F4"/>
    <mergeCell ref="D1:E1"/>
    <mergeCell ref="B8:F8"/>
    <mergeCell ref="B5:F5"/>
    <mergeCell ref="B13:F13"/>
    <mergeCell ref="B43:F43"/>
    <mergeCell ref="B44:F44"/>
    <mergeCell ref="B26:F26"/>
    <mergeCell ref="B25:F25"/>
    <mergeCell ref="B24:F24"/>
    <mergeCell ref="B33:F33"/>
    <mergeCell ref="B32:F32"/>
    <mergeCell ref="B31:F31"/>
    <mergeCell ref="B29:F29"/>
    <mergeCell ref="B30:F30"/>
    <mergeCell ref="B28:F28"/>
    <mergeCell ref="B27:F27"/>
    <mergeCell ref="B6:F6"/>
    <mergeCell ref="B7:F7"/>
    <mergeCell ref="B10:F10"/>
    <mergeCell ref="B9:F9"/>
    <mergeCell ref="B14:F14"/>
    <mergeCell ref="B15:F15"/>
    <mergeCell ref="B18:F18"/>
    <mergeCell ref="B19:F19"/>
    <mergeCell ref="B20:F20"/>
    <mergeCell ref="B21:F21"/>
    <mergeCell ref="B22:F22"/>
    <mergeCell ref="B23:F23"/>
    <mergeCell ref="B40:F40"/>
    <mergeCell ref="B39:F39"/>
    <mergeCell ref="B36:F36"/>
    <mergeCell ref="B38:F38"/>
    <mergeCell ref="B37:F37"/>
    <mergeCell ref="B41:F41"/>
    <mergeCell ref="B42:F42"/>
    <mergeCell ref="B34:F34"/>
    <mergeCell ref="B35:F35"/>
  </mergeCells>
  <printOptions/>
  <pageMargins bottom="0.75" footer="0.0" header="0.0" left="0.7" right="0.7" top="0.75"/>
  <pageSetup orientation="landscape"/>
  <headerFooter>
    <oddHeader>&amp;LBNY Mellon&amp;RReview Decision Log</oddHeader>
    <oddFooter>&amp;LInternal Classification:  Internal&amp;CPage &amp;P of &amp;R&amp;A</oddFooter>
  </headerFooter>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8.0"/>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37.5" customHeight="1">
      <c r="A2" s="12" t="s">
        <v>6</v>
      </c>
      <c r="B2" s="4"/>
      <c r="C2" s="6"/>
      <c r="D2" s="15">
        <v>43587.0</v>
      </c>
      <c r="E2" s="17" t="s">
        <v>409</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29</v>
      </c>
      <c r="C5" s="37" t="s">
        <v>411</v>
      </c>
      <c r="D5" s="39" t="s">
        <v>24</v>
      </c>
      <c r="E5" s="41" t="s">
        <v>412</v>
      </c>
      <c r="F5" s="45"/>
      <c r="G5" s="47"/>
      <c r="H5" s="49"/>
    </row>
    <row r="6" ht="35.25" customHeight="1">
      <c r="A6" s="31">
        <v>2.0</v>
      </c>
      <c r="B6" s="35" t="s">
        <v>29</v>
      </c>
      <c r="C6" s="37" t="s">
        <v>98</v>
      </c>
      <c r="D6" s="39" t="s">
        <v>31</v>
      </c>
      <c r="E6" s="41" t="s">
        <v>415</v>
      </c>
      <c r="F6" s="45"/>
      <c r="G6" s="47"/>
      <c r="H6" s="49"/>
    </row>
    <row r="7">
      <c r="A7" s="31">
        <v>3.0</v>
      </c>
      <c r="B7" s="35"/>
      <c r="C7" s="37"/>
      <c r="D7" s="39"/>
      <c r="E7" s="41"/>
      <c r="F7" s="45"/>
      <c r="G7" s="47"/>
      <c r="H7" s="49"/>
    </row>
    <row r="8" ht="34.5" customHeight="1">
      <c r="A8" s="31">
        <v>4.0</v>
      </c>
      <c r="B8" s="35"/>
      <c r="C8" s="37"/>
      <c r="D8" s="39"/>
      <c r="E8" s="41"/>
      <c r="F8" s="45"/>
      <c r="G8" s="47"/>
      <c r="H8" s="49"/>
    </row>
    <row r="9" ht="15.75" customHeight="1">
      <c r="A9" s="31">
        <v>5.0</v>
      </c>
      <c r="B9" s="35"/>
      <c r="C9" s="37"/>
      <c r="D9" s="39"/>
      <c r="E9" s="41"/>
      <c r="F9" s="45"/>
      <c r="G9" s="47"/>
      <c r="H9" s="49"/>
    </row>
    <row r="10" ht="15.75" customHeight="1">
      <c r="A10" s="31">
        <v>6.0</v>
      </c>
      <c r="B10" s="35"/>
      <c r="C10" s="37"/>
      <c r="D10" s="39"/>
      <c r="E10" s="41"/>
      <c r="F10" s="45"/>
      <c r="G10" s="47"/>
      <c r="H10" s="49"/>
    </row>
    <row r="11" ht="15.75" customHeight="1">
      <c r="A11" s="31">
        <v>7.0</v>
      </c>
      <c r="B11" s="35"/>
      <c r="C11" s="37"/>
      <c r="D11" s="39"/>
      <c r="E11" s="41"/>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3:G4"/>
    <mergeCell ref="E3:E4"/>
    <mergeCell ref="F1:G1"/>
    <mergeCell ref="F2:G2"/>
    <mergeCell ref="F3:F4"/>
    <mergeCell ref="C3:C4"/>
    <mergeCell ref="D3:D4"/>
    <mergeCell ref="A2:C2"/>
    <mergeCell ref="A1:C1"/>
    <mergeCell ref="A3:A4"/>
    <mergeCell ref="B3:B4"/>
    <mergeCell ref="A17:D17"/>
    <mergeCell ref="A18:D18"/>
    <mergeCell ref="H3:H4"/>
    <mergeCell ref="E17:H17"/>
    <mergeCell ref="F18:H18"/>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9.86"/>
    <col customWidth="1" min="3" max="3" width="15.14"/>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26.25" customHeight="1">
      <c r="A2" s="12" t="s">
        <v>6</v>
      </c>
      <c r="B2" s="4"/>
      <c r="C2" s="6"/>
      <c r="D2" s="15">
        <v>43587.0</v>
      </c>
      <c r="E2" s="17" t="s">
        <v>410</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16.5" customHeight="1">
      <c r="A5" s="31">
        <v>1.0</v>
      </c>
      <c r="B5" s="35" t="s">
        <v>33</v>
      </c>
      <c r="C5" s="37" t="s">
        <v>413</v>
      </c>
      <c r="D5" s="69" t="s">
        <v>414</v>
      </c>
      <c r="E5" s="41" t="s">
        <v>416</v>
      </c>
      <c r="F5" s="45"/>
      <c r="G5" s="47"/>
      <c r="H5" s="49"/>
    </row>
    <row r="6" ht="17.25" customHeight="1">
      <c r="A6" s="31">
        <v>2.0</v>
      </c>
      <c r="B6" s="35" t="s">
        <v>22</v>
      </c>
      <c r="C6" s="37" t="s">
        <v>417</v>
      </c>
      <c r="D6" s="69" t="s">
        <v>414</v>
      </c>
      <c r="E6" s="41" t="s">
        <v>418</v>
      </c>
      <c r="F6" s="45"/>
      <c r="G6" s="47"/>
      <c r="H6" s="49"/>
    </row>
    <row r="7">
      <c r="A7" s="31">
        <v>3.0</v>
      </c>
      <c r="B7" s="35" t="s">
        <v>33</v>
      </c>
      <c r="C7" s="37" t="s">
        <v>419</v>
      </c>
      <c r="D7" s="70" t="s">
        <v>414</v>
      </c>
      <c r="E7" s="41" t="s">
        <v>420</v>
      </c>
      <c r="F7" s="45"/>
      <c r="G7" s="47"/>
      <c r="H7" s="49"/>
    </row>
    <row r="8" ht="12.75" customHeight="1">
      <c r="A8" s="31">
        <v>4.0</v>
      </c>
      <c r="B8" s="35" t="s">
        <v>33</v>
      </c>
      <c r="C8" s="37" t="s">
        <v>421</v>
      </c>
      <c r="D8" s="69" t="s">
        <v>414</v>
      </c>
      <c r="E8" s="41" t="s">
        <v>422</v>
      </c>
      <c r="F8" s="45"/>
      <c r="G8" s="47"/>
      <c r="H8" s="49"/>
    </row>
    <row r="9" ht="15.75" customHeight="1">
      <c r="A9" s="31">
        <v>5.0</v>
      </c>
      <c r="B9" s="35" t="s">
        <v>33</v>
      </c>
      <c r="C9" s="37" t="s">
        <v>423</v>
      </c>
      <c r="D9" s="70" t="s">
        <v>414</v>
      </c>
      <c r="E9" s="41" t="s">
        <v>424</v>
      </c>
      <c r="F9" s="45"/>
      <c r="G9" s="47"/>
      <c r="H9" s="49"/>
    </row>
    <row r="10" ht="15.75" customHeight="1">
      <c r="A10" s="31">
        <v>6.0</v>
      </c>
      <c r="B10" s="35"/>
      <c r="C10" s="37"/>
      <c r="D10" s="39"/>
      <c r="E10" s="41"/>
      <c r="F10" s="45"/>
      <c r="G10" s="47"/>
      <c r="H10" s="49"/>
    </row>
    <row r="11" ht="15.75" customHeight="1">
      <c r="A11" s="31">
        <v>7.0</v>
      </c>
      <c r="B11" s="35"/>
      <c r="C11" s="37"/>
      <c r="D11" s="39"/>
      <c r="E11" s="41"/>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2:C2"/>
    <mergeCell ref="A1:C1"/>
    <mergeCell ref="A3:A4"/>
    <mergeCell ref="B3:B4"/>
    <mergeCell ref="A17:D17"/>
    <mergeCell ref="A18:D18"/>
    <mergeCell ref="E17:H17"/>
    <mergeCell ref="F18:H18"/>
    <mergeCell ref="G3:G4"/>
    <mergeCell ref="E3:E4"/>
    <mergeCell ref="F1:G1"/>
    <mergeCell ref="F2:G2"/>
    <mergeCell ref="F3:F4"/>
    <mergeCell ref="C3:C4"/>
    <mergeCell ref="D3:D4"/>
    <mergeCell ref="H3:H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26.57"/>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27.75" customHeight="1">
      <c r="A2" s="12" t="s">
        <v>6</v>
      </c>
      <c r="B2" s="4"/>
      <c r="C2" s="6"/>
      <c r="D2" s="15">
        <v>43587.0</v>
      </c>
      <c r="E2" s="17" t="s">
        <v>425</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69" t="s">
        <v>414</v>
      </c>
      <c r="E5" s="41" t="s">
        <v>416</v>
      </c>
      <c r="F5" s="45"/>
      <c r="G5" s="47"/>
      <c r="H5" s="49"/>
    </row>
    <row r="6" ht="13.5" customHeight="1">
      <c r="A6" s="31">
        <v>2.0</v>
      </c>
      <c r="B6" s="35" t="s">
        <v>22</v>
      </c>
      <c r="C6" s="37" t="s">
        <v>426</v>
      </c>
      <c r="D6" s="69" t="s">
        <v>414</v>
      </c>
      <c r="E6" s="41" t="s">
        <v>418</v>
      </c>
      <c r="F6" s="45"/>
      <c r="G6" s="47"/>
      <c r="H6" s="49"/>
    </row>
    <row r="7">
      <c r="A7" s="31">
        <v>3.0</v>
      </c>
      <c r="B7" s="35" t="s">
        <v>22</v>
      </c>
      <c r="C7" s="37" t="s">
        <v>427</v>
      </c>
      <c r="D7" s="69" t="s">
        <v>414</v>
      </c>
      <c r="E7" s="41" t="s">
        <v>428</v>
      </c>
      <c r="F7" s="45"/>
      <c r="G7" s="47"/>
      <c r="H7" s="49"/>
    </row>
    <row r="8" ht="14.25" customHeight="1">
      <c r="A8" s="31">
        <v>4.0</v>
      </c>
      <c r="B8" s="35" t="s">
        <v>33</v>
      </c>
      <c r="C8" s="37" t="s">
        <v>419</v>
      </c>
      <c r="D8" s="69" t="s">
        <v>414</v>
      </c>
      <c r="E8" s="41" t="s">
        <v>429</v>
      </c>
      <c r="F8" s="45"/>
      <c r="G8" s="47"/>
      <c r="H8" s="49"/>
    </row>
    <row r="9" ht="15.75" customHeight="1">
      <c r="A9" s="31">
        <v>5.0</v>
      </c>
      <c r="B9" s="35" t="s">
        <v>97</v>
      </c>
      <c r="C9" s="37" t="s">
        <v>430</v>
      </c>
      <c r="D9" s="69" t="s">
        <v>414</v>
      </c>
      <c r="E9" s="41" t="s">
        <v>431</v>
      </c>
      <c r="F9" s="45"/>
      <c r="G9" s="47"/>
      <c r="H9" s="49"/>
    </row>
    <row r="10" ht="15.75" customHeight="1">
      <c r="A10" s="31">
        <v>6.0</v>
      </c>
      <c r="B10" s="35" t="s">
        <v>33</v>
      </c>
      <c r="C10" s="37" t="s">
        <v>432</v>
      </c>
      <c r="D10" s="69" t="s">
        <v>414</v>
      </c>
      <c r="E10" s="41" t="s">
        <v>422</v>
      </c>
      <c r="F10" s="45"/>
      <c r="G10" s="47"/>
      <c r="H10" s="49"/>
    </row>
    <row r="11" ht="11.25" customHeight="1">
      <c r="A11" s="31">
        <v>7.0</v>
      </c>
      <c r="B11" s="35" t="s">
        <v>97</v>
      </c>
      <c r="C11" s="37" t="s">
        <v>433</v>
      </c>
      <c r="D11" s="69" t="s">
        <v>414</v>
      </c>
      <c r="E11" s="41" t="s">
        <v>434</v>
      </c>
      <c r="F11" s="45"/>
      <c r="G11" s="47"/>
      <c r="H11" s="49"/>
    </row>
    <row r="12" ht="17.25" customHeight="1">
      <c r="A12" s="31">
        <v>8.0</v>
      </c>
      <c r="B12" s="35" t="s">
        <v>33</v>
      </c>
      <c r="C12" s="37" t="s">
        <v>435</v>
      </c>
      <c r="D12" s="69" t="s">
        <v>414</v>
      </c>
      <c r="E12" s="41" t="s">
        <v>436</v>
      </c>
      <c r="F12" s="45"/>
      <c r="G12" s="47"/>
      <c r="H12" s="49"/>
    </row>
    <row r="13" ht="24.0" customHeight="1">
      <c r="A13" s="31">
        <v>9.0</v>
      </c>
      <c r="B13" s="35" t="s">
        <v>97</v>
      </c>
      <c r="C13" s="37" t="s">
        <v>437</v>
      </c>
      <c r="D13" s="70" t="s">
        <v>414</v>
      </c>
      <c r="E13" s="41" t="s">
        <v>438</v>
      </c>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2:C2"/>
    <mergeCell ref="A1:C1"/>
    <mergeCell ref="A3:A4"/>
    <mergeCell ref="B3:B4"/>
    <mergeCell ref="A17:D17"/>
    <mergeCell ref="A18:D18"/>
    <mergeCell ref="E17:H17"/>
    <mergeCell ref="F18:H18"/>
    <mergeCell ref="G3:G4"/>
    <mergeCell ref="E3:E4"/>
    <mergeCell ref="F1:G1"/>
    <mergeCell ref="F2:G2"/>
    <mergeCell ref="F3:F4"/>
    <mergeCell ref="C3:C4"/>
    <mergeCell ref="D3:D4"/>
    <mergeCell ref="H3:H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13.0"/>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39.0" customHeight="1">
      <c r="A2" s="12" t="s">
        <v>6</v>
      </c>
      <c r="B2" s="4"/>
      <c r="C2" s="6"/>
      <c r="D2" s="15">
        <v>43587.0</v>
      </c>
      <c r="E2" s="17" t="s">
        <v>439</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14.25" customHeight="1">
      <c r="A5" s="31">
        <v>1.0</v>
      </c>
      <c r="B5" s="35" t="s">
        <v>33</v>
      </c>
      <c r="C5" s="37" t="s">
        <v>413</v>
      </c>
      <c r="D5" s="69" t="s">
        <v>414</v>
      </c>
      <c r="E5" s="41" t="s">
        <v>416</v>
      </c>
      <c r="F5" s="45"/>
      <c r="G5" s="47"/>
      <c r="H5" s="49"/>
    </row>
    <row r="6" ht="14.25" customHeight="1">
      <c r="A6" s="31">
        <v>2.0</v>
      </c>
      <c r="B6" s="35" t="s">
        <v>22</v>
      </c>
      <c r="C6" s="37" t="s">
        <v>441</v>
      </c>
      <c r="D6" s="71" t="s">
        <v>414</v>
      </c>
      <c r="E6" s="41" t="s">
        <v>442</v>
      </c>
      <c r="F6" s="45"/>
      <c r="G6" s="47"/>
      <c r="H6" s="49"/>
    </row>
    <row r="7">
      <c r="A7" s="31">
        <v>3.0</v>
      </c>
      <c r="B7" s="35" t="s">
        <v>22</v>
      </c>
      <c r="C7" s="37" t="s">
        <v>443</v>
      </c>
      <c r="D7" s="69" t="s">
        <v>414</v>
      </c>
      <c r="E7" s="41" t="s">
        <v>444</v>
      </c>
      <c r="F7" s="45"/>
      <c r="G7" s="47"/>
      <c r="H7" s="49"/>
    </row>
    <row r="8" ht="17.25" customHeight="1">
      <c r="A8" s="31">
        <v>4.0</v>
      </c>
      <c r="B8" s="35" t="s">
        <v>33</v>
      </c>
      <c r="C8" s="37" t="s">
        <v>446</v>
      </c>
      <c r="D8" s="69" t="s">
        <v>414</v>
      </c>
      <c r="E8" s="41" t="s">
        <v>436</v>
      </c>
      <c r="F8" s="45"/>
      <c r="G8" s="47"/>
      <c r="H8" s="49"/>
    </row>
    <row r="9" ht="24.75" customHeight="1">
      <c r="A9" s="31">
        <v>5.0</v>
      </c>
      <c r="B9" s="35" t="s">
        <v>97</v>
      </c>
      <c r="C9" s="37" t="s">
        <v>447</v>
      </c>
      <c r="D9" s="69" t="s">
        <v>414</v>
      </c>
      <c r="E9" s="41" t="s">
        <v>449</v>
      </c>
      <c r="F9" s="45"/>
      <c r="G9" s="47"/>
      <c r="H9" s="49"/>
    </row>
    <row r="10" ht="23.25" customHeight="1">
      <c r="A10" s="31">
        <v>6.0</v>
      </c>
      <c r="B10" s="35" t="s">
        <v>97</v>
      </c>
      <c r="C10" s="37" t="s">
        <v>451</v>
      </c>
      <c r="D10" s="72" t="s">
        <v>414</v>
      </c>
      <c r="E10" s="41" t="s">
        <v>453</v>
      </c>
      <c r="F10" s="45"/>
      <c r="G10" s="47"/>
      <c r="H10" s="49"/>
    </row>
    <row r="11" ht="15.75" customHeight="1">
      <c r="A11" s="31">
        <v>7.0</v>
      </c>
      <c r="B11" s="35"/>
      <c r="C11" s="37"/>
      <c r="D11" s="39"/>
      <c r="E11" s="41"/>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2:C2"/>
    <mergeCell ref="A1:C1"/>
    <mergeCell ref="A3:A4"/>
    <mergeCell ref="B3:B4"/>
    <mergeCell ref="A17:D17"/>
    <mergeCell ref="A18:D18"/>
    <mergeCell ref="E17:H17"/>
    <mergeCell ref="F18:H18"/>
    <mergeCell ref="G3:G4"/>
    <mergeCell ref="E3:E4"/>
    <mergeCell ref="F1:G1"/>
    <mergeCell ref="F2:G2"/>
    <mergeCell ref="F3:F4"/>
    <mergeCell ref="C3:C4"/>
    <mergeCell ref="D3:D4"/>
    <mergeCell ref="H3:H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37.14"/>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32.25" customHeight="1">
      <c r="A2" s="12" t="s">
        <v>6</v>
      </c>
      <c r="B2" s="4"/>
      <c r="C2" s="6"/>
      <c r="D2" s="15">
        <v>43587.0</v>
      </c>
      <c r="E2" s="17" t="s">
        <v>440</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71" t="s">
        <v>414</v>
      </c>
      <c r="E5" s="41" t="s">
        <v>416</v>
      </c>
      <c r="F5" s="45"/>
      <c r="G5" s="47"/>
      <c r="H5" s="49"/>
    </row>
    <row r="6" ht="12.75" customHeight="1">
      <c r="A6" s="31">
        <v>2.0</v>
      </c>
      <c r="B6" s="35" t="s">
        <v>22</v>
      </c>
      <c r="C6" s="37" t="s">
        <v>445</v>
      </c>
      <c r="D6" s="69" t="s">
        <v>414</v>
      </c>
      <c r="E6" s="41" t="s">
        <v>418</v>
      </c>
      <c r="F6" s="45"/>
      <c r="G6" s="47"/>
      <c r="H6" s="49"/>
    </row>
    <row r="7">
      <c r="A7" s="31">
        <v>3.0</v>
      </c>
      <c r="B7" s="35" t="s">
        <v>33</v>
      </c>
      <c r="C7" s="37" t="s">
        <v>448</v>
      </c>
      <c r="D7" s="69" t="s">
        <v>414</v>
      </c>
      <c r="E7" s="41" t="s">
        <v>450</v>
      </c>
      <c r="F7" s="45"/>
      <c r="G7" s="47"/>
      <c r="H7" s="49"/>
    </row>
    <row r="8" ht="19.5" customHeight="1">
      <c r="A8" s="31">
        <v>4.0</v>
      </c>
      <c r="B8" s="35" t="s">
        <v>97</v>
      </c>
      <c r="C8" s="37" t="s">
        <v>452</v>
      </c>
      <c r="D8" s="73" t="s">
        <v>414</v>
      </c>
      <c r="E8" s="41" t="s">
        <v>444</v>
      </c>
      <c r="F8" s="45"/>
      <c r="G8" s="47"/>
      <c r="H8" s="49"/>
    </row>
    <row r="9" ht="15.75" customHeight="1">
      <c r="A9" s="31">
        <v>5.0</v>
      </c>
      <c r="B9" s="35" t="s">
        <v>33</v>
      </c>
      <c r="C9" s="37" t="s">
        <v>454</v>
      </c>
      <c r="D9" s="69" t="s">
        <v>414</v>
      </c>
      <c r="E9" s="41" t="s">
        <v>455</v>
      </c>
      <c r="F9" s="45"/>
      <c r="G9" s="47"/>
      <c r="H9" s="49"/>
    </row>
    <row r="10" ht="15.75" customHeight="1">
      <c r="A10" s="31">
        <v>6.0</v>
      </c>
      <c r="B10" s="35" t="s">
        <v>33</v>
      </c>
      <c r="C10" s="37" t="s">
        <v>456</v>
      </c>
      <c r="D10" s="73" t="s">
        <v>414</v>
      </c>
      <c r="E10" s="41" t="s">
        <v>436</v>
      </c>
      <c r="F10" s="45"/>
      <c r="G10" s="47"/>
      <c r="H10" s="49"/>
    </row>
    <row r="11" ht="15.75" customHeight="1">
      <c r="A11" s="31">
        <v>7.0</v>
      </c>
      <c r="B11" s="35" t="s">
        <v>33</v>
      </c>
      <c r="C11" s="37" t="s">
        <v>457</v>
      </c>
      <c r="D11" s="69" t="s">
        <v>414</v>
      </c>
      <c r="E11" s="41" t="s">
        <v>458</v>
      </c>
      <c r="F11" s="45"/>
      <c r="G11" s="47"/>
      <c r="H11" s="49"/>
    </row>
    <row r="12" ht="15.75" customHeight="1">
      <c r="A12" s="31">
        <v>8.0</v>
      </c>
      <c r="B12" s="35" t="s">
        <v>33</v>
      </c>
      <c r="C12" s="37" t="s">
        <v>459</v>
      </c>
      <c r="D12" s="69" t="s">
        <v>414</v>
      </c>
      <c r="E12" s="41" t="s">
        <v>460</v>
      </c>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2:C2"/>
    <mergeCell ref="A1:C1"/>
    <mergeCell ref="A3:A4"/>
    <mergeCell ref="B3:B4"/>
    <mergeCell ref="A17:D17"/>
    <mergeCell ref="A18:D18"/>
    <mergeCell ref="E17:H17"/>
    <mergeCell ref="F18:H18"/>
    <mergeCell ref="G3:G4"/>
    <mergeCell ref="E3:E4"/>
    <mergeCell ref="F1:G1"/>
    <mergeCell ref="F2:G2"/>
    <mergeCell ref="F3:F4"/>
    <mergeCell ref="C3:C4"/>
    <mergeCell ref="D3:D4"/>
    <mergeCell ref="H3:H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3"/>
    <col customWidth="1" min="2" max="2" width="28.86"/>
    <col customWidth="1" min="3" max="3" width="37.0"/>
    <col customWidth="1" min="4" max="4" width="11.29"/>
    <col customWidth="1" min="5" max="5" width="0.14"/>
    <col customWidth="1" min="6" max="6" width="45.0"/>
    <col customWidth="1" min="7" max="26" width="8.0"/>
  </cols>
  <sheetData>
    <row r="1" ht="13.5" customHeight="1">
      <c r="A1" s="3" t="s">
        <v>1</v>
      </c>
      <c r="B1" s="7" t="s">
        <v>0</v>
      </c>
      <c r="C1" s="8" t="s">
        <v>3</v>
      </c>
      <c r="D1" s="2" t="s">
        <v>4</v>
      </c>
      <c r="E1" s="6"/>
      <c r="F1" s="8" t="s">
        <v>2</v>
      </c>
      <c r="G1" s="10"/>
      <c r="H1" s="10"/>
      <c r="I1" s="10"/>
      <c r="J1" s="10"/>
      <c r="K1" s="10"/>
      <c r="L1" s="10"/>
      <c r="M1" s="10"/>
      <c r="N1" s="10"/>
      <c r="O1" s="10"/>
      <c r="P1" s="10"/>
      <c r="Q1" s="10"/>
      <c r="R1" s="10"/>
      <c r="S1" s="10"/>
      <c r="T1" s="10"/>
      <c r="U1" s="10"/>
      <c r="V1" s="10"/>
      <c r="W1" s="10"/>
      <c r="X1" s="10"/>
      <c r="Y1" s="10"/>
      <c r="Z1" s="10"/>
    </row>
    <row r="2" ht="38.25" customHeight="1">
      <c r="A2" s="16">
        <f>IF(RevDate=""," ",RevDate)</f>
        <v>43587</v>
      </c>
      <c r="B2" s="18" t="str">
        <f>IF(AuthName=""," ",AuthName)</f>
        <v>Viktoriya Drozd, Volkan Durakci, Wasana Klinudom, and Michael Zand</v>
      </c>
      <c r="C2" s="18" t="str">
        <f>IF(WPName=""," ",WPName)</f>
        <v>User's Manual</v>
      </c>
      <c r="D2" s="21">
        <f>IF(VerNum=""," ",VerNum)</f>
        <v>1</v>
      </c>
      <c r="E2" s="18"/>
      <c r="F2" s="18" t="str">
        <f>IF(ProjName=""," ",ProjName)</f>
        <v>Whatever You Say (WUS)</v>
      </c>
      <c r="G2" s="10"/>
      <c r="H2" s="10"/>
      <c r="I2" s="10"/>
      <c r="J2" s="10"/>
      <c r="K2" s="10"/>
      <c r="L2" s="10"/>
      <c r="M2" s="10"/>
      <c r="N2" s="10"/>
      <c r="O2" s="10"/>
      <c r="P2" s="10"/>
      <c r="Q2" s="10"/>
      <c r="R2" s="10"/>
      <c r="S2" s="10"/>
      <c r="T2" s="10"/>
      <c r="U2" s="10"/>
      <c r="V2" s="10"/>
      <c r="W2" s="10"/>
      <c r="X2" s="10"/>
      <c r="Y2" s="10"/>
      <c r="Z2" s="10"/>
    </row>
    <row r="3" ht="12.75" customHeight="1">
      <c r="A3" s="23" t="s">
        <v>12</v>
      </c>
      <c r="B3" s="25" t="s">
        <v>15</v>
      </c>
      <c r="C3" s="26"/>
      <c r="D3" s="26"/>
      <c r="E3" s="26"/>
      <c r="F3" s="27"/>
      <c r="G3" s="10"/>
      <c r="H3" s="10"/>
      <c r="I3" s="10"/>
      <c r="J3" s="10"/>
      <c r="K3" s="10"/>
      <c r="L3" s="10"/>
      <c r="M3" s="10"/>
      <c r="N3" s="10"/>
      <c r="O3" s="10"/>
      <c r="P3" s="10"/>
      <c r="Q3" s="10"/>
      <c r="R3" s="10"/>
      <c r="S3" s="10"/>
      <c r="T3" s="10"/>
      <c r="U3" s="10"/>
      <c r="V3" s="10"/>
      <c r="W3" s="10"/>
      <c r="X3" s="10"/>
      <c r="Y3" s="10"/>
      <c r="Z3" s="10"/>
    </row>
    <row r="4" ht="13.5" customHeight="1">
      <c r="A4" s="30"/>
      <c r="B4" s="32"/>
      <c r="C4" s="33"/>
      <c r="D4" s="33"/>
      <c r="E4" s="33"/>
      <c r="F4" s="34"/>
      <c r="G4" s="10"/>
      <c r="H4" s="10"/>
      <c r="I4" s="10"/>
      <c r="J4" s="10"/>
      <c r="K4" s="10"/>
      <c r="L4" s="10"/>
      <c r="M4" s="10"/>
      <c r="N4" s="10"/>
      <c r="O4" s="10"/>
      <c r="P4" s="10"/>
      <c r="Q4" s="10"/>
      <c r="R4" s="10"/>
      <c r="S4" s="10"/>
      <c r="T4" s="10"/>
      <c r="U4" s="10"/>
      <c r="V4" s="10"/>
      <c r="W4" s="10"/>
      <c r="X4" s="10"/>
      <c r="Y4" s="10"/>
      <c r="Z4" s="10"/>
    </row>
    <row r="5" ht="12.75" customHeight="1">
      <c r="A5" s="36">
        <v>1.0</v>
      </c>
      <c r="B5" s="38" t="s">
        <v>23</v>
      </c>
      <c r="C5" s="40"/>
      <c r="D5" s="40"/>
      <c r="E5" s="40"/>
      <c r="F5" s="42"/>
      <c r="G5" s="10"/>
      <c r="H5" s="10"/>
      <c r="I5" s="10"/>
      <c r="J5" s="10"/>
      <c r="K5" s="10"/>
      <c r="L5" s="10"/>
      <c r="M5" s="10"/>
      <c r="N5" s="10"/>
      <c r="O5" s="10"/>
      <c r="P5" s="10"/>
      <c r="Q5" s="10"/>
      <c r="R5" s="10"/>
      <c r="S5" s="10"/>
      <c r="T5" s="10"/>
      <c r="U5" s="10"/>
      <c r="V5" s="10"/>
      <c r="W5" s="10"/>
      <c r="X5" s="10"/>
      <c r="Y5" s="10"/>
      <c r="Z5" s="10"/>
    </row>
    <row r="6" ht="12.75" customHeight="1">
      <c r="A6" s="44">
        <v>2.0</v>
      </c>
      <c r="B6" s="46" t="s">
        <v>26</v>
      </c>
      <c r="C6" s="13"/>
      <c r="D6" s="13"/>
      <c r="E6" s="13"/>
      <c r="F6" s="14"/>
      <c r="G6" s="10"/>
      <c r="H6" s="10"/>
      <c r="I6" s="10"/>
      <c r="J6" s="10"/>
      <c r="K6" s="10"/>
      <c r="L6" s="10"/>
      <c r="M6" s="10"/>
      <c r="N6" s="10"/>
      <c r="O6" s="10"/>
      <c r="P6" s="10"/>
      <c r="Q6" s="10"/>
      <c r="R6" s="10"/>
      <c r="S6" s="10"/>
      <c r="T6" s="10"/>
      <c r="U6" s="10"/>
      <c r="V6" s="10"/>
      <c r="W6" s="10"/>
      <c r="X6" s="10"/>
      <c r="Y6" s="10"/>
      <c r="Z6" s="10"/>
    </row>
    <row r="7" ht="12.75" customHeight="1">
      <c r="A7" s="44">
        <v>3.0</v>
      </c>
      <c r="B7" s="46" t="s">
        <v>27</v>
      </c>
      <c r="C7" s="13"/>
      <c r="D7" s="13"/>
      <c r="E7" s="13"/>
      <c r="F7" s="14"/>
      <c r="G7" s="10"/>
      <c r="H7" s="10"/>
      <c r="I7" s="10"/>
      <c r="J7" s="10"/>
      <c r="K7" s="10"/>
      <c r="L7" s="10"/>
      <c r="M7" s="10"/>
      <c r="N7" s="10"/>
      <c r="O7" s="10"/>
      <c r="P7" s="10"/>
      <c r="Q7" s="10"/>
      <c r="R7" s="10"/>
      <c r="S7" s="10"/>
      <c r="T7" s="10"/>
      <c r="U7" s="10"/>
      <c r="V7" s="10"/>
      <c r="W7" s="10"/>
      <c r="X7" s="10"/>
      <c r="Y7" s="10"/>
      <c r="Z7" s="10"/>
    </row>
    <row r="8" ht="12.75" customHeight="1">
      <c r="A8" s="44">
        <v>4.0</v>
      </c>
      <c r="B8" s="46" t="s">
        <v>28</v>
      </c>
      <c r="C8" s="13"/>
      <c r="D8" s="13"/>
      <c r="E8" s="13"/>
      <c r="F8" s="14"/>
      <c r="G8" s="10"/>
      <c r="H8" s="10"/>
      <c r="I8" s="10"/>
      <c r="J8" s="10"/>
      <c r="K8" s="10"/>
      <c r="L8" s="10"/>
      <c r="M8" s="10"/>
      <c r="N8" s="10"/>
      <c r="O8" s="10"/>
      <c r="P8" s="10"/>
      <c r="Q8" s="10"/>
      <c r="R8" s="10"/>
      <c r="S8" s="10"/>
      <c r="T8" s="10"/>
      <c r="U8" s="10"/>
      <c r="V8" s="10"/>
      <c r="W8" s="10"/>
      <c r="X8" s="10"/>
      <c r="Y8" s="10"/>
      <c r="Z8" s="10"/>
    </row>
    <row r="9" ht="12.75" customHeight="1">
      <c r="A9" s="51"/>
      <c r="B9" s="53"/>
      <c r="C9" s="13"/>
      <c r="D9" s="13"/>
      <c r="E9" s="13"/>
      <c r="F9" s="14"/>
      <c r="G9" s="10"/>
      <c r="H9" s="10"/>
      <c r="I9" s="10"/>
      <c r="J9" s="10"/>
      <c r="K9" s="10"/>
      <c r="L9" s="10"/>
      <c r="M9" s="10"/>
      <c r="N9" s="10"/>
      <c r="O9" s="10"/>
      <c r="P9" s="10"/>
      <c r="Q9" s="10"/>
      <c r="R9" s="10"/>
      <c r="S9" s="10"/>
      <c r="T9" s="10"/>
      <c r="U9" s="10"/>
      <c r="V9" s="10"/>
      <c r="W9" s="10"/>
      <c r="X9" s="10"/>
      <c r="Y9" s="10"/>
      <c r="Z9" s="10"/>
    </row>
    <row r="10" ht="12.75" customHeight="1">
      <c r="A10" s="51"/>
      <c r="B10" s="53"/>
      <c r="C10" s="13"/>
      <c r="D10" s="13"/>
      <c r="E10" s="13"/>
      <c r="F10" s="14"/>
      <c r="G10" s="10"/>
      <c r="H10" s="10"/>
      <c r="I10" s="10"/>
      <c r="J10" s="10"/>
      <c r="K10" s="10"/>
      <c r="L10" s="10"/>
      <c r="M10" s="10"/>
      <c r="N10" s="10"/>
      <c r="O10" s="10"/>
      <c r="P10" s="10"/>
      <c r="Q10" s="10"/>
      <c r="R10" s="10"/>
      <c r="S10" s="10"/>
      <c r="T10" s="10"/>
      <c r="U10" s="10"/>
      <c r="V10" s="10"/>
      <c r="W10" s="10"/>
      <c r="X10" s="10"/>
      <c r="Y10" s="10"/>
      <c r="Z10" s="10"/>
    </row>
    <row r="11" ht="12.75" customHeight="1">
      <c r="A11" s="51"/>
      <c r="B11" s="53"/>
      <c r="C11" s="13"/>
      <c r="D11" s="13"/>
      <c r="E11" s="13"/>
      <c r="F11" s="14"/>
      <c r="G11" s="10"/>
      <c r="H11" s="10"/>
      <c r="I11" s="10"/>
      <c r="J11" s="10"/>
      <c r="K11" s="10"/>
      <c r="L11" s="10"/>
      <c r="M11" s="10"/>
      <c r="N11" s="10"/>
      <c r="O11" s="10"/>
      <c r="P11" s="10"/>
      <c r="Q11" s="10"/>
      <c r="R11" s="10"/>
      <c r="S11" s="10"/>
      <c r="T11" s="10"/>
      <c r="U11" s="10"/>
      <c r="V11" s="10"/>
      <c r="W11" s="10"/>
      <c r="X11" s="10"/>
      <c r="Y11" s="10"/>
      <c r="Z11" s="10"/>
    </row>
    <row r="12" ht="12.75" customHeight="1">
      <c r="A12" s="51"/>
      <c r="B12" s="53"/>
      <c r="C12" s="13"/>
      <c r="D12" s="13"/>
      <c r="E12" s="13"/>
      <c r="F12" s="14"/>
      <c r="G12" s="10"/>
      <c r="H12" s="10"/>
      <c r="I12" s="10"/>
      <c r="J12" s="10"/>
      <c r="K12" s="10"/>
      <c r="L12" s="10"/>
      <c r="M12" s="10"/>
      <c r="N12" s="10"/>
      <c r="O12" s="10"/>
      <c r="P12" s="10"/>
      <c r="Q12" s="10"/>
      <c r="R12" s="10"/>
      <c r="S12" s="10"/>
      <c r="T12" s="10"/>
      <c r="U12" s="10"/>
      <c r="V12" s="10"/>
      <c r="W12" s="10"/>
      <c r="X12" s="10"/>
      <c r="Y12" s="10"/>
      <c r="Z12" s="10"/>
    </row>
    <row r="13" ht="12.75" customHeight="1">
      <c r="A13" s="51"/>
      <c r="B13" s="53"/>
      <c r="C13" s="13"/>
      <c r="D13" s="13"/>
      <c r="E13" s="13"/>
      <c r="F13" s="14"/>
      <c r="G13" s="10"/>
      <c r="H13" s="10"/>
      <c r="I13" s="10"/>
      <c r="J13" s="10"/>
      <c r="K13" s="10"/>
      <c r="L13" s="10"/>
      <c r="M13" s="10"/>
      <c r="N13" s="10"/>
      <c r="O13" s="10"/>
      <c r="P13" s="10"/>
      <c r="Q13" s="10"/>
      <c r="R13" s="10"/>
      <c r="S13" s="10"/>
      <c r="T13" s="10"/>
      <c r="U13" s="10"/>
      <c r="V13" s="10"/>
      <c r="W13" s="10"/>
      <c r="X13" s="10"/>
      <c r="Y13" s="10"/>
      <c r="Z13" s="10"/>
    </row>
    <row r="14" ht="12.75" customHeight="1">
      <c r="A14" s="51"/>
      <c r="B14" s="53"/>
      <c r="C14" s="13"/>
      <c r="D14" s="13"/>
      <c r="E14" s="13"/>
      <c r="F14" s="14"/>
      <c r="G14" s="10"/>
      <c r="H14" s="10"/>
      <c r="I14" s="10"/>
      <c r="J14" s="10"/>
      <c r="K14" s="10"/>
      <c r="L14" s="10"/>
      <c r="M14" s="10"/>
      <c r="N14" s="10"/>
      <c r="O14" s="10"/>
      <c r="P14" s="10"/>
      <c r="Q14" s="10"/>
      <c r="R14" s="10"/>
      <c r="S14" s="10"/>
      <c r="T14" s="10"/>
      <c r="U14" s="10"/>
      <c r="V14" s="10"/>
      <c r="W14" s="10"/>
      <c r="X14" s="10"/>
      <c r="Y14" s="10"/>
      <c r="Z14" s="10"/>
    </row>
    <row r="15" ht="12.75" customHeight="1">
      <c r="A15" s="51"/>
      <c r="B15" s="53"/>
      <c r="C15" s="13"/>
      <c r="D15" s="13"/>
      <c r="E15" s="13"/>
      <c r="F15" s="14"/>
      <c r="G15" s="10"/>
      <c r="H15" s="10"/>
      <c r="I15" s="10"/>
      <c r="J15" s="10"/>
      <c r="K15" s="10"/>
      <c r="L15" s="10"/>
      <c r="M15" s="10"/>
      <c r="N15" s="10"/>
      <c r="O15" s="10"/>
      <c r="P15" s="10"/>
      <c r="Q15" s="10"/>
      <c r="R15" s="10"/>
      <c r="S15" s="10"/>
      <c r="T15" s="10"/>
      <c r="U15" s="10"/>
      <c r="V15" s="10"/>
      <c r="W15" s="10"/>
      <c r="X15" s="10"/>
      <c r="Y15" s="10"/>
      <c r="Z15" s="10"/>
    </row>
    <row r="16" ht="12.75" customHeight="1">
      <c r="A16" s="51"/>
      <c r="B16" s="53"/>
      <c r="C16" s="13"/>
      <c r="D16" s="13"/>
      <c r="E16" s="13"/>
      <c r="F16" s="14"/>
      <c r="G16" s="10"/>
      <c r="H16" s="10"/>
      <c r="I16" s="10"/>
      <c r="J16" s="10"/>
      <c r="K16" s="10"/>
      <c r="L16" s="10"/>
      <c r="M16" s="10"/>
      <c r="N16" s="10"/>
      <c r="O16" s="10"/>
      <c r="P16" s="10"/>
      <c r="Q16" s="10"/>
      <c r="R16" s="10"/>
      <c r="S16" s="10"/>
      <c r="T16" s="10"/>
      <c r="U16" s="10"/>
      <c r="V16" s="10"/>
      <c r="W16" s="10"/>
      <c r="X16" s="10"/>
      <c r="Y16" s="10"/>
      <c r="Z16" s="10"/>
    </row>
    <row r="17" ht="12.75" customHeight="1">
      <c r="A17" s="51"/>
      <c r="B17" s="53"/>
      <c r="C17" s="13"/>
      <c r="D17" s="13"/>
      <c r="E17" s="13"/>
      <c r="F17" s="14"/>
      <c r="G17" s="10"/>
      <c r="H17" s="10"/>
      <c r="I17" s="10"/>
      <c r="J17" s="10"/>
      <c r="K17" s="10"/>
      <c r="L17" s="10"/>
      <c r="M17" s="10"/>
      <c r="N17" s="10"/>
      <c r="O17" s="10"/>
      <c r="P17" s="10"/>
      <c r="Q17" s="10"/>
      <c r="R17" s="10"/>
      <c r="S17" s="10"/>
      <c r="T17" s="10"/>
      <c r="U17" s="10"/>
      <c r="V17" s="10"/>
      <c r="W17" s="10"/>
      <c r="X17" s="10"/>
      <c r="Y17" s="10"/>
      <c r="Z17" s="10"/>
    </row>
    <row r="18" ht="12.75" customHeight="1">
      <c r="A18" s="51"/>
      <c r="B18" s="53"/>
      <c r="C18" s="13"/>
      <c r="D18" s="13"/>
      <c r="E18" s="13"/>
      <c r="F18" s="14"/>
      <c r="G18" s="10"/>
      <c r="H18" s="10"/>
      <c r="I18" s="10"/>
      <c r="J18" s="10"/>
      <c r="K18" s="10"/>
      <c r="L18" s="10"/>
      <c r="M18" s="10"/>
      <c r="N18" s="10"/>
      <c r="O18" s="10"/>
      <c r="P18" s="10"/>
      <c r="Q18" s="10"/>
      <c r="R18" s="10"/>
      <c r="S18" s="10"/>
      <c r="T18" s="10"/>
      <c r="U18" s="10"/>
      <c r="V18" s="10"/>
      <c r="W18" s="10"/>
      <c r="X18" s="10"/>
      <c r="Y18" s="10"/>
      <c r="Z18" s="10"/>
    </row>
    <row r="19" ht="12.75" customHeight="1">
      <c r="A19" s="51"/>
      <c r="B19" s="53"/>
      <c r="C19" s="13"/>
      <c r="D19" s="13"/>
      <c r="E19" s="13"/>
      <c r="F19" s="14"/>
      <c r="G19" s="10"/>
      <c r="H19" s="10"/>
      <c r="I19" s="10"/>
      <c r="J19" s="10"/>
      <c r="K19" s="10"/>
      <c r="L19" s="10"/>
      <c r="M19" s="10"/>
      <c r="N19" s="10"/>
      <c r="O19" s="10"/>
      <c r="P19" s="10"/>
      <c r="Q19" s="10"/>
      <c r="R19" s="10"/>
      <c r="S19" s="10"/>
      <c r="T19" s="10"/>
      <c r="U19" s="10"/>
      <c r="V19" s="10"/>
      <c r="W19" s="10"/>
      <c r="X19" s="10"/>
      <c r="Y19" s="10"/>
      <c r="Z19" s="10"/>
    </row>
    <row r="20" ht="12.75" customHeight="1">
      <c r="A20" s="51"/>
      <c r="B20" s="53"/>
      <c r="C20" s="13"/>
      <c r="D20" s="13"/>
      <c r="E20" s="13"/>
      <c r="F20" s="14"/>
      <c r="G20" s="10"/>
      <c r="H20" s="10"/>
      <c r="I20" s="10"/>
      <c r="J20" s="10"/>
      <c r="K20" s="10"/>
      <c r="L20" s="10"/>
      <c r="M20" s="10"/>
      <c r="N20" s="10"/>
      <c r="O20" s="10"/>
      <c r="P20" s="10"/>
      <c r="Q20" s="10"/>
      <c r="R20" s="10"/>
      <c r="S20" s="10"/>
      <c r="T20" s="10"/>
      <c r="U20" s="10"/>
      <c r="V20" s="10"/>
      <c r="W20" s="10"/>
      <c r="X20" s="10"/>
      <c r="Y20" s="10"/>
      <c r="Z20" s="10"/>
    </row>
    <row r="21" ht="12.75" customHeight="1">
      <c r="A21" s="51"/>
      <c r="B21" s="53"/>
      <c r="C21" s="13"/>
      <c r="D21" s="13"/>
      <c r="E21" s="13"/>
      <c r="F21" s="14"/>
      <c r="G21" s="10"/>
      <c r="H21" s="10"/>
      <c r="I21" s="10"/>
      <c r="J21" s="10"/>
      <c r="K21" s="10"/>
      <c r="L21" s="10"/>
      <c r="M21" s="10"/>
      <c r="N21" s="10"/>
      <c r="O21" s="10"/>
      <c r="P21" s="10"/>
      <c r="Q21" s="10"/>
      <c r="R21" s="10"/>
      <c r="S21" s="10"/>
      <c r="T21" s="10"/>
      <c r="U21" s="10"/>
      <c r="V21" s="10"/>
      <c r="W21" s="10"/>
      <c r="X21" s="10"/>
      <c r="Y21" s="10"/>
      <c r="Z21" s="10"/>
    </row>
    <row r="22" ht="12.75" customHeight="1">
      <c r="A22" s="51"/>
      <c r="B22" s="53"/>
      <c r="C22" s="13"/>
      <c r="D22" s="13"/>
      <c r="E22" s="13"/>
      <c r="F22" s="14"/>
      <c r="G22" s="10"/>
      <c r="H22" s="10"/>
      <c r="I22" s="10"/>
      <c r="J22" s="10"/>
      <c r="K22" s="10"/>
      <c r="L22" s="10"/>
      <c r="M22" s="10"/>
      <c r="N22" s="10"/>
      <c r="O22" s="10"/>
      <c r="P22" s="10"/>
      <c r="Q22" s="10"/>
      <c r="R22" s="10"/>
      <c r="S22" s="10"/>
      <c r="T22" s="10"/>
      <c r="U22" s="10"/>
      <c r="V22" s="10"/>
      <c r="W22" s="10"/>
      <c r="X22" s="10"/>
      <c r="Y22" s="10"/>
      <c r="Z22" s="10"/>
    </row>
    <row r="23" ht="12.75" customHeight="1">
      <c r="A23" s="51"/>
      <c r="B23" s="53"/>
      <c r="C23" s="13"/>
      <c r="D23" s="13"/>
      <c r="E23" s="13"/>
      <c r="F23" s="14"/>
      <c r="G23" s="10"/>
      <c r="H23" s="10"/>
      <c r="I23" s="10"/>
      <c r="J23" s="10"/>
      <c r="K23" s="10"/>
      <c r="L23" s="10"/>
      <c r="M23" s="10"/>
      <c r="N23" s="10"/>
      <c r="O23" s="10"/>
      <c r="P23" s="10"/>
      <c r="Q23" s="10"/>
      <c r="R23" s="10"/>
      <c r="S23" s="10"/>
      <c r="T23" s="10"/>
      <c r="U23" s="10"/>
      <c r="V23" s="10"/>
      <c r="W23" s="10"/>
      <c r="X23" s="10"/>
      <c r="Y23" s="10"/>
      <c r="Z23" s="10"/>
    </row>
    <row r="24" ht="12.75" customHeight="1">
      <c r="A24" s="51"/>
      <c r="B24" s="53"/>
      <c r="C24" s="13"/>
      <c r="D24" s="13"/>
      <c r="E24" s="13"/>
      <c r="F24" s="14"/>
      <c r="G24" s="10"/>
      <c r="H24" s="10"/>
      <c r="I24" s="10"/>
      <c r="J24" s="10"/>
      <c r="K24" s="10"/>
      <c r="L24" s="10"/>
      <c r="M24" s="10"/>
      <c r="N24" s="10"/>
      <c r="O24" s="10"/>
      <c r="P24" s="10"/>
      <c r="Q24" s="10"/>
      <c r="R24" s="10"/>
      <c r="S24" s="10"/>
      <c r="T24" s="10"/>
      <c r="U24" s="10"/>
      <c r="V24" s="10"/>
      <c r="W24" s="10"/>
      <c r="X24" s="10"/>
      <c r="Y24" s="10"/>
      <c r="Z24" s="10"/>
    </row>
    <row r="25" ht="12.75" customHeight="1">
      <c r="A25" s="51"/>
      <c r="B25" s="53"/>
      <c r="C25" s="13"/>
      <c r="D25" s="13"/>
      <c r="E25" s="13"/>
      <c r="F25" s="14"/>
      <c r="G25" s="10"/>
      <c r="H25" s="10"/>
      <c r="I25" s="10"/>
      <c r="J25" s="10"/>
      <c r="K25" s="10"/>
      <c r="L25" s="10"/>
      <c r="M25" s="10"/>
      <c r="N25" s="10"/>
      <c r="O25" s="10"/>
      <c r="P25" s="10"/>
      <c r="Q25" s="10"/>
      <c r="R25" s="10"/>
      <c r="S25" s="10"/>
      <c r="T25" s="10"/>
      <c r="U25" s="10"/>
      <c r="V25" s="10"/>
      <c r="W25" s="10"/>
      <c r="X25" s="10"/>
      <c r="Y25" s="10"/>
      <c r="Z25" s="10"/>
    </row>
    <row r="26" ht="12.75" customHeight="1">
      <c r="A26" s="51"/>
      <c r="B26" s="53"/>
      <c r="C26" s="13"/>
      <c r="D26" s="13"/>
      <c r="E26" s="13"/>
      <c r="F26" s="14"/>
      <c r="G26" s="10"/>
      <c r="H26" s="10"/>
      <c r="I26" s="10"/>
      <c r="J26" s="10"/>
      <c r="K26" s="10"/>
      <c r="L26" s="10"/>
      <c r="M26" s="10"/>
      <c r="N26" s="10"/>
      <c r="O26" s="10"/>
      <c r="P26" s="10"/>
      <c r="Q26" s="10"/>
      <c r="R26" s="10"/>
      <c r="S26" s="10"/>
      <c r="T26" s="10"/>
      <c r="U26" s="10"/>
      <c r="V26" s="10"/>
      <c r="W26" s="10"/>
      <c r="X26" s="10"/>
      <c r="Y26" s="10"/>
      <c r="Z26" s="10"/>
    </row>
    <row r="27" ht="12.75" customHeight="1">
      <c r="A27" s="51"/>
      <c r="B27" s="53"/>
      <c r="C27" s="13"/>
      <c r="D27" s="13"/>
      <c r="E27" s="13"/>
      <c r="F27" s="14"/>
      <c r="G27" s="10"/>
      <c r="H27" s="10"/>
      <c r="I27" s="10"/>
      <c r="J27" s="10"/>
      <c r="K27" s="10"/>
      <c r="L27" s="10"/>
      <c r="M27" s="10"/>
      <c r="N27" s="10"/>
      <c r="O27" s="10"/>
      <c r="P27" s="10"/>
      <c r="Q27" s="10"/>
      <c r="R27" s="10"/>
      <c r="S27" s="10"/>
      <c r="T27" s="10"/>
      <c r="U27" s="10"/>
      <c r="V27" s="10"/>
      <c r="W27" s="10"/>
      <c r="X27" s="10"/>
      <c r="Y27" s="10"/>
      <c r="Z27" s="10"/>
    </row>
    <row r="28" ht="12.75" customHeight="1">
      <c r="A28" s="51"/>
      <c r="B28" s="53"/>
      <c r="C28" s="13"/>
      <c r="D28" s="13"/>
      <c r="E28" s="13"/>
      <c r="F28" s="14"/>
      <c r="G28" s="10"/>
      <c r="H28" s="10"/>
      <c r="I28" s="10"/>
      <c r="J28" s="10"/>
      <c r="K28" s="10"/>
      <c r="L28" s="10"/>
      <c r="M28" s="10"/>
      <c r="N28" s="10"/>
      <c r="O28" s="10"/>
      <c r="P28" s="10"/>
      <c r="Q28" s="10"/>
      <c r="R28" s="10"/>
      <c r="S28" s="10"/>
      <c r="T28" s="10"/>
      <c r="U28" s="10"/>
      <c r="V28" s="10"/>
      <c r="W28" s="10"/>
      <c r="X28" s="10"/>
      <c r="Y28" s="10"/>
      <c r="Z28" s="10"/>
    </row>
    <row r="29" ht="12.75" customHeight="1">
      <c r="A29" s="51"/>
      <c r="B29" s="53"/>
      <c r="C29" s="13"/>
      <c r="D29" s="13"/>
      <c r="E29" s="13"/>
      <c r="F29" s="14"/>
      <c r="G29" s="10"/>
      <c r="H29" s="10"/>
      <c r="I29" s="10"/>
      <c r="J29" s="10"/>
      <c r="K29" s="10"/>
      <c r="L29" s="10"/>
      <c r="M29" s="10"/>
      <c r="N29" s="10"/>
      <c r="O29" s="10"/>
      <c r="P29" s="10"/>
      <c r="Q29" s="10"/>
      <c r="R29" s="10"/>
      <c r="S29" s="10"/>
      <c r="T29" s="10"/>
      <c r="U29" s="10"/>
      <c r="V29" s="10"/>
      <c r="W29" s="10"/>
      <c r="X29" s="10"/>
      <c r="Y29" s="10"/>
      <c r="Z29" s="10"/>
    </row>
    <row r="30" ht="12.75" customHeight="1">
      <c r="A30" s="51"/>
      <c r="B30" s="53"/>
      <c r="C30" s="13"/>
      <c r="D30" s="13"/>
      <c r="E30" s="13"/>
      <c r="F30" s="14"/>
      <c r="G30" s="10"/>
      <c r="H30" s="10"/>
      <c r="I30" s="10"/>
      <c r="J30" s="10"/>
      <c r="K30" s="10"/>
      <c r="L30" s="10"/>
      <c r="M30" s="10"/>
      <c r="N30" s="10"/>
      <c r="O30" s="10"/>
      <c r="P30" s="10"/>
      <c r="Q30" s="10"/>
      <c r="R30" s="10"/>
      <c r="S30" s="10"/>
      <c r="T30" s="10"/>
      <c r="U30" s="10"/>
      <c r="V30" s="10"/>
      <c r="W30" s="10"/>
      <c r="X30" s="10"/>
      <c r="Y30" s="10"/>
      <c r="Z30" s="10"/>
    </row>
    <row r="31" ht="12.75" customHeight="1">
      <c r="A31" s="51"/>
      <c r="B31" s="53"/>
      <c r="C31" s="13"/>
      <c r="D31" s="13"/>
      <c r="E31" s="13"/>
      <c r="F31" s="14"/>
      <c r="G31" s="10"/>
      <c r="H31" s="10"/>
      <c r="I31" s="10"/>
      <c r="J31" s="10"/>
      <c r="K31" s="10"/>
      <c r="L31" s="10"/>
      <c r="M31" s="10"/>
      <c r="N31" s="10"/>
      <c r="O31" s="10"/>
      <c r="P31" s="10"/>
      <c r="Q31" s="10"/>
      <c r="R31" s="10"/>
      <c r="S31" s="10"/>
      <c r="T31" s="10"/>
      <c r="U31" s="10"/>
      <c r="V31" s="10"/>
      <c r="W31" s="10"/>
      <c r="X31" s="10"/>
      <c r="Y31" s="10"/>
      <c r="Z31" s="10"/>
    </row>
    <row r="32" ht="12.75" customHeight="1">
      <c r="A32" s="51"/>
      <c r="B32" s="53"/>
      <c r="C32" s="13"/>
      <c r="D32" s="13"/>
      <c r="E32" s="13"/>
      <c r="F32" s="14"/>
      <c r="G32" s="10"/>
      <c r="H32" s="10"/>
      <c r="I32" s="10"/>
      <c r="J32" s="10"/>
      <c r="K32" s="10"/>
      <c r="L32" s="10"/>
      <c r="M32" s="10"/>
      <c r="N32" s="10"/>
      <c r="O32" s="10"/>
      <c r="P32" s="10"/>
      <c r="Q32" s="10"/>
      <c r="R32" s="10"/>
      <c r="S32" s="10"/>
      <c r="T32" s="10"/>
      <c r="U32" s="10"/>
      <c r="V32" s="10"/>
      <c r="W32" s="10"/>
      <c r="X32" s="10"/>
      <c r="Y32" s="10"/>
      <c r="Z32" s="10"/>
    </row>
    <row r="33" ht="12.75" customHeight="1">
      <c r="A33" s="51"/>
      <c r="B33" s="53"/>
      <c r="C33" s="13"/>
      <c r="D33" s="13"/>
      <c r="E33" s="13"/>
      <c r="F33" s="14"/>
      <c r="G33" s="10"/>
      <c r="H33" s="10"/>
      <c r="I33" s="10"/>
      <c r="J33" s="10"/>
      <c r="K33" s="10"/>
      <c r="L33" s="10"/>
      <c r="M33" s="10"/>
      <c r="N33" s="10"/>
      <c r="O33" s="10"/>
      <c r="P33" s="10"/>
      <c r="Q33" s="10"/>
      <c r="R33" s="10"/>
      <c r="S33" s="10"/>
      <c r="T33" s="10"/>
      <c r="U33" s="10"/>
      <c r="V33" s="10"/>
      <c r="W33" s="10"/>
      <c r="X33" s="10"/>
      <c r="Y33" s="10"/>
      <c r="Z33" s="10"/>
    </row>
    <row r="34" ht="12.75" customHeight="1">
      <c r="A34" s="51"/>
      <c r="B34" s="53"/>
      <c r="C34" s="13"/>
      <c r="D34" s="13"/>
      <c r="E34" s="13"/>
      <c r="F34" s="14"/>
      <c r="G34" s="10"/>
      <c r="H34" s="10"/>
      <c r="I34" s="10"/>
      <c r="J34" s="10"/>
      <c r="K34" s="10"/>
      <c r="L34" s="10"/>
      <c r="M34" s="10"/>
      <c r="N34" s="10"/>
      <c r="O34" s="10"/>
      <c r="P34" s="10"/>
      <c r="Q34" s="10"/>
      <c r="R34" s="10"/>
      <c r="S34" s="10"/>
      <c r="T34" s="10"/>
      <c r="U34" s="10"/>
      <c r="V34" s="10"/>
      <c r="W34" s="10"/>
      <c r="X34" s="10"/>
      <c r="Y34" s="10"/>
      <c r="Z34" s="10"/>
    </row>
    <row r="35" ht="12.75" customHeight="1">
      <c r="A35" s="51"/>
      <c r="B35" s="53"/>
      <c r="C35" s="13"/>
      <c r="D35" s="13"/>
      <c r="E35" s="13"/>
      <c r="F35" s="14"/>
      <c r="G35" s="10"/>
      <c r="H35" s="10"/>
      <c r="I35" s="10"/>
      <c r="J35" s="10"/>
      <c r="K35" s="10"/>
      <c r="L35" s="10"/>
      <c r="M35" s="10"/>
      <c r="N35" s="10"/>
      <c r="O35" s="10"/>
      <c r="P35" s="10"/>
      <c r="Q35" s="10"/>
      <c r="R35" s="10"/>
      <c r="S35" s="10"/>
      <c r="T35" s="10"/>
      <c r="U35" s="10"/>
      <c r="V35" s="10"/>
      <c r="W35" s="10"/>
      <c r="X35" s="10"/>
      <c r="Y35" s="10"/>
      <c r="Z35" s="10"/>
    </row>
    <row r="36" ht="12.75" customHeight="1">
      <c r="A36" s="51"/>
      <c r="B36" s="53"/>
      <c r="C36" s="13"/>
      <c r="D36" s="13"/>
      <c r="E36" s="13"/>
      <c r="F36" s="14"/>
      <c r="G36" s="10"/>
      <c r="H36" s="10"/>
      <c r="I36" s="10"/>
      <c r="J36" s="10"/>
      <c r="K36" s="10"/>
      <c r="L36" s="10"/>
      <c r="M36" s="10"/>
      <c r="N36" s="10"/>
      <c r="O36" s="10"/>
      <c r="P36" s="10"/>
      <c r="Q36" s="10"/>
      <c r="R36" s="10"/>
      <c r="S36" s="10"/>
      <c r="T36" s="10"/>
      <c r="U36" s="10"/>
      <c r="V36" s="10"/>
      <c r="W36" s="10"/>
      <c r="X36" s="10"/>
      <c r="Y36" s="10"/>
      <c r="Z36" s="10"/>
    </row>
    <row r="37" ht="12.75" customHeight="1">
      <c r="A37" s="51"/>
      <c r="B37" s="53"/>
      <c r="C37" s="13"/>
      <c r="D37" s="13"/>
      <c r="E37" s="13"/>
      <c r="F37" s="14"/>
      <c r="G37" s="10"/>
      <c r="H37" s="10"/>
      <c r="I37" s="10"/>
      <c r="J37" s="10"/>
      <c r="K37" s="10"/>
      <c r="L37" s="10"/>
      <c r="M37" s="10"/>
      <c r="N37" s="10"/>
      <c r="O37" s="10"/>
      <c r="P37" s="10"/>
      <c r="Q37" s="10"/>
      <c r="R37" s="10"/>
      <c r="S37" s="10"/>
      <c r="T37" s="10"/>
      <c r="U37" s="10"/>
      <c r="V37" s="10"/>
      <c r="W37" s="10"/>
      <c r="X37" s="10"/>
      <c r="Y37" s="10"/>
      <c r="Z37" s="10"/>
    </row>
    <row r="38" ht="12.75" customHeight="1">
      <c r="A38" s="51"/>
      <c r="B38" s="53"/>
      <c r="C38" s="13"/>
      <c r="D38" s="13"/>
      <c r="E38" s="13"/>
      <c r="F38" s="14"/>
      <c r="G38" s="10"/>
      <c r="H38" s="10"/>
      <c r="I38" s="10"/>
      <c r="J38" s="10"/>
      <c r="K38" s="10"/>
      <c r="L38" s="10"/>
      <c r="M38" s="10"/>
      <c r="N38" s="10"/>
      <c r="O38" s="10"/>
      <c r="P38" s="10"/>
      <c r="Q38" s="10"/>
      <c r="R38" s="10"/>
      <c r="S38" s="10"/>
      <c r="T38" s="10"/>
      <c r="U38" s="10"/>
      <c r="V38" s="10"/>
      <c r="W38" s="10"/>
      <c r="X38" s="10"/>
      <c r="Y38" s="10"/>
      <c r="Z38" s="10"/>
    </row>
    <row r="39" ht="12.75" customHeight="1">
      <c r="A39" s="51"/>
      <c r="B39" s="53"/>
      <c r="C39" s="13"/>
      <c r="D39" s="13"/>
      <c r="E39" s="13"/>
      <c r="F39" s="14"/>
      <c r="G39" s="10"/>
      <c r="H39" s="10"/>
      <c r="I39" s="10"/>
      <c r="J39" s="10"/>
      <c r="K39" s="10"/>
      <c r="L39" s="10"/>
      <c r="M39" s="10"/>
      <c r="N39" s="10"/>
      <c r="O39" s="10"/>
      <c r="P39" s="10"/>
      <c r="Q39" s="10"/>
      <c r="R39" s="10"/>
      <c r="S39" s="10"/>
      <c r="T39" s="10"/>
      <c r="U39" s="10"/>
      <c r="V39" s="10"/>
      <c r="W39" s="10"/>
      <c r="X39" s="10"/>
      <c r="Y39" s="10"/>
      <c r="Z39" s="10"/>
    </row>
    <row r="40" ht="12.75" customHeight="1">
      <c r="A40" s="51"/>
      <c r="B40" s="53"/>
      <c r="C40" s="13"/>
      <c r="D40" s="13"/>
      <c r="E40" s="13"/>
      <c r="F40" s="14"/>
      <c r="G40" s="10"/>
      <c r="H40" s="10"/>
      <c r="I40" s="10"/>
      <c r="J40" s="10"/>
      <c r="K40" s="10"/>
      <c r="L40" s="10"/>
      <c r="M40" s="10"/>
      <c r="N40" s="10"/>
      <c r="O40" s="10"/>
      <c r="P40" s="10"/>
      <c r="Q40" s="10"/>
      <c r="R40" s="10"/>
      <c r="S40" s="10"/>
      <c r="T40" s="10"/>
      <c r="U40" s="10"/>
      <c r="V40" s="10"/>
      <c r="W40" s="10"/>
      <c r="X40" s="10"/>
      <c r="Y40" s="10"/>
      <c r="Z40" s="10"/>
    </row>
    <row r="41" ht="12.75" customHeight="1">
      <c r="A41" s="51"/>
      <c r="B41" s="53"/>
      <c r="C41" s="13"/>
      <c r="D41" s="13"/>
      <c r="E41" s="13"/>
      <c r="F41" s="14"/>
      <c r="G41" s="10"/>
      <c r="H41" s="10"/>
      <c r="I41" s="10"/>
      <c r="J41" s="10"/>
      <c r="K41" s="10"/>
      <c r="L41" s="10"/>
      <c r="M41" s="10"/>
      <c r="N41" s="10"/>
      <c r="O41" s="10"/>
      <c r="P41" s="10"/>
      <c r="Q41" s="10"/>
      <c r="R41" s="10"/>
      <c r="S41" s="10"/>
      <c r="T41" s="10"/>
      <c r="U41" s="10"/>
      <c r="V41" s="10"/>
      <c r="W41" s="10"/>
      <c r="X41" s="10"/>
      <c r="Y41" s="10"/>
      <c r="Z41" s="10"/>
    </row>
    <row r="42" ht="12.75" customHeight="1">
      <c r="A42" s="51"/>
      <c r="B42" s="53"/>
      <c r="C42" s="13"/>
      <c r="D42" s="13"/>
      <c r="E42" s="13"/>
      <c r="F42" s="14"/>
      <c r="G42" s="10"/>
      <c r="H42" s="10"/>
      <c r="I42" s="10"/>
      <c r="J42" s="10"/>
      <c r="K42" s="10"/>
      <c r="L42" s="10"/>
      <c r="M42" s="10"/>
      <c r="N42" s="10"/>
      <c r="O42" s="10"/>
      <c r="P42" s="10"/>
      <c r="Q42" s="10"/>
      <c r="R42" s="10"/>
      <c r="S42" s="10"/>
      <c r="T42" s="10"/>
      <c r="U42" s="10"/>
      <c r="V42" s="10"/>
      <c r="W42" s="10"/>
      <c r="X42" s="10"/>
      <c r="Y42" s="10"/>
      <c r="Z42" s="10"/>
    </row>
    <row r="43" ht="12.75" customHeight="1">
      <c r="A43" s="51"/>
      <c r="B43" s="53"/>
      <c r="C43" s="13"/>
      <c r="D43" s="13"/>
      <c r="E43" s="13"/>
      <c r="F43" s="14"/>
      <c r="G43" s="10"/>
      <c r="H43" s="10"/>
      <c r="I43" s="10"/>
      <c r="J43" s="10"/>
      <c r="K43" s="10"/>
      <c r="L43" s="10"/>
      <c r="M43" s="10"/>
      <c r="N43" s="10"/>
      <c r="O43" s="10"/>
      <c r="P43" s="10"/>
      <c r="Q43" s="10"/>
      <c r="R43" s="10"/>
      <c r="S43" s="10"/>
      <c r="T43" s="10"/>
      <c r="U43" s="10"/>
      <c r="V43" s="10"/>
      <c r="W43" s="10"/>
      <c r="X43" s="10"/>
      <c r="Y43" s="10"/>
      <c r="Z43" s="10"/>
    </row>
    <row r="44" ht="12.75" customHeight="1">
      <c r="A44" s="51"/>
      <c r="B44" s="53"/>
      <c r="C44" s="13"/>
      <c r="D44" s="13"/>
      <c r="E44" s="13"/>
      <c r="F44" s="14"/>
      <c r="G44" s="10"/>
      <c r="H44" s="10"/>
      <c r="I44" s="10"/>
      <c r="J44" s="10"/>
      <c r="K44" s="10"/>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3">
    <mergeCell ref="B33:F33"/>
    <mergeCell ref="B34:F34"/>
    <mergeCell ref="B38:F38"/>
    <mergeCell ref="B41:F41"/>
    <mergeCell ref="B40:F40"/>
    <mergeCell ref="B42:F42"/>
    <mergeCell ref="B43:F43"/>
    <mergeCell ref="B44:F44"/>
    <mergeCell ref="B39:F39"/>
    <mergeCell ref="B35:F35"/>
    <mergeCell ref="B36:F36"/>
    <mergeCell ref="B37:F37"/>
    <mergeCell ref="B28:F28"/>
    <mergeCell ref="B32:F32"/>
    <mergeCell ref="B29:F29"/>
    <mergeCell ref="B30:F30"/>
    <mergeCell ref="B31:F31"/>
    <mergeCell ref="B27:F27"/>
    <mergeCell ref="B26:F26"/>
    <mergeCell ref="B19:F19"/>
    <mergeCell ref="B20:F20"/>
    <mergeCell ref="B21:F21"/>
    <mergeCell ref="B22:F22"/>
    <mergeCell ref="B24:F24"/>
    <mergeCell ref="B23:F23"/>
    <mergeCell ref="B25:F25"/>
    <mergeCell ref="B8:F8"/>
    <mergeCell ref="B7:F7"/>
    <mergeCell ref="B13:F13"/>
    <mergeCell ref="B12:F12"/>
    <mergeCell ref="B16:F16"/>
    <mergeCell ref="B17:F17"/>
    <mergeCell ref="B18:F18"/>
    <mergeCell ref="B15:F15"/>
    <mergeCell ref="B14:F14"/>
    <mergeCell ref="B11:F11"/>
    <mergeCell ref="B3:F4"/>
    <mergeCell ref="D1:E1"/>
    <mergeCell ref="B5:F5"/>
    <mergeCell ref="B6:F6"/>
    <mergeCell ref="A3:A4"/>
    <mergeCell ref="B9:F9"/>
    <mergeCell ref="B10:F10"/>
  </mergeCells>
  <printOptions/>
  <pageMargins bottom="0.75" footer="0.0" header="0.0" left="0.7" right="0.7" top="0.75"/>
  <pageSetup orientation="landscape"/>
  <headerFooter>
    <oddHeader>&amp;LBNY Mellon&amp;RReview Decision Log</oddHeader>
    <oddFooter>&amp;LInternal Classification:  Internal&amp;CPage &amp;P of &amp;R&amp;A</oddFooter>
  </headerFooter>
  <drawing r:id="rId2"/>
  <legacyDrawing r:id="rId3"/>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15.86"/>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26.25" customHeight="1">
      <c r="A2" s="12" t="s">
        <v>6</v>
      </c>
      <c r="B2" s="4"/>
      <c r="C2" s="6"/>
      <c r="D2" s="15">
        <v>43587.0</v>
      </c>
      <c r="E2" s="17" t="s">
        <v>461</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69" t="s">
        <v>414</v>
      </c>
      <c r="E5" s="41" t="s">
        <v>416</v>
      </c>
      <c r="F5" s="45"/>
      <c r="G5" s="47"/>
      <c r="H5" s="49"/>
    </row>
    <row r="6" ht="35.25" customHeight="1">
      <c r="A6" s="31">
        <v>2.0</v>
      </c>
      <c r="B6" s="35" t="s">
        <v>22</v>
      </c>
      <c r="C6" s="37" t="s">
        <v>462</v>
      </c>
      <c r="D6" s="69" t="s">
        <v>414</v>
      </c>
      <c r="E6" s="41" t="s">
        <v>418</v>
      </c>
      <c r="F6" s="45"/>
      <c r="G6" s="47"/>
      <c r="H6" s="49"/>
    </row>
    <row r="7">
      <c r="A7" s="31">
        <v>3.0</v>
      </c>
      <c r="B7" s="35" t="s">
        <v>33</v>
      </c>
      <c r="C7" s="37" t="s">
        <v>463</v>
      </c>
      <c r="D7" s="70" t="s">
        <v>414</v>
      </c>
      <c r="E7" s="41" t="s">
        <v>464</v>
      </c>
      <c r="F7" s="45"/>
      <c r="G7" s="47"/>
      <c r="H7" s="49"/>
    </row>
    <row r="8" ht="34.5" customHeight="1">
      <c r="A8" s="31">
        <v>4.0</v>
      </c>
      <c r="B8" s="35" t="s">
        <v>33</v>
      </c>
      <c r="C8" s="37" t="s">
        <v>465</v>
      </c>
      <c r="D8" s="69" t="s">
        <v>414</v>
      </c>
      <c r="E8" s="41" t="s">
        <v>436</v>
      </c>
      <c r="F8" s="45"/>
      <c r="G8" s="47"/>
      <c r="H8" s="49"/>
    </row>
    <row r="9" ht="15.75" customHeight="1">
      <c r="A9" s="31">
        <v>5.0</v>
      </c>
      <c r="B9" s="35" t="s">
        <v>33</v>
      </c>
      <c r="C9" s="37" t="s">
        <v>466</v>
      </c>
      <c r="D9" s="70" t="s">
        <v>414</v>
      </c>
      <c r="E9" s="41" t="s">
        <v>460</v>
      </c>
      <c r="F9" s="45"/>
      <c r="G9" s="47"/>
      <c r="H9" s="49"/>
    </row>
    <row r="10" ht="15.75" customHeight="1">
      <c r="A10" s="31">
        <v>6.0</v>
      </c>
      <c r="B10" s="35"/>
      <c r="C10" s="37"/>
      <c r="D10" s="39"/>
      <c r="E10" s="41"/>
      <c r="F10" s="45"/>
      <c r="G10" s="47"/>
      <c r="H10" s="49"/>
    </row>
    <row r="11" ht="15.75" customHeight="1">
      <c r="A11" s="31">
        <v>7.0</v>
      </c>
      <c r="B11" s="35"/>
      <c r="C11" s="37"/>
      <c r="D11" s="39"/>
      <c r="E11" s="41"/>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2:C2"/>
    <mergeCell ref="A1:C1"/>
    <mergeCell ref="A3:A4"/>
    <mergeCell ref="B3:B4"/>
    <mergeCell ref="A17:D17"/>
    <mergeCell ref="A18:D18"/>
    <mergeCell ref="E17:H17"/>
    <mergeCell ref="F18:H18"/>
    <mergeCell ref="G3:G4"/>
    <mergeCell ref="E3:E4"/>
    <mergeCell ref="F1:G1"/>
    <mergeCell ref="F2:G2"/>
    <mergeCell ref="F3:F4"/>
    <mergeCell ref="C3:C4"/>
    <mergeCell ref="D3:D4"/>
    <mergeCell ref="H3:H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21.86"/>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24.75" customHeight="1">
      <c r="A2" s="12" t="s">
        <v>6</v>
      </c>
      <c r="B2" s="4"/>
      <c r="C2" s="6"/>
      <c r="D2" s="15">
        <v>43587.0</v>
      </c>
      <c r="E2" s="17" t="s">
        <v>467</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69" t="s">
        <v>414</v>
      </c>
      <c r="E5" s="41" t="s">
        <v>416</v>
      </c>
      <c r="F5" s="45"/>
      <c r="G5" s="47"/>
      <c r="H5" s="49"/>
    </row>
    <row r="6" ht="35.25" customHeight="1">
      <c r="A6" s="31">
        <v>2.0</v>
      </c>
      <c r="B6" s="35" t="s">
        <v>33</v>
      </c>
      <c r="C6" s="37" t="s">
        <v>469</v>
      </c>
      <c r="D6" s="70" t="s">
        <v>414</v>
      </c>
      <c r="E6" s="41" t="s">
        <v>422</v>
      </c>
      <c r="F6" s="45"/>
      <c r="G6" s="47"/>
      <c r="H6" s="49"/>
    </row>
    <row r="7">
      <c r="A7" s="31">
        <v>3.0</v>
      </c>
      <c r="B7" s="35" t="s">
        <v>22</v>
      </c>
      <c r="C7" s="37" t="s">
        <v>470</v>
      </c>
      <c r="D7" s="69" t="s">
        <v>414</v>
      </c>
      <c r="E7" s="41" t="s">
        <v>471</v>
      </c>
      <c r="F7" s="45"/>
      <c r="G7" s="47"/>
      <c r="H7" s="49"/>
    </row>
    <row r="8" ht="16.5" customHeight="1">
      <c r="A8" s="31">
        <v>4.0</v>
      </c>
      <c r="B8" s="35" t="s">
        <v>33</v>
      </c>
      <c r="C8" s="37" t="s">
        <v>472</v>
      </c>
      <c r="D8" s="70" t="s">
        <v>414</v>
      </c>
      <c r="E8" s="41" t="s">
        <v>436</v>
      </c>
      <c r="F8" s="45"/>
      <c r="G8" s="47"/>
      <c r="H8" s="49"/>
    </row>
    <row r="9" ht="15.75" customHeight="1">
      <c r="A9" s="31">
        <v>5.0</v>
      </c>
      <c r="B9" s="35" t="s">
        <v>33</v>
      </c>
      <c r="C9" s="37" t="s">
        <v>474</v>
      </c>
      <c r="D9" s="69" t="s">
        <v>414</v>
      </c>
      <c r="E9" s="41" t="s">
        <v>458</v>
      </c>
      <c r="F9" s="45"/>
      <c r="G9" s="47"/>
      <c r="H9" s="49"/>
    </row>
    <row r="10" ht="15.75" customHeight="1">
      <c r="A10" s="31">
        <v>6.0</v>
      </c>
      <c r="B10" s="35" t="s">
        <v>33</v>
      </c>
      <c r="C10" s="37" t="s">
        <v>476</v>
      </c>
      <c r="D10" s="70" t="s">
        <v>414</v>
      </c>
      <c r="E10" s="41" t="s">
        <v>477</v>
      </c>
      <c r="F10" s="45"/>
      <c r="G10" s="47"/>
      <c r="H10" s="49"/>
    </row>
    <row r="11" ht="15.75" customHeight="1">
      <c r="A11" s="31">
        <v>7.0</v>
      </c>
      <c r="B11" s="35"/>
      <c r="C11" s="37"/>
      <c r="D11" s="39"/>
      <c r="E11" s="41"/>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2:C2"/>
    <mergeCell ref="A1:C1"/>
    <mergeCell ref="A3:A4"/>
    <mergeCell ref="B3:B4"/>
    <mergeCell ref="A17:D17"/>
    <mergeCell ref="A18:D18"/>
    <mergeCell ref="E17:H17"/>
    <mergeCell ref="F18:H18"/>
    <mergeCell ref="G3:G4"/>
    <mergeCell ref="E3:E4"/>
    <mergeCell ref="F1:G1"/>
    <mergeCell ref="F2:G2"/>
    <mergeCell ref="F3:F4"/>
    <mergeCell ref="C3:C4"/>
    <mergeCell ref="D3:D4"/>
    <mergeCell ref="H3:H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68.14"/>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20.25" customHeight="1">
      <c r="A2" s="12" t="s">
        <v>6</v>
      </c>
      <c r="B2" s="4"/>
      <c r="C2" s="6"/>
      <c r="D2" s="15">
        <v>43587.0</v>
      </c>
      <c r="E2" s="17" t="s">
        <v>468</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15.0" customHeight="1">
      <c r="A5" s="31">
        <v>1.0</v>
      </c>
      <c r="B5" s="35" t="s">
        <v>33</v>
      </c>
      <c r="C5" s="37" t="s">
        <v>413</v>
      </c>
      <c r="D5" s="69" t="s">
        <v>414</v>
      </c>
      <c r="E5" s="41" t="s">
        <v>416</v>
      </c>
      <c r="F5" s="45"/>
      <c r="G5" s="47"/>
      <c r="H5" s="49"/>
    </row>
    <row r="6" ht="35.25" customHeight="1">
      <c r="A6" s="31">
        <v>2.0</v>
      </c>
      <c r="B6" s="35" t="s">
        <v>97</v>
      </c>
      <c r="C6" s="37" t="s">
        <v>473</v>
      </c>
      <c r="D6" s="70" t="s">
        <v>414</v>
      </c>
      <c r="E6" s="41" t="s">
        <v>475</v>
      </c>
      <c r="F6" s="45"/>
      <c r="G6" s="47"/>
      <c r="H6" s="49"/>
    </row>
    <row r="7">
      <c r="A7" s="31">
        <v>3.0</v>
      </c>
      <c r="B7" s="35" t="s">
        <v>22</v>
      </c>
      <c r="C7" s="37" t="s">
        <v>463</v>
      </c>
      <c r="D7" s="69" t="s">
        <v>414</v>
      </c>
      <c r="E7" s="41" t="s">
        <v>442</v>
      </c>
      <c r="F7" s="45"/>
      <c r="G7" s="47"/>
      <c r="H7" s="49"/>
    </row>
    <row r="8" ht="16.5" customHeight="1">
      <c r="A8" s="31">
        <v>4.0</v>
      </c>
      <c r="B8" s="35" t="s">
        <v>33</v>
      </c>
      <c r="C8" s="37" t="s">
        <v>478</v>
      </c>
      <c r="D8" s="70" t="s">
        <v>414</v>
      </c>
      <c r="E8" s="41" t="s">
        <v>464</v>
      </c>
      <c r="F8" s="45"/>
      <c r="G8" s="47"/>
      <c r="H8" s="49"/>
    </row>
    <row r="9" ht="15.75" customHeight="1">
      <c r="A9" s="31">
        <v>5.0</v>
      </c>
      <c r="B9" s="35" t="s">
        <v>33</v>
      </c>
      <c r="C9" s="37" t="s">
        <v>479</v>
      </c>
      <c r="D9" s="69" t="s">
        <v>414</v>
      </c>
      <c r="E9" s="41" t="s">
        <v>429</v>
      </c>
      <c r="F9" s="45"/>
      <c r="G9" s="47"/>
      <c r="H9" s="49"/>
    </row>
    <row r="10" ht="15.75" customHeight="1">
      <c r="A10" s="31">
        <v>6.0</v>
      </c>
      <c r="B10" s="35" t="s">
        <v>97</v>
      </c>
      <c r="C10" s="37" t="s">
        <v>480</v>
      </c>
      <c r="D10" s="70" t="s">
        <v>414</v>
      </c>
      <c r="E10" s="41" t="s">
        <v>481</v>
      </c>
      <c r="F10" s="45"/>
      <c r="G10" s="47"/>
      <c r="H10" s="49"/>
    </row>
    <row r="11" ht="15.75" customHeight="1">
      <c r="A11" s="31">
        <v>7.0</v>
      </c>
      <c r="B11" s="35" t="s">
        <v>33</v>
      </c>
      <c r="C11" s="37" t="s">
        <v>482</v>
      </c>
      <c r="D11" s="69" t="s">
        <v>414</v>
      </c>
      <c r="E11" s="41" t="s">
        <v>483</v>
      </c>
      <c r="F11" s="45"/>
      <c r="G11" s="47"/>
      <c r="H11" s="49"/>
    </row>
    <row r="12" ht="15.75" customHeight="1">
      <c r="A12" s="31">
        <v>8.0</v>
      </c>
      <c r="B12" s="35" t="s">
        <v>33</v>
      </c>
      <c r="C12" s="37" t="s">
        <v>484</v>
      </c>
      <c r="D12" s="70" t="s">
        <v>414</v>
      </c>
      <c r="E12" s="41" t="s">
        <v>485</v>
      </c>
      <c r="F12" s="45"/>
      <c r="G12" s="47"/>
      <c r="H12" s="49"/>
    </row>
    <row r="13" ht="15.75" customHeight="1">
      <c r="A13" s="31">
        <v>9.0</v>
      </c>
      <c r="B13" s="35" t="s">
        <v>33</v>
      </c>
      <c r="C13" s="37" t="s">
        <v>486</v>
      </c>
      <c r="D13" s="69" t="s">
        <v>414</v>
      </c>
      <c r="E13" s="41" t="s">
        <v>444</v>
      </c>
      <c r="F13" s="45"/>
      <c r="G13" s="47"/>
      <c r="H13" s="49"/>
    </row>
    <row r="14" ht="15.75" customHeight="1">
      <c r="A14" s="31">
        <v>10.0</v>
      </c>
      <c r="B14" s="35" t="s">
        <v>33</v>
      </c>
      <c r="C14" s="37" t="s">
        <v>487</v>
      </c>
      <c r="D14" s="70" t="s">
        <v>414</v>
      </c>
      <c r="E14" s="41" t="s">
        <v>455</v>
      </c>
      <c r="F14" s="45"/>
      <c r="G14" s="47"/>
      <c r="H14" s="49"/>
    </row>
    <row r="15" ht="15.75" customHeight="1">
      <c r="A15" s="31">
        <v>11.0</v>
      </c>
      <c r="B15" s="35" t="s">
        <v>33</v>
      </c>
      <c r="C15" s="37" t="s">
        <v>488</v>
      </c>
      <c r="D15" s="69" t="s">
        <v>414</v>
      </c>
      <c r="E15" s="41" t="s">
        <v>489</v>
      </c>
      <c r="F15" s="45"/>
      <c r="G15" s="47"/>
      <c r="H15" s="49"/>
    </row>
    <row r="16" ht="15.75" customHeight="1">
      <c r="A16" s="31">
        <v>12.0</v>
      </c>
      <c r="B16" s="35" t="s">
        <v>33</v>
      </c>
      <c r="C16" s="37" t="s">
        <v>490</v>
      </c>
      <c r="D16" s="70" t="s">
        <v>414</v>
      </c>
      <c r="E16" s="41" t="s">
        <v>460</v>
      </c>
      <c r="F16" s="45"/>
      <c r="G16" s="47"/>
      <c r="H16" s="49"/>
    </row>
    <row r="17" ht="15.75" customHeight="1">
      <c r="A17" s="31">
        <v>13.0</v>
      </c>
      <c r="B17" s="35" t="s">
        <v>33</v>
      </c>
      <c r="C17" s="37" t="s">
        <v>491</v>
      </c>
      <c r="D17" s="69" t="s">
        <v>414</v>
      </c>
      <c r="E17" s="41" t="s">
        <v>436</v>
      </c>
      <c r="F17" s="45"/>
      <c r="G17" s="47"/>
      <c r="H17" s="49"/>
    </row>
    <row r="18" ht="15.75" customHeight="1">
      <c r="A18" s="31">
        <v>14.0</v>
      </c>
      <c r="B18" s="35" t="s">
        <v>33</v>
      </c>
      <c r="C18" s="37" t="s">
        <v>492</v>
      </c>
      <c r="D18" s="70" t="s">
        <v>414</v>
      </c>
      <c r="E18" s="41" t="s">
        <v>458</v>
      </c>
      <c r="F18" s="45"/>
      <c r="G18" s="47"/>
      <c r="H18" s="49"/>
    </row>
    <row r="19" ht="15.75" customHeight="1">
      <c r="A19" s="31">
        <v>15.0</v>
      </c>
      <c r="B19" s="35" t="s">
        <v>33</v>
      </c>
      <c r="C19" s="37" t="s">
        <v>493</v>
      </c>
      <c r="D19" s="69" t="s">
        <v>414</v>
      </c>
      <c r="E19" s="41" t="s">
        <v>494</v>
      </c>
      <c r="F19" s="45"/>
      <c r="G19" s="47"/>
      <c r="H19" s="49"/>
    </row>
    <row r="20" ht="15.75" customHeight="1">
      <c r="A20" s="31">
        <v>16.0</v>
      </c>
      <c r="B20" s="35" t="s">
        <v>33</v>
      </c>
      <c r="C20" s="37" t="s">
        <v>495</v>
      </c>
      <c r="D20" s="70" t="s">
        <v>414</v>
      </c>
      <c r="E20" s="41" t="s">
        <v>496</v>
      </c>
      <c r="F20" s="45"/>
      <c r="G20" s="47"/>
      <c r="H20" s="49"/>
    </row>
    <row r="21" ht="15.75" customHeight="1">
      <c r="A21" s="31"/>
      <c r="B21" s="35"/>
      <c r="C21" s="37"/>
      <c r="D21" s="39"/>
      <c r="E21" s="41"/>
      <c r="F21" s="45"/>
      <c r="G21" s="47"/>
      <c r="H21" s="49"/>
    </row>
    <row r="22" ht="15.75" customHeight="1">
      <c r="A22" s="31"/>
      <c r="B22" s="35"/>
      <c r="C22" s="37"/>
      <c r="D22" s="39"/>
      <c r="E22" s="41"/>
      <c r="F22" s="45"/>
      <c r="G22" s="47"/>
      <c r="H22" s="49"/>
    </row>
    <row r="23" ht="15.75" customHeight="1">
      <c r="A23" s="31"/>
      <c r="B23" s="35"/>
      <c r="C23" s="37"/>
      <c r="D23" s="39"/>
      <c r="E23" s="41" t="s">
        <v>115</v>
      </c>
      <c r="F23" s="45"/>
      <c r="G23" s="47"/>
      <c r="H23" s="49"/>
    </row>
    <row r="24" ht="15.75" customHeight="1">
      <c r="A24" s="62" t="s">
        <v>116</v>
      </c>
      <c r="B24" s="13"/>
      <c r="C24" s="13"/>
      <c r="D24" s="14"/>
      <c r="E24" s="63" t="s">
        <v>117</v>
      </c>
      <c r="F24" s="13"/>
      <c r="G24" s="13"/>
      <c r="H24" s="14"/>
    </row>
    <row r="25" ht="78.75" customHeight="1">
      <c r="A25" s="64" t="s">
        <v>118</v>
      </c>
      <c r="B25" s="13"/>
      <c r="C25" s="13"/>
      <c r="D25" s="14"/>
      <c r="E25" s="64" t="s">
        <v>119</v>
      </c>
      <c r="F25" s="65" t="s">
        <v>120</v>
      </c>
      <c r="G25" s="13"/>
      <c r="H25" s="14"/>
    </row>
    <row r="26" ht="37.5" customHeight="1"/>
    <row r="27" ht="37.5" customHeight="1"/>
    <row r="28" ht="37.5" customHeight="1"/>
    <row r="29" ht="37.5" customHeight="1"/>
    <row r="30" ht="37.5" customHeight="1"/>
    <row r="31" ht="37.5" customHeight="1"/>
    <row r="32" ht="37.5" customHeight="1"/>
    <row r="33" ht="37.5" customHeight="1"/>
    <row r="34" ht="3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B3:B4"/>
    <mergeCell ref="A3:A4"/>
    <mergeCell ref="A2:C2"/>
    <mergeCell ref="A1:C1"/>
    <mergeCell ref="C3:C4"/>
    <mergeCell ref="E24:H24"/>
    <mergeCell ref="F25:H25"/>
    <mergeCell ref="A25:D25"/>
    <mergeCell ref="A24:D24"/>
    <mergeCell ref="D3:D4"/>
    <mergeCell ref="H3:H4"/>
    <mergeCell ref="E3:E4"/>
    <mergeCell ref="G3:G4"/>
    <mergeCell ref="F3:F4"/>
    <mergeCell ref="F1:G1"/>
    <mergeCell ref="F2:G2"/>
  </mergeCells>
  <dataValidations>
    <dataValidation type="list" allowBlank="1" showInputMessage="1" showErrorMessage="1" prompt=" - " sqref="D5:D23">
      <formula1>Cause</formula1>
    </dataValidation>
    <dataValidation type="list" allowBlank="1" showInputMessage="1" showErrorMessage="1" prompt=" - " sqref="B5:B23">
      <formula1>Severity</formula1>
    </dataValidation>
    <dataValidation type="list" allowBlank="1" showInputMessage="1" showErrorMessage="1" prompt=" - " sqref="F5:F23">
      <formula1>Status</formula1>
    </dataValidation>
    <dataValidation type="list" allowBlank="1" showInputMessage="1" showErrorMessage="1" prompt=" - " sqref="G5:G23">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17.0"/>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28.5" customHeight="1">
      <c r="A2" s="12" t="s">
        <v>6</v>
      </c>
      <c r="B2" s="4"/>
      <c r="C2" s="6"/>
      <c r="D2" s="15">
        <v>43587.0</v>
      </c>
      <c r="E2" s="17" t="s">
        <v>497</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69" t="s">
        <v>414</v>
      </c>
      <c r="E5" s="41" t="s">
        <v>416</v>
      </c>
      <c r="F5" s="45"/>
      <c r="G5" s="47"/>
      <c r="H5" s="49"/>
    </row>
    <row r="6" ht="16.5" customHeight="1">
      <c r="A6" s="31">
        <v>2.0</v>
      </c>
      <c r="B6" s="35" t="s">
        <v>22</v>
      </c>
      <c r="C6" s="37" t="s">
        <v>498</v>
      </c>
      <c r="D6" s="70" t="s">
        <v>414</v>
      </c>
      <c r="E6" s="41" t="s">
        <v>442</v>
      </c>
      <c r="F6" s="45"/>
      <c r="G6" s="47"/>
      <c r="H6" s="49"/>
    </row>
    <row r="7">
      <c r="A7" s="31">
        <v>3.0</v>
      </c>
      <c r="B7" s="35" t="s">
        <v>33</v>
      </c>
      <c r="C7" s="37" t="s">
        <v>499</v>
      </c>
      <c r="D7" s="69" t="s">
        <v>414</v>
      </c>
      <c r="E7" s="41" t="s">
        <v>436</v>
      </c>
      <c r="F7" s="45"/>
      <c r="G7" s="47"/>
      <c r="H7" s="49"/>
    </row>
    <row r="8" ht="34.5" customHeight="1">
      <c r="A8" s="31">
        <v>4.0</v>
      </c>
      <c r="B8" s="35"/>
      <c r="C8" s="37"/>
      <c r="D8" s="39"/>
      <c r="E8" s="41"/>
      <c r="F8" s="45"/>
      <c r="G8" s="47"/>
      <c r="H8" s="49"/>
    </row>
    <row r="9" ht="15.75" customHeight="1">
      <c r="A9" s="31">
        <v>5.0</v>
      </c>
      <c r="B9" s="35"/>
      <c r="C9" s="37"/>
      <c r="D9" s="39"/>
      <c r="E9" s="41"/>
      <c r="F9" s="45"/>
      <c r="G9" s="47"/>
      <c r="H9" s="49"/>
    </row>
    <row r="10" ht="15.75" customHeight="1">
      <c r="A10" s="31">
        <v>6.0</v>
      </c>
      <c r="B10" s="35"/>
      <c r="C10" s="37"/>
      <c r="D10" s="39"/>
      <c r="E10" s="41"/>
      <c r="F10" s="45"/>
      <c r="G10" s="47"/>
      <c r="H10" s="49"/>
    </row>
    <row r="11" ht="15.75" customHeight="1">
      <c r="A11" s="31">
        <v>7.0</v>
      </c>
      <c r="B11" s="35"/>
      <c r="C11" s="37"/>
      <c r="D11" s="39"/>
      <c r="E11" s="41"/>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2:C2"/>
    <mergeCell ref="A1:C1"/>
    <mergeCell ref="A3:A4"/>
    <mergeCell ref="B3:B4"/>
    <mergeCell ref="A17:D17"/>
    <mergeCell ref="A18:D18"/>
    <mergeCell ref="E17:H17"/>
    <mergeCell ref="F18:H18"/>
    <mergeCell ref="G3:G4"/>
    <mergeCell ref="E3:E4"/>
    <mergeCell ref="F1:G1"/>
    <mergeCell ref="F2:G2"/>
    <mergeCell ref="F3:F4"/>
    <mergeCell ref="C3:C4"/>
    <mergeCell ref="D3:D4"/>
    <mergeCell ref="H3:H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15.86"/>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25.5" customHeight="1">
      <c r="A2" s="12" t="s">
        <v>6</v>
      </c>
      <c r="B2" s="4"/>
      <c r="C2" s="6"/>
      <c r="D2" s="15">
        <v>43587.0</v>
      </c>
      <c r="E2" s="17" t="s">
        <v>500</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69" t="s">
        <v>414</v>
      </c>
      <c r="E5" s="41" t="s">
        <v>416</v>
      </c>
      <c r="F5" s="45"/>
      <c r="G5" s="47"/>
      <c r="H5" s="49"/>
    </row>
    <row r="6" ht="35.25" customHeight="1">
      <c r="A6" s="31">
        <v>2.0</v>
      </c>
      <c r="B6" s="35" t="s">
        <v>22</v>
      </c>
      <c r="C6" s="37" t="s">
        <v>504</v>
      </c>
      <c r="D6" s="70" t="s">
        <v>414</v>
      </c>
      <c r="E6" s="41" t="s">
        <v>506</v>
      </c>
      <c r="F6" s="45"/>
      <c r="G6" s="47"/>
      <c r="H6" s="49"/>
    </row>
    <row r="7">
      <c r="A7" s="31">
        <v>3.0</v>
      </c>
      <c r="B7" s="35" t="s">
        <v>33</v>
      </c>
      <c r="C7" s="37" t="s">
        <v>508</v>
      </c>
      <c r="D7" s="69" t="s">
        <v>414</v>
      </c>
      <c r="E7" s="41" t="s">
        <v>436</v>
      </c>
      <c r="F7" s="45"/>
      <c r="G7" s="47"/>
      <c r="H7" s="49"/>
    </row>
    <row r="8" ht="34.5" customHeight="1">
      <c r="A8" s="31">
        <v>4.0</v>
      </c>
      <c r="B8" s="35" t="s">
        <v>33</v>
      </c>
      <c r="C8" s="37" t="s">
        <v>509</v>
      </c>
      <c r="D8" s="70" t="s">
        <v>414</v>
      </c>
      <c r="E8" s="41" t="s">
        <v>458</v>
      </c>
      <c r="F8" s="45"/>
      <c r="G8" s="47"/>
      <c r="H8" s="49"/>
    </row>
    <row r="9" ht="15.75" customHeight="1">
      <c r="A9" s="31">
        <v>5.0</v>
      </c>
      <c r="B9" s="35"/>
      <c r="C9" s="37"/>
      <c r="D9" s="39"/>
      <c r="E9" s="41"/>
      <c r="F9" s="45"/>
      <c r="G9" s="47"/>
      <c r="H9" s="49"/>
    </row>
    <row r="10" ht="15.75" customHeight="1">
      <c r="A10" s="31">
        <v>6.0</v>
      </c>
      <c r="B10" s="35"/>
      <c r="C10" s="37"/>
      <c r="D10" s="39"/>
      <c r="E10" s="41"/>
      <c r="F10" s="45"/>
      <c r="G10" s="47"/>
      <c r="H10" s="49"/>
    </row>
    <row r="11" ht="15.75" customHeight="1">
      <c r="A11" s="31">
        <v>7.0</v>
      </c>
      <c r="B11" s="35"/>
      <c r="C11" s="37"/>
      <c r="D11" s="39"/>
      <c r="E11" s="41"/>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2:C2"/>
    <mergeCell ref="A1:C1"/>
    <mergeCell ref="A3:A4"/>
    <mergeCell ref="B3:B4"/>
    <mergeCell ref="A17:D17"/>
    <mergeCell ref="A18:D18"/>
    <mergeCell ref="E17:H17"/>
    <mergeCell ref="F18:H18"/>
    <mergeCell ref="G3:G4"/>
    <mergeCell ref="E3:E4"/>
    <mergeCell ref="F1:G1"/>
    <mergeCell ref="F2:G2"/>
    <mergeCell ref="F3:F4"/>
    <mergeCell ref="C3:C4"/>
    <mergeCell ref="D3:D4"/>
    <mergeCell ref="H3:H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8.0"/>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37.5" customHeight="1">
      <c r="A2" s="12" t="s">
        <v>6</v>
      </c>
      <c r="B2" s="4"/>
      <c r="C2" s="6"/>
      <c r="D2" s="15">
        <v>43587.0</v>
      </c>
      <c r="E2" s="17" t="s">
        <v>501</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15.75" customHeight="1">
      <c r="A5" s="31">
        <v>1.0</v>
      </c>
      <c r="B5" s="35" t="s">
        <v>33</v>
      </c>
      <c r="C5" s="37" t="s">
        <v>98</v>
      </c>
      <c r="D5" s="39" t="s">
        <v>414</v>
      </c>
      <c r="E5" s="41" t="s">
        <v>502</v>
      </c>
      <c r="F5" s="45"/>
      <c r="G5" s="47"/>
      <c r="H5" s="49"/>
    </row>
    <row r="6" ht="28.5" customHeight="1">
      <c r="A6" s="31">
        <v>2.0</v>
      </c>
      <c r="B6" s="35" t="s">
        <v>33</v>
      </c>
      <c r="C6" s="37" t="s">
        <v>98</v>
      </c>
      <c r="D6" s="39" t="s">
        <v>414</v>
      </c>
      <c r="E6" s="41" t="s">
        <v>503</v>
      </c>
      <c r="F6" s="45"/>
      <c r="G6" s="47"/>
      <c r="H6" s="49"/>
    </row>
    <row r="7" ht="15.75" customHeight="1">
      <c r="A7" s="31">
        <v>3.0</v>
      </c>
      <c r="B7" s="35" t="s">
        <v>29</v>
      </c>
      <c r="C7" s="37" t="s">
        <v>98</v>
      </c>
      <c r="D7" s="39" t="s">
        <v>414</v>
      </c>
      <c r="E7" s="41" t="s">
        <v>505</v>
      </c>
      <c r="F7" s="45"/>
      <c r="G7" s="47"/>
      <c r="H7" s="49"/>
    </row>
    <row r="8" ht="54.75" customHeight="1">
      <c r="A8" s="31">
        <v>4.0</v>
      </c>
      <c r="B8" s="35" t="s">
        <v>97</v>
      </c>
      <c r="C8" s="37" t="s">
        <v>98</v>
      </c>
      <c r="D8" s="39" t="s">
        <v>414</v>
      </c>
      <c r="E8" s="41" t="s">
        <v>507</v>
      </c>
      <c r="F8" s="45"/>
      <c r="G8" s="47"/>
      <c r="H8" s="49"/>
    </row>
    <row r="9" ht="15.75" customHeight="1">
      <c r="A9" s="31">
        <v>5.0</v>
      </c>
      <c r="B9" s="35"/>
      <c r="C9" s="37"/>
      <c r="D9" s="39"/>
      <c r="E9" s="41"/>
      <c r="F9" s="45"/>
      <c r="G9" s="47"/>
      <c r="H9" s="49"/>
    </row>
    <row r="10" ht="15.75" customHeight="1">
      <c r="A10" s="31">
        <v>6.0</v>
      </c>
      <c r="B10" s="35"/>
      <c r="C10" s="37"/>
      <c r="D10" s="39"/>
      <c r="E10" s="41"/>
      <c r="F10" s="45"/>
      <c r="G10" s="47"/>
      <c r="H10" s="49"/>
    </row>
    <row r="11" ht="15.75" customHeight="1">
      <c r="A11" s="31">
        <v>7.0</v>
      </c>
      <c r="B11" s="35"/>
      <c r="C11" s="37"/>
      <c r="D11" s="39"/>
      <c r="E11" s="41"/>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2:C2"/>
    <mergeCell ref="A1:C1"/>
    <mergeCell ref="A3:A4"/>
    <mergeCell ref="B3:B4"/>
    <mergeCell ref="A17:D17"/>
    <mergeCell ref="A18:D18"/>
    <mergeCell ref="E17:H17"/>
    <mergeCell ref="F18:H18"/>
    <mergeCell ref="G3:G4"/>
    <mergeCell ref="E3:E4"/>
    <mergeCell ref="F1:G1"/>
    <mergeCell ref="F2:G2"/>
    <mergeCell ref="F3:F4"/>
    <mergeCell ref="C3:C4"/>
    <mergeCell ref="D3:D4"/>
    <mergeCell ref="H3:H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8.0"/>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39.75" customHeight="1">
      <c r="A2" s="12" t="s">
        <v>6</v>
      </c>
      <c r="B2" s="4"/>
      <c r="C2" s="6"/>
      <c r="D2" s="15">
        <v>43587.0</v>
      </c>
      <c r="E2" s="17" t="s">
        <v>510</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15.0" customHeight="1">
      <c r="A5" s="31">
        <v>1.0</v>
      </c>
      <c r="B5" s="35" t="s">
        <v>33</v>
      </c>
      <c r="C5" s="37" t="s">
        <v>413</v>
      </c>
      <c r="D5" s="69" t="s">
        <v>414</v>
      </c>
      <c r="E5" s="41" t="s">
        <v>416</v>
      </c>
      <c r="F5" s="45"/>
      <c r="G5" s="47"/>
      <c r="H5" s="49"/>
    </row>
    <row r="6" ht="17.25" customHeight="1">
      <c r="A6" s="31">
        <v>2.0</v>
      </c>
      <c r="B6" s="35" t="s">
        <v>33</v>
      </c>
      <c r="C6" s="37" t="s">
        <v>446</v>
      </c>
      <c r="D6" s="70" t="s">
        <v>414</v>
      </c>
      <c r="E6" s="41" t="s">
        <v>436</v>
      </c>
      <c r="F6" s="45"/>
      <c r="G6" s="47"/>
      <c r="H6" s="49"/>
    </row>
    <row r="7">
      <c r="A7" s="31">
        <v>3.0</v>
      </c>
      <c r="B7" s="35"/>
      <c r="C7" s="37"/>
      <c r="D7" s="39"/>
      <c r="E7" s="41"/>
      <c r="F7" s="45"/>
      <c r="G7" s="47"/>
      <c r="H7" s="49"/>
    </row>
    <row r="8" ht="34.5" customHeight="1">
      <c r="A8" s="31">
        <v>4.0</v>
      </c>
      <c r="B8" s="35"/>
      <c r="C8" s="37"/>
      <c r="D8" s="39"/>
      <c r="E8" s="41"/>
      <c r="F8" s="45"/>
      <c r="G8" s="47"/>
      <c r="H8" s="49"/>
    </row>
    <row r="9" ht="15.75" customHeight="1">
      <c r="A9" s="31">
        <v>5.0</v>
      </c>
      <c r="B9" s="35"/>
      <c r="C9" s="37"/>
      <c r="D9" s="39"/>
      <c r="E9" s="41"/>
      <c r="F9" s="45"/>
      <c r="G9" s="47"/>
      <c r="H9" s="49"/>
    </row>
    <row r="10" ht="15.75" customHeight="1">
      <c r="A10" s="31">
        <v>6.0</v>
      </c>
      <c r="B10" s="35"/>
      <c r="C10" s="37"/>
      <c r="D10" s="39"/>
      <c r="E10" s="41"/>
      <c r="F10" s="45"/>
      <c r="G10" s="47"/>
      <c r="H10" s="49"/>
    </row>
    <row r="11" ht="15.75" customHeight="1">
      <c r="A11" s="31">
        <v>7.0</v>
      </c>
      <c r="B11" s="35"/>
      <c r="C11" s="37"/>
      <c r="D11" s="39"/>
      <c r="E11" s="41"/>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B3:B4"/>
    <mergeCell ref="G3:G4"/>
    <mergeCell ref="E3:E4"/>
    <mergeCell ref="F3:F4"/>
    <mergeCell ref="C3:C4"/>
    <mergeCell ref="D3:D4"/>
    <mergeCell ref="F1:G1"/>
    <mergeCell ref="F2:G2"/>
    <mergeCell ref="A2:C2"/>
    <mergeCell ref="A1:C1"/>
    <mergeCell ref="A3:A4"/>
    <mergeCell ref="A17:D17"/>
    <mergeCell ref="A18:D18"/>
    <mergeCell ref="E17:H17"/>
    <mergeCell ref="F18:H18"/>
    <mergeCell ref="H3:H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131.0"/>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21.75" customHeight="1">
      <c r="A2" s="12" t="s">
        <v>6</v>
      </c>
      <c r="B2" s="4"/>
      <c r="C2" s="6"/>
      <c r="D2" s="15">
        <v>43587.0</v>
      </c>
      <c r="E2" s="17" t="s">
        <v>511</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69" t="s">
        <v>414</v>
      </c>
      <c r="E5" s="41" t="s">
        <v>416</v>
      </c>
      <c r="F5" s="45"/>
      <c r="G5" s="47"/>
      <c r="H5" s="49"/>
    </row>
    <row r="6" ht="35.25" customHeight="1">
      <c r="A6" s="31">
        <v>2.0</v>
      </c>
      <c r="B6" s="35" t="s">
        <v>22</v>
      </c>
      <c r="C6" s="37" t="s">
        <v>512</v>
      </c>
      <c r="D6" s="70" t="s">
        <v>414</v>
      </c>
      <c r="E6" s="41" t="s">
        <v>506</v>
      </c>
      <c r="F6" s="45"/>
      <c r="G6" s="47"/>
      <c r="H6" s="49"/>
    </row>
    <row r="7">
      <c r="A7" s="31">
        <v>3.0</v>
      </c>
      <c r="B7" s="35" t="s">
        <v>33</v>
      </c>
      <c r="C7" s="37" t="s">
        <v>514</v>
      </c>
      <c r="D7" s="69" t="s">
        <v>414</v>
      </c>
      <c r="E7" s="41" t="s">
        <v>464</v>
      </c>
      <c r="F7" s="45"/>
      <c r="G7" s="47"/>
      <c r="H7" s="49"/>
    </row>
    <row r="8" ht="34.5" customHeight="1">
      <c r="A8" s="31">
        <v>4.0</v>
      </c>
      <c r="B8" s="35" t="s">
        <v>97</v>
      </c>
      <c r="C8" s="37" t="s">
        <v>443</v>
      </c>
      <c r="D8" s="70" t="s">
        <v>414</v>
      </c>
      <c r="E8" s="41" t="s">
        <v>515</v>
      </c>
      <c r="F8" s="45"/>
      <c r="G8" s="47"/>
      <c r="H8" s="49"/>
    </row>
    <row r="9" ht="15.75" customHeight="1">
      <c r="A9" s="31">
        <v>5.0</v>
      </c>
      <c r="B9" s="35" t="s">
        <v>33</v>
      </c>
      <c r="C9" s="37" t="s">
        <v>516</v>
      </c>
      <c r="D9" s="69" t="s">
        <v>414</v>
      </c>
      <c r="E9" s="41" t="s">
        <v>455</v>
      </c>
      <c r="F9" s="45"/>
      <c r="G9" s="47"/>
      <c r="H9" s="49"/>
    </row>
    <row r="10" ht="15.75" customHeight="1">
      <c r="A10" s="31">
        <v>6.0</v>
      </c>
      <c r="B10" s="35" t="s">
        <v>33</v>
      </c>
      <c r="C10" s="37" t="s">
        <v>517</v>
      </c>
      <c r="D10" s="70" t="s">
        <v>414</v>
      </c>
      <c r="E10" s="41" t="s">
        <v>485</v>
      </c>
      <c r="F10" s="45"/>
      <c r="G10" s="47"/>
      <c r="H10" s="49"/>
    </row>
    <row r="11" ht="15.75" customHeight="1">
      <c r="A11" s="31">
        <v>7.0</v>
      </c>
      <c r="B11" s="35" t="s">
        <v>33</v>
      </c>
      <c r="C11" s="37" t="s">
        <v>518</v>
      </c>
      <c r="D11" s="69" t="s">
        <v>414</v>
      </c>
      <c r="E11" s="41" t="s">
        <v>436</v>
      </c>
      <c r="F11" s="45"/>
      <c r="G11" s="47"/>
      <c r="H11" s="49"/>
    </row>
    <row r="12" ht="15.75" customHeight="1">
      <c r="A12" s="31">
        <v>8.0</v>
      </c>
      <c r="B12" s="35" t="s">
        <v>33</v>
      </c>
      <c r="C12" s="37" t="s">
        <v>519</v>
      </c>
      <c r="D12" s="70" t="s">
        <v>414</v>
      </c>
      <c r="E12" s="41" t="s">
        <v>458</v>
      </c>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F2:G2"/>
    <mergeCell ref="A2:C2"/>
    <mergeCell ref="B3:B4"/>
    <mergeCell ref="A3:A4"/>
    <mergeCell ref="A17:D17"/>
    <mergeCell ref="A18:D18"/>
    <mergeCell ref="E17:H17"/>
    <mergeCell ref="F18:H18"/>
    <mergeCell ref="H3:H4"/>
    <mergeCell ref="G3:G4"/>
    <mergeCell ref="E3:E4"/>
    <mergeCell ref="F3:F4"/>
    <mergeCell ref="C3:C4"/>
    <mergeCell ref="D3:D4"/>
    <mergeCell ref="F1:G1"/>
    <mergeCell ref="A1:C1"/>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21.43"/>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27.75" customHeight="1">
      <c r="A2" s="12" t="s">
        <v>6</v>
      </c>
      <c r="B2" s="4"/>
      <c r="C2" s="6"/>
      <c r="D2" s="15">
        <v>43587.0</v>
      </c>
      <c r="E2" s="17" t="s">
        <v>513</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0.25" customHeight="1">
      <c r="A5" s="31">
        <v>1.0</v>
      </c>
      <c r="B5" s="35" t="s">
        <v>33</v>
      </c>
      <c r="C5" s="37" t="s">
        <v>413</v>
      </c>
      <c r="D5" s="39" t="s">
        <v>414</v>
      </c>
      <c r="E5" s="41" t="s">
        <v>416</v>
      </c>
      <c r="F5" s="45"/>
      <c r="G5" s="47"/>
      <c r="H5" s="49"/>
    </row>
    <row r="6" ht="15.0" customHeight="1">
      <c r="A6" s="31">
        <v>2.0</v>
      </c>
      <c r="B6" s="35" t="s">
        <v>97</v>
      </c>
      <c r="C6" s="37" t="s">
        <v>520</v>
      </c>
      <c r="D6" s="70" t="s">
        <v>414</v>
      </c>
      <c r="E6" s="41" t="s">
        <v>521</v>
      </c>
      <c r="F6" s="45"/>
      <c r="G6" s="47"/>
      <c r="H6" s="49"/>
    </row>
    <row r="7">
      <c r="A7" s="31">
        <v>3.0</v>
      </c>
      <c r="B7" s="35" t="s">
        <v>33</v>
      </c>
      <c r="C7" s="37" t="s">
        <v>522</v>
      </c>
      <c r="D7" s="69" t="s">
        <v>414</v>
      </c>
      <c r="E7" s="41" t="s">
        <v>455</v>
      </c>
      <c r="F7" s="45"/>
      <c r="G7" s="47"/>
      <c r="H7" s="49"/>
    </row>
    <row r="8" ht="13.5" customHeight="1">
      <c r="A8" s="31">
        <v>4.0</v>
      </c>
      <c r="B8" s="35" t="s">
        <v>33</v>
      </c>
      <c r="C8" s="37" t="s">
        <v>523</v>
      </c>
      <c r="D8" s="70" t="s">
        <v>414</v>
      </c>
      <c r="E8" s="41" t="s">
        <v>436</v>
      </c>
      <c r="F8" s="45"/>
      <c r="G8" s="47"/>
      <c r="H8" s="49"/>
    </row>
    <row r="9" ht="15.75" customHeight="1">
      <c r="A9" s="31">
        <v>5.0</v>
      </c>
      <c r="B9" s="35"/>
      <c r="C9" s="37"/>
      <c r="D9" s="39"/>
      <c r="E9" s="41"/>
      <c r="F9" s="45"/>
      <c r="G9" s="47"/>
      <c r="H9" s="49"/>
    </row>
    <row r="10" ht="15.75" customHeight="1">
      <c r="A10" s="31">
        <v>6.0</v>
      </c>
      <c r="B10" s="35"/>
      <c r="C10" s="37"/>
      <c r="D10" s="39"/>
      <c r="E10" s="41"/>
      <c r="F10" s="45"/>
      <c r="G10" s="47"/>
      <c r="H10" s="49"/>
    </row>
    <row r="11" ht="15.75" customHeight="1">
      <c r="A11" s="31">
        <v>7.0</v>
      </c>
      <c r="B11" s="35"/>
      <c r="C11" s="37"/>
      <c r="D11" s="39"/>
      <c r="E11" s="41"/>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F2:G2"/>
    <mergeCell ref="H3:H4"/>
    <mergeCell ref="G3:G4"/>
    <mergeCell ref="F3:F4"/>
    <mergeCell ref="F1:G1"/>
    <mergeCell ref="B3:B4"/>
    <mergeCell ref="C3:C4"/>
    <mergeCell ref="A2:C2"/>
    <mergeCell ref="A1:C1"/>
    <mergeCell ref="A3:A4"/>
    <mergeCell ref="A17:D17"/>
    <mergeCell ref="A18:D18"/>
    <mergeCell ref="E17:H17"/>
    <mergeCell ref="F18:H18"/>
    <mergeCell ref="E3:E4"/>
    <mergeCell ref="D3:D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14.43"/>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36.75" customHeight="1">
      <c r="A2" s="12" t="s">
        <v>6</v>
      </c>
      <c r="B2" s="4"/>
      <c r="C2" s="6"/>
      <c r="D2" s="15">
        <v>43587.0</v>
      </c>
      <c r="E2" s="17" t="s">
        <v>524</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69" t="s">
        <v>414</v>
      </c>
      <c r="E5" s="41" t="s">
        <v>416</v>
      </c>
      <c r="F5" s="45"/>
      <c r="G5" s="47"/>
      <c r="H5" s="49"/>
    </row>
    <row r="6" ht="35.25" customHeight="1">
      <c r="A6" s="31">
        <v>2.0</v>
      </c>
      <c r="B6" s="35" t="s">
        <v>97</v>
      </c>
      <c r="C6" s="37" t="s">
        <v>525</v>
      </c>
      <c r="D6" s="70" t="s">
        <v>414</v>
      </c>
      <c r="E6" s="41" t="s">
        <v>515</v>
      </c>
      <c r="F6" s="45"/>
      <c r="G6" s="47"/>
      <c r="H6" s="49"/>
    </row>
    <row r="7">
      <c r="A7" s="31">
        <v>3.0</v>
      </c>
      <c r="B7" s="35" t="s">
        <v>33</v>
      </c>
      <c r="C7" s="37" t="s">
        <v>527</v>
      </c>
      <c r="D7" s="69" t="s">
        <v>414</v>
      </c>
      <c r="E7" s="41" t="s">
        <v>455</v>
      </c>
      <c r="F7" s="45"/>
      <c r="G7" s="47"/>
      <c r="H7" s="49"/>
    </row>
    <row r="8" ht="34.5" customHeight="1">
      <c r="A8" s="31">
        <v>4.0</v>
      </c>
      <c r="B8" s="35" t="s">
        <v>33</v>
      </c>
      <c r="C8" s="37" t="s">
        <v>528</v>
      </c>
      <c r="D8" s="70" t="s">
        <v>414</v>
      </c>
      <c r="E8" s="41" t="s">
        <v>436</v>
      </c>
      <c r="F8" s="45"/>
      <c r="G8" s="47"/>
      <c r="H8" s="49"/>
    </row>
    <row r="9" ht="15.75" customHeight="1">
      <c r="A9" s="31">
        <v>5.0</v>
      </c>
      <c r="B9" s="35"/>
      <c r="C9" s="37"/>
      <c r="D9" s="39"/>
      <c r="E9" s="41"/>
      <c r="F9" s="45"/>
      <c r="G9" s="47"/>
      <c r="H9" s="49"/>
    </row>
    <row r="10" ht="15.75" customHeight="1">
      <c r="A10" s="31">
        <v>6.0</v>
      </c>
      <c r="B10" s="35"/>
      <c r="C10" s="37"/>
      <c r="D10" s="39"/>
      <c r="E10" s="41"/>
      <c r="F10" s="45"/>
      <c r="G10" s="47"/>
      <c r="H10" s="49"/>
    </row>
    <row r="11" ht="15.75" customHeight="1">
      <c r="A11" s="31">
        <v>7.0</v>
      </c>
      <c r="B11" s="35"/>
      <c r="C11" s="37"/>
      <c r="D11" s="39"/>
      <c r="E11" s="41"/>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2:C2"/>
    <mergeCell ref="A1:C1"/>
    <mergeCell ref="A17:D17"/>
    <mergeCell ref="A18:D18"/>
    <mergeCell ref="E17:H17"/>
    <mergeCell ref="F18:H18"/>
    <mergeCell ref="E3:E4"/>
    <mergeCell ref="D3:D4"/>
    <mergeCell ref="F2:G2"/>
    <mergeCell ref="H3:H4"/>
    <mergeCell ref="G3:G4"/>
    <mergeCell ref="F3:F4"/>
    <mergeCell ref="F1:G1"/>
    <mergeCell ref="B3:B4"/>
    <mergeCell ref="C3:C4"/>
    <mergeCell ref="A3:A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0"/>
    <col customWidth="1" min="2" max="2" width="23.86"/>
    <col customWidth="1" min="3" max="3" width="12.29"/>
    <col customWidth="1" min="4" max="4" width="9.14"/>
    <col customWidth="1" min="5" max="5" width="22.57"/>
    <col customWidth="1" min="6" max="7" width="9.14"/>
    <col customWidth="1" min="8" max="26" width="8.0"/>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1"/>
      <c r="B2" s="5"/>
      <c r="C2" s="1"/>
      <c r="D2" s="1"/>
      <c r="E2" s="1"/>
      <c r="F2" s="1"/>
      <c r="G2" s="1"/>
      <c r="H2" s="1"/>
      <c r="I2" s="1"/>
      <c r="J2" s="1"/>
      <c r="K2" s="1"/>
      <c r="L2" s="1"/>
      <c r="M2" s="1"/>
      <c r="N2" s="1"/>
      <c r="O2" s="1"/>
      <c r="P2" s="1"/>
      <c r="Q2" s="1"/>
      <c r="R2" s="1"/>
      <c r="S2" s="1"/>
      <c r="T2" s="1"/>
      <c r="U2" s="1"/>
      <c r="V2" s="1"/>
      <c r="W2" s="1"/>
      <c r="X2" s="1"/>
      <c r="Y2" s="1"/>
      <c r="Z2" s="1"/>
    </row>
    <row r="3" ht="12.75" customHeight="1">
      <c r="A3" s="9" t="s">
        <v>2</v>
      </c>
      <c r="B3" s="11" t="s">
        <v>5</v>
      </c>
      <c r="C3" s="13"/>
      <c r="D3" s="13"/>
      <c r="E3" s="14"/>
      <c r="F3" s="1"/>
      <c r="G3" s="1"/>
      <c r="H3" s="1"/>
      <c r="I3" s="1"/>
      <c r="J3" s="1"/>
      <c r="K3" s="1"/>
      <c r="L3" s="1"/>
      <c r="M3" s="1"/>
      <c r="N3" s="1"/>
      <c r="O3" s="1"/>
      <c r="P3" s="1"/>
      <c r="Q3" s="1"/>
      <c r="R3" s="1"/>
      <c r="S3" s="1"/>
      <c r="T3" s="1"/>
      <c r="U3" s="1"/>
      <c r="V3" s="1"/>
      <c r="W3" s="1"/>
      <c r="X3" s="1"/>
      <c r="Y3" s="1"/>
      <c r="Z3" s="1"/>
    </row>
    <row r="4" ht="12.75" customHeight="1">
      <c r="A4" s="9" t="s">
        <v>3</v>
      </c>
      <c r="B4" s="11" t="s">
        <v>121</v>
      </c>
      <c r="C4" s="13"/>
      <c r="D4" s="13"/>
      <c r="E4" s="14"/>
      <c r="F4" s="1"/>
      <c r="G4" s="1"/>
      <c r="H4" s="1"/>
      <c r="I4" s="1"/>
      <c r="J4" s="1"/>
      <c r="K4" s="1"/>
      <c r="L4" s="1"/>
      <c r="M4" s="1"/>
      <c r="N4" s="1"/>
      <c r="O4" s="1"/>
      <c r="P4" s="1"/>
      <c r="Q4" s="1"/>
      <c r="R4" s="1"/>
      <c r="S4" s="1"/>
      <c r="T4" s="1"/>
      <c r="U4" s="1"/>
      <c r="V4" s="1"/>
      <c r="W4" s="1"/>
      <c r="X4" s="1"/>
      <c r="Y4" s="1"/>
      <c r="Z4" s="1"/>
    </row>
    <row r="5" ht="12.75" customHeight="1">
      <c r="A5" s="9" t="s">
        <v>8</v>
      </c>
      <c r="B5" s="19">
        <v>1.0</v>
      </c>
      <c r="C5" s="13"/>
      <c r="D5" s="13"/>
      <c r="E5" s="14"/>
      <c r="F5" s="1"/>
      <c r="G5" s="1"/>
      <c r="H5" s="1"/>
      <c r="I5" s="1"/>
      <c r="J5" s="1"/>
      <c r="K5" s="1"/>
      <c r="L5" s="1"/>
      <c r="M5" s="1"/>
      <c r="N5" s="1"/>
      <c r="O5" s="1"/>
      <c r="P5" s="1"/>
      <c r="Q5" s="1"/>
      <c r="R5" s="1"/>
      <c r="S5" s="1"/>
      <c r="T5" s="1"/>
      <c r="U5" s="1"/>
      <c r="V5" s="1"/>
      <c r="W5" s="1"/>
      <c r="X5" s="1"/>
      <c r="Y5" s="1"/>
      <c r="Z5" s="1"/>
    </row>
    <row r="6" ht="12.75" customHeight="1">
      <c r="A6" s="9" t="s">
        <v>9</v>
      </c>
      <c r="B6" s="11" t="s">
        <v>10</v>
      </c>
      <c r="C6" s="13"/>
      <c r="D6" s="13"/>
      <c r="E6" s="14"/>
      <c r="F6" s="1"/>
      <c r="G6" s="1"/>
      <c r="H6" s="1"/>
      <c r="I6" s="1"/>
      <c r="J6" s="1"/>
      <c r="K6" s="1"/>
      <c r="L6" s="1"/>
      <c r="M6" s="1"/>
      <c r="N6" s="1"/>
      <c r="O6" s="1"/>
      <c r="P6" s="1"/>
      <c r="Q6" s="1"/>
      <c r="R6" s="1"/>
      <c r="S6" s="1"/>
      <c r="T6" s="1"/>
      <c r="U6" s="1"/>
      <c r="V6" s="1"/>
      <c r="W6" s="1"/>
      <c r="X6" s="1"/>
      <c r="Y6" s="1"/>
      <c r="Z6" s="1"/>
    </row>
    <row r="7" ht="12.75" customHeight="1">
      <c r="A7" s="9"/>
      <c r="B7" s="1"/>
      <c r="C7" s="1"/>
      <c r="D7" s="1"/>
      <c r="E7" s="1"/>
      <c r="F7" s="1"/>
      <c r="G7" s="1"/>
      <c r="H7" s="1"/>
      <c r="I7" s="1"/>
      <c r="J7" s="1"/>
      <c r="K7" s="1"/>
      <c r="L7" s="1"/>
      <c r="M7" s="1"/>
      <c r="N7" s="1"/>
      <c r="O7" s="1"/>
      <c r="P7" s="1"/>
      <c r="Q7" s="1"/>
      <c r="R7" s="1"/>
      <c r="S7" s="1"/>
      <c r="T7" s="1"/>
      <c r="U7" s="1"/>
      <c r="V7" s="1"/>
      <c r="W7" s="1"/>
      <c r="X7" s="1"/>
      <c r="Y7" s="1"/>
      <c r="Z7" s="1"/>
    </row>
    <row r="8" ht="12.75" customHeight="1">
      <c r="A8" s="43" t="s">
        <v>14</v>
      </c>
      <c r="B8" s="48"/>
      <c r="C8" s="48"/>
      <c r="D8" s="48"/>
      <c r="E8" s="48"/>
      <c r="F8" s="5"/>
      <c r="G8" s="5"/>
      <c r="H8" s="1"/>
      <c r="I8" s="1"/>
      <c r="J8" s="1"/>
      <c r="K8" s="1"/>
      <c r="L8" s="1"/>
      <c r="M8" s="1"/>
      <c r="N8" s="1"/>
      <c r="O8" s="1"/>
      <c r="P8" s="1"/>
      <c r="Q8" s="1"/>
      <c r="R8" s="1"/>
      <c r="S8" s="1"/>
      <c r="T8" s="1"/>
      <c r="U8" s="1"/>
      <c r="V8" s="1"/>
      <c r="W8" s="1"/>
      <c r="X8" s="1"/>
      <c r="Y8" s="1"/>
      <c r="Z8" s="1"/>
    </row>
    <row r="9" ht="12.75" customHeight="1">
      <c r="A9" s="9" t="s">
        <v>30</v>
      </c>
      <c r="B9" s="50">
        <v>43587.0</v>
      </c>
      <c r="C9" s="14"/>
      <c r="D9" s="52"/>
      <c r="E9" s="52"/>
      <c r="F9" s="52"/>
      <c r="G9" s="52"/>
      <c r="H9" s="1"/>
      <c r="I9" s="1"/>
      <c r="J9" s="1"/>
      <c r="K9" s="1"/>
      <c r="L9" s="1"/>
      <c r="M9" s="1"/>
      <c r="N9" s="1"/>
      <c r="O9" s="1"/>
      <c r="P9" s="1"/>
      <c r="Q9" s="1"/>
      <c r="R9" s="1"/>
      <c r="S9" s="1"/>
      <c r="T9" s="1"/>
      <c r="U9" s="1"/>
      <c r="V9" s="1"/>
      <c r="W9" s="1"/>
      <c r="X9" s="1"/>
      <c r="Y9" s="1"/>
      <c r="Z9" s="1"/>
    </row>
    <row r="10" ht="12.75" customHeight="1">
      <c r="A10" s="9" t="s">
        <v>36</v>
      </c>
      <c r="B10" s="54">
        <v>0.6666666666666666</v>
      </c>
      <c r="C10" s="14"/>
      <c r="D10" s="52"/>
      <c r="E10" s="52"/>
      <c r="F10" s="52"/>
      <c r="G10" s="52"/>
      <c r="H10" s="1"/>
      <c r="I10" s="1"/>
      <c r="J10" s="1"/>
      <c r="K10" s="1"/>
      <c r="L10" s="1"/>
      <c r="M10" s="1"/>
      <c r="N10" s="1"/>
      <c r="O10" s="1"/>
      <c r="P10" s="1"/>
      <c r="Q10" s="1"/>
      <c r="R10" s="1"/>
      <c r="S10" s="1"/>
      <c r="T10" s="1"/>
      <c r="U10" s="1"/>
      <c r="V10" s="1"/>
      <c r="W10" s="1"/>
      <c r="X10" s="1"/>
      <c r="Y10" s="1"/>
      <c r="Z10" s="1"/>
    </row>
    <row r="11" ht="12.75" customHeight="1">
      <c r="A11" s="9" t="s">
        <v>43</v>
      </c>
      <c r="B11" s="54">
        <v>0.7916666666666666</v>
      </c>
      <c r="C11" s="14"/>
      <c r="D11" s="52"/>
      <c r="E11" s="52"/>
      <c r="F11" s="52"/>
      <c r="G11" s="52"/>
      <c r="H11" s="1"/>
      <c r="I11" s="1"/>
      <c r="J11" s="1"/>
      <c r="K11" s="1"/>
      <c r="L11" s="1"/>
      <c r="M11" s="1"/>
      <c r="N11" s="1"/>
      <c r="O11" s="1"/>
      <c r="P11" s="1"/>
      <c r="Q11" s="1"/>
      <c r="R11" s="1"/>
      <c r="S11" s="1"/>
      <c r="T11" s="1"/>
      <c r="U11" s="1"/>
      <c r="V11" s="1"/>
      <c r="W11" s="1"/>
      <c r="X11" s="1"/>
      <c r="Y11" s="1"/>
      <c r="Z11" s="1"/>
    </row>
    <row r="12" ht="12.75" customHeight="1">
      <c r="A12" s="9" t="s">
        <v>45</v>
      </c>
      <c r="B12" s="55" t="s">
        <v>46</v>
      </c>
      <c r="C12" s="56"/>
      <c r="D12" s="56"/>
      <c r="E12" s="56"/>
      <c r="F12" s="56"/>
      <c r="G12" s="57"/>
      <c r="H12" s="1"/>
      <c r="I12" s="1"/>
      <c r="J12" s="1"/>
      <c r="K12" s="1"/>
      <c r="L12" s="1"/>
      <c r="M12" s="1"/>
      <c r="N12" s="1"/>
      <c r="O12" s="1"/>
      <c r="P12" s="1"/>
      <c r="Q12" s="1"/>
      <c r="R12" s="1"/>
      <c r="S12" s="1"/>
      <c r="T12" s="1"/>
      <c r="U12" s="1"/>
      <c r="V12" s="1"/>
      <c r="W12" s="1"/>
      <c r="X12" s="1"/>
      <c r="Y12" s="1"/>
      <c r="Z12" s="1"/>
    </row>
    <row r="13" ht="27.0" customHeight="1">
      <c r="A13" s="1"/>
      <c r="B13" s="58"/>
      <c r="C13" s="40"/>
      <c r="D13" s="40"/>
      <c r="E13" s="40"/>
      <c r="F13" s="40"/>
      <c r="G13" s="42"/>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59" t="s">
        <v>53</v>
      </c>
      <c r="C16" s="59" t="s">
        <v>56</v>
      </c>
      <c r="D16" s="1"/>
      <c r="E16" s="59" t="s">
        <v>57</v>
      </c>
      <c r="F16" s="59" t="s">
        <v>56</v>
      </c>
      <c r="G16" s="1"/>
      <c r="H16" s="1"/>
      <c r="I16" s="1"/>
      <c r="J16" s="1"/>
      <c r="K16" s="1"/>
      <c r="L16" s="1"/>
      <c r="M16" s="1"/>
      <c r="N16" s="1"/>
      <c r="O16" s="1"/>
      <c r="P16" s="1"/>
      <c r="Q16" s="1"/>
      <c r="R16" s="1"/>
      <c r="S16" s="1"/>
      <c r="T16" s="1"/>
      <c r="U16" s="1"/>
      <c r="V16" s="1"/>
      <c r="W16" s="1"/>
      <c r="X16" s="1"/>
      <c r="Y16" s="1"/>
      <c r="Z16" s="1"/>
    </row>
    <row r="17" ht="12.75" customHeight="1">
      <c r="A17" s="1"/>
      <c r="B17" s="60" t="str">
        <f>DropDowns!B3</f>
        <v>Insufficient Planning</v>
      </c>
      <c r="C17" s="60">
        <f>COUNTIF('Administrator''s Manual'!D:D,'Administrator''s Manual Review F'!B17)</f>
        <v>0</v>
      </c>
      <c r="D17" s="1"/>
      <c r="E17" s="60" t="str">
        <f>DropDowns!F9</f>
        <v>Security</v>
      </c>
      <c r="F17" s="60">
        <f>COUNTIF('Administrator''s Manual'!B:B,'Administrator''s Manual Review F'!E17)</f>
        <v>0</v>
      </c>
      <c r="G17" s="1"/>
      <c r="H17" s="1"/>
      <c r="I17" s="1"/>
      <c r="J17" s="1"/>
      <c r="K17" s="1"/>
      <c r="L17" s="1"/>
      <c r="M17" s="1"/>
      <c r="N17" s="1"/>
      <c r="O17" s="1"/>
      <c r="P17" s="1"/>
      <c r="Q17" s="1"/>
      <c r="R17" s="1"/>
      <c r="S17" s="1"/>
      <c r="T17" s="1"/>
      <c r="U17" s="1"/>
      <c r="V17" s="1"/>
      <c r="W17" s="1"/>
      <c r="X17" s="1"/>
      <c r="Y17" s="1"/>
      <c r="Z17" s="1"/>
    </row>
    <row r="18" ht="12.75" customHeight="1">
      <c r="A18" s="1"/>
      <c r="B18" s="60" t="str">
        <f>DropDowns!B4</f>
        <v>Misunderstood Req</v>
      </c>
      <c r="C18" s="60">
        <f>COUNTIF('Administrator''s Manual'!D:D,'Administrator''s Manual Review F'!B18)</f>
        <v>0</v>
      </c>
      <c r="D18" s="1"/>
      <c r="E18" s="60" t="str">
        <f>DropDowns!F10</f>
        <v>High</v>
      </c>
      <c r="F18" s="60">
        <f>COUNTIF('Administrator''s Manual'!B:B,'Administrator''s Manual Review F'!E18)</f>
        <v>0</v>
      </c>
      <c r="G18" s="1"/>
      <c r="H18" s="1"/>
      <c r="I18" s="1"/>
      <c r="J18" s="1"/>
      <c r="K18" s="1"/>
      <c r="L18" s="1"/>
      <c r="M18" s="1"/>
      <c r="N18" s="1"/>
      <c r="O18" s="1"/>
      <c r="P18" s="1"/>
      <c r="Q18" s="1"/>
      <c r="R18" s="1"/>
      <c r="S18" s="1"/>
      <c r="T18" s="1"/>
      <c r="U18" s="1"/>
      <c r="V18" s="1"/>
      <c r="W18" s="1"/>
      <c r="X18" s="1"/>
      <c r="Y18" s="1"/>
      <c r="Z18" s="1"/>
    </row>
    <row r="19" ht="12.75" customHeight="1">
      <c r="A19" s="1"/>
      <c r="B19" s="60" t="str">
        <f>DropDowns!B5</f>
        <v>Requirements Error</v>
      </c>
      <c r="C19" s="60">
        <f>COUNTIF('Administrator''s Manual'!D:D,'Administrator''s Manual Review F'!B19)</f>
        <v>0</v>
      </c>
      <c r="D19" s="1"/>
      <c r="E19" s="60" t="str">
        <f>DropDowns!F11</f>
        <v>Medium</v>
      </c>
      <c r="F19" s="60">
        <f>COUNTIF('Administrator''s Manual'!B:B,'Administrator''s Manual Review F'!E19)</f>
        <v>0</v>
      </c>
      <c r="G19" s="1"/>
      <c r="H19" s="1"/>
      <c r="I19" s="1"/>
      <c r="J19" s="1"/>
      <c r="K19" s="1"/>
      <c r="L19" s="1"/>
      <c r="M19" s="1"/>
      <c r="N19" s="1"/>
      <c r="O19" s="1"/>
      <c r="P19" s="1"/>
      <c r="Q19" s="1"/>
      <c r="R19" s="1"/>
      <c r="S19" s="1"/>
      <c r="T19" s="1"/>
      <c r="U19" s="1"/>
      <c r="V19" s="1"/>
      <c r="W19" s="1"/>
      <c r="X19" s="1"/>
      <c r="Y19" s="1"/>
      <c r="Z19" s="1"/>
    </row>
    <row r="20" ht="12.75" customHeight="1">
      <c r="A20" s="1"/>
      <c r="B20" s="60" t="str">
        <f>DropDowns!B6</f>
        <v>Design Error</v>
      </c>
      <c r="C20" s="60">
        <f>COUNTIF('Administrator''s Manual'!D:D,'Administrator''s Manual Review F'!B20)</f>
        <v>0</v>
      </c>
      <c r="D20" s="1"/>
      <c r="E20" s="60" t="str">
        <f>DropDowns!F12</f>
        <v>Low</v>
      </c>
      <c r="F20" s="60">
        <f>COUNTIF('Administrator''s Manual'!B:B,'Administrator''s Manual Review F'!E20)</f>
        <v>0</v>
      </c>
      <c r="G20" s="1"/>
      <c r="H20" s="1"/>
      <c r="I20" s="1"/>
      <c r="J20" s="1"/>
      <c r="K20" s="1"/>
      <c r="L20" s="1"/>
      <c r="M20" s="1"/>
      <c r="N20" s="1"/>
      <c r="O20" s="1"/>
      <c r="P20" s="1"/>
      <c r="Q20" s="1"/>
      <c r="R20" s="1"/>
      <c r="S20" s="1"/>
      <c r="T20" s="1"/>
      <c r="U20" s="1"/>
      <c r="V20" s="1"/>
      <c r="W20" s="1"/>
      <c r="X20" s="1"/>
      <c r="Y20" s="1"/>
      <c r="Z20" s="1"/>
    </row>
    <row r="21" ht="12.75" customHeight="1">
      <c r="A21" s="1"/>
      <c r="B21" s="60" t="str">
        <f>DropDowns!B7</f>
        <v>Coding Error</v>
      </c>
      <c r="C21" s="60">
        <f>COUNTIF('Administrator''s Manual'!D:D,'Administrator''s Manual Review F'!B21)</f>
        <v>0</v>
      </c>
      <c r="D21" s="1"/>
      <c r="E21" s="60" t="str">
        <f>DropDowns!F13</f>
        <v>Question</v>
      </c>
      <c r="F21" s="60">
        <f>COUNTIF('Administrator''s Manual'!B:B,'Administrator''s Manual Review F'!E21)</f>
        <v>12</v>
      </c>
      <c r="G21" s="1"/>
      <c r="H21" s="1"/>
      <c r="I21" s="1"/>
      <c r="J21" s="1"/>
      <c r="K21" s="1"/>
      <c r="L21" s="1"/>
      <c r="M21" s="1"/>
      <c r="N21" s="1"/>
      <c r="O21" s="1"/>
      <c r="P21" s="1"/>
      <c r="Q21" s="1"/>
      <c r="R21" s="1"/>
      <c r="S21" s="1"/>
      <c r="T21" s="1"/>
      <c r="U21" s="1"/>
      <c r="V21" s="1"/>
      <c r="W21" s="1"/>
      <c r="X21" s="1"/>
      <c r="Y21" s="1"/>
      <c r="Z21" s="1"/>
    </row>
    <row r="22" ht="12.75" customHeight="1">
      <c r="A22" s="1"/>
      <c r="B22" s="60" t="str">
        <f>DropDowns!B8</f>
        <v>User Error</v>
      </c>
      <c r="C22" s="60">
        <f>COUNTIF('Administrator''s Manual'!D:D,'Administrator''s Manual Review F'!B22)</f>
        <v>0</v>
      </c>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60" t="str">
        <f>DropDowns!B9</f>
        <v>Data Error</v>
      </c>
      <c r="C23" s="60">
        <v>1.0</v>
      </c>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60" t="str">
        <f>DropDowns!B10</f>
        <v>Environment Error</v>
      </c>
      <c r="C24" s="60">
        <f>COUNTIF('Administrator''s Manual'!D:D,'Administrator''s Manual Review F'!B24)</f>
        <v>0</v>
      </c>
      <c r="D24" s="1"/>
      <c r="E24" s="60" t="s">
        <v>87</v>
      </c>
      <c r="F24" s="60">
        <f>COUNTIF('Administrator''s Manual'!F:F,"Open")</f>
        <v>0</v>
      </c>
      <c r="G24" s="1"/>
      <c r="H24" s="1"/>
      <c r="I24" s="1"/>
      <c r="J24" s="1"/>
      <c r="K24" s="1"/>
      <c r="L24" s="1"/>
      <c r="M24" s="1"/>
      <c r="N24" s="1"/>
      <c r="O24" s="1"/>
      <c r="P24" s="1"/>
      <c r="Q24" s="1"/>
      <c r="R24" s="1"/>
      <c r="S24" s="1"/>
      <c r="T24" s="1"/>
      <c r="U24" s="1"/>
      <c r="V24" s="1"/>
      <c r="W24" s="1"/>
      <c r="X24" s="1"/>
      <c r="Y24" s="1"/>
      <c r="Z24" s="1"/>
    </row>
    <row r="25" ht="12.75" customHeight="1">
      <c r="A25" s="1"/>
      <c r="B25" s="60" t="str">
        <f>DropDowns!B11</f>
        <v>Configuration Management</v>
      </c>
      <c r="C25" s="60">
        <f>COUNTIF('Administrator''s Manual'!D:D,'Administrator''s Manual Review F'!B25)</f>
        <v>0</v>
      </c>
      <c r="D25" s="1"/>
      <c r="E25" s="60" t="s">
        <v>90</v>
      </c>
      <c r="F25" s="60">
        <f>COUNTIF('Administrator''s Manual'!F:F,"Closed")</f>
        <v>0</v>
      </c>
      <c r="G25" s="1"/>
      <c r="H25" s="1"/>
      <c r="I25" s="1"/>
      <c r="J25" s="1"/>
      <c r="K25" s="1"/>
      <c r="L25" s="1"/>
      <c r="M25" s="1"/>
      <c r="N25" s="1"/>
      <c r="O25" s="1"/>
      <c r="P25" s="1"/>
      <c r="Q25" s="1"/>
      <c r="R25" s="1"/>
      <c r="S25" s="1"/>
      <c r="T25" s="1"/>
      <c r="U25" s="1"/>
      <c r="V25" s="1"/>
      <c r="W25" s="1"/>
      <c r="X25" s="1"/>
      <c r="Y25" s="1"/>
      <c r="Z25" s="1"/>
    </row>
    <row r="26" ht="12.75" customHeight="1">
      <c r="A26" s="1"/>
      <c r="B26" s="60" t="str">
        <f>DropDowns!B12</f>
        <v>Unclear/Ambiguous</v>
      </c>
      <c r="C26" s="60">
        <f>COUNTIF('Administrator''s Manual'!D:D,'Administrator''s Manual Review F'!B26)</f>
        <v>1</v>
      </c>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60" t="str">
        <f>DropDowns!B13</f>
        <v>Standards Error</v>
      </c>
      <c r="C27" s="60">
        <f>COUNTIF('Administrator''s Manual'!D:D,'Administrator''s Manual Review F'!B27)</f>
        <v>0</v>
      </c>
      <c r="D27" s="1"/>
      <c r="E27" s="60" t="s">
        <v>93</v>
      </c>
      <c r="F27" s="60">
        <f>COUNTIF('Administrator''s Manual'!G:G,"Yes")</f>
        <v>0</v>
      </c>
      <c r="G27" s="1"/>
      <c r="H27" s="1"/>
      <c r="I27" s="1"/>
      <c r="J27" s="1"/>
      <c r="K27" s="1"/>
      <c r="L27" s="1"/>
      <c r="M27" s="1"/>
      <c r="N27" s="1"/>
      <c r="O27" s="1"/>
      <c r="P27" s="1"/>
      <c r="Q27" s="1"/>
      <c r="R27" s="1"/>
      <c r="S27" s="1"/>
      <c r="T27" s="1"/>
      <c r="U27" s="1"/>
      <c r="V27" s="1"/>
      <c r="W27" s="1"/>
      <c r="X27" s="1"/>
      <c r="Y27" s="1"/>
      <c r="Z27" s="1"/>
    </row>
    <row r="28" ht="12.75" customHeight="1">
      <c r="A28" s="1"/>
      <c r="B28" s="60" t="str">
        <f>DropDowns!B14</f>
        <v>Missing Information</v>
      </c>
      <c r="C28" s="60">
        <f>COUNTIF('Administrator''s Manual'!D:D,'Administrator''s Manual Review F'!B28)</f>
        <v>3</v>
      </c>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60" t="str">
        <f>DropDowns!B15</f>
        <v>Other</v>
      </c>
      <c r="C29" s="60">
        <f>COUNTIF('Administrator''s Manual'!D:D,'Administrator''s Manual Review F'!B29)</f>
        <v>8</v>
      </c>
      <c r="D29" s="1"/>
      <c r="E29" s="60" t="s">
        <v>102</v>
      </c>
      <c r="F29" s="60">
        <f>COUNTA('User''s Manual Decisions'!A5:A35)</f>
        <v>4</v>
      </c>
      <c r="G29" s="1"/>
      <c r="H29" s="1"/>
      <c r="I29" s="1"/>
      <c r="J29" s="1"/>
      <c r="K29" s="1"/>
      <c r="L29" s="1"/>
      <c r="M29" s="1"/>
      <c r="N29" s="1"/>
      <c r="O29" s="1"/>
      <c r="P29" s="1"/>
      <c r="Q29" s="1"/>
      <c r="R29" s="1"/>
      <c r="S29" s="1"/>
      <c r="T29" s="1"/>
      <c r="U29" s="1"/>
      <c r="V29" s="1"/>
      <c r="W29" s="1"/>
      <c r="X29" s="1"/>
      <c r="Y29" s="1"/>
      <c r="Z29" s="1"/>
    </row>
    <row r="30" ht="12.75" customHeight="1">
      <c r="A30" s="1"/>
      <c r="B30" s="61" t="s">
        <v>104</v>
      </c>
      <c r="C30" s="61">
        <f>SUM(C17:C29)</f>
        <v>13</v>
      </c>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5:E5"/>
    <mergeCell ref="B6:E6"/>
    <mergeCell ref="B11:C11"/>
    <mergeCell ref="B12:G13"/>
    <mergeCell ref="B4:E4"/>
    <mergeCell ref="B3:E3"/>
    <mergeCell ref="B9:C9"/>
    <mergeCell ref="A8:E8"/>
    <mergeCell ref="B10:C10"/>
  </mergeCells>
  <printOptions/>
  <pageMargins bottom="0.75" footer="0.0" header="0.0" left="0.7" right="0.7" top="0.75"/>
  <pageSetup orientation="landscape"/>
  <headerFooter>
    <oddHeader>&amp;LBNY Mellon&amp;RReview Findings Log</oddHeader>
    <oddFooter>&amp;LInternal Classification:  Internal&amp;C&amp;P of  &amp;R&amp;A</oddFooter>
  </headerFooter>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12.43"/>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39.75" customHeight="1">
      <c r="A2" s="12" t="s">
        <v>6</v>
      </c>
      <c r="B2" s="4"/>
      <c r="C2" s="6"/>
      <c r="D2" s="15">
        <v>43587.0</v>
      </c>
      <c r="E2" s="17" t="s">
        <v>526</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69" t="s">
        <v>414</v>
      </c>
      <c r="E5" s="41" t="s">
        <v>416</v>
      </c>
      <c r="F5" s="45"/>
      <c r="G5" s="47"/>
      <c r="H5" s="49"/>
    </row>
    <row r="6" ht="35.25" customHeight="1">
      <c r="A6" s="31">
        <v>2.0</v>
      </c>
      <c r="B6" s="35" t="s">
        <v>97</v>
      </c>
      <c r="C6" s="37" t="s">
        <v>530</v>
      </c>
      <c r="D6" s="70" t="s">
        <v>414</v>
      </c>
      <c r="E6" s="41" t="s">
        <v>521</v>
      </c>
      <c r="F6" s="45"/>
      <c r="G6" s="47"/>
      <c r="H6" s="49"/>
    </row>
    <row r="7">
      <c r="A7" s="31">
        <v>3.0</v>
      </c>
      <c r="B7" s="35" t="s">
        <v>33</v>
      </c>
      <c r="C7" s="37" t="s">
        <v>531</v>
      </c>
      <c r="D7" s="69" t="s">
        <v>414</v>
      </c>
      <c r="E7" s="41" t="s">
        <v>460</v>
      </c>
      <c r="F7" s="45"/>
      <c r="G7" s="47"/>
      <c r="H7" s="49"/>
    </row>
    <row r="8" ht="34.5" customHeight="1">
      <c r="A8" s="31">
        <v>4.0</v>
      </c>
      <c r="B8" s="35" t="s">
        <v>33</v>
      </c>
      <c r="C8" s="37" t="s">
        <v>532</v>
      </c>
      <c r="D8" s="70" t="s">
        <v>414</v>
      </c>
      <c r="E8" s="41" t="s">
        <v>455</v>
      </c>
      <c r="F8" s="45"/>
      <c r="G8" s="47"/>
      <c r="H8" s="49"/>
    </row>
    <row r="9" ht="15.75" customHeight="1">
      <c r="A9" s="31">
        <v>5.0</v>
      </c>
      <c r="B9" s="35"/>
      <c r="C9" s="37"/>
      <c r="D9" s="39"/>
      <c r="E9" s="41"/>
      <c r="F9" s="45"/>
      <c r="G9" s="47"/>
      <c r="H9" s="49"/>
    </row>
    <row r="10" ht="15.75" customHeight="1">
      <c r="A10" s="31">
        <v>6.0</v>
      </c>
      <c r="B10" s="35"/>
      <c r="C10" s="37"/>
      <c r="D10" s="39"/>
      <c r="E10" s="41"/>
      <c r="F10" s="45"/>
      <c r="G10" s="47"/>
      <c r="H10" s="49"/>
    </row>
    <row r="11" ht="15.75" customHeight="1">
      <c r="A11" s="31">
        <v>7.0</v>
      </c>
      <c r="B11" s="35"/>
      <c r="C11" s="37"/>
      <c r="D11" s="39"/>
      <c r="E11" s="41"/>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2:C2"/>
    <mergeCell ref="F2:G2"/>
    <mergeCell ref="H3:H4"/>
    <mergeCell ref="G3:G4"/>
    <mergeCell ref="A1:C1"/>
    <mergeCell ref="F1:G1"/>
    <mergeCell ref="B3:B4"/>
    <mergeCell ref="C3:C4"/>
    <mergeCell ref="A17:D17"/>
    <mergeCell ref="A18:D18"/>
    <mergeCell ref="E17:H17"/>
    <mergeCell ref="F18:H18"/>
    <mergeCell ref="E3:E4"/>
    <mergeCell ref="D3:D4"/>
    <mergeCell ref="F3:F4"/>
    <mergeCell ref="A3:A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44.86"/>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35.25" customHeight="1">
      <c r="A2" s="12" t="s">
        <v>6</v>
      </c>
      <c r="B2" s="4"/>
      <c r="C2" s="6"/>
      <c r="D2" s="15">
        <v>43587.0</v>
      </c>
      <c r="E2" s="17" t="s">
        <v>529</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69" t="s">
        <v>414</v>
      </c>
      <c r="E5" s="41" t="s">
        <v>416</v>
      </c>
      <c r="F5" s="45"/>
      <c r="G5" s="47"/>
      <c r="H5" s="49"/>
    </row>
    <row r="6" ht="35.25" customHeight="1">
      <c r="A6" s="31">
        <v>2.0</v>
      </c>
      <c r="B6" s="35" t="s">
        <v>22</v>
      </c>
      <c r="C6" s="37" t="s">
        <v>533</v>
      </c>
      <c r="D6" s="70" t="s">
        <v>414</v>
      </c>
      <c r="E6" s="41" t="s">
        <v>506</v>
      </c>
      <c r="F6" s="45"/>
      <c r="G6" s="47"/>
      <c r="H6" s="49"/>
    </row>
    <row r="7" ht="30.75" customHeight="1">
      <c r="A7" s="31">
        <v>3.0</v>
      </c>
      <c r="B7" s="35" t="s">
        <v>97</v>
      </c>
      <c r="C7" s="37" t="s">
        <v>534</v>
      </c>
      <c r="D7" s="69" t="s">
        <v>414</v>
      </c>
      <c r="E7" s="41" t="s">
        <v>535</v>
      </c>
      <c r="F7" s="45"/>
      <c r="G7" s="47"/>
      <c r="H7" s="49"/>
    </row>
    <row r="8" ht="34.5" customHeight="1">
      <c r="A8" s="31">
        <v>4.0</v>
      </c>
      <c r="B8" s="35" t="s">
        <v>33</v>
      </c>
      <c r="C8" s="37" t="s">
        <v>536</v>
      </c>
      <c r="D8" s="70" t="s">
        <v>414</v>
      </c>
      <c r="E8" s="41" t="s">
        <v>537</v>
      </c>
      <c r="F8" s="45"/>
      <c r="G8" s="47"/>
      <c r="H8" s="49"/>
    </row>
    <row r="9" ht="15.75" customHeight="1">
      <c r="A9" s="31">
        <v>5.0</v>
      </c>
      <c r="B9" s="35" t="s">
        <v>33</v>
      </c>
      <c r="C9" s="37" t="s">
        <v>538</v>
      </c>
      <c r="D9" s="69" t="s">
        <v>414</v>
      </c>
      <c r="E9" s="41" t="s">
        <v>464</v>
      </c>
      <c r="F9" s="45"/>
      <c r="G9" s="47"/>
      <c r="H9" s="49"/>
    </row>
    <row r="10" ht="15.75" customHeight="1">
      <c r="A10" s="31">
        <v>6.0</v>
      </c>
      <c r="B10" s="35" t="s">
        <v>33</v>
      </c>
      <c r="C10" s="37" t="s">
        <v>539</v>
      </c>
      <c r="D10" s="70" t="s">
        <v>414</v>
      </c>
      <c r="E10" s="41" t="s">
        <v>429</v>
      </c>
      <c r="F10" s="45"/>
      <c r="G10" s="47"/>
      <c r="H10" s="49"/>
    </row>
    <row r="11" ht="15.75" customHeight="1">
      <c r="A11" s="31">
        <v>7.0</v>
      </c>
      <c r="B11" s="35" t="s">
        <v>97</v>
      </c>
      <c r="C11" s="37" t="s">
        <v>540</v>
      </c>
      <c r="D11" s="69" t="s">
        <v>414</v>
      </c>
      <c r="E11" s="41" t="s">
        <v>515</v>
      </c>
      <c r="F11" s="45"/>
      <c r="G11" s="47"/>
      <c r="H11" s="49"/>
    </row>
    <row r="12" ht="15.75" customHeight="1">
      <c r="A12" s="31">
        <v>8.0</v>
      </c>
      <c r="B12" s="35" t="s">
        <v>33</v>
      </c>
      <c r="C12" s="37" t="s">
        <v>541</v>
      </c>
      <c r="D12" s="70" t="s">
        <v>414</v>
      </c>
      <c r="E12" s="41" t="s">
        <v>494</v>
      </c>
      <c r="F12" s="45"/>
      <c r="G12" s="47"/>
      <c r="H12" s="49"/>
    </row>
    <row r="13" ht="15.75" customHeight="1">
      <c r="A13" s="31">
        <v>9.0</v>
      </c>
      <c r="B13" s="35" t="s">
        <v>33</v>
      </c>
      <c r="C13" s="37" t="s">
        <v>542</v>
      </c>
      <c r="D13" s="69" t="s">
        <v>414</v>
      </c>
      <c r="E13" s="41" t="s">
        <v>543</v>
      </c>
      <c r="F13" s="45"/>
      <c r="G13" s="47"/>
      <c r="H13" s="49"/>
    </row>
    <row r="14" ht="15.75" customHeight="1">
      <c r="A14" s="31">
        <v>10.0</v>
      </c>
      <c r="B14" s="35" t="s">
        <v>33</v>
      </c>
      <c r="C14" s="37" t="s">
        <v>544</v>
      </c>
      <c r="D14" s="70" t="s">
        <v>414</v>
      </c>
      <c r="E14" s="41" t="s">
        <v>455</v>
      </c>
      <c r="F14" s="45"/>
      <c r="G14" s="47"/>
      <c r="H14" s="49"/>
    </row>
    <row r="15" ht="15.75" customHeight="1">
      <c r="A15" s="31">
        <v>11.0</v>
      </c>
      <c r="B15" s="35" t="s">
        <v>33</v>
      </c>
      <c r="C15" s="37" t="s">
        <v>545</v>
      </c>
      <c r="D15" s="69" t="s">
        <v>414</v>
      </c>
      <c r="E15" s="41" t="s">
        <v>485</v>
      </c>
      <c r="F15" s="45"/>
      <c r="G15" s="47"/>
      <c r="H15" s="49"/>
    </row>
    <row r="16" ht="15.75" customHeight="1">
      <c r="A16" s="31">
        <v>12.0</v>
      </c>
      <c r="B16" s="35" t="s">
        <v>97</v>
      </c>
      <c r="C16" s="37" t="s">
        <v>546</v>
      </c>
      <c r="D16" s="70" t="s">
        <v>414</v>
      </c>
      <c r="E16" s="41" t="s">
        <v>449</v>
      </c>
      <c r="F16" s="45"/>
      <c r="G16" s="47"/>
      <c r="H16" s="49"/>
    </row>
    <row r="17" ht="15.75" customHeight="1">
      <c r="A17" s="31">
        <v>13.0</v>
      </c>
      <c r="B17" s="35" t="s">
        <v>97</v>
      </c>
      <c r="C17" s="37" t="s">
        <v>547</v>
      </c>
      <c r="D17" s="69" t="s">
        <v>414</v>
      </c>
      <c r="E17" s="41" t="s">
        <v>548</v>
      </c>
      <c r="F17" s="45"/>
      <c r="G17" s="47"/>
      <c r="H17" s="49"/>
    </row>
    <row r="18" ht="15.75" customHeight="1">
      <c r="A18" s="31">
        <v>14.0</v>
      </c>
      <c r="B18" s="35" t="s">
        <v>33</v>
      </c>
      <c r="C18" s="37" t="s">
        <v>549</v>
      </c>
      <c r="D18" s="70" t="s">
        <v>414</v>
      </c>
      <c r="E18" s="41" t="s">
        <v>550</v>
      </c>
      <c r="F18" s="45"/>
      <c r="G18" s="47"/>
      <c r="H18" s="49"/>
    </row>
    <row r="19" ht="15.75" customHeight="1">
      <c r="A19" s="31">
        <v>15.0</v>
      </c>
      <c r="B19" s="35" t="s">
        <v>33</v>
      </c>
      <c r="C19" s="37" t="s">
        <v>551</v>
      </c>
      <c r="D19" s="69" t="s">
        <v>414</v>
      </c>
      <c r="E19" s="41" t="s">
        <v>552</v>
      </c>
      <c r="F19" s="45"/>
      <c r="G19" s="47"/>
      <c r="H19" s="49"/>
    </row>
    <row r="20" ht="15.75" customHeight="1">
      <c r="A20" s="31"/>
      <c r="B20" s="35" t="s">
        <v>33</v>
      </c>
      <c r="C20" s="37" t="s">
        <v>553</v>
      </c>
      <c r="D20" s="70" t="s">
        <v>414</v>
      </c>
      <c r="E20" s="41" t="s">
        <v>554</v>
      </c>
      <c r="F20" s="45"/>
      <c r="G20" s="47"/>
      <c r="H20" s="49"/>
    </row>
    <row r="21" ht="15.75" customHeight="1">
      <c r="A21" s="31"/>
      <c r="B21" s="35" t="s">
        <v>33</v>
      </c>
      <c r="C21" s="37" t="s">
        <v>555</v>
      </c>
      <c r="D21" s="69" t="s">
        <v>414</v>
      </c>
      <c r="E21" s="41" t="s">
        <v>556</v>
      </c>
      <c r="F21" s="45"/>
      <c r="G21" s="47"/>
      <c r="H21" s="49"/>
    </row>
    <row r="22" ht="15.75" customHeight="1">
      <c r="A22" s="31"/>
      <c r="B22" s="35" t="s">
        <v>33</v>
      </c>
      <c r="C22" s="37" t="s">
        <v>557</v>
      </c>
      <c r="D22" s="70" t="s">
        <v>414</v>
      </c>
      <c r="E22" s="41" t="s">
        <v>558</v>
      </c>
      <c r="F22" s="45"/>
      <c r="G22" s="47"/>
      <c r="H22" s="49"/>
    </row>
    <row r="23" ht="15.75" customHeight="1">
      <c r="A23" s="31"/>
      <c r="B23" s="35" t="s">
        <v>97</v>
      </c>
      <c r="C23" s="37" t="s">
        <v>559</v>
      </c>
      <c r="D23" s="69" t="s">
        <v>414</v>
      </c>
      <c r="E23" s="41" t="s">
        <v>560</v>
      </c>
      <c r="F23" s="45"/>
      <c r="G23" s="47"/>
      <c r="H23" s="49"/>
    </row>
    <row r="24" ht="15.75" customHeight="1">
      <c r="A24" s="31"/>
      <c r="B24" s="35" t="s">
        <v>97</v>
      </c>
      <c r="C24" s="37" t="s">
        <v>561</v>
      </c>
      <c r="D24" s="70" t="s">
        <v>414</v>
      </c>
      <c r="E24" s="41" t="s">
        <v>562</v>
      </c>
      <c r="F24" s="45"/>
      <c r="G24" s="47"/>
      <c r="H24" s="49"/>
    </row>
    <row r="25" ht="15.75" customHeight="1">
      <c r="A25" s="31"/>
      <c r="B25" s="35" t="s">
        <v>33</v>
      </c>
      <c r="C25" s="37" t="s">
        <v>563</v>
      </c>
      <c r="D25" s="69" t="s">
        <v>414</v>
      </c>
      <c r="E25" s="41" t="s">
        <v>564</v>
      </c>
      <c r="F25" s="45"/>
      <c r="G25" s="47"/>
      <c r="H25" s="49"/>
    </row>
    <row r="26" ht="15.75" customHeight="1">
      <c r="A26" s="31"/>
      <c r="B26" s="35" t="s">
        <v>97</v>
      </c>
      <c r="C26" s="37" t="s">
        <v>565</v>
      </c>
      <c r="D26" s="70" t="s">
        <v>414</v>
      </c>
      <c r="E26" s="41" t="s">
        <v>566</v>
      </c>
      <c r="F26" s="45"/>
      <c r="G26" s="47"/>
      <c r="H26" s="49"/>
    </row>
    <row r="27" ht="15.75" customHeight="1">
      <c r="A27" s="31">
        <v>16.0</v>
      </c>
      <c r="B27" s="35" t="s">
        <v>97</v>
      </c>
      <c r="C27" s="37" t="s">
        <v>567</v>
      </c>
      <c r="D27" s="69" t="s">
        <v>414</v>
      </c>
      <c r="E27" s="41" t="s">
        <v>568</v>
      </c>
      <c r="F27" s="45"/>
      <c r="G27" s="47"/>
      <c r="H27" s="49"/>
    </row>
    <row r="28" ht="15.75" customHeight="1">
      <c r="A28" s="31">
        <v>17.0</v>
      </c>
      <c r="B28" s="35" t="s">
        <v>97</v>
      </c>
      <c r="C28" s="37" t="s">
        <v>569</v>
      </c>
      <c r="D28" s="70" t="s">
        <v>414</v>
      </c>
      <c r="E28" s="41" t="s">
        <v>570</v>
      </c>
      <c r="F28" s="45"/>
      <c r="G28" s="47"/>
      <c r="H28" s="49"/>
    </row>
    <row r="29" ht="15.75" customHeight="1">
      <c r="A29" s="31">
        <v>18.0</v>
      </c>
      <c r="B29" s="35" t="s">
        <v>97</v>
      </c>
      <c r="C29" s="37" t="s">
        <v>571</v>
      </c>
      <c r="D29" s="69" t="s">
        <v>414</v>
      </c>
      <c r="E29" s="41" t="s">
        <v>572</v>
      </c>
      <c r="F29" s="45"/>
      <c r="G29" s="47"/>
      <c r="H29" s="49"/>
    </row>
    <row r="30" ht="15.75" customHeight="1">
      <c r="A30" s="31">
        <v>19.0</v>
      </c>
      <c r="B30" s="35" t="s">
        <v>97</v>
      </c>
      <c r="C30" s="37" t="s">
        <v>573</v>
      </c>
      <c r="D30" s="70" t="s">
        <v>414</v>
      </c>
      <c r="E30" s="41" t="s">
        <v>574</v>
      </c>
      <c r="F30" s="45"/>
      <c r="G30" s="47"/>
      <c r="H30" s="49"/>
    </row>
    <row r="31" ht="15.75" customHeight="1">
      <c r="A31" s="31">
        <v>20.0</v>
      </c>
      <c r="B31" s="35" t="s">
        <v>97</v>
      </c>
      <c r="C31" s="37" t="s">
        <v>575</v>
      </c>
      <c r="D31" s="69" t="s">
        <v>414</v>
      </c>
      <c r="E31" s="41" t="s">
        <v>576</v>
      </c>
      <c r="F31" s="45"/>
      <c r="G31" s="47"/>
      <c r="H31" s="49"/>
    </row>
    <row r="32" ht="15.75" customHeight="1">
      <c r="A32" s="31">
        <v>21.0</v>
      </c>
      <c r="B32" s="35" t="s">
        <v>97</v>
      </c>
      <c r="C32" s="37" t="s">
        <v>577</v>
      </c>
      <c r="D32" s="70" t="s">
        <v>414</v>
      </c>
      <c r="E32" s="41" t="s">
        <v>578</v>
      </c>
      <c r="F32" s="45"/>
      <c r="G32" s="47"/>
      <c r="H32" s="49"/>
    </row>
    <row r="33" ht="15.75" customHeight="1">
      <c r="A33" s="31">
        <v>22.0</v>
      </c>
      <c r="B33" s="35" t="s">
        <v>97</v>
      </c>
      <c r="C33" s="37" t="s">
        <v>579</v>
      </c>
      <c r="D33" s="69" t="s">
        <v>414</v>
      </c>
      <c r="E33" s="41" t="s">
        <v>580</v>
      </c>
      <c r="F33" s="45"/>
      <c r="G33" s="47"/>
      <c r="H33" s="49"/>
    </row>
    <row r="34" ht="15.75" customHeight="1">
      <c r="A34" s="31">
        <v>23.0</v>
      </c>
      <c r="B34" s="35" t="s">
        <v>97</v>
      </c>
      <c r="C34" s="37" t="s">
        <v>581</v>
      </c>
      <c r="D34" s="70" t="s">
        <v>414</v>
      </c>
      <c r="E34" s="41" t="s">
        <v>582</v>
      </c>
      <c r="F34" s="45"/>
      <c r="G34" s="47"/>
      <c r="H34" s="49"/>
    </row>
    <row r="35" ht="15.75" customHeight="1">
      <c r="A35" s="31"/>
      <c r="B35" s="35" t="s">
        <v>97</v>
      </c>
      <c r="C35" s="37" t="s">
        <v>583</v>
      </c>
      <c r="D35" s="69" t="s">
        <v>414</v>
      </c>
      <c r="E35" s="41" t="s">
        <v>584</v>
      </c>
      <c r="F35" s="45"/>
      <c r="G35" s="47"/>
      <c r="H35" s="49"/>
    </row>
    <row r="36" ht="42.0" customHeight="1">
      <c r="A36" s="31"/>
      <c r="B36" s="35" t="s">
        <v>97</v>
      </c>
      <c r="C36" s="37" t="s">
        <v>585</v>
      </c>
      <c r="D36" s="70" t="s">
        <v>414</v>
      </c>
      <c r="E36" s="41" t="s">
        <v>586</v>
      </c>
      <c r="F36" s="45"/>
      <c r="G36" s="47"/>
      <c r="H36" s="49"/>
    </row>
    <row r="37" ht="56.25" customHeight="1">
      <c r="A37" s="31"/>
      <c r="B37" s="35" t="s">
        <v>97</v>
      </c>
      <c r="C37" s="37" t="s">
        <v>587</v>
      </c>
      <c r="D37" s="69" t="s">
        <v>414</v>
      </c>
      <c r="E37" s="41" t="s">
        <v>588</v>
      </c>
      <c r="F37" s="45"/>
      <c r="G37" s="47"/>
      <c r="H37" s="49"/>
    </row>
    <row r="38" ht="45.0" customHeight="1">
      <c r="A38" s="31"/>
      <c r="B38" s="35" t="s">
        <v>97</v>
      </c>
      <c r="C38" s="37" t="s">
        <v>589</v>
      </c>
      <c r="D38" s="70" t="s">
        <v>414</v>
      </c>
      <c r="E38" s="41" t="s">
        <v>590</v>
      </c>
      <c r="F38" s="45"/>
      <c r="G38" s="47"/>
      <c r="H38" s="49"/>
    </row>
    <row r="39" ht="43.5" customHeight="1">
      <c r="A39" s="31"/>
      <c r="B39" s="35" t="s">
        <v>97</v>
      </c>
      <c r="C39" s="37" t="s">
        <v>591</v>
      </c>
      <c r="D39" s="69" t="s">
        <v>414</v>
      </c>
      <c r="E39" s="41" t="s">
        <v>592</v>
      </c>
      <c r="F39" s="45"/>
      <c r="G39" s="47"/>
      <c r="H39" s="49"/>
    </row>
    <row r="40" ht="24.75" customHeight="1">
      <c r="A40" s="31"/>
      <c r="B40" s="35" t="s">
        <v>97</v>
      </c>
      <c r="C40" s="37" t="s">
        <v>593</v>
      </c>
      <c r="D40" s="39" t="s">
        <v>414</v>
      </c>
      <c r="E40" s="41" t="s">
        <v>594</v>
      </c>
      <c r="F40" s="45"/>
      <c r="G40" s="47"/>
      <c r="H40" s="49"/>
    </row>
    <row r="41" ht="15.75" customHeight="1">
      <c r="A41" s="31"/>
      <c r="B41" s="35"/>
      <c r="C41" s="37"/>
      <c r="D41" s="39"/>
      <c r="E41" s="41"/>
      <c r="F41" s="45"/>
      <c r="G41" s="47"/>
      <c r="H41" s="49"/>
    </row>
    <row r="42" ht="15.75" customHeight="1">
      <c r="A42" s="31"/>
      <c r="B42" s="35"/>
      <c r="C42" s="37"/>
      <c r="D42" s="39"/>
      <c r="E42" s="41" t="s">
        <v>115</v>
      </c>
      <c r="F42" s="45"/>
      <c r="G42" s="47"/>
      <c r="H42" s="49"/>
    </row>
    <row r="43" ht="15.75" customHeight="1">
      <c r="A43" s="62" t="s">
        <v>116</v>
      </c>
      <c r="B43" s="13"/>
      <c r="C43" s="13"/>
      <c r="D43" s="14"/>
      <c r="E43" s="63" t="s">
        <v>117</v>
      </c>
      <c r="F43" s="13"/>
      <c r="G43" s="13"/>
      <c r="H43" s="14"/>
    </row>
    <row r="44" ht="78.75" customHeight="1">
      <c r="A44" s="64" t="s">
        <v>118</v>
      </c>
      <c r="B44" s="13"/>
      <c r="C44" s="13"/>
      <c r="D44" s="14"/>
      <c r="E44" s="64" t="s">
        <v>119</v>
      </c>
      <c r="F44" s="65" t="s">
        <v>120</v>
      </c>
      <c r="G44" s="13"/>
      <c r="H44" s="14"/>
    </row>
    <row r="45" ht="37.5" customHeight="1"/>
    <row r="46" ht="37.5" customHeight="1"/>
    <row r="47" ht="37.5" customHeight="1"/>
    <row r="48" ht="37.5" customHeight="1"/>
    <row r="49" ht="37.5" customHeight="1"/>
    <row r="50" ht="37.5" customHeight="1"/>
    <row r="51" ht="37.5" customHeight="1"/>
    <row r="52" ht="37.5" customHeight="1"/>
    <row r="53" ht="3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2:C2"/>
    <mergeCell ref="F2:G2"/>
    <mergeCell ref="H3:H4"/>
    <mergeCell ref="G3:G4"/>
    <mergeCell ref="A1:C1"/>
    <mergeCell ref="F1:G1"/>
    <mergeCell ref="B3:B4"/>
    <mergeCell ref="C3:C4"/>
    <mergeCell ref="A3:A4"/>
    <mergeCell ref="A43:D43"/>
    <mergeCell ref="A44:D44"/>
    <mergeCell ref="E43:H43"/>
    <mergeCell ref="F44:H44"/>
    <mergeCell ref="E3:E4"/>
    <mergeCell ref="D3:D4"/>
    <mergeCell ref="F3:F4"/>
  </mergeCells>
  <dataValidations>
    <dataValidation type="list" allowBlank="1" showInputMessage="1" showErrorMessage="1" prompt=" - " sqref="D5:D42">
      <formula1>Cause</formula1>
    </dataValidation>
    <dataValidation type="list" allowBlank="1" showInputMessage="1" showErrorMessage="1" prompt=" - " sqref="B5:B42">
      <formula1>Severity</formula1>
    </dataValidation>
    <dataValidation type="list" allowBlank="1" showInputMessage="1" showErrorMessage="1" prompt=" - " sqref="F5:F42">
      <formula1>Status</formula1>
    </dataValidation>
    <dataValidation type="list" allowBlank="1" showInputMessage="1" showErrorMessage="1" prompt=" - " sqref="G5:G42">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16.86"/>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38.25" customHeight="1">
      <c r="A2" s="12" t="s">
        <v>6</v>
      </c>
      <c r="B2" s="4"/>
      <c r="C2" s="6"/>
      <c r="D2" s="15">
        <v>43587.0</v>
      </c>
      <c r="E2" s="17" t="s">
        <v>595</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69" t="s">
        <v>414</v>
      </c>
      <c r="E5" s="41" t="s">
        <v>416</v>
      </c>
      <c r="F5" s="45"/>
      <c r="G5" s="47"/>
      <c r="H5" s="49"/>
    </row>
    <row r="6" ht="35.25" customHeight="1">
      <c r="A6" s="31">
        <v>2.0</v>
      </c>
      <c r="B6" s="35" t="s">
        <v>97</v>
      </c>
      <c r="C6" s="37" t="s">
        <v>597</v>
      </c>
      <c r="D6" s="70" t="s">
        <v>414</v>
      </c>
      <c r="E6" s="41" t="s">
        <v>598</v>
      </c>
      <c r="F6" s="45"/>
      <c r="G6" s="47"/>
      <c r="H6" s="49"/>
    </row>
    <row r="7">
      <c r="A7" s="31">
        <v>3.0</v>
      </c>
      <c r="B7" s="35" t="s">
        <v>33</v>
      </c>
      <c r="C7" s="37" t="s">
        <v>469</v>
      </c>
      <c r="D7" s="69" t="s">
        <v>414</v>
      </c>
      <c r="E7" s="41" t="s">
        <v>455</v>
      </c>
      <c r="F7" s="45"/>
      <c r="G7" s="47"/>
      <c r="H7" s="49"/>
    </row>
    <row r="8" ht="34.5" customHeight="1">
      <c r="A8" s="31">
        <v>4.0</v>
      </c>
      <c r="B8" s="35" t="s">
        <v>33</v>
      </c>
      <c r="C8" s="37" t="s">
        <v>599</v>
      </c>
      <c r="D8" s="69" t="s">
        <v>414</v>
      </c>
      <c r="E8" s="41" t="s">
        <v>436</v>
      </c>
      <c r="F8" s="45"/>
      <c r="G8" s="47"/>
      <c r="H8" s="49"/>
    </row>
    <row r="9" ht="15.75" customHeight="1">
      <c r="A9" s="31">
        <v>5.0</v>
      </c>
      <c r="B9" s="35" t="s">
        <v>33</v>
      </c>
      <c r="C9" s="37" t="s">
        <v>600</v>
      </c>
      <c r="D9" s="70" t="s">
        <v>414</v>
      </c>
      <c r="E9" s="41" t="s">
        <v>458</v>
      </c>
      <c r="F9" s="45"/>
      <c r="G9" s="47"/>
      <c r="H9" s="49"/>
    </row>
    <row r="10" ht="15.75" customHeight="1">
      <c r="A10" s="31">
        <v>6.0</v>
      </c>
      <c r="B10" s="35"/>
      <c r="C10" s="37"/>
      <c r="D10" s="39"/>
      <c r="E10" s="41"/>
      <c r="F10" s="45"/>
      <c r="G10" s="47"/>
      <c r="H10" s="49"/>
    </row>
    <row r="11" ht="15.75" customHeight="1">
      <c r="A11" s="31">
        <v>7.0</v>
      </c>
      <c r="B11" s="35"/>
      <c r="C11" s="37"/>
      <c r="D11" s="39"/>
      <c r="E11" s="41"/>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2:C2"/>
    <mergeCell ref="F2:G2"/>
    <mergeCell ref="H3:H4"/>
    <mergeCell ref="G3:G4"/>
    <mergeCell ref="A1:C1"/>
    <mergeCell ref="F1:G1"/>
    <mergeCell ref="C3:C4"/>
    <mergeCell ref="E3:E4"/>
    <mergeCell ref="F3:F4"/>
    <mergeCell ref="B3:B4"/>
    <mergeCell ref="A3:A4"/>
    <mergeCell ref="A17:D17"/>
    <mergeCell ref="A18:D18"/>
    <mergeCell ref="E17:H17"/>
    <mergeCell ref="F18:H18"/>
    <mergeCell ref="D3:D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36.29"/>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31.5" customHeight="1">
      <c r="A2" s="12" t="s">
        <v>6</v>
      </c>
      <c r="B2" s="4"/>
      <c r="C2" s="6"/>
      <c r="D2" s="15">
        <v>43587.0</v>
      </c>
      <c r="E2" s="17" t="s">
        <v>596</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69" t="s">
        <v>414</v>
      </c>
      <c r="E5" s="41" t="s">
        <v>416</v>
      </c>
      <c r="F5" s="45"/>
      <c r="G5" s="47"/>
      <c r="H5" s="49"/>
    </row>
    <row r="6" ht="35.25" customHeight="1">
      <c r="A6" s="31">
        <v>2.0</v>
      </c>
      <c r="B6" s="35" t="s">
        <v>22</v>
      </c>
      <c r="C6" s="37" t="s">
        <v>448</v>
      </c>
      <c r="D6" s="70" t="s">
        <v>414</v>
      </c>
      <c r="E6" s="41" t="s">
        <v>418</v>
      </c>
      <c r="F6" s="45"/>
      <c r="G6" s="47"/>
      <c r="H6" s="49"/>
    </row>
    <row r="7">
      <c r="A7" s="31">
        <v>3.0</v>
      </c>
      <c r="B7" s="35" t="s">
        <v>33</v>
      </c>
      <c r="C7" s="37" t="s">
        <v>443</v>
      </c>
      <c r="D7" s="69" t="s">
        <v>414</v>
      </c>
      <c r="E7" s="41" t="s">
        <v>464</v>
      </c>
      <c r="F7" s="45"/>
      <c r="G7" s="47"/>
      <c r="H7" s="49"/>
    </row>
    <row r="8" ht="34.5" customHeight="1">
      <c r="A8" s="31">
        <v>4.0</v>
      </c>
      <c r="B8" s="35" t="s">
        <v>33</v>
      </c>
      <c r="C8" s="37" t="s">
        <v>601</v>
      </c>
      <c r="D8" s="70" t="s">
        <v>414</v>
      </c>
      <c r="E8" s="41" t="s">
        <v>455</v>
      </c>
      <c r="F8" s="45"/>
      <c r="G8" s="47"/>
      <c r="H8" s="49"/>
    </row>
    <row r="9" ht="15.75" customHeight="1">
      <c r="A9" s="31">
        <v>5.0</v>
      </c>
      <c r="B9" s="35" t="s">
        <v>33</v>
      </c>
      <c r="C9" s="37" t="s">
        <v>602</v>
      </c>
      <c r="D9" s="69" t="s">
        <v>414</v>
      </c>
      <c r="E9" s="41" t="s">
        <v>436</v>
      </c>
      <c r="F9" s="45"/>
      <c r="G9" s="47"/>
      <c r="H9" s="49"/>
    </row>
    <row r="10" ht="27.0" customHeight="1">
      <c r="A10" s="31">
        <v>6.0</v>
      </c>
      <c r="B10" s="35" t="s">
        <v>33</v>
      </c>
      <c r="C10" s="37" t="s">
        <v>604</v>
      </c>
      <c r="D10" s="69" t="s">
        <v>414</v>
      </c>
      <c r="E10" s="41" t="s">
        <v>449</v>
      </c>
      <c r="F10" s="45"/>
      <c r="G10" s="47"/>
      <c r="H10" s="49"/>
    </row>
    <row r="11" ht="22.5" customHeight="1">
      <c r="A11" s="31">
        <v>7.0</v>
      </c>
      <c r="B11" s="35" t="s">
        <v>97</v>
      </c>
      <c r="C11" s="37" t="s">
        <v>517</v>
      </c>
      <c r="D11" s="70" t="s">
        <v>414</v>
      </c>
      <c r="E11" s="41" t="s">
        <v>605</v>
      </c>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E3:E4"/>
    <mergeCell ref="F3:F4"/>
    <mergeCell ref="E17:H17"/>
    <mergeCell ref="F18:H18"/>
    <mergeCell ref="B3:B4"/>
    <mergeCell ref="A3:A4"/>
    <mergeCell ref="A17:D17"/>
    <mergeCell ref="A18:D18"/>
    <mergeCell ref="D3:D4"/>
    <mergeCell ref="A2:C2"/>
    <mergeCell ref="F2:G2"/>
    <mergeCell ref="H3:H4"/>
    <mergeCell ref="G3:G4"/>
    <mergeCell ref="A1:C1"/>
    <mergeCell ref="F1:G1"/>
    <mergeCell ref="C3:C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71.71"/>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21.75" customHeight="1">
      <c r="A2" s="12" t="s">
        <v>6</v>
      </c>
      <c r="B2" s="4"/>
      <c r="C2" s="6"/>
      <c r="D2" s="15">
        <v>43587.0</v>
      </c>
      <c r="E2" s="17" t="s">
        <v>603</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69" t="s">
        <v>414</v>
      </c>
      <c r="E5" s="41" t="s">
        <v>416</v>
      </c>
      <c r="F5" s="45"/>
      <c r="G5" s="47"/>
      <c r="H5" s="49"/>
    </row>
    <row r="6" ht="35.25" customHeight="1">
      <c r="A6" s="31">
        <v>2.0</v>
      </c>
      <c r="B6" s="35" t="s">
        <v>97</v>
      </c>
      <c r="C6" s="37" t="s">
        <v>606</v>
      </c>
      <c r="D6" s="70" t="s">
        <v>414</v>
      </c>
      <c r="E6" s="41" t="s">
        <v>607</v>
      </c>
      <c r="F6" s="45"/>
      <c r="G6" s="47"/>
      <c r="H6" s="49"/>
    </row>
    <row r="7">
      <c r="A7" s="31">
        <v>3.0</v>
      </c>
      <c r="B7" s="35" t="s">
        <v>33</v>
      </c>
      <c r="C7" s="37" t="s">
        <v>608</v>
      </c>
      <c r="D7" s="69" t="s">
        <v>414</v>
      </c>
      <c r="E7" s="41" t="s">
        <v>609</v>
      </c>
      <c r="F7" s="45"/>
      <c r="G7" s="47"/>
      <c r="H7" s="49"/>
    </row>
    <row r="8" ht="34.5" customHeight="1">
      <c r="A8" s="31">
        <v>4.0</v>
      </c>
      <c r="B8" s="35" t="s">
        <v>33</v>
      </c>
      <c r="C8" s="37" t="s">
        <v>610</v>
      </c>
      <c r="D8" s="70" t="s">
        <v>414</v>
      </c>
      <c r="E8" s="41" t="s">
        <v>436</v>
      </c>
      <c r="F8" s="45"/>
      <c r="G8" s="47"/>
      <c r="H8" s="49"/>
    </row>
    <row r="9" ht="15.75" customHeight="1">
      <c r="A9" s="31">
        <v>5.0</v>
      </c>
      <c r="B9" s="35" t="s">
        <v>33</v>
      </c>
      <c r="C9" s="37" t="s">
        <v>611</v>
      </c>
      <c r="D9" s="69" t="s">
        <v>414</v>
      </c>
      <c r="E9" s="41" t="s">
        <v>464</v>
      </c>
      <c r="F9" s="45"/>
      <c r="G9" s="47"/>
      <c r="H9" s="49"/>
    </row>
    <row r="10" ht="15.75" customHeight="1">
      <c r="A10" s="31">
        <v>6.0</v>
      </c>
      <c r="B10" s="35" t="s">
        <v>33</v>
      </c>
      <c r="C10" s="37" t="s">
        <v>612</v>
      </c>
      <c r="D10" s="70" t="s">
        <v>414</v>
      </c>
      <c r="E10" s="41" t="s">
        <v>455</v>
      </c>
      <c r="F10" s="45"/>
      <c r="G10" s="47"/>
      <c r="H10" s="49"/>
    </row>
    <row r="11" ht="15.75" customHeight="1">
      <c r="A11" s="31">
        <v>7.0</v>
      </c>
      <c r="B11" s="35" t="s">
        <v>33</v>
      </c>
      <c r="C11" s="37" t="s">
        <v>613</v>
      </c>
      <c r="D11" s="69" t="s">
        <v>414</v>
      </c>
      <c r="E11" s="41" t="s">
        <v>614</v>
      </c>
      <c r="F11" s="45"/>
      <c r="G11" s="47"/>
      <c r="H11" s="49"/>
    </row>
    <row r="12" ht="15.75" customHeight="1">
      <c r="A12" s="31">
        <v>8.0</v>
      </c>
      <c r="B12" s="35" t="s">
        <v>33</v>
      </c>
      <c r="C12" s="37" t="s">
        <v>615</v>
      </c>
      <c r="D12" s="70" t="s">
        <v>414</v>
      </c>
      <c r="E12" s="41" t="s">
        <v>616</v>
      </c>
      <c r="F12" s="45"/>
      <c r="G12" s="47"/>
      <c r="H12" s="49"/>
    </row>
    <row r="13" ht="13.5" customHeight="1">
      <c r="A13" s="31">
        <v>9.0</v>
      </c>
      <c r="B13" s="35" t="s">
        <v>33</v>
      </c>
      <c r="C13" s="37" t="s">
        <v>617</v>
      </c>
      <c r="D13" s="69" t="s">
        <v>414</v>
      </c>
      <c r="E13" s="41" t="s">
        <v>584</v>
      </c>
      <c r="F13" s="45"/>
      <c r="G13" s="47"/>
      <c r="H13" s="49"/>
    </row>
    <row r="14" ht="26.25" customHeight="1">
      <c r="A14" s="31">
        <v>10.0</v>
      </c>
      <c r="B14" s="35" t="s">
        <v>33</v>
      </c>
      <c r="C14" s="37" t="s">
        <v>618</v>
      </c>
      <c r="D14" s="70" t="s">
        <v>414</v>
      </c>
      <c r="E14" s="41" t="s">
        <v>619</v>
      </c>
      <c r="F14" s="45"/>
      <c r="G14" s="47"/>
      <c r="H14" s="49"/>
    </row>
    <row r="15" ht="22.5" customHeight="1">
      <c r="A15" s="31"/>
      <c r="B15" s="35" t="s">
        <v>33</v>
      </c>
      <c r="C15" s="37" t="s">
        <v>620</v>
      </c>
      <c r="D15" s="69" t="s">
        <v>414</v>
      </c>
      <c r="E15" s="41" t="s">
        <v>621</v>
      </c>
      <c r="F15" s="45"/>
      <c r="G15" s="47"/>
      <c r="H15" s="49"/>
    </row>
    <row r="16" ht="22.5" customHeight="1">
      <c r="A16" s="31">
        <v>11.0</v>
      </c>
      <c r="B16" s="35" t="s">
        <v>33</v>
      </c>
      <c r="C16" s="37" t="s">
        <v>622</v>
      </c>
      <c r="D16" s="69" t="s">
        <v>414</v>
      </c>
      <c r="E16" s="41" t="s">
        <v>623</v>
      </c>
      <c r="F16" s="45"/>
      <c r="G16" s="47"/>
      <c r="H16" s="49"/>
    </row>
    <row r="17" ht="15.75" customHeight="1">
      <c r="A17" s="31"/>
      <c r="B17" s="35"/>
      <c r="C17" s="37"/>
      <c r="D17" s="70"/>
      <c r="E17" s="41" t="s">
        <v>115</v>
      </c>
      <c r="F17" s="45"/>
      <c r="G17" s="47"/>
      <c r="H17" s="49"/>
    </row>
    <row r="18" ht="15.75" customHeight="1">
      <c r="A18" s="62" t="s">
        <v>116</v>
      </c>
      <c r="B18" s="13"/>
      <c r="C18" s="13"/>
      <c r="D18" s="14"/>
      <c r="E18" s="63" t="s">
        <v>117</v>
      </c>
      <c r="F18" s="13"/>
      <c r="G18" s="13"/>
      <c r="H18" s="14"/>
    </row>
    <row r="19" ht="78.75" customHeight="1">
      <c r="A19" s="64" t="s">
        <v>118</v>
      </c>
      <c r="B19" s="13"/>
      <c r="C19" s="13"/>
      <c r="D19" s="14"/>
      <c r="E19" s="64" t="s">
        <v>119</v>
      </c>
      <c r="F19" s="65" t="s">
        <v>120</v>
      </c>
      <c r="G19" s="13"/>
      <c r="H19" s="14"/>
    </row>
    <row r="20" ht="37.5" customHeight="1"/>
    <row r="21" ht="37.5" customHeight="1"/>
    <row r="22" ht="37.5" customHeight="1"/>
    <row r="23" ht="37.5" customHeight="1"/>
    <row r="24" ht="37.5" customHeight="1"/>
    <row r="25" ht="37.5" customHeight="1"/>
    <row r="26" ht="37.5" customHeight="1"/>
    <row r="27" ht="37.5" customHeight="1"/>
    <row r="28" ht="3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E3:E4"/>
    <mergeCell ref="D3:D4"/>
    <mergeCell ref="A2:C2"/>
    <mergeCell ref="F2:G2"/>
    <mergeCell ref="A1:C1"/>
    <mergeCell ref="F1:G1"/>
    <mergeCell ref="H3:H4"/>
    <mergeCell ref="G3:G4"/>
    <mergeCell ref="F3:F4"/>
    <mergeCell ref="E18:H18"/>
    <mergeCell ref="F19:H19"/>
    <mergeCell ref="B3:B4"/>
    <mergeCell ref="A3:A4"/>
    <mergeCell ref="A18:D18"/>
    <mergeCell ref="A19:D19"/>
    <mergeCell ref="C3:C4"/>
  </mergeCells>
  <dataValidations>
    <dataValidation type="list" allowBlank="1" showInputMessage="1" showErrorMessage="1" prompt=" - " sqref="D5:D17">
      <formula1>Cause</formula1>
    </dataValidation>
    <dataValidation type="list" allowBlank="1" showInputMessage="1" showErrorMessage="1" prompt=" - " sqref="B5:B17">
      <formula1>Severity</formula1>
    </dataValidation>
    <dataValidation type="list" allowBlank="1" showInputMessage="1" showErrorMessage="1" prompt=" - " sqref="F5:F17">
      <formula1>Status</formula1>
    </dataValidation>
    <dataValidation type="list" allowBlank="1" showInputMessage="1" showErrorMessage="1" prompt=" - " sqref="G5:G17">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37.71"/>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35.25" customHeight="1">
      <c r="A2" s="12" t="s">
        <v>6</v>
      </c>
      <c r="B2" s="4"/>
      <c r="C2" s="6"/>
      <c r="D2" s="15">
        <v>43587.0</v>
      </c>
      <c r="E2" s="17" t="s">
        <v>624</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69" t="s">
        <v>414</v>
      </c>
      <c r="E5" s="41" t="s">
        <v>416</v>
      </c>
      <c r="F5" s="45"/>
      <c r="G5" s="47"/>
      <c r="H5" s="49"/>
    </row>
    <row r="6" ht="35.25" customHeight="1">
      <c r="A6" s="31">
        <v>2.0</v>
      </c>
      <c r="B6" s="35" t="s">
        <v>22</v>
      </c>
      <c r="C6" s="37" t="s">
        <v>625</v>
      </c>
      <c r="D6" s="70" t="s">
        <v>414</v>
      </c>
      <c r="E6" s="41" t="s">
        <v>506</v>
      </c>
      <c r="F6" s="45"/>
      <c r="G6" s="47"/>
      <c r="H6" s="49"/>
    </row>
    <row r="7">
      <c r="A7" s="31">
        <v>3.0</v>
      </c>
      <c r="B7" s="35" t="s">
        <v>33</v>
      </c>
      <c r="C7" s="37" t="s">
        <v>626</v>
      </c>
      <c r="D7" s="69" t="s">
        <v>414</v>
      </c>
      <c r="E7" s="41" t="s">
        <v>464</v>
      </c>
      <c r="F7" s="45"/>
      <c r="G7" s="47"/>
      <c r="H7" s="49"/>
    </row>
    <row r="8" ht="34.5" customHeight="1">
      <c r="A8" s="31">
        <v>4.0</v>
      </c>
      <c r="B8" s="35" t="s">
        <v>33</v>
      </c>
      <c r="C8" s="37" t="s">
        <v>627</v>
      </c>
      <c r="D8" s="70" t="s">
        <v>414</v>
      </c>
      <c r="E8" s="41" t="s">
        <v>429</v>
      </c>
      <c r="F8" s="45"/>
      <c r="G8" s="47"/>
      <c r="H8" s="49"/>
    </row>
    <row r="9" ht="15.75" customHeight="1">
      <c r="A9" s="31">
        <v>5.0</v>
      </c>
      <c r="B9" s="35" t="s">
        <v>33</v>
      </c>
      <c r="C9" s="37" t="s">
        <v>628</v>
      </c>
      <c r="D9" s="69" t="s">
        <v>414</v>
      </c>
      <c r="E9" s="41" t="s">
        <v>629</v>
      </c>
      <c r="F9" s="45"/>
      <c r="G9" s="47"/>
      <c r="H9" s="49"/>
    </row>
    <row r="10" ht="15.75" customHeight="1">
      <c r="A10" s="31">
        <v>6.0</v>
      </c>
      <c r="B10" s="35" t="s">
        <v>33</v>
      </c>
      <c r="C10" s="37" t="s">
        <v>630</v>
      </c>
      <c r="D10" s="70" t="s">
        <v>414</v>
      </c>
      <c r="E10" s="41" t="s">
        <v>631</v>
      </c>
      <c r="F10" s="45"/>
      <c r="G10" s="47"/>
      <c r="H10" s="49"/>
    </row>
    <row r="11" ht="15.75" customHeight="1">
      <c r="A11" s="31">
        <v>7.0</v>
      </c>
      <c r="B11" s="35" t="s">
        <v>33</v>
      </c>
      <c r="C11" s="37" t="s">
        <v>632</v>
      </c>
      <c r="D11" s="69" t="s">
        <v>414</v>
      </c>
      <c r="E11" s="41" t="s">
        <v>455</v>
      </c>
      <c r="F11" s="45"/>
      <c r="G11" s="47"/>
      <c r="H11" s="49"/>
    </row>
    <row r="12" ht="15.75" customHeight="1">
      <c r="A12" s="31">
        <v>8.0</v>
      </c>
      <c r="B12" s="35" t="s">
        <v>97</v>
      </c>
      <c r="C12" s="37" t="s">
        <v>633</v>
      </c>
      <c r="D12" s="70" t="s">
        <v>414</v>
      </c>
      <c r="E12" s="41" t="s">
        <v>485</v>
      </c>
      <c r="F12" s="45"/>
      <c r="G12" s="47"/>
      <c r="H12" s="49"/>
    </row>
    <row r="13" ht="15.75" customHeight="1">
      <c r="A13" s="31">
        <v>9.0</v>
      </c>
      <c r="B13" s="35" t="s">
        <v>33</v>
      </c>
      <c r="C13" s="37" t="s">
        <v>634</v>
      </c>
      <c r="D13" s="69" t="s">
        <v>414</v>
      </c>
      <c r="E13" s="41" t="s">
        <v>436</v>
      </c>
      <c r="F13" s="45"/>
      <c r="G13" s="47"/>
      <c r="H13" s="49"/>
    </row>
    <row r="14" ht="15.75" customHeight="1">
      <c r="A14" s="31">
        <v>10.0</v>
      </c>
      <c r="B14" s="35" t="s">
        <v>33</v>
      </c>
      <c r="C14" s="37" t="s">
        <v>635</v>
      </c>
      <c r="D14" s="70" t="s">
        <v>414</v>
      </c>
      <c r="E14" s="41" t="s">
        <v>460</v>
      </c>
      <c r="F14" s="45"/>
      <c r="G14" s="47"/>
      <c r="H14" s="49"/>
    </row>
    <row r="15" ht="15.75" customHeight="1">
      <c r="A15" s="31">
        <v>11.0</v>
      </c>
      <c r="B15" s="35" t="s">
        <v>97</v>
      </c>
      <c r="C15" s="37" t="s">
        <v>636</v>
      </c>
      <c r="D15" s="69" t="s">
        <v>414</v>
      </c>
      <c r="E15" s="41" t="s">
        <v>637</v>
      </c>
      <c r="F15" s="45"/>
      <c r="G15" s="47"/>
      <c r="H15" s="49"/>
    </row>
    <row r="16" ht="26.25" customHeight="1">
      <c r="A16" s="31">
        <v>12.0</v>
      </c>
      <c r="B16" s="35" t="s">
        <v>97</v>
      </c>
      <c r="C16" s="37" t="s">
        <v>638</v>
      </c>
      <c r="D16" s="70" t="s">
        <v>414</v>
      </c>
      <c r="E16" s="41" t="s">
        <v>639</v>
      </c>
      <c r="F16" s="45"/>
      <c r="G16" s="47"/>
      <c r="H16" s="49"/>
    </row>
    <row r="17" ht="24.0" customHeight="1">
      <c r="A17" s="31">
        <v>13.0</v>
      </c>
      <c r="B17" s="35" t="s">
        <v>33</v>
      </c>
      <c r="C17" s="37" t="s">
        <v>640</v>
      </c>
      <c r="D17" s="69" t="s">
        <v>414</v>
      </c>
      <c r="E17" s="41" t="s">
        <v>641</v>
      </c>
      <c r="F17" s="45"/>
      <c r="G17" s="47"/>
      <c r="H17" s="49"/>
    </row>
    <row r="18" ht="15.75" customHeight="1">
      <c r="A18" s="31"/>
      <c r="B18" s="35"/>
      <c r="C18" s="37"/>
      <c r="D18" s="39"/>
      <c r="E18" s="41" t="s">
        <v>115</v>
      </c>
      <c r="F18" s="45"/>
      <c r="G18" s="47"/>
      <c r="H18" s="49"/>
    </row>
    <row r="19" ht="15.75" customHeight="1">
      <c r="A19" s="62" t="s">
        <v>116</v>
      </c>
      <c r="B19" s="13"/>
      <c r="C19" s="13"/>
      <c r="D19" s="14"/>
      <c r="E19" s="63" t="s">
        <v>117</v>
      </c>
      <c r="F19" s="13"/>
      <c r="G19" s="13"/>
      <c r="H19" s="14"/>
    </row>
    <row r="20" ht="78.75" customHeight="1">
      <c r="A20" s="64" t="s">
        <v>118</v>
      </c>
      <c r="B20" s="13"/>
      <c r="C20" s="13"/>
      <c r="D20" s="14"/>
      <c r="E20" s="64" t="s">
        <v>119</v>
      </c>
      <c r="F20" s="65" t="s">
        <v>120</v>
      </c>
      <c r="G20" s="13"/>
      <c r="H20" s="14"/>
    </row>
    <row r="21" ht="37.5" customHeight="1"/>
    <row r="22" ht="37.5" customHeight="1"/>
    <row r="23" ht="37.5" customHeight="1"/>
    <row r="24" ht="37.5" customHeight="1"/>
    <row r="25" ht="37.5" customHeight="1"/>
    <row r="26" ht="37.5" customHeight="1"/>
    <row r="27" ht="37.5" customHeight="1"/>
    <row r="28" ht="37.5" customHeight="1"/>
    <row r="29" ht="3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3:G4"/>
    <mergeCell ref="F3:F4"/>
    <mergeCell ref="E19:H19"/>
    <mergeCell ref="F20:H20"/>
    <mergeCell ref="B3:B4"/>
    <mergeCell ref="A3:A4"/>
    <mergeCell ref="A19:D19"/>
    <mergeCell ref="A20:D20"/>
    <mergeCell ref="C3:C4"/>
    <mergeCell ref="E3:E4"/>
    <mergeCell ref="D3:D4"/>
    <mergeCell ref="A2:C2"/>
    <mergeCell ref="F2:G2"/>
    <mergeCell ref="A1:C1"/>
    <mergeCell ref="F1:G1"/>
    <mergeCell ref="H3:H4"/>
  </mergeCells>
  <dataValidations>
    <dataValidation type="list" allowBlank="1" showInputMessage="1" showErrorMessage="1" prompt=" - " sqref="D5:D18">
      <formula1>Cause</formula1>
    </dataValidation>
    <dataValidation type="list" allowBlank="1" showInputMessage="1" showErrorMessage="1" prompt=" - " sqref="B5:B18">
      <formula1>Severity</formula1>
    </dataValidation>
    <dataValidation type="list" allowBlank="1" showInputMessage="1" showErrorMessage="1" prompt=" - " sqref="F5:F18">
      <formula1>Status</formula1>
    </dataValidation>
    <dataValidation type="list" allowBlank="1" showInputMessage="1" showErrorMessage="1" prompt=" - " sqref="G5:G18">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4" width="19.0"/>
    <col customWidth="1" min="5" max="5" width="3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35.25" customHeight="1">
      <c r="A2" s="12" t="s">
        <v>6</v>
      </c>
      <c r="B2" s="4"/>
      <c r="C2" s="6"/>
      <c r="D2" s="15">
        <v>43587.0</v>
      </c>
      <c r="E2" s="17" t="s">
        <v>642</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69" t="s">
        <v>414</v>
      </c>
      <c r="E5" s="41" t="s">
        <v>416</v>
      </c>
      <c r="F5" s="45"/>
      <c r="G5" s="47"/>
      <c r="H5" s="49"/>
    </row>
    <row r="6" ht="35.25" customHeight="1">
      <c r="A6" s="31">
        <v>2.0</v>
      </c>
      <c r="B6" s="35" t="s">
        <v>97</v>
      </c>
      <c r="C6" s="37" t="s">
        <v>644</v>
      </c>
      <c r="D6" s="70" t="s">
        <v>414</v>
      </c>
      <c r="E6" s="41" t="s">
        <v>481</v>
      </c>
      <c r="F6" s="45"/>
      <c r="G6" s="47"/>
      <c r="H6" s="49"/>
    </row>
    <row r="7">
      <c r="A7" s="31">
        <v>3.0</v>
      </c>
      <c r="B7" s="35" t="s">
        <v>22</v>
      </c>
      <c r="C7" s="37" t="s">
        <v>645</v>
      </c>
      <c r="D7" s="69" t="s">
        <v>414</v>
      </c>
      <c r="E7" s="41" t="s">
        <v>506</v>
      </c>
      <c r="F7" s="45"/>
      <c r="G7" s="47"/>
      <c r="H7" s="49"/>
    </row>
    <row r="8" ht="34.5" customHeight="1">
      <c r="A8" s="31">
        <v>4.0</v>
      </c>
      <c r="B8" s="35" t="s">
        <v>22</v>
      </c>
      <c r="C8" s="37" t="s">
        <v>647</v>
      </c>
      <c r="D8" s="70" t="s">
        <v>414</v>
      </c>
      <c r="E8" s="41" t="s">
        <v>428</v>
      </c>
      <c r="F8" s="45"/>
      <c r="G8" s="47"/>
      <c r="H8" s="49"/>
    </row>
    <row r="9" ht="15.75" customHeight="1">
      <c r="A9" s="31">
        <v>5.0</v>
      </c>
      <c r="B9" s="35" t="s">
        <v>33</v>
      </c>
      <c r="C9" s="37" t="s">
        <v>648</v>
      </c>
      <c r="D9" s="69" t="s">
        <v>414</v>
      </c>
      <c r="E9" s="41" t="s">
        <v>436</v>
      </c>
      <c r="F9" s="45"/>
      <c r="G9" s="47"/>
      <c r="H9" s="49"/>
    </row>
    <row r="10" ht="15.75" customHeight="1">
      <c r="A10" s="31">
        <v>6.0</v>
      </c>
      <c r="B10" s="35"/>
      <c r="C10" s="37"/>
      <c r="D10" s="39"/>
      <c r="E10" s="41"/>
      <c r="F10" s="45"/>
      <c r="G10" s="47"/>
      <c r="H10" s="49"/>
    </row>
    <row r="11" ht="15.75" customHeight="1">
      <c r="A11" s="31">
        <v>7.0</v>
      </c>
      <c r="B11" s="35"/>
      <c r="C11" s="37"/>
      <c r="D11" s="39"/>
      <c r="E11" s="41"/>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B3:B4"/>
    <mergeCell ref="C3:C4"/>
    <mergeCell ref="A2:C2"/>
    <mergeCell ref="A1:C1"/>
    <mergeCell ref="E3:E4"/>
    <mergeCell ref="D3:D4"/>
    <mergeCell ref="F2:G2"/>
    <mergeCell ref="F1:G1"/>
    <mergeCell ref="G3:G4"/>
    <mergeCell ref="F3:F4"/>
    <mergeCell ref="E17:H17"/>
    <mergeCell ref="F18:H18"/>
    <mergeCell ref="A3:A4"/>
    <mergeCell ref="A17:D17"/>
    <mergeCell ref="A18:D18"/>
    <mergeCell ref="H3:H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28.43"/>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31.5" customHeight="1">
      <c r="A2" s="12" t="s">
        <v>6</v>
      </c>
      <c r="B2" s="4"/>
      <c r="C2" s="6"/>
      <c r="D2" s="15">
        <v>43587.0</v>
      </c>
      <c r="E2" s="17" t="s">
        <v>643</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17.25" customHeight="1">
      <c r="A5" s="31">
        <v>1.0</v>
      </c>
      <c r="B5" s="35" t="s">
        <v>33</v>
      </c>
      <c r="C5" s="37" t="s">
        <v>413</v>
      </c>
      <c r="D5" s="69" t="s">
        <v>414</v>
      </c>
      <c r="E5" s="41" t="s">
        <v>416</v>
      </c>
      <c r="F5" s="45"/>
      <c r="G5" s="47"/>
      <c r="H5" s="49"/>
    </row>
    <row r="6">
      <c r="A6" s="31">
        <v>2.0</v>
      </c>
      <c r="B6" s="35" t="s">
        <v>22</v>
      </c>
      <c r="C6" s="37" t="s">
        <v>646</v>
      </c>
      <c r="D6" s="70" t="s">
        <v>414</v>
      </c>
      <c r="E6" s="41" t="s">
        <v>506</v>
      </c>
      <c r="F6" s="45"/>
      <c r="G6" s="47"/>
      <c r="H6" s="49"/>
    </row>
    <row r="7">
      <c r="A7" s="31">
        <v>3.0</v>
      </c>
      <c r="B7" s="35" t="s">
        <v>33</v>
      </c>
      <c r="C7" s="37" t="s">
        <v>465</v>
      </c>
      <c r="D7" s="69" t="s">
        <v>414</v>
      </c>
      <c r="E7" s="41" t="s">
        <v>515</v>
      </c>
      <c r="F7" s="45"/>
      <c r="G7" s="47"/>
      <c r="H7" s="49"/>
    </row>
    <row r="8" ht="25.5" customHeight="1">
      <c r="A8" s="31">
        <v>4.0</v>
      </c>
      <c r="B8" s="35" t="s">
        <v>33</v>
      </c>
      <c r="C8" s="37" t="s">
        <v>649</v>
      </c>
      <c r="D8" s="70" t="s">
        <v>414</v>
      </c>
      <c r="E8" s="41" t="s">
        <v>650</v>
      </c>
      <c r="F8" s="45"/>
      <c r="G8" s="47"/>
      <c r="H8" s="49"/>
    </row>
    <row r="9" ht="15.75" customHeight="1">
      <c r="A9" s="31">
        <v>5.0</v>
      </c>
      <c r="B9" s="35" t="s">
        <v>33</v>
      </c>
      <c r="C9" s="37" t="s">
        <v>651</v>
      </c>
      <c r="D9" s="69" t="s">
        <v>414</v>
      </c>
      <c r="E9" s="41" t="s">
        <v>436</v>
      </c>
      <c r="F9" s="45"/>
      <c r="G9" s="47"/>
      <c r="H9" s="49"/>
    </row>
    <row r="10" ht="15.75" customHeight="1">
      <c r="A10" s="31">
        <v>6.0</v>
      </c>
      <c r="B10" s="35"/>
      <c r="C10" s="37"/>
      <c r="D10" s="39"/>
      <c r="E10" s="41"/>
      <c r="F10" s="45"/>
      <c r="G10" s="47"/>
      <c r="H10" s="49"/>
    </row>
    <row r="11" ht="15.75" customHeight="1">
      <c r="A11" s="31">
        <v>7.0</v>
      </c>
      <c r="B11" s="35"/>
      <c r="C11" s="37"/>
      <c r="D11" s="39"/>
      <c r="E11" s="41"/>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F2:G2"/>
    <mergeCell ref="G3:G4"/>
    <mergeCell ref="F3:F4"/>
    <mergeCell ref="E17:H17"/>
    <mergeCell ref="F18:H18"/>
    <mergeCell ref="A17:D17"/>
    <mergeCell ref="A18:D18"/>
    <mergeCell ref="H3:H4"/>
    <mergeCell ref="B3:B4"/>
    <mergeCell ref="C3:C4"/>
    <mergeCell ref="A2:C2"/>
    <mergeCell ref="A1:C1"/>
    <mergeCell ref="E3:E4"/>
    <mergeCell ref="D3:D4"/>
    <mergeCell ref="F1:G1"/>
    <mergeCell ref="A3:A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29"/>
    <col customWidth="1" min="2" max="2" width="10.29"/>
    <col customWidth="1" min="3" max="3" width="130.43"/>
    <col customWidth="1" min="4" max="4" width="13.86"/>
    <col customWidth="1" min="5" max="5" width="36.57"/>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23.25" customHeight="1">
      <c r="A2" s="12" t="s">
        <v>6</v>
      </c>
      <c r="B2" s="4"/>
      <c r="C2" s="6"/>
      <c r="D2" s="15"/>
      <c r="E2" s="17" t="s">
        <v>652</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69" t="s">
        <v>414</v>
      </c>
      <c r="E5" s="41" t="s">
        <v>416</v>
      </c>
      <c r="F5" s="45"/>
      <c r="G5" s="47"/>
      <c r="H5" s="49"/>
    </row>
    <row r="6" ht="35.25" customHeight="1">
      <c r="A6" s="31">
        <v>2.0</v>
      </c>
      <c r="B6" s="35" t="s">
        <v>22</v>
      </c>
      <c r="C6" s="37" t="s">
        <v>530</v>
      </c>
      <c r="D6" s="70" t="s">
        <v>414</v>
      </c>
      <c r="E6" s="41" t="s">
        <v>442</v>
      </c>
      <c r="F6" s="45"/>
      <c r="G6" s="47"/>
      <c r="H6" s="49"/>
    </row>
    <row r="7">
      <c r="A7" s="31">
        <v>3.0</v>
      </c>
      <c r="B7" s="35" t="s">
        <v>33</v>
      </c>
      <c r="C7" s="37" t="s">
        <v>654</v>
      </c>
      <c r="D7" s="69" t="s">
        <v>414</v>
      </c>
      <c r="E7" s="41" t="s">
        <v>481</v>
      </c>
      <c r="F7" s="45"/>
      <c r="G7" s="47"/>
      <c r="H7" s="49"/>
    </row>
    <row r="8" ht="34.5" customHeight="1">
      <c r="A8" s="31">
        <v>4.0</v>
      </c>
      <c r="B8" s="35" t="s">
        <v>33</v>
      </c>
      <c r="C8" s="37" t="s">
        <v>655</v>
      </c>
      <c r="D8" s="70" t="s">
        <v>414</v>
      </c>
      <c r="E8" s="41" t="s">
        <v>464</v>
      </c>
      <c r="F8" s="45"/>
      <c r="G8" s="47"/>
      <c r="H8" s="49"/>
    </row>
    <row r="9" ht="15.75" customHeight="1">
      <c r="A9" s="31">
        <v>5.0</v>
      </c>
      <c r="B9" s="35" t="s">
        <v>33</v>
      </c>
      <c r="C9" s="37" t="s">
        <v>657</v>
      </c>
      <c r="D9" s="69" t="s">
        <v>414</v>
      </c>
      <c r="E9" s="41" t="s">
        <v>455</v>
      </c>
      <c r="F9" s="45"/>
      <c r="G9" s="47"/>
      <c r="H9" s="49"/>
    </row>
    <row r="10" ht="15.75" customHeight="1">
      <c r="A10" s="31">
        <v>6.0</v>
      </c>
      <c r="B10" s="35" t="s">
        <v>33</v>
      </c>
      <c r="C10" s="37" t="s">
        <v>659</v>
      </c>
      <c r="D10" s="70" t="s">
        <v>414</v>
      </c>
      <c r="E10" s="41" t="s">
        <v>660</v>
      </c>
      <c r="F10" s="45"/>
      <c r="G10" s="47"/>
      <c r="H10" s="49"/>
    </row>
    <row r="11" ht="15.75" customHeight="1">
      <c r="A11" s="31">
        <v>7.0</v>
      </c>
      <c r="B11" s="35" t="s">
        <v>33</v>
      </c>
      <c r="C11" s="37" t="s">
        <v>662</v>
      </c>
      <c r="D11" s="69" t="s">
        <v>414</v>
      </c>
      <c r="E11" s="41" t="s">
        <v>436</v>
      </c>
      <c r="F11" s="45"/>
      <c r="G11" s="47"/>
      <c r="H11" s="49"/>
    </row>
    <row r="12" ht="15.75" customHeight="1">
      <c r="A12" s="31">
        <v>8.0</v>
      </c>
      <c r="B12" s="35" t="s">
        <v>33</v>
      </c>
      <c r="C12" s="37" t="s">
        <v>665</v>
      </c>
      <c r="D12" s="70" t="s">
        <v>414</v>
      </c>
      <c r="E12" s="41" t="s">
        <v>460</v>
      </c>
      <c r="F12" s="45"/>
      <c r="G12" s="47"/>
      <c r="H12" s="49"/>
    </row>
    <row r="13" ht="15.75" customHeight="1">
      <c r="A13" s="31">
        <v>9.0</v>
      </c>
      <c r="B13" s="35" t="s">
        <v>33</v>
      </c>
      <c r="C13" s="37" t="s">
        <v>667</v>
      </c>
      <c r="D13" s="69" t="s">
        <v>414</v>
      </c>
      <c r="E13" s="41" t="s">
        <v>458</v>
      </c>
      <c r="F13" s="45"/>
      <c r="G13" s="47"/>
      <c r="H13" s="49"/>
    </row>
    <row r="14" ht="15.75" customHeight="1">
      <c r="A14" s="31">
        <v>10.0</v>
      </c>
      <c r="B14" s="35" t="s">
        <v>33</v>
      </c>
      <c r="C14" s="37" t="s">
        <v>668</v>
      </c>
      <c r="D14" s="70" t="s">
        <v>414</v>
      </c>
      <c r="E14" s="41" t="s">
        <v>670</v>
      </c>
      <c r="F14" s="45"/>
      <c r="G14" s="47"/>
      <c r="H14" s="49"/>
    </row>
    <row r="15" ht="15.75" customHeight="1">
      <c r="A15" s="31">
        <v>11.0</v>
      </c>
      <c r="B15" s="35" t="s">
        <v>33</v>
      </c>
      <c r="C15" s="37" t="s">
        <v>672</v>
      </c>
      <c r="D15" s="69" t="s">
        <v>414</v>
      </c>
      <c r="E15" s="41" t="s">
        <v>485</v>
      </c>
      <c r="F15" s="45"/>
      <c r="G15" s="47"/>
      <c r="H15" s="49"/>
    </row>
    <row r="16" ht="15.75" customHeight="1">
      <c r="A16" s="31">
        <v>12.0</v>
      </c>
      <c r="B16" s="35" t="s">
        <v>33</v>
      </c>
      <c r="C16" s="37" t="s">
        <v>673</v>
      </c>
      <c r="D16" s="70" t="s">
        <v>414</v>
      </c>
      <c r="E16" s="41" t="s">
        <v>477</v>
      </c>
      <c r="F16" s="45"/>
      <c r="G16" s="47"/>
      <c r="H16" s="49"/>
    </row>
    <row r="17" ht="15.75" customHeight="1">
      <c r="A17" s="31">
        <v>13.0</v>
      </c>
      <c r="B17" s="35" t="s">
        <v>33</v>
      </c>
      <c r="C17" s="37" t="s">
        <v>674</v>
      </c>
      <c r="D17" s="69" t="s">
        <v>414</v>
      </c>
      <c r="E17" s="41" t="s">
        <v>629</v>
      </c>
      <c r="F17" s="45"/>
      <c r="G17" s="47"/>
      <c r="H17" s="49"/>
    </row>
    <row r="18" ht="15.75" customHeight="1">
      <c r="A18" s="31">
        <v>14.0</v>
      </c>
      <c r="B18" s="35" t="s">
        <v>33</v>
      </c>
      <c r="C18" s="37" t="s">
        <v>675</v>
      </c>
      <c r="D18" s="70" t="s">
        <v>414</v>
      </c>
      <c r="E18" s="41" t="s">
        <v>676</v>
      </c>
      <c r="F18" s="45"/>
      <c r="G18" s="47"/>
      <c r="H18" s="49"/>
    </row>
    <row r="19" ht="15.75" customHeight="1">
      <c r="A19" s="31">
        <v>15.0</v>
      </c>
      <c r="B19" s="35" t="s">
        <v>97</v>
      </c>
      <c r="C19" s="37" t="s">
        <v>677</v>
      </c>
      <c r="D19" s="69" t="s">
        <v>414</v>
      </c>
      <c r="E19" s="41" t="s">
        <v>434</v>
      </c>
      <c r="F19" s="45"/>
      <c r="G19" s="47"/>
      <c r="H19" s="49"/>
    </row>
    <row r="20" ht="15.75" customHeight="1">
      <c r="A20" s="31">
        <v>16.0</v>
      </c>
      <c r="B20" s="35" t="s">
        <v>33</v>
      </c>
      <c r="C20" s="37" t="s">
        <v>678</v>
      </c>
      <c r="D20" s="70" t="s">
        <v>414</v>
      </c>
      <c r="E20" s="41" t="s">
        <v>429</v>
      </c>
      <c r="F20" s="45"/>
      <c r="G20" s="47"/>
      <c r="H20" s="49"/>
    </row>
    <row r="21" ht="15.75" customHeight="1">
      <c r="A21" s="31"/>
      <c r="B21" s="35"/>
      <c r="C21" s="37"/>
      <c r="D21" s="39"/>
      <c r="E21" s="41"/>
      <c r="F21" s="45"/>
      <c r="G21" s="47"/>
      <c r="H21" s="49"/>
    </row>
    <row r="22" ht="15.75" customHeight="1">
      <c r="A22" s="31"/>
      <c r="B22" s="35"/>
      <c r="C22" s="37"/>
      <c r="D22" s="39"/>
      <c r="E22" s="41"/>
      <c r="F22" s="45"/>
      <c r="G22" s="47"/>
      <c r="H22" s="49"/>
    </row>
    <row r="23" ht="15.75" customHeight="1">
      <c r="A23" s="31"/>
      <c r="B23" s="35"/>
      <c r="C23" s="37"/>
      <c r="D23" s="39"/>
      <c r="E23" s="41"/>
      <c r="F23" s="45"/>
      <c r="G23" s="47"/>
      <c r="H23" s="49"/>
    </row>
    <row r="24" ht="15.75" customHeight="1">
      <c r="A24" s="31"/>
      <c r="B24" s="35"/>
      <c r="C24" s="37"/>
      <c r="D24" s="39"/>
      <c r="E24" s="41"/>
      <c r="F24" s="45"/>
      <c r="G24" s="47"/>
      <c r="H24" s="49"/>
    </row>
    <row r="25" ht="15.75" customHeight="1">
      <c r="A25" s="31"/>
      <c r="B25" s="35"/>
      <c r="C25" s="37"/>
      <c r="D25" s="39"/>
      <c r="E25" s="41" t="s">
        <v>115</v>
      </c>
      <c r="F25" s="45"/>
      <c r="G25" s="47"/>
      <c r="H25" s="49"/>
    </row>
    <row r="26" ht="15.75" customHeight="1">
      <c r="A26" s="62" t="s">
        <v>116</v>
      </c>
      <c r="B26" s="13"/>
      <c r="C26" s="13"/>
      <c r="D26" s="14"/>
      <c r="E26" s="63" t="s">
        <v>117</v>
      </c>
      <c r="F26" s="13"/>
      <c r="G26" s="13"/>
      <c r="H26" s="14"/>
    </row>
    <row r="27" ht="78.75" customHeight="1">
      <c r="A27" s="64" t="s">
        <v>118</v>
      </c>
      <c r="B27" s="13"/>
      <c r="C27" s="13"/>
      <c r="D27" s="14"/>
      <c r="E27" s="64" t="s">
        <v>119</v>
      </c>
      <c r="F27" s="65" t="s">
        <v>120</v>
      </c>
      <c r="G27" s="13"/>
      <c r="H27" s="14"/>
    </row>
    <row r="28" ht="37.5" customHeight="1"/>
    <row r="29" ht="37.5" customHeight="1"/>
    <row r="30" ht="37.5" customHeight="1"/>
    <row r="31" ht="37.5" customHeight="1"/>
    <row r="32" ht="37.5" customHeight="1"/>
    <row r="33" ht="37.5" customHeight="1"/>
    <row r="34" ht="37.5" customHeight="1"/>
    <row r="35" ht="37.5" customHeight="1"/>
    <row r="36" ht="3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F3:F4"/>
    <mergeCell ref="B3:B4"/>
    <mergeCell ref="C3:C4"/>
    <mergeCell ref="E3:E4"/>
    <mergeCell ref="D3:D4"/>
    <mergeCell ref="A2:C2"/>
    <mergeCell ref="A1:C1"/>
    <mergeCell ref="G3:G4"/>
    <mergeCell ref="A3:A4"/>
    <mergeCell ref="F2:G2"/>
    <mergeCell ref="E26:H26"/>
    <mergeCell ref="F27:H27"/>
    <mergeCell ref="A26:D26"/>
    <mergeCell ref="A27:D27"/>
    <mergeCell ref="H3:H4"/>
    <mergeCell ref="F1:G1"/>
  </mergeCells>
  <dataValidations>
    <dataValidation type="list" allowBlank="1" showInputMessage="1" showErrorMessage="1" prompt=" - " sqref="D5:D25">
      <formula1>Cause</formula1>
    </dataValidation>
    <dataValidation type="list" allowBlank="1" showInputMessage="1" showErrorMessage="1" prompt=" - " sqref="B5:B25">
      <formula1>Severity</formula1>
    </dataValidation>
    <dataValidation type="list" allowBlank="1" showInputMessage="1" showErrorMessage="1" prompt=" - " sqref="F5:F25">
      <formula1>Status</formula1>
    </dataValidation>
    <dataValidation type="list" allowBlank="1" showInputMessage="1" showErrorMessage="1" prompt=" - " sqref="G5:G25">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20.86"/>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30.75" customHeight="1">
      <c r="A2" s="12" t="s">
        <v>6</v>
      </c>
      <c r="B2" s="4"/>
      <c r="C2" s="6"/>
      <c r="D2" s="15">
        <v>43587.0</v>
      </c>
      <c r="E2" s="17" t="s">
        <v>653</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12.75" customHeight="1">
      <c r="A5" s="31">
        <v>1.0</v>
      </c>
      <c r="B5" s="35" t="s">
        <v>33</v>
      </c>
      <c r="C5" s="37" t="s">
        <v>413</v>
      </c>
      <c r="D5" s="69" t="s">
        <v>414</v>
      </c>
      <c r="E5" s="41" t="s">
        <v>416</v>
      </c>
      <c r="F5" s="45"/>
      <c r="G5" s="47"/>
      <c r="H5" s="49"/>
    </row>
    <row r="6">
      <c r="A6" s="31">
        <v>2.0</v>
      </c>
      <c r="B6" s="35" t="s">
        <v>22</v>
      </c>
      <c r="C6" s="37" t="s">
        <v>656</v>
      </c>
      <c r="D6" s="70" t="s">
        <v>414</v>
      </c>
      <c r="E6" s="41" t="s">
        <v>506</v>
      </c>
      <c r="F6" s="45"/>
      <c r="G6" s="47"/>
      <c r="H6" s="49"/>
    </row>
    <row r="7">
      <c r="A7" s="31">
        <v>3.0</v>
      </c>
      <c r="B7" s="35" t="s">
        <v>33</v>
      </c>
      <c r="C7" s="37" t="s">
        <v>658</v>
      </c>
      <c r="D7" s="69" t="s">
        <v>414</v>
      </c>
      <c r="E7" s="41" t="s">
        <v>481</v>
      </c>
      <c r="F7" s="45"/>
      <c r="G7" s="47"/>
      <c r="H7" s="49"/>
    </row>
    <row r="8" ht="16.5" customHeight="1">
      <c r="A8" s="31">
        <v>4.0</v>
      </c>
      <c r="B8" s="35" t="s">
        <v>22</v>
      </c>
      <c r="C8" s="37" t="s">
        <v>517</v>
      </c>
      <c r="D8" s="70" t="s">
        <v>414</v>
      </c>
      <c r="E8" s="41" t="s">
        <v>464</v>
      </c>
      <c r="F8" s="45"/>
      <c r="G8" s="47"/>
      <c r="H8" s="49"/>
    </row>
    <row r="9" ht="15.75" customHeight="1">
      <c r="A9" s="31">
        <v>5.0</v>
      </c>
      <c r="B9" s="35" t="s">
        <v>33</v>
      </c>
      <c r="C9" s="37" t="s">
        <v>628</v>
      </c>
      <c r="D9" s="69" t="s">
        <v>414</v>
      </c>
      <c r="E9" s="41" t="s">
        <v>515</v>
      </c>
      <c r="F9" s="45"/>
      <c r="G9" s="47"/>
      <c r="H9" s="49"/>
    </row>
    <row r="10" ht="21.0" customHeight="1">
      <c r="A10" s="31">
        <v>6.0</v>
      </c>
      <c r="B10" s="35" t="s">
        <v>97</v>
      </c>
      <c r="C10" s="37" t="s">
        <v>663</v>
      </c>
      <c r="D10" s="70" t="s">
        <v>414</v>
      </c>
      <c r="E10" s="41" t="s">
        <v>664</v>
      </c>
      <c r="F10" s="45"/>
      <c r="G10" s="47"/>
      <c r="H10" s="49"/>
    </row>
    <row r="11" ht="15.75" customHeight="1">
      <c r="A11" s="31">
        <v>7.0</v>
      </c>
      <c r="B11" s="35" t="s">
        <v>33</v>
      </c>
      <c r="C11" s="37" t="s">
        <v>666</v>
      </c>
      <c r="D11" s="69" t="s">
        <v>414</v>
      </c>
      <c r="E11" s="41" t="s">
        <v>436</v>
      </c>
      <c r="F11" s="45"/>
      <c r="G11" s="47"/>
      <c r="H11" s="49"/>
    </row>
    <row r="12" ht="27.0" customHeight="1">
      <c r="A12" s="31">
        <v>8.0</v>
      </c>
      <c r="B12" s="35" t="s">
        <v>97</v>
      </c>
      <c r="C12" s="37" t="s">
        <v>669</v>
      </c>
      <c r="D12" s="70" t="s">
        <v>414</v>
      </c>
      <c r="E12" s="41" t="s">
        <v>671</v>
      </c>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v>12.0</v>
      </c>
      <c r="B16" s="35"/>
      <c r="C16" s="37"/>
      <c r="D16" s="39"/>
      <c r="E16" s="41"/>
      <c r="F16" s="45"/>
      <c r="G16" s="47"/>
      <c r="H16" s="49"/>
    </row>
    <row r="17" ht="15.75" customHeight="1">
      <c r="A17" s="31">
        <v>13.0</v>
      </c>
      <c r="B17" s="35"/>
      <c r="C17" s="37"/>
      <c r="D17" s="39"/>
      <c r="E17" s="41"/>
      <c r="F17" s="45"/>
      <c r="G17" s="47"/>
      <c r="H17" s="49"/>
    </row>
    <row r="18" ht="15.75" customHeight="1">
      <c r="A18" s="31">
        <v>14.0</v>
      </c>
      <c r="B18" s="35"/>
      <c r="C18" s="37"/>
      <c r="D18" s="39"/>
      <c r="E18" s="41"/>
      <c r="F18" s="45"/>
      <c r="G18" s="47"/>
      <c r="H18" s="49"/>
    </row>
    <row r="19" ht="15.75" customHeight="1">
      <c r="A19" s="31">
        <v>15.0</v>
      </c>
      <c r="B19" s="35"/>
      <c r="C19" s="37"/>
      <c r="D19" s="39"/>
      <c r="E19" s="41"/>
      <c r="F19" s="45"/>
      <c r="G19" s="47"/>
      <c r="H19" s="49"/>
    </row>
    <row r="20" ht="15.75" customHeight="1">
      <c r="A20" s="31">
        <v>16.0</v>
      </c>
      <c r="B20" s="35"/>
      <c r="C20" s="37"/>
      <c r="D20" s="39"/>
      <c r="E20" s="41"/>
      <c r="F20" s="45"/>
      <c r="G20" s="47"/>
      <c r="H20" s="49"/>
    </row>
    <row r="21" ht="15.75" customHeight="1">
      <c r="A21" s="31">
        <v>17.0</v>
      </c>
      <c r="B21" s="35"/>
      <c r="C21" s="37"/>
      <c r="D21" s="39"/>
      <c r="E21" s="41"/>
      <c r="F21" s="45"/>
      <c r="G21" s="47"/>
      <c r="H21" s="49"/>
    </row>
    <row r="22" ht="15.75" customHeight="1">
      <c r="A22" s="31">
        <v>18.0</v>
      </c>
      <c r="B22" s="35"/>
      <c r="C22" s="37"/>
      <c r="D22" s="39"/>
      <c r="E22" s="41"/>
      <c r="F22" s="45"/>
      <c r="G22" s="47"/>
      <c r="H22" s="49"/>
    </row>
    <row r="23" ht="15.75" customHeight="1">
      <c r="A23" s="31">
        <v>19.0</v>
      </c>
      <c r="B23" s="35"/>
      <c r="C23" s="37"/>
      <c r="D23" s="39"/>
      <c r="E23" s="41"/>
      <c r="F23" s="45"/>
      <c r="G23" s="47"/>
      <c r="H23" s="49"/>
    </row>
    <row r="24" ht="15.75" customHeight="1">
      <c r="A24" s="31"/>
      <c r="B24" s="35"/>
      <c r="C24" s="37"/>
      <c r="D24" s="39"/>
      <c r="E24" s="41" t="s">
        <v>115</v>
      </c>
      <c r="F24" s="45"/>
      <c r="G24" s="47"/>
      <c r="H24" s="49"/>
    </row>
    <row r="25" ht="15.75" customHeight="1">
      <c r="A25" s="62" t="s">
        <v>116</v>
      </c>
      <c r="B25" s="13"/>
      <c r="C25" s="13"/>
      <c r="D25" s="14"/>
      <c r="E25" s="63" t="s">
        <v>117</v>
      </c>
      <c r="F25" s="13"/>
      <c r="G25" s="13"/>
      <c r="H25" s="14"/>
    </row>
    <row r="26" ht="78.75" customHeight="1">
      <c r="A26" s="64" t="s">
        <v>118</v>
      </c>
      <c r="B26" s="13"/>
      <c r="C26" s="13"/>
      <c r="D26" s="14"/>
      <c r="E26" s="64" t="s">
        <v>119</v>
      </c>
      <c r="F26" s="65" t="s">
        <v>120</v>
      </c>
      <c r="G26" s="13"/>
      <c r="H26" s="14"/>
    </row>
    <row r="27" ht="37.5" customHeight="1"/>
    <row r="28" ht="37.5" customHeight="1"/>
    <row r="29" ht="37.5" customHeight="1"/>
    <row r="30" ht="37.5" customHeight="1"/>
    <row r="31" ht="37.5" customHeight="1"/>
    <row r="32" ht="37.5" customHeight="1"/>
    <row r="33" ht="37.5" customHeight="1"/>
    <row r="34" ht="37.5" customHeight="1"/>
    <row r="35" ht="3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B3:B4"/>
    <mergeCell ref="A3:A4"/>
    <mergeCell ref="A25:D25"/>
    <mergeCell ref="A26:D26"/>
    <mergeCell ref="G3:G4"/>
    <mergeCell ref="E25:H25"/>
    <mergeCell ref="F26:H26"/>
    <mergeCell ref="H3:H4"/>
    <mergeCell ref="F3:F4"/>
    <mergeCell ref="C3:C4"/>
    <mergeCell ref="E3:E4"/>
    <mergeCell ref="D3:D4"/>
    <mergeCell ref="A2:C2"/>
    <mergeCell ref="A1:C1"/>
    <mergeCell ref="F2:G2"/>
    <mergeCell ref="F1:G1"/>
  </mergeCells>
  <dataValidations>
    <dataValidation type="list" allowBlank="1" showInputMessage="1" showErrorMessage="1" prompt=" - " sqref="D5:D24">
      <formula1>Cause</formula1>
    </dataValidation>
    <dataValidation type="list" allowBlank="1" showInputMessage="1" showErrorMessage="1" prompt=" - " sqref="B5:B24">
      <formula1>Severity</formula1>
    </dataValidation>
    <dataValidation type="list" allowBlank="1" showInputMessage="1" showErrorMessage="1" prompt=" - " sqref="F5:F24">
      <formula1>Status</formula1>
    </dataValidation>
    <dataValidation type="list" allowBlank="1" showInputMessage="1" showErrorMessage="1" prompt=" - " sqref="G5:G24">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8.86"/>
    <col customWidth="1" min="4" max="4" width="18.86"/>
    <col customWidth="1" min="5" max="5" width="55.57"/>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40.5" customHeight="1">
      <c r="A2" s="12" t="s">
        <v>6</v>
      </c>
      <c r="B2" s="4"/>
      <c r="C2" s="6"/>
      <c r="D2" s="15">
        <v>43587.0</v>
      </c>
      <c r="E2" s="17" t="s">
        <v>121</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15.75" customHeight="1">
      <c r="A5" s="31">
        <v>1.0</v>
      </c>
      <c r="B5" s="35" t="s">
        <v>29</v>
      </c>
      <c r="C5" s="37">
        <v>4.0</v>
      </c>
      <c r="D5" s="39" t="s">
        <v>31</v>
      </c>
      <c r="E5" s="41" t="s">
        <v>32</v>
      </c>
      <c r="F5" s="45"/>
      <c r="G5" s="47"/>
      <c r="H5" s="49"/>
    </row>
    <row r="6" ht="15.75" customHeight="1">
      <c r="A6" s="31">
        <v>2.0</v>
      </c>
      <c r="B6" s="35" t="s">
        <v>29</v>
      </c>
      <c r="C6" s="37">
        <v>3.0</v>
      </c>
      <c r="D6" s="39" t="s">
        <v>31</v>
      </c>
      <c r="E6" s="41" t="s">
        <v>125</v>
      </c>
      <c r="F6" s="45"/>
      <c r="G6" s="47"/>
      <c r="H6" s="49"/>
    </row>
    <row r="7" ht="15.75" customHeight="1">
      <c r="A7" s="31">
        <v>3.0</v>
      </c>
      <c r="B7" s="35" t="s">
        <v>29</v>
      </c>
      <c r="C7" s="37" t="s">
        <v>126</v>
      </c>
      <c r="D7" s="39" t="s">
        <v>24</v>
      </c>
      <c r="E7" s="41" t="s">
        <v>127</v>
      </c>
      <c r="F7" s="45"/>
      <c r="G7" s="47"/>
      <c r="H7" s="49"/>
    </row>
    <row r="8" ht="15.75" customHeight="1">
      <c r="A8" s="31">
        <v>4.0</v>
      </c>
      <c r="B8" s="35" t="s">
        <v>29</v>
      </c>
      <c r="C8" s="37">
        <v>11.0</v>
      </c>
      <c r="D8" s="39" t="s">
        <v>24</v>
      </c>
      <c r="E8" s="41" t="s">
        <v>128</v>
      </c>
      <c r="F8" s="45"/>
      <c r="G8" s="47"/>
      <c r="H8" s="49"/>
    </row>
    <row r="9" ht="15.75" customHeight="1">
      <c r="A9" s="31">
        <v>5.0</v>
      </c>
      <c r="B9" s="35" t="s">
        <v>29</v>
      </c>
      <c r="C9" s="37">
        <v>6.0</v>
      </c>
      <c r="D9" s="39" t="s">
        <v>24</v>
      </c>
      <c r="E9" s="41" t="s">
        <v>129</v>
      </c>
      <c r="F9" s="45"/>
      <c r="G9" s="47"/>
      <c r="H9" s="49"/>
    </row>
    <row r="10">
      <c r="A10" s="31">
        <v>6.0</v>
      </c>
      <c r="B10" s="35" t="s">
        <v>29</v>
      </c>
      <c r="C10" s="37" t="s">
        <v>130</v>
      </c>
      <c r="D10" s="39" t="s">
        <v>52</v>
      </c>
      <c r="E10" s="41" t="s">
        <v>131</v>
      </c>
      <c r="F10" s="45"/>
      <c r="G10" s="47"/>
      <c r="H10" s="49"/>
    </row>
    <row r="11" ht="32.25" customHeight="1">
      <c r="A11" s="31">
        <v>7.0</v>
      </c>
      <c r="B11" s="35" t="s">
        <v>29</v>
      </c>
      <c r="C11" s="37">
        <v>15.0</v>
      </c>
      <c r="D11" s="39" t="s">
        <v>31</v>
      </c>
      <c r="E11" s="41" t="s">
        <v>132</v>
      </c>
      <c r="F11" s="45"/>
      <c r="G11" s="47"/>
      <c r="H11" s="49"/>
    </row>
    <row r="12" ht="54.0" customHeight="1">
      <c r="A12" s="31">
        <v>8.0</v>
      </c>
      <c r="B12" s="35" t="s">
        <v>29</v>
      </c>
      <c r="C12" s="37">
        <v>5.0</v>
      </c>
      <c r="D12" s="39" t="s">
        <v>31</v>
      </c>
      <c r="E12" s="41" t="s">
        <v>133</v>
      </c>
      <c r="F12" s="45"/>
      <c r="G12" s="47"/>
      <c r="H12" s="49"/>
    </row>
    <row r="13" ht="42.75" customHeight="1">
      <c r="A13" s="31">
        <v>9.0</v>
      </c>
      <c r="B13" s="35" t="s">
        <v>29</v>
      </c>
      <c r="C13" s="37" t="s">
        <v>134</v>
      </c>
      <c r="D13" s="39" t="s">
        <v>31</v>
      </c>
      <c r="E13" s="41" t="s">
        <v>135</v>
      </c>
      <c r="F13" s="45"/>
      <c r="G13" s="47"/>
      <c r="H13" s="49"/>
    </row>
    <row r="14" ht="25.5" customHeight="1">
      <c r="A14" s="31">
        <v>10.0</v>
      </c>
      <c r="B14" s="35" t="s">
        <v>29</v>
      </c>
      <c r="C14" s="37" t="s">
        <v>136</v>
      </c>
      <c r="D14" s="39" t="s">
        <v>31</v>
      </c>
      <c r="E14" s="41" t="s">
        <v>137</v>
      </c>
      <c r="F14" s="45"/>
      <c r="G14" s="47"/>
      <c r="H14" s="49"/>
    </row>
    <row r="15" ht="36.0" customHeight="1">
      <c r="A15" s="31">
        <v>11.0</v>
      </c>
      <c r="B15" s="35" t="s">
        <v>29</v>
      </c>
      <c r="C15" s="37">
        <v>4.0</v>
      </c>
      <c r="D15" s="39" t="s">
        <v>31</v>
      </c>
      <c r="E15" s="41" t="s">
        <v>138</v>
      </c>
      <c r="F15" s="45"/>
      <c r="G15" s="47"/>
      <c r="H15" s="49"/>
    </row>
    <row r="16" ht="36.0" customHeight="1">
      <c r="A16" s="31">
        <v>12.0</v>
      </c>
      <c r="B16" s="35" t="s">
        <v>29</v>
      </c>
      <c r="C16" s="37" t="s">
        <v>51</v>
      </c>
      <c r="D16" s="39" t="s">
        <v>31</v>
      </c>
      <c r="E16" s="41" t="s">
        <v>139</v>
      </c>
      <c r="F16" s="45"/>
      <c r="G16" s="47"/>
      <c r="H16" s="49"/>
    </row>
    <row r="17" ht="15.75" customHeight="1">
      <c r="A17" s="31"/>
      <c r="B17" s="35"/>
      <c r="C17" s="37"/>
      <c r="D17" s="39"/>
      <c r="E17" s="41" t="s">
        <v>115</v>
      </c>
      <c r="F17" s="45"/>
      <c r="G17" s="47"/>
      <c r="H17" s="49"/>
    </row>
    <row r="18" ht="15.75" customHeight="1">
      <c r="A18" s="62" t="s">
        <v>116</v>
      </c>
      <c r="B18" s="13"/>
      <c r="C18" s="13"/>
      <c r="D18" s="14"/>
      <c r="E18" s="63" t="s">
        <v>117</v>
      </c>
      <c r="F18" s="13"/>
      <c r="G18" s="13"/>
      <c r="H18" s="14"/>
    </row>
    <row r="19" ht="78.75" customHeight="1">
      <c r="A19" s="64" t="s">
        <v>118</v>
      </c>
      <c r="B19" s="13"/>
      <c r="C19" s="13"/>
      <c r="D19" s="14"/>
      <c r="E19" s="64" t="s">
        <v>119</v>
      </c>
      <c r="F19" s="65" t="s">
        <v>120</v>
      </c>
      <c r="G19" s="13"/>
      <c r="H19" s="14"/>
    </row>
    <row r="20" ht="37.5" customHeight="1"/>
    <row r="21" ht="37.5" customHeight="1"/>
    <row r="22" ht="37.5" customHeight="1"/>
    <row r="23" ht="37.5" customHeight="1"/>
    <row r="24" ht="37.5" customHeight="1"/>
    <row r="25" ht="37.5" customHeight="1"/>
    <row r="26" ht="37.5" customHeight="1"/>
    <row r="27" ht="37.5" customHeight="1"/>
    <row r="28" ht="3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3:A4"/>
    <mergeCell ref="A2:C2"/>
    <mergeCell ref="A1:C1"/>
    <mergeCell ref="F1:G1"/>
    <mergeCell ref="F2:G2"/>
    <mergeCell ref="G3:G4"/>
    <mergeCell ref="H3:H4"/>
    <mergeCell ref="E3:E4"/>
    <mergeCell ref="F3:F4"/>
    <mergeCell ref="B3:B4"/>
    <mergeCell ref="C3:C4"/>
    <mergeCell ref="A18:D18"/>
    <mergeCell ref="A19:D19"/>
    <mergeCell ref="E18:H18"/>
    <mergeCell ref="F19:H19"/>
    <mergeCell ref="D3:D4"/>
  </mergeCells>
  <dataValidations>
    <dataValidation type="list" allowBlank="1" showInputMessage="1" showErrorMessage="1" prompt=" - " sqref="D5:D17">
      <formula1>Cause</formula1>
    </dataValidation>
    <dataValidation type="list" allowBlank="1" showInputMessage="1" showErrorMessage="1" prompt=" - " sqref="B5:B17">
      <formula1>Severity</formula1>
    </dataValidation>
    <dataValidation type="list" allowBlank="1" showInputMessage="1" showErrorMessage="1" prompt=" - " sqref="F5:F17">
      <formula1>Status</formula1>
    </dataValidation>
    <dataValidation type="list" allowBlank="1" showInputMessage="1" showErrorMessage="1" prompt=" - " sqref="G5:G17">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70.71"/>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21.0" customHeight="1">
      <c r="A2" s="12" t="s">
        <v>6</v>
      </c>
      <c r="B2" s="4"/>
      <c r="C2" s="6"/>
      <c r="D2" s="15">
        <v>43587.0</v>
      </c>
      <c r="E2" s="17" t="s">
        <v>661</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69" t="s">
        <v>414</v>
      </c>
      <c r="E5" s="41" t="s">
        <v>416</v>
      </c>
      <c r="F5" s="45"/>
      <c r="G5" s="47"/>
      <c r="H5" s="49"/>
    </row>
    <row r="6" ht="35.25" customHeight="1">
      <c r="A6" s="31">
        <v>2.0</v>
      </c>
      <c r="B6" s="35" t="s">
        <v>22</v>
      </c>
      <c r="C6" s="37" t="s">
        <v>679</v>
      </c>
      <c r="D6" s="70" t="s">
        <v>414</v>
      </c>
      <c r="E6" s="41" t="s">
        <v>506</v>
      </c>
      <c r="F6" s="45"/>
      <c r="G6" s="47"/>
      <c r="H6" s="49"/>
    </row>
    <row r="7">
      <c r="A7" s="31">
        <v>3.0</v>
      </c>
      <c r="B7" s="35" t="s">
        <v>33</v>
      </c>
      <c r="C7" s="37" t="s">
        <v>680</v>
      </c>
      <c r="D7" s="69" t="s">
        <v>414</v>
      </c>
      <c r="E7" s="41" t="s">
        <v>429</v>
      </c>
      <c r="F7" s="45"/>
      <c r="G7" s="47"/>
      <c r="H7" s="49"/>
    </row>
    <row r="8" ht="34.5" customHeight="1">
      <c r="A8" s="31">
        <v>4.0</v>
      </c>
      <c r="B8" s="35" t="s">
        <v>33</v>
      </c>
      <c r="C8" s="37" t="s">
        <v>681</v>
      </c>
      <c r="D8" s="70" t="s">
        <v>414</v>
      </c>
      <c r="E8" s="41" t="s">
        <v>444</v>
      </c>
      <c r="F8" s="45"/>
      <c r="G8" s="47"/>
      <c r="H8" s="49"/>
    </row>
    <row r="9" ht="15.75" customHeight="1">
      <c r="A9" s="31">
        <v>5.0</v>
      </c>
      <c r="B9" s="35" t="s">
        <v>33</v>
      </c>
      <c r="C9" s="37" t="s">
        <v>682</v>
      </c>
      <c r="D9" s="69" t="s">
        <v>414</v>
      </c>
      <c r="E9" s="41" t="s">
        <v>683</v>
      </c>
      <c r="F9" s="45"/>
      <c r="G9" s="47"/>
      <c r="H9" s="49"/>
    </row>
    <row r="10" ht="15.75" customHeight="1">
      <c r="A10" s="31">
        <v>6.0</v>
      </c>
      <c r="B10" s="35" t="s">
        <v>33</v>
      </c>
      <c r="C10" s="37" t="s">
        <v>684</v>
      </c>
      <c r="D10" s="70" t="s">
        <v>414</v>
      </c>
      <c r="E10" s="41" t="s">
        <v>460</v>
      </c>
      <c r="F10" s="45"/>
      <c r="G10" s="47"/>
      <c r="H10" s="49"/>
    </row>
    <row r="11" ht="15.75" customHeight="1">
      <c r="A11" s="31">
        <v>7.0</v>
      </c>
      <c r="B11" s="35" t="s">
        <v>33</v>
      </c>
      <c r="C11" s="37" t="s">
        <v>604</v>
      </c>
      <c r="D11" s="69" t="s">
        <v>414</v>
      </c>
      <c r="E11" s="41" t="s">
        <v>422</v>
      </c>
      <c r="F11" s="45"/>
      <c r="G11" s="47"/>
      <c r="H11" s="49"/>
    </row>
    <row r="12" ht="15.75" customHeight="1">
      <c r="A12" s="31">
        <v>8.0</v>
      </c>
      <c r="B12" s="35" t="s">
        <v>33</v>
      </c>
      <c r="C12" s="37" t="s">
        <v>685</v>
      </c>
      <c r="D12" s="70" t="s">
        <v>414</v>
      </c>
      <c r="E12" s="41" t="s">
        <v>481</v>
      </c>
      <c r="F12" s="45"/>
      <c r="G12" s="47"/>
      <c r="H12" s="49"/>
    </row>
    <row r="13" ht="15.75" customHeight="1">
      <c r="A13" s="31">
        <v>9.0</v>
      </c>
      <c r="B13" s="35" t="s">
        <v>97</v>
      </c>
      <c r="C13" s="37" t="s">
        <v>686</v>
      </c>
      <c r="D13" s="69" t="s">
        <v>414</v>
      </c>
      <c r="E13" s="41" t="s">
        <v>434</v>
      </c>
      <c r="F13" s="45"/>
      <c r="G13" s="47"/>
      <c r="H13" s="49"/>
    </row>
    <row r="14" ht="23.25" customHeight="1">
      <c r="A14" s="31">
        <v>10.0</v>
      </c>
      <c r="B14" s="35" t="s">
        <v>97</v>
      </c>
      <c r="C14" s="37" t="s">
        <v>687</v>
      </c>
      <c r="D14" s="70" t="s">
        <v>414</v>
      </c>
      <c r="E14" s="41" t="s">
        <v>688</v>
      </c>
      <c r="F14" s="45"/>
      <c r="G14" s="47"/>
      <c r="H14" s="49"/>
    </row>
    <row r="15" ht="21.75" customHeight="1">
      <c r="A15" s="31">
        <v>11.0</v>
      </c>
      <c r="B15" s="35" t="s">
        <v>33</v>
      </c>
      <c r="C15" s="37" t="s">
        <v>689</v>
      </c>
      <c r="D15" s="69" t="s">
        <v>414</v>
      </c>
      <c r="E15" s="41" t="s">
        <v>690</v>
      </c>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2:C2"/>
    <mergeCell ref="F2:G2"/>
    <mergeCell ref="H3:H4"/>
    <mergeCell ref="G3:G4"/>
    <mergeCell ref="A1:C1"/>
    <mergeCell ref="F1:G1"/>
    <mergeCell ref="B3:B4"/>
    <mergeCell ref="C3:C4"/>
    <mergeCell ref="A17:D17"/>
    <mergeCell ref="A18:D18"/>
    <mergeCell ref="E17:H17"/>
    <mergeCell ref="F18:H18"/>
    <mergeCell ref="E3:E4"/>
    <mergeCell ref="D3:D4"/>
    <mergeCell ref="F3:F4"/>
    <mergeCell ref="A3:A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28.29"/>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37.5" customHeight="1">
      <c r="A2" s="12" t="s">
        <v>6</v>
      </c>
      <c r="B2" s="4"/>
      <c r="C2" s="6"/>
      <c r="D2" s="15">
        <v>43587.0</v>
      </c>
      <c r="E2" s="17" t="s">
        <v>691</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39" t="s">
        <v>414</v>
      </c>
      <c r="E5" s="41" t="s">
        <v>416</v>
      </c>
      <c r="F5" s="45"/>
      <c r="G5" s="47"/>
      <c r="H5" s="49"/>
    </row>
    <row r="6" ht="16.5" customHeight="1">
      <c r="A6" s="31">
        <v>2.0</v>
      </c>
      <c r="B6" s="35" t="s">
        <v>22</v>
      </c>
      <c r="C6" s="37" t="s">
        <v>693</v>
      </c>
      <c r="D6" s="39" t="s">
        <v>414</v>
      </c>
      <c r="E6" s="41" t="s">
        <v>506</v>
      </c>
      <c r="F6" s="45"/>
      <c r="G6" s="47"/>
      <c r="H6" s="49"/>
    </row>
    <row r="7">
      <c r="A7" s="31">
        <v>3.0</v>
      </c>
      <c r="B7" s="35" t="s">
        <v>33</v>
      </c>
      <c r="C7" s="37" t="s">
        <v>514</v>
      </c>
      <c r="D7" s="39" t="s">
        <v>414</v>
      </c>
      <c r="E7" s="41" t="s">
        <v>694</v>
      </c>
      <c r="F7" s="45"/>
      <c r="G7" s="47"/>
      <c r="H7" s="49"/>
    </row>
    <row r="8" ht="13.5" customHeight="1">
      <c r="A8" s="31">
        <v>4.0</v>
      </c>
      <c r="B8" s="35" t="s">
        <v>97</v>
      </c>
      <c r="C8" s="37" t="s">
        <v>465</v>
      </c>
      <c r="D8" s="39" t="s">
        <v>414</v>
      </c>
      <c r="E8" s="41" t="s">
        <v>515</v>
      </c>
      <c r="F8" s="45"/>
      <c r="G8" s="47"/>
      <c r="H8" s="49"/>
    </row>
    <row r="9" ht="25.5" customHeight="1">
      <c r="A9" s="31">
        <v>5.0</v>
      </c>
      <c r="B9" s="35" t="s">
        <v>97</v>
      </c>
      <c r="C9" s="37" t="s">
        <v>695</v>
      </c>
      <c r="D9" s="39" t="s">
        <v>414</v>
      </c>
      <c r="E9" s="41" t="s">
        <v>697</v>
      </c>
      <c r="F9" s="45"/>
      <c r="G9" s="47"/>
      <c r="H9" s="49"/>
    </row>
    <row r="10" ht="15.75" customHeight="1">
      <c r="A10" s="31">
        <v>6.0</v>
      </c>
      <c r="B10" s="35" t="s">
        <v>97</v>
      </c>
      <c r="C10" s="37" t="s">
        <v>698</v>
      </c>
      <c r="D10" s="39" t="s">
        <v>414</v>
      </c>
      <c r="E10" s="41" t="s">
        <v>699</v>
      </c>
      <c r="F10" s="45"/>
      <c r="G10" s="47"/>
      <c r="H10" s="49"/>
    </row>
    <row r="11" ht="15.75" customHeight="1">
      <c r="A11" s="31">
        <v>7.0</v>
      </c>
      <c r="B11" s="35" t="s">
        <v>33</v>
      </c>
      <c r="C11" s="37" t="s">
        <v>700</v>
      </c>
      <c r="D11" s="39" t="s">
        <v>414</v>
      </c>
      <c r="E11" s="41" t="s">
        <v>436</v>
      </c>
      <c r="F11" s="45"/>
      <c r="G11" s="47"/>
      <c r="H11" s="49"/>
    </row>
    <row r="12" ht="15.75" customHeight="1">
      <c r="A12" s="31">
        <v>8.0</v>
      </c>
      <c r="B12" s="35" t="s">
        <v>97</v>
      </c>
      <c r="C12" s="37" t="s">
        <v>702</v>
      </c>
      <c r="D12" s="39" t="s">
        <v>414</v>
      </c>
      <c r="E12" s="41" t="s">
        <v>637</v>
      </c>
      <c r="F12" s="45"/>
      <c r="G12" s="47"/>
      <c r="H12" s="49"/>
    </row>
    <row r="13" ht="15.75" customHeight="1">
      <c r="A13" s="31">
        <v>9.0</v>
      </c>
      <c r="B13" s="35" t="s">
        <v>33</v>
      </c>
      <c r="C13" s="37" t="s">
        <v>704</v>
      </c>
      <c r="D13" s="39" t="s">
        <v>414</v>
      </c>
      <c r="E13" s="41" t="s">
        <v>706</v>
      </c>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2:C2"/>
    <mergeCell ref="F2:G2"/>
    <mergeCell ref="H3:H4"/>
    <mergeCell ref="G3:G4"/>
    <mergeCell ref="A1:C1"/>
    <mergeCell ref="F1:G1"/>
    <mergeCell ref="B3:B4"/>
    <mergeCell ref="C3:C4"/>
    <mergeCell ref="A3:A4"/>
    <mergeCell ref="A17:D17"/>
    <mergeCell ref="A18:D18"/>
    <mergeCell ref="E17:H17"/>
    <mergeCell ref="F18:H18"/>
    <mergeCell ref="E3:E4"/>
    <mergeCell ref="D3:D4"/>
    <mergeCell ref="F3:F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21.14"/>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33.0" customHeight="1">
      <c r="A2" s="12" t="s">
        <v>6</v>
      </c>
      <c r="B2" s="4"/>
      <c r="C2" s="6"/>
      <c r="D2" s="15">
        <v>43587.0</v>
      </c>
      <c r="E2" s="17" t="s">
        <v>692</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39" t="s">
        <v>414</v>
      </c>
      <c r="E5" s="41" t="s">
        <v>416</v>
      </c>
      <c r="F5" s="45"/>
      <c r="G5" s="47"/>
      <c r="H5" s="49"/>
    </row>
    <row r="6" ht="16.5" customHeight="1">
      <c r="A6" s="31">
        <v>2.0</v>
      </c>
      <c r="B6" s="35" t="s">
        <v>22</v>
      </c>
      <c r="C6" s="37" t="s">
        <v>525</v>
      </c>
      <c r="D6" s="39" t="s">
        <v>414</v>
      </c>
      <c r="E6" s="41" t="s">
        <v>506</v>
      </c>
      <c r="F6" s="45"/>
      <c r="G6" s="47"/>
      <c r="H6" s="49"/>
    </row>
    <row r="7">
      <c r="A7" s="31">
        <v>3.0</v>
      </c>
      <c r="B7" s="35" t="s">
        <v>97</v>
      </c>
      <c r="C7" s="37" t="s">
        <v>696</v>
      </c>
      <c r="D7" s="39" t="s">
        <v>414</v>
      </c>
      <c r="E7" s="41" t="s">
        <v>481</v>
      </c>
      <c r="F7" s="45"/>
      <c r="G7" s="47"/>
      <c r="H7" s="49"/>
    </row>
    <row r="8" ht="34.5" customHeight="1">
      <c r="A8" s="31">
        <v>4.0</v>
      </c>
      <c r="B8" s="35" t="s">
        <v>33</v>
      </c>
      <c r="C8" s="37" t="s">
        <v>649</v>
      </c>
      <c r="D8" s="39" t="s">
        <v>414</v>
      </c>
      <c r="E8" s="41" t="s">
        <v>464</v>
      </c>
      <c r="F8" s="45"/>
      <c r="G8" s="47"/>
      <c r="H8" s="49"/>
    </row>
    <row r="9" ht="15.75" customHeight="1">
      <c r="A9" s="31">
        <v>5.0</v>
      </c>
      <c r="B9" s="35" t="s">
        <v>97</v>
      </c>
      <c r="C9" s="37" t="s">
        <v>701</v>
      </c>
      <c r="D9" s="39" t="s">
        <v>414</v>
      </c>
      <c r="E9" s="41" t="s">
        <v>515</v>
      </c>
      <c r="F9" s="45"/>
      <c r="G9" s="47"/>
      <c r="H9" s="49"/>
    </row>
    <row r="10" ht="24.0" customHeight="1">
      <c r="A10" s="31">
        <v>6.0</v>
      </c>
      <c r="B10" s="35" t="s">
        <v>97</v>
      </c>
      <c r="C10" s="37" t="s">
        <v>703</v>
      </c>
      <c r="D10" s="39" t="s">
        <v>414</v>
      </c>
      <c r="E10" s="41" t="s">
        <v>705</v>
      </c>
      <c r="F10" s="45"/>
      <c r="G10" s="47"/>
      <c r="H10" s="49"/>
    </row>
    <row r="11" ht="15.75" customHeight="1">
      <c r="A11" s="31">
        <v>7.0</v>
      </c>
      <c r="B11" s="35" t="s">
        <v>33</v>
      </c>
      <c r="C11" s="37" t="s">
        <v>433</v>
      </c>
      <c r="D11" s="39" t="s">
        <v>414</v>
      </c>
      <c r="E11" s="41" t="s">
        <v>436</v>
      </c>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2:C2"/>
    <mergeCell ref="F2:G2"/>
    <mergeCell ref="H3:H4"/>
    <mergeCell ref="G3:G4"/>
    <mergeCell ref="A1:C1"/>
    <mergeCell ref="F1:G1"/>
    <mergeCell ref="C3:C4"/>
    <mergeCell ref="E3:E4"/>
    <mergeCell ref="F3:F4"/>
    <mergeCell ref="B3:B4"/>
    <mergeCell ref="A3:A4"/>
    <mergeCell ref="A17:D17"/>
    <mergeCell ref="A18:D18"/>
    <mergeCell ref="E17:H17"/>
    <mergeCell ref="F18:H18"/>
    <mergeCell ref="D3:D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69.43"/>
    <col customWidth="1" min="4" max="4" width="19.0"/>
    <col customWidth="1" min="5" max="5" width="50.43"/>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21.75" customHeight="1">
      <c r="A2" s="12" t="s">
        <v>6</v>
      </c>
      <c r="B2" s="4"/>
      <c r="C2" s="6"/>
      <c r="D2" s="15">
        <v>43587.0</v>
      </c>
      <c r="E2" s="17" t="s">
        <v>707</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39" t="s">
        <v>414</v>
      </c>
      <c r="E5" s="41" t="s">
        <v>416</v>
      </c>
      <c r="F5" s="45"/>
      <c r="G5" s="47"/>
      <c r="H5" s="49"/>
    </row>
    <row r="6" ht="35.25" customHeight="1">
      <c r="A6" s="31">
        <v>2.0</v>
      </c>
      <c r="B6" s="35" t="s">
        <v>22</v>
      </c>
      <c r="C6" s="37" t="s">
        <v>708</v>
      </c>
      <c r="D6" s="39" t="s">
        <v>414</v>
      </c>
      <c r="E6" s="41" t="s">
        <v>418</v>
      </c>
      <c r="F6" s="45"/>
      <c r="G6" s="47"/>
      <c r="H6" s="49"/>
    </row>
    <row r="7" ht="22.5" customHeight="1">
      <c r="A7" s="31">
        <v>3.0</v>
      </c>
      <c r="B7" s="35" t="s">
        <v>97</v>
      </c>
      <c r="C7" s="37" t="s">
        <v>709</v>
      </c>
      <c r="D7" s="39" t="s">
        <v>414</v>
      </c>
      <c r="E7" s="41" t="s">
        <v>710</v>
      </c>
      <c r="F7" s="45"/>
      <c r="G7" s="47"/>
      <c r="H7" s="49"/>
    </row>
    <row r="8" ht="18.75" customHeight="1">
      <c r="A8" s="31">
        <v>4.0</v>
      </c>
      <c r="B8" s="35" t="s">
        <v>97</v>
      </c>
      <c r="C8" s="37" t="s">
        <v>711</v>
      </c>
      <c r="D8" s="39" t="s">
        <v>414</v>
      </c>
      <c r="E8" s="41" t="s">
        <v>712</v>
      </c>
      <c r="F8" s="45"/>
      <c r="G8" s="47"/>
      <c r="H8" s="49"/>
    </row>
    <row r="9" ht="15.75" customHeight="1">
      <c r="A9" s="31">
        <v>5.0</v>
      </c>
      <c r="B9" s="35" t="s">
        <v>97</v>
      </c>
      <c r="C9" s="37" t="s">
        <v>713</v>
      </c>
      <c r="D9" s="39" t="s">
        <v>414</v>
      </c>
      <c r="E9" s="41" t="s">
        <v>714</v>
      </c>
      <c r="F9" s="45"/>
      <c r="G9" s="47"/>
      <c r="H9" s="49"/>
    </row>
    <row r="10">
      <c r="A10" s="31">
        <v>6.0</v>
      </c>
      <c r="B10" s="35" t="s">
        <v>33</v>
      </c>
      <c r="C10" s="37" t="s">
        <v>715</v>
      </c>
      <c r="D10" s="39" t="s">
        <v>414</v>
      </c>
      <c r="E10" s="41" t="s">
        <v>616</v>
      </c>
      <c r="F10" s="45"/>
      <c r="G10" s="47"/>
      <c r="H10" s="49"/>
    </row>
    <row r="11" ht="24.75" customHeight="1">
      <c r="A11" s="31">
        <v>7.0</v>
      </c>
      <c r="B11" s="35" t="s">
        <v>97</v>
      </c>
      <c r="C11" s="37" t="s">
        <v>476</v>
      </c>
      <c r="D11" s="39" t="s">
        <v>414</v>
      </c>
      <c r="E11" s="41" t="s">
        <v>570</v>
      </c>
      <c r="F11" s="45"/>
      <c r="G11" s="47"/>
      <c r="H11" s="49"/>
    </row>
    <row r="12" ht="15.75" customHeight="1">
      <c r="A12" s="31">
        <v>8.0</v>
      </c>
      <c r="B12" s="35" t="s">
        <v>33</v>
      </c>
      <c r="C12" s="37" t="s">
        <v>716</v>
      </c>
      <c r="D12" s="39" t="s">
        <v>414</v>
      </c>
      <c r="E12" s="41" t="s">
        <v>436</v>
      </c>
      <c r="F12" s="45"/>
      <c r="G12" s="47"/>
      <c r="H12" s="49"/>
    </row>
    <row r="13" ht="24.75" customHeight="1">
      <c r="A13" s="31">
        <v>9.0</v>
      </c>
      <c r="B13" s="35" t="s">
        <v>97</v>
      </c>
      <c r="C13" s="37" t="s">
        <v>486</v>
      </c>
      <c r="D13" s="39" t="s">
        <v>414</v>
      </c>
      <c r="E13" s="41" t="s">
        <v>717</v>
      </c>
      <c r="F13" s="45"/>
      <c r="G13" s="47"/>
      <c r="H13" s="49"/>
    </row>
    <row r="14" ht="21.75" customHeight="1">
      <c r="A14" s="31">
        <v>10.0</v>
      </c>
      <c r="B14" s="35" t="s">
        <v>97</v>
      </c>
      <c r="C14" s="37" t="s">
        <v>433</v>
      </c>
      <c r="D14" s="39" t="s">
        <v>414</v>
      </c>
      <c r="E14" s="41" t="s">
        <v>718</v>
      </c>
      <c r="F14" s="45"/>
      <c r="G14" s="47"/>
      <c r="H14" s="49"/>
    </row>
    <row r="15" ht="21.75" customHeight="1">
      <c r="A15" s="31">
        <v>11.0</v>
      </c>
      <c r="B15" s="35" t="s">
        <v>97</v>
      </c>
      <c r="C15" s="37" t="s">
        <v>719</v>
      </c>
      <c r="D15" s="39" t="s">
        <v>414</v>
      </c>
      <c r="E15" s="41" t="s">
        <v>720</v>
      </c>
      <c r="F15" s="45"/>
      <c r="G15" s="47"/>
      <c r="H15" s="49"/>
    </row>
    <row r="16" ht="24.0" customHeight="1">
      <c r="A16" s="31">
        <v>12.0</v>
      </c>
      <c r="B16" s="35" t="s">
        <v>97</v>
      </c>
      <c r="C16" s="37" t="s">
        <v>721</v>
      </c>
      <c r="D16" s="39" t="s">
        <v>414</v>
      </c>
      <c r="E16" s="41" t="s">
        <v>722</v>
      </c>
      <c r="F16" s="45"/>
      <c r="G16" s="47"/>
      <c r="H16" s="49"/>
    </row>
    <row r="17" ht="15.75" customHeight="1">
      <c r="A17" s="31"/>
      <c r="B17" s="35"/>
      <c r="C17" s="37"/>
      <c r="D17" s="39"/>
      <c r="E17" s="41"/>
      <c r="F17" s="45"/>
      <c r="G17" s="47"/>
      <c r="H17" s="49"/>
    </row>
    <row r="18" ht="15.75" customHeight="1">
      <c r="A18" s="31"/>
      <c r="B18" s="35"/>
      <c r="C18" s="37"/>
      <c r="D18" s="39"/>
      <c r="E18" s="41"/>
      <c r="F18" s="45"/>
      <c r="G18" s="47"/>
      <c r="H18" s="49"/>
    </row>
    <row r="19" ht="15.75" customHeight="1">
      <c r="A19" s="31"/>
      <c r="B19" s="35"/>
      <c r="C19" s="37"/>
      <c r="D19" s="39"/>
      <c r="E19" s="41"/>
      <c r="F19" s="45"/>
      <c r="G19" s="47"/>
      <c r="H19" s="49"/>
    </row>
    <row r="20" ht="15.75" customHeight="1">
      <c r="A20" s="31"/>
      <c r="B20" s="35"/>
      <c r="C20" s="37"/>
      <c r="D20" s="39"/>
      <c r="E20" s="41"/>
      <c r="F20" s="45"/>
      <c r="G20" s="47"/>
      <c r="H20" s="49"/>
    </row>
    <row r="21" ht="15.75" customHeight="1">
      <c r="A21" s="31"/>
      <c r="B21" s="35"/>
      <c r="C21" s="37"/>
      <c r="D21" s="39"/>
      <c r="E21" s="41"/>
      <c r="F21" s="45"/>
      <c r="G21" s="47"/>
      <c r="H21" s="49"/>
    </row>
    <row r="22" ht="15.75" customHeight="1">
      <c r="A22" s="31"/>
      <c r="B22" s="35"/>
      <c r="C22" s="37"/>
      <c r="D22" s="39"/>
      <c r="E22" s="41" t="s">
        <v>115</v>
      </c>
      <c r="F22" s="45"/>
      <c r="G22" s="47"/>
      <c r="H22" s="49"/>
    </row>
    <row r="23" ht="15.75" customHeight="1">
      <c r="A23" s="62" t="s">
        <v>116</v>
      </c>
      <c r="B23" s="13"/>
      <c r="C23" s="13"/>
      <c r="D23" s="14"/>
      <c r="E23" s="63" t="s">
        <v>117</v>
      </c>
      <c r="F23" s="13"/>
      <c r="G23" s="13"/>
      <c r="H23" s="14"/>
    </row>
    <row r="24" ht="78.75" customHeight="1">
      <c r="A24" s="64" t="s">
        <v>118</v>
      </c>
      <c r="B24" s="13"/>
      <c r="C24" s="13"/>
      <c r="D24" s="14"/>
      <c r="E24" s="64" t="s">
        <v>119</v>
      </c>
      <c r="F24" s="65" t="s">
        <v>120</v>
      </c>
      <c r="G24" s="13"/>
      <c r="H24" s="14"/>
    </row>
    <row r="25" ht="37.5" customHeight="1"/>
    <row r="26" ht="37.5" customHeight="1"/>
    <row r="27" ht="37.5" customHeight="1"/>
    <row r="28" ht="37.5" customHeight="1"/>
    <row r="29" ht="37.5" customHeight="1"/>
    <row r="30" ht="37.5" customHeight="1"/>
    <row r="31" ht="37.5" customHeight="1"/>
    <row r="32" ht="37.5" customHeight="1"/>
    <row r="33" ht="3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E3:E4"/>
    <mergeCell ref="F3:F4"/>
    <mergeCell ref="E23:H23"/>
    <mergeCell ref="F24:H24"/>
    <mergeCell ref="B3:B4"/>
    <mergeCell ref="A3:A4"/>
    <mergeCell ref="A23:D23"/>
    <mergeCell ref="A24:D24"/>
    <mergeCell ref="D3:D4"/>
    <mergeCell ref="A2:C2"/>
    <mergeCell ref="F2:G2"/>
    <mergeCell ref="H3:H4"/>
    <mergeCell ref="G3:G4"/>
    <mergeCell ref="A1:C1"/>
    <mergeCell ref="F1:G1"/>
    <mergeCell ref="C3:C4"/>
  </mergeCells>
  <dataValidations>
    <dataValidation type="list" allowBlank="1" showInputMessage="1" showErrorMessage="1" prompt=" - " sqref="D5:D22">
      <formula1>Cause</formula1>
    </dataValidation>
    <dataValidation type="list" allowBlank="1" showInputMessage="1" showErrorMessage="1" prompt=" - " sqref="B5:B22">
      <formula1>Severity</formula1>
    </dataValidation>
    <dataValidation type="list" allowBlank="1" showInputMessage="1" showErrorMessage="1" prompt=" - " sqref="F5:F22">
      <formula1>Status</formula1>
    </dataValidation>
    <dataValidation type="list" allowBlank="1" showInputMessage="1" showErrorMessage="1" prompt=" - " sqref="G5:G22">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8.0"/>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38.25" customHeight="1">
      <c r="A2" s="12" t="s">
        <v>6</v>
      </c>
      <c r="B2" s="4"/>
      <c r="C2" s="6"/>
      <c r="D2" s="15">
        <v>43587.0</v>
      </c>
      <c r="E2" s="17" t="s">
        <v>723</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14.25" customHeight="1">
      <c r="A5" s="31">
        <v>1.0</v>
      </c>
      <c r="B5" s="35" t="s">
        <v>33</v>
      </c>
      <c r="C5" s="37" t="s">
        <v>413</v>
      </c>
      <c r="D5" s="39" t="s">
        <v>414</v>
      </c>
      <c r="E5" s="41" t="s">
        <v>416</v>
      </c>
      <c r="F5" s="45"/>
      <c r="G5" s="47"/>
      <c r="H5" s="49"/>
    </row>
    <row r="6" ht="35.25" customHeight="1">
      <c r="A6" s="31">
        <v>2.0</v>
      </c>
      <c r="B6" s="35"/>
      <c r="C6" s="37"/>
      <c r="D6" s="39"/>
      <c r="E6" s="41"/>
      <c r="F6" s="45"/>
      <c r="G6" s="47"/>
      <c r="H6" s="49"/>
    </row>
    <row r="7">
      <c r="A7" s="31">
        <v>3.0</v>
      </c>
      <c r="B7" s="35"/>
      <c r="C7" s="37"/>
      <c r="D7" s="39"/>
      <c r="E7" s="41"/>
      <c r="F7" s="45"/>
      <c r="G7" s="47"/>
      <c r="H7" s="49"/>
    </row>
    <row r="8" ht="34.5" customHeight="1">
      <c r="A8" s="31">
        <v>4.0</v>
      </c>
      <c r="B8" s="35"/>
      <c r="C8" s="37"/>
      <c r="D8" s="39"/>
      <c r="E8" s="41"/>
      <c r="F8" s="45"/>
      <c r="G8" s="47"/>
      <c r="H8" s="49"/>
    </row>
    <row r="9" ht="15.75" customHeight="1">
      <c r="A9" s="31">
        <v>5.0</v>
      </c>
      <c r="B9" s="35"/>
      <c r="C9" s="37"/>
      <c r="D9" s="39"/>
      <c r="E9" s="41"/>
      <c r="F9" s="45"/>
      <c r="G9" s="47"/>
      <c r="H9" s="49"/>
    </row>
    <row r="10" ht="15.75" customHeight="1">
      <c r="A10" s="31">
        <v>6.0</v>
      </c>
      <c r="B10" s="35"/>
      <c r="C10" s="37"/>
      <c r="D10" s="39"/>
      <c r="E10" s="41"/>
      <c r="F10" s="45"/>
      <c r="G10" s="47"/>
      <c r="H10" s="49"/>
    </row>
    <row r="11" ht="15.75" customHeight="1">
      <c r="A11" s="31">
        <v>7.0</v>
      </c>
      <c r="B11" s="35"/>
      <c r="C11" s="37"/>
      <c r="D11" s="39"/>
      <c r="E11" s="41"/>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E3:E4"/>
    <mergeCell ref="D3:D4"/>
    <mergeCell ref="A2:C2"/>
    <mergeCell ref="F2:G2"/>
    <mergeCell ref="A1:C1"/>
    <mergeCell ref="F1:G1"/>
    <mergeCell ref="H3:H4"/>
    <mergeCell ref="G3:G4"/>
    <mergeCell ref="F3:F4"/>
    <mergeCell ref="E17:H17"/>
    <mergeCell ref="F18:H18"/>
    <mergeCell ref="B3:B4"/>
    <mergeCell ref="A3:A4"/>
    <mergeCell ref="A17:D17"/>
    <mergeCell ref="A18:D18"/>
    <mergeCell ref="C3:C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21.14"/>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27.0" customHeight="1">
      <c r="A2" s="12" t="s">
        <v>6</v>
      </c>
      <c r="B2" s="4"/>
      <c r="C2" s="6"/>
      <c r="D2" s="15">
        <v>43587.0</v>
      </c>
      <c r="E2" s="17" t="s">
        <v>724</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c r="A5" s="31">
        <v>1.0</v>
      </c>
      <c r="B5" s="35" t="s">
        <v>33</v>
      </c>
      <c r="C5" s="37" t="s">
        <v>413</v>
      </c>
      <c r="D5" s="39" t="s">
        <v>414</v>
      </c>
      <c r="E5" s="41" t="s">
        <v>416</v>
      </c>
      <c r="F5" s="45"/>
      <c r="G5" s="47"/>
      <c r="H5" s="49"/>
    </row>
    <row r="6" ht="11.25" customHeight="1">
      <c r="A6" s="31">
        <v>2.0</v>
      </c>
      <c r="B6" s="35" t="s">
        <v>22</v>
      </c>
      <c r="C6" s="37" t="s">
        <v>462</v>
      </c>
      <c r="D6" s="39" t="s">
        <v>414</v>
      </c>
      <c r="E6" s="41" t="s">
        <v>725</v>
      </c>
      <c r="F6" s="45"/>
      <c r="G6" s="47"/>
      <c r="H6" s="49"/>
    </row>
    <row r="7" ht="32.25" customHeight="1">
      <c r="A7" s="31">
        <v>3.0</v>
      </c>
      <c r="B7" s="35" t="s">
        <v>97</v>
      </c>
      <c r="C7" s="37" t="s">
        <v>726</v>
      </c>
      <c r="D7" s="39" t="s">
        <v>414</v>
      </c>
      <c r="E7" s="41" t="s">
        <v>727</v>
      </c>
      <c r="F7" s="45"/>
      <c r="G7" s="47"/>
      <c r="H7" s="49"/>
    </row>
    <row r="8" ht="15.75" customHeight="1">
      <c r="A8" s="31">
        <v>4.0</v>
      </c>
      <c r="B8" s="35" t="s">
        <v>33</v>
      </c>
      <c r="C8" s="37" t="s">
        <v>626</v>
      </c>
      <c r="D8" s="39" t="s">
        <v>414</v>
      </c>
      <c r="E8" s="41" t="s">
        <v>728</v>
      </c>
      <c r="F8" s="45"/>
      <c r="G8" s="47"/>
      <c r="H8" s="49"/>
    </row>
    <row r="9" ht="15.75" customHeight="1">
      <c r="A9" s="31">
        <v>5.0</v>
      </c>
      <c r="B9" s="35" t="s">
        <v>33</v>
      </c>
      <c r="C9" s="37" t="s">
        <v>721</v>
      </c>
      <c r="D9" s="39" t="s">
        <v>414</v>
      </c>
      <c r="E9" s="41" t="s">
        <v>729</v>
      </c>
      <c r="F9" s="45"/>
      <c r="G9" s="47"/>
      <c r="H9" s="49"/>
    </row>
    <row r="10" ht="24.0" customHeight="1">
      <c r="A10" s="31">
        <v>6.0</v>
      </c>
      <c r="B10" s="35" t="s">
        <v>97</v>
      </c>
      <c r="C10" s="37" t="s">
        <v>730</v>
      </c>
      <c r="D10" s="39" t="s">
        <v>414</v>
      </c>
      <c r="E10" s="41" t="s">
        <v>731</v>
      </c>
      <c r="F10" s="45"/>
      <c r="G10" s="47"/>
      <c r="H10" s="49"/>
    </row>
    <row r="11" ht="15.75" customHeight="1">
      <c r="A11" s="31">
        <v>7.0</v>
      </c>
      <c r="B11" s="35" t="s">
        <v>33</v>
      </c>
      <c r="C11" s="37" t="s">
        <v>732</v>
      </c>
      <c r="D11" s="39" t="s">
        <v>414</v>
      </c>
      <c r="E11" s="41" t="s">
        <v>733</v>
      </c>
      <c r="F11" s="45"/>
      <c r="G11" s="47"/>
      <c r="H11" s="49"/>
    </row>
    <row r="12" ht="15.75" customHeight="1">
      <c r="A12" s="31">
        <v>8.0</v>
      </c>
      <c r="B12" s="35" t="s">
        <v>97</v>
      </c>
      <c r="C12" s="37" t="s">
        <v>734</v>
      </c>
      <c r="D12" s="39" t="s">
        <v>414</v>
      </c>
      <c r="E12" s="41" t="s">
        <v>735</v>
      </c>
      <c r="F12" s="45"/>
      <c r="G12" s="47"/>
      <c r="H12" s="49"/>
    </row>
    <row r="13" ht="15.75" customHeight="1">
      <c r="A13" s="31">
        <v>9.0</v>
      </c>
      <c r="B13" s="35" t="s">
        <v>33</v>
      </c>
      <c r="C13" s="37" t="s">
        <v>736</v>
      </c>
      <c r="D13" s="39" t="s">
        <v>414</v>
      </c>
      <c r="E13" s="41" t="s">
        <v>737</v>
      </c>
      <c r="F13" s="45"/>
      <c r="G13" s="47"/>
      <c r="H13" s="49"/>
    </row>
    <row r="14" ht="15.75" customHeight="1">
      <c r="A14" s="31">
        <v>10.0</v>
      </c>
      <c r="B14" s="35" t="s">
        <v>33</v>
      </c>
      <c r="C14" s="37" t="s">
        <v>738</v>
      </c>
      <c r="D14" s="39" t="s">
        <v>414</v>
      </c>
      <c r="E14" s="41" t="s">
        <v>739</v>
      </c>
      <c r="F14" s="45"/>
      <c r="G14" s="47"/>
      <c r="H14" s="49"/>
    </row>
    <row r="15" ht="15.75" customHeight="1">
      <c r="A15" s="31">
        <v>11.0</v>
      </c>
      <c r="B15" s="35" t="s">
        <v>97</v>
      </c>
      <c r="C15" s="37" t="s">
        <v>741</v>
      </c>
      <c r="D15" s="39" t="s">
        <v>414</v>
      </c>
      <c r="E15" s="41" t="s">
        <v>742</v>
      </c>
      <c r="F15" s="45"/>
      <c r="G15" s="47"/>
      <c r="H15" s="49"/>
    </row>
    <row r="16" ht="15.75" customHeight="1">
      <c r="A16" s="31">
        <v>12.0</v>
      </c>
      <c r="B16" s="35" t="s">
        <v>97</v>
      </c>
      <c r="C16" s="37" t="s">
        <v>743</v>
      </c>
      <c r="D16" s="39" t="s">
        <v>414</v>
      </c>
      <c r="E16" s="41" t="s">
        <v>744</v>
      </c>
      <c r="F16" s="45"/>
      <c r="G16" s="47"/>
      <c r="H16" s="49"/>
    </row>
    <row r="17" ht="15.75" customHeight="1">
      <c r="A17" s="31">
        <v>13.0</v>
      </c>
      <c r="B17" s="35" t="s">
        <v>97</v>
      </c>
      <c r="C17" s="37" t="s">
        <v>687</v>
      </c>
      <c r="D17" s="39" t="s">
        <v>414</v>
      </c>
      <c r="E17" s="41" t="s">
        <v>637</v>
      </c>
      <c r="F17" s="45"/>
      <c r="G17" s="47"/>
      <c r="H17" s="49"/>
    </row>
    <row r="18" ht="15.75" customHeight="1">
      <c r="A18" s="31">
        <v>14.0</v>
      </c>
      <c r="B18" s="35" t="s">
        <v>97</v>
      </c>
      <c r="C18" s="37" t="s">
        <v>745</v>
      </c>
      <c r="D18" s="39" t="s">
        <v>414</v>
      </c>
      <c r="E18" s="41" t="s">
        <v>746</v>
      </c>
      <c r="F18" s="45"/>
      <c r="G18" s="47"/>
      <c r="H18" s="49"/>
    </row>
    <row r="19" ht="15.75" customHeight="1">
      <c r="A19" s="31">
        <v>15.0</v>
      </c>
      <c r="B19" s="35"/>
      <c r="C19" s="37"/>
      <c r="D19" s="39"/>
      <c r="E19" s="41"/>
      <c r="F19" s="45"/>
      <c r="G19" s="47"/>
      <c r="H19" s="49"/>
    </row>
    <row r="20" ht="15.75" customHeight="1">
      <c r="A20" s="31"/>
      <c r="B20" s="35"/>
      <c r="C20" s="37"/>
      <c r="D20" s="39"/>
      <c r="E20" s="41"/>
      <c r="F20" s="45"/>
      <c r="G20" s="47"/>
      <c r="H20" s="49"/>
    </row>
    <row r="21" ht="15.75" customHeight="1">
      <c r="A21" s="31"/>
      <c r="B21" s="35"/>
      <c r="C21" s="37"/>
      <c r="D21" s="39"/>
      <c r="E21" s="41"/>
      <c r="F21" s="45"/>
      <c r="G21" s="47"/>
      <c r="H21" s="49"/>
    </row>
    <row r="22" ht="15.75" customHeight="1">
      <c r="A22" s="31"/>
      <c r="B22" s="35"/>
      <c r="C22" s="37"/>
      <c r="D22" s="39"/>
      <c r="E22" s="41"/>
      <c r="F22" s="45"/>
      <c r="G22" s="47"/>
      <c r="H22" s="49"/>
    </row>
    <row r="23" ht="15.75" customHeight="1">
      <c r="A23" s="31"/>
      <c r="B23" s="35"/>
      <c r="C23" s="37"/>
      <c r="D23" s="39"/>
      <c r="E23" s="41"/>
      <c r="F23" s="45"/>
      <c r="G23" s="47"/>
      <c r="H23" s="49"/>
    </row>
    <row r="24" ht="15.75" customHeight="1">
      <c r="A24" s="31"/>
      <c r="B24" s="35"/>
      <c r="C24" s="37"/>
      <c r="D24" s="39"/>
      <c r="E24" s="41"/>
      <c r="F24" s="45"/>
      <c r="G24" s="47"/>
      <c r="H24" s="49"/>
    </row>
    <row r="25" ht="15.75" customHeight="1">
      <c r="A25" s="31">
        <v>11.0</v>
      </c>
      <c r="B25" s="35"/>
      <c r="C25" s="37"/>
      <c r="D25" s="39"/>
      <c r="E25" s="41"/>
      <c r="F25" s="45"/>
      <c r="G25" s="47"/>
      <c r="H25" s="49"/>
    </row>
    <row r="26" ht="15.75" customHeight="1">
      <c r="A26" s="31"/>
      <c r="B26" s="35"/>
      <c r="C26" s="37"/>
      <c r="D26" s="39"/>
      <c r="E26" s="41" t="s">
        <v>115</v>
      </c>
      <c r="F26" s="45"/>
      <c r="G26" s="47"/>
      <c r="H26" s="49"/>
    </row>
    <row r="27" ht="15.75" customHeight="1">
      <c r="A27" s="62" t="s">
        <v>116</v>
      </c>
      <c r="B27" s="13"/>
      <c r="C27" s="13"/>
      <c r="D27" s="14"/>
      <c r="E27" s="63" t="s">
        <v>117</v>
      </c>
      <c r="F27" s="13"/>
      <c r="G27" s="13"/>
      <c r="H27" s="14"/>
    </row>
    <row r="28" ht="78.75" customHeight="1">
      <c r="A28" s="64" t="s">
        <v>118</v>
      </c>
      <c r="B28" s="13"/>
      <c r="C28" s="13"/>
      <c r="D28" s="14"/>
      <c r="E28" s="64" t="s">
        <v>119</v>
      </c>
      <c r="F28" s="65" t="s">
        <v>120</v>
      </c>
      <c r="G28" s="13"/>
      <c r="H28" s="14"/>
    </row>
    <row r="29" ht="37.5" customHeight="1"/>
    <row r="30" ht="37.5" customHeight="1"/>
    <row r="31" ht="37.5" customHeight="1"/>
    <row r="32" ht="37.5" customHeight="1"/>
    <row r="33" ht="37.5" customHeight="1"/>
    <row r="34" ht="37.5" customHeight="1"/>
    <row r="35" ht="37.5" customHeight="1"/>
    <row r="36" ht="37.5" customHeight="1"/>
    <row r="37" ht="3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2:C2"/>
    <mergeCell ref="F2:G2"/>
    <mergeCell ref="H3:H4"/>
    <mergeCell ref="G3:G4"/>
    <mergeCell ref="A1:C1"/>
    <mergeCell ref="F1:G1"/>
    <mergeCell ref="C3:C4"/>
    <mergeCell ref="E3:E4"/>
    <mergeCell ref="F3:F4"/>
    <mergeCell ref="B3:B4"/>
    <mergeCell ref="A3:A4"/>
    <mergeCell ref="A27:D27"/>
    <mergeCell ref="A28:D28"/>
    <mergeCell ref="E27:H27"/>
    <mergeCell ref="F28:H28"/>
    <mergeCell ref="D3:D4"/>
  </mergeCells>
  <dataValidations>
    <dataValidation type="list" allowBlank="1" showInputMessage="1" showErrorMessage="1" prompt=" - " sqref="D5:D26">
      <formula1>Cause</formula1>
    </dataValidation>
    <dataValidation type="list" allowBlank="1" showInputMessage="1" showErrorMessage="1" prompt=" - " sqref="B5:B26">
      <formula1>Severity</formula1>
    </dataValidation>
    <dataValidation type="list" allowBlank="1" showInputMessage="1" showErrorMessage="1" prompt=" - " sqref="F5:F26">
      <formula1>Status</formula1>
    </dataValidation>
    <dataValidation type="list" allowBlank="1" showInputMessage="1" showErrorMessage="1" prompt=" - " sqref="G5:G2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8.0"/>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39.75" customHeight="1">
      <c r="A2" s="12" t="s">
        <v>6</v>
      </c>
      <c r="B2" s="4"/>
      <c r="C2" s="6"/>
      <c r="D2" s="15">
        <v>43587.0</v>
      </c>
      <c r="E2" s="17" t="s">
        <v>740</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39" t="s">
        <v>414</v>
      </c>
      <c r="E5" s="41" t="s">
        <v>416</v>
      </c>
      <c r="F5" s="45"/>
      <c r="G5" s="47"/>
      <c r="H5" s="49"/>
    </row>
    <row r="6" ht="35.25" customHeight="1">
      <c r="A6" s="31">
        <v>2.0</v>
      </c>
      <c r="B6" s="35" t="s">
        <v>22</v>
      </c>
      <c r="C6" s="37" t="s">
        <v>473</v>
      </c>
      <c r="D6" s="39" t="s">
        <v>414</v>
      </c>
      <c r="E6" s="41" t="s">
        <v>418</v>
      </c>
      <c r="F6" s="45"/>
      <c r="G6" s="47"/>
      <c r="H6" s="49"/>
    </row>
    <row r="7">
      <c r="A7" s="31">
        <v>3.0</v>
      </c>
      <c r="B7" s="35"/>
      <c r="C7" s="37"/>
      <c r="D7" s="39"/>
      <c r="E7" s="41"/>
      <c r="F7" s="45"/>
      <c r="G7" s="47"/>
      <c r="H7" s="49"/>
    </row>
    <row r="8" ht="34.5" customHeight="1">
      <c r="A8" s="31">
        <v>4.0</v>
      </c>
      <c r="B8" s="35"/>
      <c r="C8" s="37"/>
      <c r="D8" s="39"/>
      <c r="E8" s="41"/>
      <c r="F8" s="45"/>
      <c r="G8" s="47"/>
      <c r="H8" s="49"/>
    </row>
    <row r="9" ht="15.75" customHeight="1">
      <c r="A9" s="31">
        <v>5.0</v>
      </c>
      <c r="B9" s="35"/>
      <c r="C9" s="37"/>
      <c r="D9" s="39"/>
      <c r="E9" s="41"/>
      <c r="F9" s="45"/>
      <c r="G9" s="47"/>
      <c r="H9" s="49"/>
    </row>
    <row r="10" ht="15.75" customHeight="1">
      <c r="A10" s="31">
        <v>6.0</v>
      </c>
      <c r="B10" s="35"/>
      <c r="C10" s="37"/>
      <c r="D10" s="39"/>
      <c r="E10" s="41"/>
      <c r="F10" s="45"/>
      <c r="G10" s="47"/>
      <c r="H10" s="49"/>
    </row>
    <row r="11" ht="15.75" customHeight="1">
      <c r="A11" s="31">
        <v>7.0</v>
      </c>
      <c r="B11" s="35"/>
      <c r="C11" s="37"/>
      <c r="D11" s="39"/>
      <c r="E11" s="41"/>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3:G4"/>
    <mergeCell ref="F3:F4"/>
    <mergeCell ref="E17:H17"/>
    <mergeCell ref="F18:H18"/>
    <mergeCell ref="B3:B4"/>
    <mergeCell ref="A3:A4"/>
    <mergeCell ref="A17:D17"/>
    <mergeCell ref="A18:D18"/>
    <mergeCell ref="C3:C4"/>
    <mergeCell ref="E3:E4"/>
    <mergeCell ref="D3:D4"/>
    <mergeCell ref="A2:C2"/>
    <mergeCell ref="F2:G2"/>
    <mergeCell ref="A1:C1"/>
    <mergeCell ref="F1:G1"/>
    <mergeCell ref="H3:H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15.0"/>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28.5" customHeight="1">
      <c r="A2" s="12" t="s">
        <v>6</v>
      </c>
      <c r="B2" s="4"/>
      <c r="C2" s="6"/>
      <c r="D2" s="15">
        <v>43587.0</v>
      </c>
      <c r="E2" s="17" t="s">
        <v>747</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39" t="s">
        <v>414</v>
      </c>
      <c r="E5" s="41" t="s">
        <v>416</v>
      </c>
      <c r="F5" s="45"/>
      <c r="G5" s="47"/>
      <c r="H5" s="49"/>
    </row>
    <row r="6" ht="35.25" customHeight="1">
      <c r="A6" s="31">
        <v>2.0</v>
      </c>
      <c r="B6" s="35" t="s">
        <v>22</v>
      </c>
      <c r="C6" s="37" t="s">
        <v>748</v>
      </c>
      <c r="D6" s="39" t="s">
        <v>414</v>
      </c>
      <c r="E6" s="41" t="s">
        <v>418</v>
      </c>
      <c r="F6" s="45"/>
      <c r="G6" s="47"/>
      <c r="H6" s="49"/>
    </row>
    <row r="7">
      <c r="A7" s="31">
        <v>3.0</v>
      </c>
      <c r="B7" s="35"/>
      <c r="C7" s="37"/>
      <c r="D7" s="39"/>
      <c r="E7" s="41"/>
      <c r="F7" s="45"/>
      <c r="G7" s="47"/>
      <c r="H7" s="49"/>
    </row>
    <row r="8" ht="34.5" customHeight="1">
      <c r="A8" s="31">
        <v>4.0</v>
      </c>
      <c r="B8" s="35"/>
      <c r="C8" s="37"/>
      <c r="D8" s="39"/>
      <c r="E8" s="41"/>
      <c r="F8" s="45"/>
      <c r="G8" s="47"/>
      <c r="H8" s="49"/>
    </row>
    <row r="9" ht="15.75" customHeight="1">
      <c r="A9" s="31">
        <v>5.0</v>
      </c>
      <c r="B9" s="35"/>
      <c r="C9" s="37"/>
      <c r="D9" s="39"/>
      <c r="E9" s="41"/>
      <c r="F9" s="45"/>
      <c r="G9" s="47"/>
      <c r="H9" s="49"/>
    </row>
    <row r="10" ht="15.75" customHeight="1">
      <c r="A10" s="31">
        <v>6.0</v>
      </c>
      <c r="B10" s="35"/>
      <c r="C10" s="37"/>
      <c r="D10" s="39"/>
      <c r="E10" s="41"/>
      <c r="F10" s="45"/>
      <c r="G10" s="47"/>
      <c r="H10" s="49"/>
    </row>
    <row r="11" ht="15.75" customHeight="1">
      <c r="A11" s="31">
        <v>7.0</v>
      </c>
      <c r="B11" s="35"/>
      <c r="C11" s="37"/>
      <c r="D11" s="39"/>
      <c r="E11" s="41"/>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B3:B4"/>
    <mergeCell ref="C3:C4"/>
    <mergeCell ref="A2:C2"/>
    <mergeCell ref="A1:C1"/>
    <mergeCell ref="E3:E4"/>
    <mergeCell ref="D3:D4"/>
    <mergeCell ref="F2:G2"/>
    <mergeCell ref="F1:G1"/>
    <mergeCell ref="G3:G4"/>
    <mergeCell ref="F3:F4"/>
    <mergeCell ref="E17:H17"/>
    <mergeCell ref="F18:H18"/>
    <mergeCell ref="A3:A4"/>
    <mergeCell ref="A17:D17"/>
    <mergeCell ref="A18:D18"/>
    <mergeCell ref="H3:H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8.0"/>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39.0" customHeight="1">
      <c r="A2" s="12" t="s">
        <v>6</v>
      </c>
      <c r="B2" s="4"/>
      <c r="C2" s="6"/>
      <c r="D2" s="15">
        <v>43587.0</v>
      </c>
      <c r="E2" s="17" t="s">
        <v>749</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97</v>
      </c>
      <c r="C5" s="37"/>
      <c r="D5" s="39" t="s">
        <v>141</v>
      </c>
      <c r="E5" s="41" t="s">
        <v>751</v>
      </c>
      <c r="F5" s="45"/>
      <c r="G5" s="47"/>
      <c r="H5" s="49"/>
    </row>
    <row r="6" ht="45.75" customHeight="1">
      <c r="A6" s="31">
        <v>2.0</v>
      </c>
      <c r="B6" s="35" t="s">
        <v>97</v>
      </c>
      <c r="C6" s="37"/>
      <c r="D6" s="39" t="s">
        <v>141</v>
      </c>
      <c r="E6" s="41" t="s">
        <v>752</v>
      </c>
      <c r="F6" s="45"/>
      <c r="G6" s="47"/>
      <c r="H6" s="49"/>
    </row>
    <row r="7" ht="27.0" customHeight="1">
      <c r="A7" s="31">
        <v>3.0</v>
      </c>
      <c r="B7" s="35" t="s">
        <v>97</v>
      </c>
      <c r="C7" s="37"/>
      <c r="D7" s="39" t="s">
        <v>141</v>
      </c>
      <c r="E7" s="41" t="s">
        <v>753</v>
      </c>
      <c r="F7" s="45"/>
      <c r="G7" s="47"/>
      <c r="H7" s="49"/>
    </row>
    <row r="8" ht="34.5" customHeight="1">
      <c r="A8" s="31">
        <v>4.0</v>
      </c>
      <c r="B8" s="35" t="s">
        <v>97</v>
      </c>
      <c r="C8" s="37"/>
      <c r="D8" s="39" t="s">
        <v>141</v>
      </c>
      <c r="E8" s="41" t="s">
        <v>754</v>
      </c>
      <c r="F8" s="45"/>
      <c r="G8" s="47"/>
      <c r="H8" s="49"/>
    </row>
    <row r="9" ht="30.75" customHeight="1">
      <c r="A9" s="31">
        <v>5.0</v>
      </c>
      <c r="B9" s="35" t="s">
        <v>29</v>
      </c>
      <c r="C9" s="37"/>
      <c r="D9" s="39" t="s">
        <v>31</v>
      </c>
      <c r="E9" s="41" t="s">
        <v>755</v>
      </c>
      <c r="F9" s="45"/>
      <c r="G9" s="47"/>
      <c r="H9" s="49"/>
    </row>
    <row r="10" ht="15.75" customHeight="1">
      <c r="A10" s="31">
        <v>6.0</v>
      </c>
      <c r="B10" s="35"/>
      <c r="C10" s="37"/>
      <c r="D10" s="39"/>
      <c r="E10" s="41"/>
      <c r="F10" s="45"/>
      <c r="G10" s="47"/>
      <c r="H10" s="49"/>
    </row>
    <row r="11" ht="15.75" customHeight="1">
      <c r="A11" s="31">
        <v>7.0</v>
      </c>
      <c r="B11" s="35"/>
      <c r="C11" s="37"/>
      <c r="D11" s="39"/>
      <c r="E11" s="41"/>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2:C2"/>
    <mergeCell ref="F2:G2"/>
    <mergeCell ref="H3:H4"/>
    <mergeCell ref="G3:G4"/>
    <mergeCell ref="A1:C1"/>
    <mergeCell ref="F1:G1"/>
    <mergeCell ref="C3:C4"/>
    <mergeCell ref="E3:E4"/>
    <mergeCell ref="F3:F4"/>
    <mergeCell ref="B3:B4"/>
    <mergeCell ref="A3:A4"/>
    <mergeCell ref="A17:D17"/>
    <mergeCell ref="A18:D18"/>
    <mergeCell ref="E17:H17"/>
    <mergeCell ref="F18:H18"/>
    <mergeCell ref="D3:D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16.29"/>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29.25" customHeight="1">
      <c r="A2" s="12" t="s">
        <v>6</v>
      </c>
      <c r="B2" s="4"/>
      <c r="C2" s="6"/>
      <c r="D2" s="15">
        <v>43587.0</v>
      </c>
      <c r="E2" s="17" t="s">
        <v>750</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c r="A5" s="31">
        <v>1.0</v>
      </c>
      <c r="B5" s="35" t="s">
        <v>33</v>
      </c>
      <c r="C5" s="37" t="s">
        <v>413</v>
      </c>
      <c r="D5" s="39" t="s">
        <v>414</v>
      </c>
      <c r="E5" s="41" t="s">
        <v>416</v>
      </c>
      <c r="F5" s="45"/>
      <c r="G5" s="47"/>
      <c r="H5" s="49"/>
    </row>
    <row r="6" ht="35.25" customHeight="1">
      <c r="A6" s="31">
        <v>2.0</v>
      </c>
      <c r="B6" s="35" t="s">
        <v>97</v>
      </c>
      <c r="C6" s="37" t="s">
        <v>757</v>
      </c>
      <c r="D6" s="39" t="s">
        <v>414</v>
      </c>
      <c r="E6" s="41" t="s">
        <v>758</v>
      </c>
      <c r="F6" s="45"/>
      <c r="G6" s="47"/>
      <c r="H6" s="49"/>
    </row>
    <row r="7">
      <c r="A7" s="31">
        <v>3.0</v>
      </c>
      <c r="B7" s="35" t="s">
        <v>97</v>
      </c>
      <c r="C7" s="37" t="s">
        <v>759</v>
      </c>
      <c r="D7" s="39" t="s">
        <v>414</v>
      </c>
      <c r="E7" s="41" t="s">
        <v>742</v>
      </c>
      <c r="F7" s="45"/>
      <c r="G7" s="47"/>
      <c r="H7" s="49"/>
    </row>
    <row r="8" ht="24.75" customHeight="1">
      <c r="A8" s="31">
        <v>4.0</v>
      </c>
      <c r="B8" s="35" t="s">
        <v>33</v>
      </c>
      <c r="C8" s="37" t="s">
        <v>760</v>
      </c>
      <c r="D8" s="39" t="s">
        <v>414</v>
      </c>
      <c r="E8" s="41" t="s">
        <v>761</v>
      </c>
      <c r="F8" s="45"/>
      <c r="G8" s="47"/>
      <c r="H8" s="49"/>
    </row>
    <row r="9" ht="15.75" customHeight="1">
      <c r="A9" s="31">
        <v>5.0</v>
      </c>
      <c r="B9" s="35"/>
      <c r="C9" s="37"/>
      <c r="D9" s="39"/>
      <c r="E9" s="41"/>
      <c r="F9" s="45"/>
      <c r="G9" s="47"/>
      <c r="H9" s="49"/>
    </row>
    <row r="10" ht="15.75" customHeight="1">
      <c r="A10" s="31">
        <v>6.0</v>
      </c>
      <c r="B10" s="35"/>
      <c r="C10" s="37"/>
      <c r="D10" s="39"/>
      <c r="E10" s="41"/>
      <c r="F10" s="45"/>
      <c r="G10" s="47"/>
      <c r="H10" s="49"/>
    </row>
    <row r="11" ht="15.75" customHeight="1">
      <c r="A11" s="31">
        <v>7.0</v>
      </c>
      <c r="B11" s="35"/>
      <c r="C11" s="37"/>
      <c r="D11" s="39"/>
      <c r="E11" s="41"/>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E3:E4"/>
    <mergeCell ref="F3:F4"/>
    <mergeCell ref="E17:H17"/>
    <mergeCell ref="F18:H18"/>
    <mergeCell ref="B3:B4"/>
    <mergeCell ref="A3:A4"/>
    <mergeCell ref="A17:D17"/>
    <mergeCell ref="A18:D18"/>
    <mergeCell ref="D3:D4"/>
    <mergeCell ref="A2:C2"/>
    <mergeCell ref="F2:G2"/>
    <mergeCell ref="H3:H4"/>
    <mergeCell ref="G3:G4"/>
    <mergeCell ref="A1:C1"/>
    <mergeCell ref="F1:G1"/>
    <mergeCell ref="C3:C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3"/>
    <col customWidth="1" min="2" max="2" width="28.86"/>
    <col customWidth="1" min="3" max="3" width="37.0"/>
    <col customWidth="1" min="4" max="4" width="9.14"/>
    <col customWidth="1" min="5" max="5" width="0.14"/>
    <col customWidth="1" min="6" max="6" width="45.0"/>
    <col customWidth="1" min="7" max="26" width="8.0"/>
  </cols>
  <sheetData>
    <row r="1" ht="13.5" customHeight="1">
      <c r="A1" s="3" t="s">
        <v>1</v>
      </c>
      <c r="B1" s="7" t="s">
        <v>0</v>
      </c>
      <c r="C1" s="8" t="s">
        <v>3</v>
      </c>
      <c r="D1" s="2" t="s">
        <v>4</v>
      </c>
      <c r="E1" s="6"/>
      <c r="F1" s="8" t="s">
        <v>2</v>
      </c>
      <c r="G1" s="10"/>
      <c r="H1" s="10"/>
      <c r="I1" s="10"/>
      <c r="J1" s="10"/>
      <c r="K1" s="10"/>
      <c r="L1" s="10"/>
      <c r="M1" s="10"/>
      <c r="N1" s="10"/>
      <c r="O1" s="10"/>
      <c r="P1" s="10"/>
      <c r="Q1" s="10"/>
      <c r="R1" s="10"/>
      <c r="S1" s="10"/>
      <c r="T1" s="10"/>
      <c r="U1" s="10"/>
      <c r="V1" s="10"/>
      <c r="W1" s="10"/>
      <c r="X1" s="10"/>
      <c r="Y1" s="10"/>
      <c r="Z1" s="10"/>
    </row>
    <row r="2" ht="38.25" customHeight="1">
      <c r="A2" s="16">
        <f>IF(RevDate=""," ",RevDate)</f>
        <v>43587</v>
      </c>
      <c r="B2" s="18" t="str">
        <f>IF(AuthName=""," ",AuthName)</f>
        <v>Viktoriya Drozd, Volkan Durakci, Wasana Klinudom, and Michael Zand</v>
      </c>
      <c r="C2" s="18" t="s">
        <v>121</v>
      </c>
      <c r="D2" s="21">
        <v>1.0</v>
      </c>
      <c r="E2" s="18"/>
      <c r="F2" s="18" t="str">
        <f>IF(ProjName=""," ",ProjName)</f>
        <v>Whatever You Say (WUS)</v>
      </c>
      <c r="G2" s="10"/>
      <c r="H2" s="10"/>
      <c r="I2" s="10"/>
      <c r="J2" s="10"/>
      <c r="K2" s="10"/>
      <c r="L2" s="10"/>
      <c r="M2" s="10"/>
      <c r="N2" s="10"/>
      <c r="O2" s="10"/>
      <c r="P2" s="10"/>
      <c r="Q2" s="10"/>
      <c r="R2" s="10"/>
      <c r="S2" s="10"/>
      <c r="T2" s="10"/>
      <c r="U2" s="10"/>
      <c r="V2" s="10"/>
      <c r="W2" s="10"/>
      <c r="X2" s="10"/>
      <c r="Y2" s="10"/>
      <c r="Z2" s="10"/>
    </row>
    <row r="3" ht="12.75" customHeight="1">
      <c r="A3" s="23" t="s">
        <v>12</v>
      </c>
      <c r="B3" s="25" t="s">
        <v>15</v>
      </c>
      <c r="C3" s="26"/>
      <c r="D3" s="26"/>
      <c r="E3" s="26"/>
      <c r="F3" s="27"/>
      <c r="G3" s="10"/>
      <c r="H3" s="10"/>
      <c r="I3" s="10"/>
      <c r="J3" s="10"/>
      <c r="K3" s="10"/>
      <c r="L3" s="10"/>
      <c r="M3" s="10"/>
      <c r="N3" s="10"/>
      <c r="O3" s="10"/>
      <c r="P3" s="10"/>
      <c r="Q3" s="10"/>
      <c r="R3" s="10"/>
      <c r="S3" s="10"/>
      <c r="T3" s="10"/>
      <c r="U3" s="10"/>
      <c r="V3" s="10"/>
      <c r="W3" s="10"/>
      <c r="X3" s="10"/>
      <c r="Y3" s="10"/>
      <c r="Z3" s="10"/>
    </row>
    <row r="4" ht="13.5" customHeight="1">
      <c r="A4" s="30"/>
      <c r="B4" s="32"/>
      <c r="C4" s="33"/>
      <c r="D4" s="33"/>
      <c r="E4" s="33"/>
      <c r="F4" s="34"/>
      <c r="G4" s="10"/>
      <c r="H4" s="10"/>
      <c r="I4" s="10"/>
      <c r="J4" s="10"/>
      <c r="K4" s="10"/>
      <c r="L4" s="10"/>
      <c r="M4" s="10"/>
      <c r="N4" s="10"/>
      <c r="O4" s="10"/>
      <c r="P4" s="10"/>
      <c r="Q4" s="10"/>
      <c r="R4" s="10"/>
      <c r="S4" s="10"/>
      <c r="T4" s="10"/>
      <c r="U4" s="10"/>
      <c r="V4" s="10"/>
      <c r="W4" s="10"/>
      <c r="X4" s="10"/>
      <c r="Y4" s="10"/>
      <c r="Z4" s="10"/>
    </row>
    <row r="5" ht="25.5" customHeight="1">
      <c r="A5" s="66">
        <v>1.0</v>
      </c>
      <c r="B5" s="67" t="s">
        <v>122</v>
      </c>
      <c r="C5" s="40"/>
      <c r="D5" s="40"/>
      <c r="E5" s="40"/>
      <c r="F5" s="42"/>
      <c r="G5" s="10"/>
      <c r="H5" s="10"/>
      <c r="I5" s="10"/>
      <c r="J5" s="10"/>
      <c r="K5" s="10"/>
      <c r="L5" s="10"/>
      <c r="M5" s="10"/>
      <c r="N5" s="10"/>
      <c r="O5" s="10"/>
      <c r="P5" s="10"/>
      <c r="Q5" s="10"/>
      <c r="R5" s="10"/>
      <c r="S5" s="10"/>
      <c r="T5" s="10"/>
      <c r="U5" s="10"/>
      <c r="V5" s="10"/>
      <c r="W5" s="10"/>
      <c r="X5" s="10"/>
      <c r="Y5" s="10"/>
      <c r="Z5" s="10"/>
    </row>
    <row r="6" ht="12.75" customHeight="1">
      <c r="A6" s="44">
        <v>2.0</v>
      </c>
      <c r="B6" s="46" t="s">
        <v>123</v>
      </c>
      <c r="C6" s="13"/>
      <c r="D6" s="13"/>
      <c r="E6" s="13"/>
      <c r="F6" s="14"/>
      <c r="G6" s="10"/>
      <c r="H6" s="10"/>
      <c r="I6" s="10"/>
      <c r="J6" s="10"/>
      <c r="K6" s="10"/>
      <c r="L6" s="10"/>
      <c r="M6" s="10"/>
      <c r="N6" s="10"/>
      <c r="O6" s="10"/>
      <c r="P6" s="10"/>
      <c r="Q6" s="10"/>
      <c r="R6" s="10"/>
      <c r="S6" s="10"/>
      <c r="T6" s="10"/>
      <c r="U6" s="10"/>
      <c r="V6" s="10"/>
      <c r="W6" s="10"/>
      <c r="X6" s="10"/>
      <c r="Y6" s="10"/>
      <c r="Z6" s="10"/>
    </row>
    <row r="7" ht="12.75" customHeight="1">
      <c r="A7" s="44">
        <v>3.0</v>
      </c>
      <c r="B7" s="46" t="s">
        <v>124</v>
      </c>
      <c r="C7" s="13"/>
      <c r="D7" s="13"/>
      <c r="E7" s="13"/>
      <c r="F7" s="14"/>
      <c r="G7" s="10"/>
      <c r="H7" s="10"/>
      <c r="I7" s="10"/>
      <c r="J7" s="10"/>
      <c r="K7" s="10"/>
      <c r="L7" s="10"/>
      <c r="M7" s="10"/>
      <c r="N7" s="10"/>
      <c r="O7" s="10"/>
      <c r="P7" s="10"/>
      <c r="Q7" s="10"/>
      <c r="R7" s="10"/>
      <c r="S7" s="10"/>
      <c r="T7" s="10"/>
      <c r="U7" s="10"/>
      <c r="V7" s="10"/>
      <c r="W7" s="10"/>
      <c r="X7" s="10"/>
      <c r="Y7" s="10"/>
      <c r="Z7" s="10"/>
    </row>
    <row r="8" ht="12.75" customHeight="1">
      <c r="A8" s="51"/>
      <c r="B8" s="53"/>
      <c r="C8" s="13"/>
      <c r="D8" s="13"/>
      <c r="E8" s="13"/>
      <c r="F8" s="14"/>
      <c r="G8" s="10"/>
      <c r="H8" s="10"/>
      <c r="I8" s="10"/>
      <c r="J8" s="10"/>
      <c r="K8" s="10"/>
      <c r="L8" s="10"/>
      <c r="M8" s="10"/>
      <c r="N8" s="10"/>
      <c r="O8" s="10"/>
      <c r="P8" s="10"/>
      <c r="Q8" s="10"/>
      <c r="R8" s="10"/>
      <c r="S8" s="10"/>
      <c r="T8" s="10"/>
      <c r="U8" s="10"/>
      <c r="V8" s="10"/>
      <c r="W8" s="10"/>
      <c r="X8" s="10"/>
      <c r="Y8" s="10"/>
      <c r="Z8" s="10"/>
    </row>
    <row r="9" ht="12.75" customHeight="1">
      <c r="A9" s="51"/>
      <c r="B9" s="53"/>
      <c r="C9" s="13"/>
      <c r="D9" s="13"/>
      <c r="E9" s="13"/>
      <c r="F9" s="14"/>
      <c r="G9" s="10"/>
      <c r="H9" s="10"/>
      <c r="I9" s="10"/>
      <c r="J9" s="10"/>
      <c r="K9" s="10"/>
      <c r="L9" s="10"/>
      <c r="M9" s="10"/>
      <c r="N9" s="10"/>
      <c r="O9" s="10"/>
      <c r="P9" s="10"/>
      <c r="Q9" s="10"/>
      <c r="R9" s="10"/>
      <c r="S9" s="10"/>
      <c r="T9" s="10"/>
      <c r="U9" s="10"/>
      <c r="V9" s="10"/>
      <c r="W9" s="10"/>
      <c r="X9" s="10"/>
      <c r="Y9" s="10"/>
      <c r="Z9" s="10"/>
    </row>
    <row r="10" ht="12.75" customHeight="1">
      <c r="A10" s="51"/>
      <c r="B10" s="53"/>
      <c r="C10" s="13"/>
      <c r="D10" s="13"/>
      <c r="E10" s="13"/>
      <c r="F10" s="14"/>
      <c r="G10" s="10"/>
      <c r="H10" s="10"/>
      <c r="I10" s="10"/>
      <c r="J10" s="10"/>
      <c r="K10" s="10"/>
      <c r="L10" s="10"/>
      <c r="M10" s="10"/>
      <c r="N10" s="10"/>
      <c r="O10" s="10"/>
      <c r="P10" s="10"/>
      <c r="Q10" s="10"/>
      <c r="R10" s="10"/>
      <c r="S10" s="10"/>
      <c r="T10" s="10"/>
      <c r="U10" s="10"/>
      <c r="V10" s="10"/>
      <c r="W10" s="10"/>
      <c r="X10" s="10"/>
      <c r="Y10" s="10"/>
      <c r="Z10" s="10"/>
    </row>
    <row r="11" ht="12.75" customHeight="1">
      <c r="A11" s="51"/>
      <c r="B11" s="53"/>
      <c r="C11" s="13"/>
      <c r="D11" s="13"/>
      <c r="E11" s="13"/>
      <c r="F11" s="14"/>
      <c r="G11" s="10"/>
      <c r="H11" s="10"/>
      <c r="I11" s="10"/>
      <c r="J11" s="10"/>
      <c r="K11" s="10"/>
      <c r="L11" s="10"/>
      <c r="M11" s="10"/>
      <c r="N11" s="10"/>
      <c r="O11" s="10"/>
      <c r="P11" s="10"/>
      <c r="Q11" s="10"/>
      <c r="R11" s="10"/>
      <c r="S11" s="10"/>
      <c r="T11" s="10"/>
      <c r="U11" s="10"/>
      <c r="V11" s="10"/>
      <c r="W11" s="10"/>
      <c r="X11" s="10"/>
      <c r="Y11" s="10"/>
      <c r="Z11" s="10"/>
    </row>
    <row r="12" ht="12.75" customHeight="1">
      <c r="A12" s="51"/>
      <c r="B12" s="53"/>
      <c r="C12" s="13"/>
      <c r="D12" s="13"/>
      <c r="E12" s="13"/>
      <c r="F12" s="14"/>
      <c r="G12" s="10"/>
      <c r="H12" s="10"/>
      <c r="I12" s="10"/>
      <c r="J12" s="10"/>
      <c r="K12" s="10"/>
      <c r="L12" s="10"/>
      <c r="M12" s="10"/>
      <c r="N12" s="10"/>
      <c r="O12" s="10"/>
      <c r="P12" s="10"/>
      <c r="Q12" s="10"/>
      <c r="R12" s="10"/>
      <c r="S12" s="10"/>
      <c r="T12" s="10"/>
      <c r="U12" s="10"/>
      <c r="V12" s="10"/>
      <c r="W12" s="10"/>
      <c r="X12" s="10"/>
      <c r="Y12" s="10"/>
      <c r="Z12" s="10"/>
    </row>
    <row r="13" ht="12.75" customHeight="1">
      <c r="A13" s="51"/>
      <c r="B13" s="53"/>
      <c r="C13" s="13"/>
      <c r="D13" s="13"/>
      <c r="E13" s="13"/>
      <c r="F13" s="14"/>
      <c r="G13" s="10"/>
      <c r="H13" s="10"/>
      <c r="I13" s="10"/>
      <c r="J13" s="10"/>
      <c r="K13" s="10"/>
      <c r="L13" s="10"/>
      <c r="M13" s="10"/>
      <c r="N13" s="10"/>
      <c r="O13" s="10"/>
      <c r="P13" s="10"/>
      <c r="Q13" s="10"/>
      <c r="R13" s="10"/>
      <c r="S13" s="10"/>
      <c r="T13" s="10"/>
      <c r="U13" s="10"/>
      <c r="V13" s="10"/>
      <c r="W13" s="10"/>
      <c r="X13" s="10"/>
      <c r="Y13" s="10"/>
      <c r="Z13" s="10"/>
    </row>
    <row r="14" ht="12.75" customHeight="1">
      <c r="A14" s="51"/>
      <c r="B14" s="53"/>
      <c r="C14" s="13"/>
      <c r="D14" s="13"/>
      <c r="E14" s="13"/>
      <c r="F14" s="14"/>
      <c r="G14" s="10"/>
      <c r="H14" s="10"/>
      <c r="I14" s="10"/>
      <c r="J14" s="10"/>
      <c r="K14" s="10"/>
      <c r="L14" s="10"/>
      <c r="M14" s="10"/>
      <c r="N14" s="10"/>
      <c r="O14" s="10"/>
      <c r="P14" s="10"/>
      <c r="Q14" s="10"/>
      <c r="R14" s="10"/>
      <c r="S14" s="10"/>
      <c r="T14" s="10"/>
      <c r="U14" s="10"/>
      <c r="V14" s="10"/>
      <c r="W14" s="10"/>
      <c r="X14" s="10"/>
      <c r="Y14" s="10"/>
      <c r="Z14" s="10"/>
    </row>
    <row r="15" ht="12.75" customHeight="1">
      <c r="A15" s="51"/>
      <c r="B15" s="53"/>
      <c r="C15" s="13"/>
      <c r="D15" s="13"/>
      <c r="E15" s="13"/>
      <c r="F15" s="14"/>
      <c r="G15" s="10"/>
      <c r="H15" s="10"/>
      <c r="I15" s="10"/>
      <c r="J15" s="10"/>
      <c r="K15" s="10"/>
      <c r="L15" s="10"/>
      <c r="M15" s="10"/>
      <c r="N15" s="10"/>
      <c r="O15" s="10"/>
      <c r="P15" s="10"/>
      <c r="Q15" s="10"/>
      <c r="R15" s="10"/>
      <c r="S15" s="10"/>
      <c r="T15" s="10"/>
      <c r="U15" s="10"/>
      <c r="V15" s="10"/>
      <c r="W15" s="10"/>
      <c r="X15" s="10"/>
      <c r="Y15" s="10"/>
      <c r="Z15" s="10"/>
    </row>
    <row r="16" ht="12.75" customHeight="1">
      <c r="A16" s="51"/>
      <c r="B16" s="53"/>
      <c r="C16" s="13"/>
      <c r="D16" s="13"/>
      <c r="E16" s="13"/>
      <c r="F16" s="14"/>
      <c r="G16" s="10"/>
      <c r="H16" s="10"/>
      <c r="I16" s="10"/>
      <c r="J16" s="10"/>
      <c r="K16" s="10"/>
      <c r="L16" s="10"/>
      <c r="M16" s="10"/>
      <c r="N16" s="10"/>
      <c r="O16" s="10"/>
      <c r="P16" s="10"/>
      <c r="Q16" s="10"/>
      <c r="R16" s="10"/>
      <c r="S16" s="10"/>
      <c r="T16" s="10"/>
      <c r="U16" s="10"/>
      <c r="V16" s="10"/>
      <c r="W16" s="10"/>
      <c r="X16" s="10"/>
      <c r="Y16" s="10"/>
      <c r="Z16" s="10"/>
    </row>
    <row r="17" ht="12.75" customHeight="1">
      <c r="A17" s="51"/>
      <c r="B17" s="53"/>
      <c r="C17" s="13"/>
      <c r="D17" s="13"/>
      <c r="E17" s="13"/>
      <c r="F17" s="14"/>
      <c r="G17" s="10"/>
      <c r="H17" s="10"/>
      <c r="I17" s="10"/>
      <c r="J17" s="10"/>
      <c r="K17" s="10"/>
      <c r="L17" s="10"/>
      <c r="M17" s="10"/>
      <c r="N17" s="10"/>
      <c r="O17" s="10"/>
      <c r="P17" s="10"/>
      <c r="Q17" s="10"/>
      <c r="R17" s="10"/>
      <c r="S17" s="10"/>
      <c r="T17" s="10"/>
      <c r="U17" s="10"/>
      <c r="V17" s="10"/>
      <c r="W17" s="10"/>
      <c r="X17" s="10"/>
      <c r="Y17" s="10"/>
      <c r="Z17" s="10"/>
    </row>
    <row r="18" ht="12.75" customHeight="1">
      <c r="A18" s="51"/>
      <c r="B18" s="53"/>
      <c r="C18" s="13"/>
      <c r="D18" s="13"/>
      <c r="E18" s="13"/>
      <c r="F18" s="14"/>
      <c r="G18" s="10"/>
      <c r="H18" s="10"/>
      <c r="I18" s="10"/>
      <c r="J18" s="10"/>
      <c r="K18" s="10"/>
      <c r="L18" s="10"/>
      <c r="M18" s="10"/>
      <c r="N18" s="10"/>
      <c r="O18" s="10"/>
      <c r="P18" s="10"/>
      <c r="Q18" s="10"/>
      <c r="R18" s="10"/>
      <c r="S18" s="10"/>
      <c r="T18" s="10"/>
      <c r="U18" s="10"/>
      <c r="V18" s="10"/>
      <c r="W18" s="10"/>
      <c r="X18" s="10"/>
      <c r="Y18" s="10"/>
      <c r="Z18" s="10"/>
    </row>
    <row r="19" ht="12.75" customHeight="1">
      <c r="A19" s="51"/>
      <c r="B19" s="53"/>
      <c r="C19" s="13"/>
      <c r="D19" s="13"/>
      <c r="E19" s="13"/>
      <c r="F19" s="14"/>
      <c r="G19" s="10"/>
      <c r="H19" s="10"/>
      <c r="I19" s="10"/>
      <c r="J19" s="10"/>
      <c r="K19" s="10"/>
      <c r="L19" s="10"/>
      <c r="M19" s="10"/>
      <c r="N19" s="10"/>
      <c r="O19" s="10"/>
      <c r="P19" s="10"/>
      <c r="Q19" s="10"/>
      <c r="R19" s="10"/>
      <c r="S19" s="10"/>
      <c r="T19" s="10"/>
      <c r="U19" s="10"/>
      <c r="V19" s="10"/>
      <c r="W19" s="10"/>
      <c r="X19" s="10"/>
      <c r="Y19" s="10"/>
      <c r="Z19" s="10"/>
    </row>
    <row r="20" ht="12.75" customHeight="1">
      <c r="A20" s="51"/>
      <c r="B20" s="53"/>
      <c r="C20" s="13"/>
      <c r="D20" s="13"/>
      <c r="E20" s="13"/>
      <c r="F20" s="14"/>
      <c r="G20" s="10"/>
      <c r="H20" s="10"/>
      <c r="I20" s="10"/>
      <c r="J20" s="10"/>
      <c r="K20" s="10"/>
      <c r="L20" s="10"/>
      <c r="M20" s="10"/>
      <c r="N20" s="10"/>
      <c r="O20" s="10"/>
      <c r="P20" s="10"/>
      <c r="Q20" s="10"/>
      <c r="R20" s="10"/>
      <c r="S20" s="10"/>
      <c r="T20" s="10"/>
      <c r="U20" s="10"/>
      <c r="V20" s="10"/>
      <c r="W20" s="10"/>
      <c r="X20" s="10"/>
      <c r="Y20" s="10"/>
      <c r="Z20" s="10"/>
    </row>
    <row r="21" ht="12.75" customHeight="1">
      <c r="A21" s="51"/>
      <c r="B21" s="53"/>
      <c r="C21" s="13"/>
      <c r="D21" s="13"/>
      <c r="E21" s="13"/>
      <c r="F21" s="14"/>
      <c r="G21" s="10"/>
      <c r="H21" s="10"/>
      <c r="I21" s="10"/>
      <c r="J21" s="10"/>
      <c r="K21" s="10"/>
      <c r="L21" s="10"/>
      <c r="M21" s="10"/>
      <c r="N21" s="10"/>
      <c r="O21" s="10"/>
      <c r="P21" s="10"/>
      <c r="Q21" s="10"/>
      <c r="R21" s="10"/>
      <c r="S21" s="10"/>
      <c r="T21" s="10"/>
      <c r="U21" s="10"/>
      <c r="V21" s="10"/>
      <c r="W21" s="10"/>
      <c r="X21" s="10"/>
      <c r="Y21" s="10"/>
      <c r="Z21" s="10"/>
    </row>
    <row r="22" ht="12.75" customHeight="1">
      <c r="A22" s="51"/>
      <c r="B22" s="53"/>
      <c r="C22" s="13"/>
      <c r="D22" s="13"/>
      <c r="E22" s="13"/>
      <c r="F22" s="14"/>
      <c r="G22" s="10"/>
      <c r="H22" s="10"/>
      <c r="I22" s="10"/>
      <c r="J22" s="10"/>
      <c r="K22" s="10"/>
      <c r="L22" s="10"/>
      <c r="M22" s="10"/>
      <c r="N22" s="10"/>
      <c r="O22" s="10"/>
      <c r="P22" s="10"/>
      <c r="Q22" s="10"/>
      <c r="R22" s="10"/>
      <c r="S22" s="10"/>
      <c r="T22" s="10"/>
      <c r="U22" s="10"/>
      <c r="V22" s="10"/>
      <c r="W22" s="10"/>
      <c r="X22" s="10"/>
      <c r="Y22" s="10"/>
      <c r="Z22" s="10"/>
    </row>
    <row r="23" ht="12.75" customHeight="1">
      <c r="A23" s="51"/>
      <c r="B23" s="53"/>
      <c r="C23" s="13"/>
      <c r="D23" s="13"/>
      <c r="E23" s="13"/>
      <c r="F23" s="14"/>
      <c r="G23" s="10"/>
      <c r="H23" s="10"/>
      <c r="I23" s="10"/>
      <c r="J23" s="10"/>
      <c r="K23" s="10"/>
      <c r="L23" s="10"/>
      <c r="M23" s="10"/>
      <c r="N23" s="10"/>
      <c r="O23" s="10"/>
      <c r="P23" s="10"/>
      <c r="Q23" s="10"/>
      <c r="R23" s="10"/>
      <c r="S23" s="10"/>
      <c r="T23" s="10"/>
      <c r="U23" s="10"/>
      <c r="V23" s="10"/>
      <c r="W23" s="10"/>
      <c r="X23" s="10"/>
      <c r="Y23" s="10"/>
      <c r="Z23" s="10"/>
    </row>
    <row r="24" ht="12.75" customHeight="1">
      <c r="A24" s="51"/>
      <c r="B24" s="53"/>
      <c r="C24" s="13"/>
      <c r="D24" s="13"/>
      <c r="E24" s="13"/>
      <c r="F24" s="14"/>
      <c r="G24" s="10"/>
      <c r="H24" s="10"/>
      <c r="I24" s="10"/>
      <c r="J24" s="10"/>
      <c r="K24" s="10"/>
      <c r="L24" s="10"/>
      <c r="M24" s="10"/>
      <c r="N24" s="10"/>
      <c r="O24" s="10"/>
      <c r="P24" s="10"/>
      <c r="Q24" s="10"/>
      <c r="R24" s="10"/>
      <c r="S24" s="10"/>
      <c r="T24" s="10"/>
      <c r="U24" s="10"/>
      <c r="V24" s="10"/>
      <c r="W24" s="10"/>
      <c r="X24" s="10"/>
      <c r="Y24" s="10"/>
      <c r="Z24" s="10"/>
    </row>
    <row r="25" ht="12.75" customHeight="1">
      <c r="A25" s="51"/>
      <c r="B25" s="53"/>
      <c r="C25" s="13"/>
      <c r="D25" s="13"/>
      <c r="E25" s="13"/>
      <c r="F25" s="14"/>
      <c r="G25" s="10"/>
      <c r="H25" s="10"/>
      <c r="I25" s="10"/>
      <c r="J25" s="10"/>
      <c r="K25" s="10"/>
      <c r="L25" s="10"/>
      <c r="M25" s="10"/>
      <c r="N25" s="10"/>
      <c r="O25" s="10"/>
      <c r="P25" s="10"/>
      <c r="Q25" s="10"/>
      <c r="R25" s="10"/>
      <c r="S25" s="10"/>
      <c r="T25" s="10"/>
      <c r="U25" s="10"/>
      <c r="V25" s="10"/>
      <c r="W25" s="10"/>
      <c r="X25" s="10"/>
      <c r="Y25" s="10"/>
      <c r="Z25" s="10"/>
    </row>
    <row r="26" ht="12.75" customHeight="1">
      <c r="A26" s="51"/>
      <c r="B26" s="53"/>
      <c r="C26" s="13"/>
      <c r="D26" s="13"/>
      <c r="E26" s="13"/>
      <c r="F26" s="14"/>
      <c r="G26" s="10"/>
      <c r="H26" s="10"/>
      <c r="I26" s="10"/>
      <c r="J26" s="10"/>
      <c r="K26" s="10"/>
      <c r="L26" s="10"/>
      <c r="M26" s="10"/>
      <c r="N26" s="10"/>
      <c r="O26" s="10"/>
      <c r="P26" s="10"/>
      <c r="Q26" s="10"/>
      <c r="R26" s="10"/>
      <c r="S26" s="10"/>
      <c r="T26" s="10"/>
      <c r="U26" s="10"/>
      <c r="V26" s="10"/>
      <c r="W26" s="10"/>
      <c r="X26" s="10"/>
      <c r="Y26" s="10"/>
      <c r="Z26" s="10"/>
    </row>
    <row r="27" ht="12.75" customHeight="1">
      <c r="A27" s="51"/>
      <c r="B27" s="53"/>
      <c r="C27" s="13"/>
      <c r="D27" s="13"/>
      <c r="E27" s="13"/>
      <c r="F27" s="14"/>
      <c r="G27" s="10"/>
      <c r="H27" s="10"/>
      <c r="I27" s="10"/>
      <c r="J27" s="10"/>
      <c r="K27" s="10"/>
      <c r="L27" s="10"/>
      <c r="M27" s="10"/>
      <c r="N27" s="10"/>
      <c r="O27" s="10"/>
      <c r="P27" s="10"/>
      <c r="Q27" s="10"/>
      <c r="R27" s="10"/>
      <c r="S27" s="10"/>
      <c r="T27" s="10"/>
      <c r="U27" s="10"/>
      <c r="V27" s="10"/>
      <c r="W27" s="10"/>
      <c r="X27" s="10"/>
      <c r="Y27" s="10"/>
      <c r="Z27" s="10"/>
    </row>
    <row r="28" ht="12.75" customHeight="1">
      <c r="A28" s="51"/>
      <c r="B28" s="53"/>
      <c r="C28" s="13"/>
      <c r="D28" s="13"/>
      <c r="E28" s="13"/>
      <c r="F28" s="14"/>
      <c r="G28" s="10"/>
      <c r="H28" s="10"/>
      <c r="I28" s="10"/>
      <c r="J28" s="10"/>
      <c r="K28" s="10"/>
      <c r="L28" s="10"/>
      <c r="M28" s="10"/>
      <c r="N28" s="10"/>
      <c r="O28" s="10"/>
      <c r="P28" s="10"/>
      <c r="Q28" s="10"/>
      <c r="R28" s="10"/>
      <c r="S28" s="10"/>
      <c r="T28" s="10"/>
      <c r="U28" s="10"/>
      <c r="V28" s="10"/>
      <c r="W28" s="10"/>
      <c r="X28" s="10"/>
      <c r="Y28" s="10"/>
      <c r="Z28" s="10"/>
    </row>
    <row r="29" ht="12.75" customHeight="1">
      <c r="A29" s="51"/>
      <c r="B29" s="53"/>
      <c r="C29" s="13"/>
      <c r="D29" s="13"/>
      <c r="E29" s="13"/>
      <c r="F29" s="14"/>
      <c r="G29" s="10"/>
      <c r="H29" s="10"/>
      <c r="I29" s="10"/>
      <c r="J29" s="10"/>
      <c r="K29" s="10"/>
      <c r="L29" s="10"/>
      <c r="M29" s="10"/>
      <c r="N29" s="10"/>
      <c r="O29" s="10"/>
      <c r="P29" s="10"/>
      <c r="Q29" s="10"/>
      <c r="R29" s="10"/>
      <c r="S29" s="10"/>
      <c r="T29" s="10"/>
      <c r="U29" s="10"/>
      <c r="V29" s="10"/>
      <c r="W29" s="10"/>
      <c r="X29" s="10"/>
      <c r="Y29" s="10"/>
      <c r="Z29" s="10"/>
    </row>
    <row r="30" ht="12.75" customHeight="1">
      <c r="A30" s="51"/>
      <c r="B30" s="53"/>
      <c r="C30" s="13"/>
      <c r="D30" s="13"/>
      <c r="E30" s="13"/>
      <c r="F30" s="14"/>
      <c r="G30" s="10"/>
      <c r="H30" s="10"/>
      <c r="I30" s="10"/>
      <c r="J30" s="10"/>
      <c r="K30" s="10"/>
      <c r="L30" s="10"/>
      <c r="M30" s="10"/>
      <c r="N30" s="10"/>
      <c r="O30" s="10"/>
      <c r="P30" s="10"/>
      <c r="Q30" s="10"/>
      <c r="R30" s="10"/>
      <c r="S30" s="10"/>
      <c r="T30" s="10"/>
      <c r="U30" s="10"/>
      <c r="V30" s="10"/>
      <c r="W30" s="10"/>
      <c r="X30" s="10"/>
      <c r="Y30" s="10"/>
      <c r="Z30" s="10"/>
    </row>
    <row r="31" ht="12.75" customHeight="1">
      <c r="A31" s="51"/>
      <c r="B31" s="53"/>
      <c r="C31" s="13"/>
      <c r="D31" s="13"/>
      <c r="E31" s="13"/>
      <c r="F31" s="14"/>
      <c r="G31" s="10"/>
      <c r="H31" s="10"/>
      <c r="I31" s="10"/>
      <c r="J31" s="10"/>
      <c r="K31" s="10"/>
      <c r="L31" s="10"/>
      <c r="M31" s="10"/>
      <c r="N31" s="10"/>
      <c r="O31" s="10"/>
      <c r="P31" s="10"/>
      <c r="Q31" s="10"/>
      <c r="R31" s="10"/>
      <c r="S31" s="10"/>
      <c r="T31" s="10"/>
      <c r="U31" s="10"/>
      <c r="V31" s="10"/>
      <c r="W31" s="10"/>
      <c r="X31" s="10"/>
      <c r="Y31" s="10"/>
      <c r="Z31" s="10"/>
    </row>
    <row r="32" ht="12.75" customHeight="1">
      <c r="A32" s="51"/>
      <c r="B32" s="53"/>
      <c r="C32" s="13"/>
      <c r="D32" s="13"/>
      <c r="E32" s="13"/>
      <c r="F32" s="14"/>
      <c r="G32" s="10"/>
      <c r="H32" s="10"/>
      <c r="I32" s="10"/>
      <c r="J32" s="10"/>
      <c r="K32" s="10"/>
      <c r="L32" s="10"/>
      <c r="M32" s="10"/>
      <c r="N32" s="10"/>
      <c r="O32" s="10"/>
      <c r="P32" s="10"/>
      <c r="Q32" s="10"/>
      <c r="R32" s="10"/>
      <c r="S32" s="10"/>
      <c r="T32" s="10"/>
      <c r="U32" s="10"/>
      <c r="V32" s="10"/>
      <c r="W32" s="10"/>
      <c r="X32" s="10"/>
      <c r="Y32" s="10"/>
      <c r="Z32" s="10"/>
    </row>
    <row r="33" ht="12.75" customHeight="1">
      <c r="A33" s="51"/>
      <c r="B33" s="53"/>
      <c r="C33" s="13"/>
      <c r="D33" s="13"/>
      <c r="E33" s="13"/>
      <c r="F33" s="14"/>
      <c r="G33" s="10"/>
      <c r="H33" s="10"/>
      <c r="I33" s="10"/>
      <c r="J33" s="10"/>
      <c r="K33" s="10"/>
      <c r="L33" s="10"/>
      <c r="M33" s="10"/>
      <c r="N33" s="10"/>
      <c r="O33" s="10"/>
      <c r="P33" s="10"/>
      <c r="Q33" s="10"/>
      <c r="R33" s="10"/>
      <c r="S33" s="10"/>
      <c r="T33" s="10"/>
      <c r="U33" s="10"/>
      <c r="V33" s="10"/>
      <c r="W33" s="10"/>
      <c r="X33" s="10"/>
      <c r="Y33" s="10"/>
      <c r="Z33" s="10"/>
    </row>
    <row r="34" ht="12.75" customHeight="1">
      <c r="A34" s="51"/>
      <c r="B34" s="53"/>
      <c r="C34" s="13"/>
      <c r="D34" s="13"/>
      <c r="E34" s="13"/>
      <c r="F34" s="14"/>
      <c r="G34" s="10"/>
      <c r="H34" s="10"/>
      <c r="I34" s="10"/>
      <c r="J34" s="10"/>
      <c r="K34" s="10"/>
      <c r="L34" s="10"/>
      <c r="M34" s="10"/>
      <c r="N34" s="10"/>
      <c r="O34" s="10"/>
      <c r="P34" s="10"/>
      <c r="Q34" s="10"/>
      <c r="R34" s="10"/>
      <c r="S34" s="10"/>
      <c r="T34" s="10"/>
      <c r="U34" s="10"/>
      <c r="V34" s="10"/>
      <c r="W34" s="10"/>
      <c r="X34" s="10"/>
      <c r="Y34" s="10"/>
      <c r="Z34" s="10"/>
    </row>
    <row r="35" ht="12.75" customHeight="1">
      <c r="A35" s="51"/>
      <c r="B35" s="53"/>
      <c r="C35" s="13"/>
      <c r="D35" s="13"/>
      <c r="E35" s="13"/>
      <c r="F35" s="14"/>
      <c r="G35" s="10"/>
      <c r="H35" s="10"/>
      <c r="I35" s="10"/>
      <c r="J35" s="10"/>
      <c r="K35" s="10"/>
      <c r="L35" s="10"/>
      <c r="M35" s="10"/>
      <c r="N35" s="10"/>
      <c r="O35" s="10"/>
      <c r="P35" s="10"/>
      <c r="Q35" s="10"/>
      <c r="R35" s="10"/>
      <c r="S35" s="10"/>
      <c r="T35" s="10"/>
      <c r="U35" s="10"/>
      <c r="V35" s="10"/>
      <c r="W35" s="10"/>
      <c r="X35" s="10"/>
      <c r="Y35" s="10"/>
      <c r="Z35" s="10"/>
    </row>
    <row r="36" ht="12.75" customHeight="1">
      <c r="A36" s="51"/>
      <c r="B36" s="53"/>
      <c r="C36" s="13"/>
      <c r="D36" s="13"/>
      <c r="E36" s="13"/>
      <c r="F36" s="14"/>
      <c r="G36" s="10"/>
      <c r="H36" s="10"/>
      <c r="I36" s="10"/>
      <c r="J36" s="10"/>
      <c r="K36" s="10"/>
      <c r="L36" s="10"/>
      <c r="M36" s="10"/>
      <c r="N36" s="10"/>
      <c r="O36" s="10"/>
      <c r="P36" s="10"/>
      <c r="Q36" s="10"/>
      <c r="R36" s="10"/>
      <c r="S36" s="10"/>
      <c r="T36" s="10"/>
      <c r="U36" s="10"/>
      <c r="V36" s="10"/>
      <c r="W36" s="10"/>
      <c r="X36" s="10"/>
      <c r="Y36" s="10"/>
      <c r="Z36" s="10"/>
    </row>
    <row r="37" ht="12.75" customHeight="1">
      <c r="A37" s="51"/>
      <c r="B37" s="53"/>
      <c r="C37" s="13"/>
      <c r="D37" s="13"/>
      <c r="E37" s="13"/>
      <c r="F37" s="14"/>
      <c r="G37" s="10"/>
      <c r="H37" s="10"/>
      <c r="I37" s="10"/>
      <c r="J37" s="10"/>
      <c r="K37" s="10"/>
      <c r="L37" s="10"/>
      <c r="M37" s="10"/>
      <c r="N37" s="10"/>
      <c r="O37" s="10"/>
      <c r="P37" s="10"/>
      <c r="Q37" s="10"/>
      <c r="R37" s="10"/>
      <c r="S37" s="10"/>
      <c r="T37" s="10"/>
      <c r="U37" s="10"/>
      <c r="V37" s="10"/>
      <c r="W37" s="10"/>
      <c r="X37" s="10"/>
      <c r="Y37" s="10"/>
      <c r="Z37" s="10"/>
    </row>
    <row r="38" ht="12.75" customHeight="1">
      <c r="A38" s="51"/>
      <c r="B38" s="53"/>
      <c r="C38" s="13"/>
      <c r="D38" s="13"/>
      <c r="E38" s="13"/>
      <c r="F38" s="14"/>
      <c r="G38" s="10"/>
      <c r="H38" s="10"/>
      <c r="I38" s="10"/>
      <c r="J38" s="10"/>
      <c r="K38" s="10"/>
      <c r="L38" s="10"/>
      <c r="M38" s="10"/>
      <c r="N38" s="10"/>
      <c r="O38" s="10"/>
      <c r="P38" s="10"/>
      <c r="Q38" s="10"/>
      <c r="R38" s="10"/>
      <c r="S38" s="10"/>
      <c r="T38" s="10"/>
      <c r="U38" s="10"/>
      <c r="V38" s="10"/>
      <c r="W38" s="10"/>
      <c r="X38" s="10"/>
      <c r="Y38" s="10"/>
      <c r="Z38" s="10"/>
    </row>
    <row r="39" ht="12.75" customHeight="1">
      <c r="A39" s="51"/>
      <c r="B39" s="53"/>
      <c r="C39" s="13"/>
      <c r="D39" s="13"/>
      <c r="E39" s="13"/>
      <c r="F39" s="14"/>
      <c r="G39" s="10"/>
      <c r="H39" s="10"/>
      <c r="I39" s="10"/>
      <c r="J39" s="10"/>
      <c r="K39" s="10"/>
      <c r="L39" s="10"/>
      <c r="M39" s="10"/>
      <c r="N39" s="10"/>
      <c r="O39" s="10"/>
      <c r="P39" s="10"/>
      <c r="Q39" s="10"/>
      <c r="R39" s="10"/>
      <c r="S39" s="10"/>
      <c r="T39" s="10"/>
      <c r="U39" s="10"/>
      <c r="V39" s="10"/>
      <c r="W39" s="10"/>
      <c r="X39" s="10"/>
      <c r="Y39" s="10"/>
      <c r="Z39" s="10"/>
    </row>
    <row r="40" ht="12.75" customHeight="1">
      <c r="A40" s="51"/>
      <c r="B40" s="53"/>
      <c r="C40" s="13"/>
      <c r="D40" s="13"/>
      <c r="E40" s="13"/>
      <c r="F40" s="14"/>
      <c r="G40" s="10"/>
      <c r="H40" s="10"/>
      <c r="I40" s="10"/>
      <c r="J40" s="10"/>
      <c r="K40" s="10"/>
      <c r="L40" s="10"/>
      <c r="M40" s="10"/>
      <c r="N40" s="10"/>
      <c r="O40" s="10"/>
      <c r="P40" s="10"/>
      <c r="Q40" s="10"/>
      <c r="R40" s="10"/>
      <c r="S40" s="10"/>
      <c r="T40" s="10"/>
      <c r="U40" s="10"/>
      <c r="V40" s="10"/>
      <c r="W40" s="10"/>
      <c r="X40" s="10"/>
      <c r="Y40" s="10"/>
      <c r="Z40" s="10"/>
    </row>
    <row r="41" ht="12.75" customHeight="1">
      <c r="A41" s="51"/>
      <c r="B41" s="53"/>
      <c r="C41" s="13"/>
      <c r="D41" s="13"/>
      <c r="E41" s="13"/>
      <c r="F41" s="14"/>
      <c r="G41" s="10"/>
      <c r="H41" s="10"/>
      <c r="I41" s="10"/>
      <c r="J41" s="10"/>
      <c r="K41" s="10"/>
      <c r="L41" s="10"/>
      <c r="M41" s="10"/>
      <c r="N41" s="10"/>
      <c r="O41" s="10"/>
      <c r="P41" s="10"/>
      <c r="Q41" s="10"/>
      <c r="R41" s="10"/>
      <c r="S41" s="10"/>
      <c r="T41" s="10"/>
      <c r="U41" s="10"/>
      <c r="V41" s="10"/>
      <c r="W41" s="10"/>
      <c r="X41" s="10"/>
      <c r="Y41" s="10"/>
      <c r="Z41" s="10"/>
    </row>
    <row r="42" ht="12.75" customHeight="1">
      <c r="A42" s="51"/>
      <c r="B42" s="53"/>
      <c r="C42" s="13"/>
      <c r="D42" s="13"/>
      <c r="E42" s="13"/>
      <c r="F42" s="14"/>
      <c r="G42" s="10"/>
      <c r="H42" s="10"/>
      <c r="I42" s="10"/>
      <c r="J42" s="10"/>
      <c r="K42" s="10"/>
      <c r="L42" s="10"/>
      <c r="M42" s="10"/>
      <c r="N42" s="10"/>
      <c r="O42" s="10"/>
      <c r="P42" s="10"/>
      <c r="Q42" s="10"/>
      <c r="R42" s="10"/>
      <c r="S42" s="10"/>
      <c r="T42" s="10"/>
      <c r="U42" s="10"/>
      <c r="V42" s="10"/>
      <c r="W42" s="10"/>
      <c r="X42" s="10"/>
      <c r="Y42" s="10"/>
      <c r="Z42" s="10"/>
    </row>
    <row r="43" ht="12.75" customHeight="1">
      <c r="A43" s="51"/>
      <c r="B43" s="53"/>
      <c r="C43" s="13"/>
      <c r="D43" s="13"/>
      <c r="E43" s="13"/>
      <c r="F43" s="14"/>
      <c r="G43" s="10"/>
      <c r="H43" s="10"/>
      <c r="I43" s="10"/>
      <c r="J43" s="10"/>
      <c r="K43" s="10"/>
      <c r="L43" s="10"/>
      <c r="M43" s="10"/>
      <c r="N43" s="10"/>
      <c r="O43" s="10"/>
      <c r="P43" s="10"/>
      <c r="Q43" s="10"/>
      <c r="R43" s="10"/>
      <c r="S43" s="10"/>
      <c r="T43" s="10"/>
      <c r="U43" s="10"/>
      <c r="V43" s="10"/>
      <c r="W43" s="10"/>
      <c r="X43" s="10"/>
      <c r="Y43" s="10"/>
      <c r="Z43" s="10"/>
    </row>
    <row r="44" ht="12.75" customHeight="1">
      <c r="A44" s="51"/>
      <c r="B44" s="53"/>
      <c r="C44" s="13"/>
      <c r="D44" s="13"/>
      <c r="E44" s="13"/>
      <c r="F44" s="14"/>
      <c r="G44" s="10"/>
      <c r="H44" s="10"/>
      <c r="I44" s="10"/>
      <c r="J44" s="10"/>
      <c r="K44" s="10"/>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3">
    <mergeCell ref="B14:F14"/>
    <mergeCell ref="B16:F16"/>
    <mergeCell ref="B15:F15"/>
    <mergeCell ref="B17:F17"/>
    <mergeCell ref="B19:F19"/>
    <mergeCell ref="B18:F18"/>
    <mergeCell ref="B20:F20"/>
    <mergeCell ref="B21:F21"/>
    <mergeCell ref="B13:F13"/>
    <mergeCell ref="B39:F39"/>
    <mergeCell ref="B36:F36"/>
    <mergeCell ref="B31:F31"/>
    <mergeCell ref="B38:F38"/>
    <mergeCell ref="B37:F37"/>
    <mergeCell ref="B23:F23"/>
    <mergeCell ref="B22:F22"/>
    <mergeCell ref="B6:F6"/>
    <mergeCell ref="B5:F5"/>
    <mergeCell ref="B9:F9"/>
    <mergeCell ref="B10:F10"/>
    <mergeCell ref="B7:F7"/>
    <mergeCell ref="B12:F12"/>
    <mergeCell ref="B11:F11"/>
    <mergeCell ref="B8:F8"/>
    <mergeCell ref="A3:A4"/>
    <mergeCell ref="B33:F33"/>
    <mergeCell ref="B32:F32"/>
    <mergeCell ref="B29:F29"/>
    <mergeCell ref="B30:F30"/>
    <mergeCell ref="B28:F28"/>
    <mergeCell ref="B27:F27"/>
    <mergeCell ref="B35:F35"/>
    <mergeCell ref="B34:F34"/>
    <mergeCell ref="B40:F40"/>
    <mergeCell ref="B41:F41"/>
    <mergeCell ref="B42:F42"/>
    <mergeCell ref="B43:F43"/>
    <mergeCell ref="B44:F44"/>
    <mergeCell ref="B26:F26"/>
    <mergeCell ref="B24:F24"/>
    <mergeCell ref="B25:F25"/>
    <mergeCell ref="B3:F4"/>
    <mergeCell ref="D1:E1"/>
  </mergeCells>
  <printOptions/>
  <pageMargins bottom="0.75" footer="0.0" header="0.0" left="0.7" right="0.7" top="0.75"/>
  <pageSetup orientation="landscape"/>
  <headerFooter>
    <oddHeader>&amp;LBNY Mellon&amp;RReview Decision Log</oddHeader>
    <oddFooter>&amp;LInternal Classification:  Internal&amp;CPage &amp;P of &amp;R&amp;A</oddFooter>
  </headerFooter>
  <drawing r:id="rId1"/>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8.0"/>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39.75" customHeight="1">
      <c r="A2" s="12" t="s">
        <v>6</v>
      </c>
      <c r="B2" s="4"/>
      <c r="C2" s="6"/>
      <c r="D2" s="15">
        <v>43587.0</v>
      </c>
      <c r="E2" s="17" t="s">
        <v>756</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39" t="s">
        <v>414</v>
      </c>
      <c r="E5" s="41" t="s">
        <v>416</v>
      </c>
      <c r="F5" s="45"/>
      <c r="G5" s="47"/>
      <c r="H5" s="49"/>
    </row>
    <row r="6" ht="35.25" customHeight="1">
      <c r="A6" s="31">
        <v>2.0</v>
      </c>
      <c r="B6" s="35" t="s">
        <v>22</v>
      </c>
      <c r="C6" s="37" t="s">
        <v>762</v>
      </c>
      <c r="D6" s="39" t="s">
        <v>414</v>
      </c>
      <c r="E6" s="41" t="s">
        <v>763</v>
      </c>
      <c r="F6" s="45"/>
      <c r="G6" s="47"/>
      <c r="H6" s="49"/>
    </row>
    <row r="7">
      <c r="A7" s="31">
        <v>3.0</v>
      </c>
      <c r="B7" s="35" t="s">
        <v>33</v>
      </c>
      <c r="C7" s="37" t="s">
        <v>764</v>
      </c>
      <c r="D7" s="39" t="s">
        <v>414</v>
      </c>
      <c r="E7" s="41" t="s">
        <v>609</v>
      </c>
      <c r="F7" s="45"/>
      <c r="G7" s="47"/>
      <c r="H7" s="49"/>
    </row>
    <row r="8" ht="34.5" customHeight="1">
      <c r="A8" s="31">
        <v>4.0</v>
      </c>
      <c r="B8" s="35" t="s">
        <v>97</v>
      </c>
      <c r="C8" s="37" t="s">
        <v>681</v>
      </c>
      <c r="D8" s="39" t="s">
        <v>414</v>
      </c>
      <c r="E8" s="41" t="s">
        <v>570</v>
      </c>
      <c r="F8" s="45"/>
      <c r="G8" s="47"/>
      <c r="H8" s="49"/>
    </row>
    <row r="9" ht="15.75" customHeight="1">
      <c r="A9" s="31">
        <v>5.0</v>
      </c>
      <c r="B9" s="35" t="s">
        <v>97</v>
      </c>
      <c r="C9" s="37" t="s">
        <v>702</v>
      </c>
      <c r="D9" s="39" t="s">
        <v>414</v>
      </c>
      <c r="E9" s="41" t="s">
        <v>765</v>
      </c>
      <c r="F9" s="45"/>
      <c r="G9" s="47"/>
      <c r="H9" s="49"/>
    </row>
    <row r="10" ht="54.0" customHeight="1">
      <c r="A10" s="31">
        <v>6.0</v>
      </c>
      <c r="B10" s="35" t="s">
        <v>97</v>
      </c>
      <c r="C10" s="37" t="s">
        <v>766</v>
      </c>
      <c r="D10" s="39" t="s">
        <v>414</v>
      </c>
      <c r="E10" s="41" t="s">
        <v>767</v>
      </c>
      <c r="F10" s="45"/>
      <c r="G10" s="47"/>
      <c r="H10" s="49"/>
    </row>
    <row r="11" ht="15.75" customHeight="1">
      <c r="A11" s="31">
        <v>7.0</v>
      </c>
      <c r="B11" s="35"/>
      <c r="C11" s="37"/>
      <c r="D11" s="39"/>
      <c r="E11" s="41"/>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E3:E4"/>
    <mergeCell ref="D3:D4"/>
    <mergeCell ref="A2:C2"/>
    <mergeCell ref="F2:G2"/>
    <mergeCell ref="A1:C1"/>
    <mergeCell ref="F1:G1"/>
    <mergeCell ref="H3:H4"/>
    <mergeCell ref="G3:G4"/>
    <mergeCell ref="F3:F4"/>
    <mergeCell ref="E17:H17"/>
    <mergeCell ref="F18:H18"/>
    <mergeCell ref="B3:B4"/>
    <mergeCell ref="A3:A4"/>
    <mergeCell ref="A17:D17"/>
    <mergeCell ref="A18:D18"/>
    <mergeCell ref="C3:C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29.14"/>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33.0" customHeight="1">
      <c r="A2" s="12" t="s">
        <v>6</v>
      </c>
      <c r="B2" s="4"/>
      <c r="C2" s="6"/>
      <c r="D2" s="15">
        <v>43587.0</v>
      </c>
      <c r="E2" s="17" t="s">
        <v>768</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39" t="s">
        <v>414</v>
      </c>
      <c r="E5" s="41" t="s">
        <v>416</v>
      </c>
      <c r="F5" s="45"/>
      <c r="G5" s="47"/>
      <c r="H5" s="49"/>
    </row>
    <row r="6" ht="35.25" customHeight="1">
      <c r="A6" s="31">
        <v>2.0</v>
      </c>
      <c r="B6" s="35" t="s">
        <v>22</v>
      </c>
      <c r="C6" s="37" t="s">
        <v>771</v>
      </c>
      <c r="D6" s="39" t="s">
        <v>414</v>
      </c>
      <c r="E6" s="41" t="s">
        <v>418</v>
      </c>
      <c r="F6" s="45"/>
      <c r="G6" s="47"/>
      <c r="H6" s="49"/>
    </row>
    <row r="7">
      <c r="A7" s="31">
        <v>3.0</v>
      </c>
      <c r="B7" s="35" t="s">
        <v>33</v>
      </c>
      <c r="C7" s="37" t="s">
        <v>772</v>
      </c>
      <c r="D7" s="39" t="s">
        <v>414</v>
      </c>
      <c r="E7" s="41" t="s">
        <v>773</v>
      </c>
      <c r="F7" s="45"/>
      <c r="G7" s="47"/>
      <c r="H7" s="49"/>
    </row>
    <row r="8" ht="15.75" customHeight="1">
      <c r="A8" s="31">
        <v>4.0</v>
      </c>
      <c r="B8" s="35" t="s">
        <v>97</v>
      </c>
      <c r="C8" s="37" t="s">
        <v>774</v>
      </c>
      <c r="D8" s="39" t="s">
        <v>414</v>
      </c>
      <c r="E8" s="41" t="s">
        <v>775</v>
      </c>
      <c r="F8" s="45"/>
      <c r="G8" s="47"/>
      <c r="H8" s="49"/>
    </row>
    <row r="9" ht="24.75" customHeight="1">
      <c r="A9" s="31">
        <v>5.0</v>
      </c>
      <c r="B9" s="35" t="s">
        <v>97</v>
      </c>
      <c r="C9" s="37" t="s">
        <v>776</v>
      </c>
      <c r="D9" s="39" t="s">
        <v>414</v>
      </c>
      <c r="E9" s="41" t="s">
        <v>777</v>
      </c>
      <c r="F9" s="45"/>
      <c r="G9" s="47"/>
      <c r="H9" s="49"/>
    </row>
    <row r="10" ht="15.75" customHeight="1">
      <c r="A10" s="31">
        <v>6.0</v>
      </c>
      <c r="B10" s="35" t="s">
        <v>97</v>
      </c>
      <c r="C10" s="37" t="s">
        <v>779</v>
      </c>
      <c r="D10" s="39" t="s">
        <v>414</v>
      </c>
      <c r="E10" s="41" t="s">
        <v>781</v>
      </c>
      <c r="F10" s="45"/>
      <c r="G10" s="47"/>
      <c r="H10" s="49"/>
    </row>
    <row r="11" ht="15.75" customHeight="1">
      <c r="A11" s="31">
        <v>7.0</v>
      </c>
      <c r="B11" s="35" t="s">
        <v>33</v>
      </c>
      <c r="C11" s="37" t="s">
        <v>783</v>
      </c>
      <c r="D11" s="39" t="s">
        <v>414</v>
      </c>
      <c r="E11" s="41" t="s">
        <v>424</v>
      </c>
      <c r="F11" s="45"/>
      <c r="G11" s="47"/>
      <c r="H11" s="49"/>
    </row>
    <row r="12" ht="15.75" customHeight="1">
      <c r="A12" s="31">
        <v>8.0</v>
      </c>
      <c r="B12" s="35" t="s">
        <v>97</v>
      </c>
      <c r="C12" s="37" t="s">
        <v>786</v>
      </c>
      <c r="D12" s="39" t="s">
        <v>414</v>
      </c>
      <c r="E12" s="41" t="s">
        <v>787</v>
      </c>
      <c r="F12" s="45"/>
      <c r="G12" s="47"/>
      <c r="H12" s="49"/>
    </row>
    <row r="13" ht="15.75" customHeight="1">
      <c r="A13" s="31">
        <v>9.0</v>
      </c>
      <c r="B13" s="35" t="s">
        <v>97</v>
      </c>
      <c r="C13" s="37" t="s">
        <v>788</v>
      </c>
      <c r="D13" s="70" t="s">
        <v>414</v>
      </c>
      <c r="E13" s="41" t="s">
        <v>789</v>
      </c>
      <c r="F13" s="45"/>
      <c r="G13" s="47"/>
      <c r="H13" s="49"/>
    </row>
    <row r="14" ht="15.75" customHeight="1">
      <c r="A14" s="31">
        <v>10.0</v>
      </c>
      <c r="B14" s="35" t="s">
        <v>22</v>
      </c>
      <c r="C14" s="37" t="s">
        <v>791</v>
      </c>
      <c r="D14" s="70" t="s">
        <v>414</v>
      </c>
      <c r="E14" s="41" t="s">
        <v>676</v>
      </c>
      <c r="F14" s="45"/>
      <c r="G14" s="47"/>
      <c r="H14" s="49"/>
    </row>
    <row r="15" ht="15.75" customHeight="1">
      <c r="A15" s="31">
        <v>11.0</v>
      </c>
      <c r="B15" s="35" t="s">
        <v>22</v>
      </c>
      <c r="C15" s="37" t="s">
        <v>794</v>
      </c>
      <c r="D15" s="70" t="s">
        <v>414</v>
      </c>
      <c r="E15" s="41" t="s">
        <v>494</v>
      </c>
      <c r="F15" s="45"/>
      <c r="G15" s="47"/>
      <c r="H15" s="49"/>
    </row>
    <row r="16" ht="15.75" customHeight="1">
      <c r="A16" s="31">
        <v>12.0</v>
      </c>
      <c r="B16" s="35" t="s">
        <v>97</v>
      </c>
      <c r="C16" s="37" t="s">
        <v>797</v>
      </c>
      <c r="D16" s="70" t="s">
        <v>414</v>
      </c>
      <c r="E16" s="41" t="s">
        <v>582</v>
      </c>
      <c r="F16" s="45"/>
      <c r="G16" s="47"/>
      <c r="H16" s="49"/>
    </row>
    <row r="17" ht="15.75" customHeight="1">
      <c r="A17" s="31">
        <v>13.0</v>
      </c>
      <c r="B17" s="35" t="s">
        <v>97</v>
      </c>
      <c r="C17" s="37" t="s">
        <v>799</v>
      </c>
      <c r="D17" s="70" t="s">
        <v>414</v>
      </c>
      <c r="E17" s="41" t="s">
        <v>780</v>
      </c>
      <c r="F17" s="45"/>
      <c r="G17" s="47"/>
      <c r="H17" s="49"/>
    </row>
    <row r="18" ht="15.75" customHeight="1">
      <c r="A18" s="31">
        <v>14.0</v>
      </c>
      <c r="B18" s="35" t="s">
        <v>33</v>
      </c>
      <c r="C18" s="37" t="s">
        <v>801</v>
      </c>
      <c r="D18" s="70" t="s">
        <v>414</v>
      </c>
      <c r="E18" s="41" t="s">
        <v>802</v>
      </c>
      <c r="F18" s="45"/>
      <c r="G18" s="47"/>
      <c r="H18" s="49"/>
    </row>
    <row r="19" ht="15.75" customHeight="1">
      <c r="A19" s="31">
        <v>15.0</v>
      </c>
      <c r="B19" s="35" t="s">
        <v>33</v>
      </c>
      <c r="C19" s="37" t="s">
        <v>803</v>
      </c>
      <c r="D19" s="70" t="s">
        <v>414</v>
      </c>
      <c r="E19" s="41" t="s">
        <v>558</v>
      </c>
      <c r="F19" s="45"/>
      <c r="G19" s="47"/>
      <c r="H19" s="49"/>
    </row>
    <row r="20" ht="15.75" customHeight="1">
      <c r="A20" s="31">
        <v>16.0</v>
      </c>
      <c r="B20" s="35" t="s">
        <v>33</v>
      </c>
      <c r="C20" s="37" t="s">
        <v>804</v>
      </c>
      <c r="D20" s="70" t="s">
        <v>414</v>
      </c>
      <c r="E20" s="41" t="s">
        <v>805</v>
      </c>
      <c r="F20" s="45"/>
      <c r="G20" s="47"/>
      <c r="H20" s="49"/>
    </row>
    <row r="21" ht="15.75" customHeight="1">
      <c r="A21" s="31"/>
      <c r="B21" s="35"/>
      <c r="C21" s="37"/>
      <c r="D21" s="39"/>
      <c r="E21" s="41"/>
      <c r="F21" s="45"/>
      <c r="G21" s="47"/>
      <c r="H21" s="49"/>
    </row>
    <row r="22" ht="15.75" customHeight="1">
      <c r="A22" s="31"/>
      <c r="B22" s="35"/>
      <c r="C22" s="37"/>
      <c r="D22" s="39"/>
      <c r="E22" s="41"/>
      <c r="F22" s="45"/>
      <c r="G22" s="47"/>
      <c r="H22" s="49"/>
    </row>
    <row r="23" ht="15.75" customHeight="1">
      <c r="A23" s="31"/>
      <c r="B23" s="35"/>
      <c r="C23" s="37"/>
      <c r="D23" s="39"/>
      <c r="E23" s="41"/>
      <c r="F23" s="45"/>
      <c r="G23" s="47"/>
      <c r="H23" s="49"/>
    </row>
    <row r="24" ht="15.75" customHeight="1">
      <c r="A24" s="31"/>
      <c r="B24" s="35"/>
      <c r="C24" s="37"/>
      <c r="D24" s="39"/>
      <c r="E24" s="41"/>
      <c r="F24" s="45"/>
      <c r="G24" s="47"/>
      <c r="H24" s="49"/>
    </row>
    <row r="25" ht="15.75" customHeight="1">
      <c r="A25" s="31"/>
      <c r="B25" s="35"/>
      <c r="C25" s="37"/>
      <c r="D25" s="39"/>
      <c r="E25" s="41"/>
      <c r="F25" s="45"/>
      <c r="G25" s="47"/>
      <c r="H25" s="49"/>
    </row>
    <row r="26" ht="15.75" customHeight="1">
      <c r="A26" s="31"/>
      <c r="B26" s="35"/>
      <c r="C26" s="37"/>
      <c r="D26" s="39"/>
      <c r="E26" s="41"/>
      <c r="F26" s="45"/>
      <c r="G26" s="47"/>
      <c r="H26" s="49"/>
    </row>
    <row r="27" ht="15.75" customHeight="1">
      <c r="A27" s="31"/>
      <c r="B27" s="35"/>
      <c r="C27" s="37"/>
      <c r="D27" s="39"/>
      <c r="E27" s="41"/>
      <c r="F27" s="45"/>
      <c r="G27" s="47"/>
      <c r="H27" s="49"/>
    </row>
    <row r="28" ht="15.75" customHeight="1">
      <c r="A28" s="31"/>
      <c r="B28" s="35"/>
      <c r="C28" s="37"/>
      <c r="D28" s="39"/>
      <c r="E28" s="41"/>
      <c r="F28" s="45"/>
      <c r="G28" s="47"/>
      <c r="H28" s="49"/>
    </row>
    <row r="29" ht="15.75" customHeight="1">
      <c r="A29" s="31"/>
      <c r="B29" s="35"/>
      <c r="C29" s="37"/>
      <c r="D29" s="39"/>
      <c r="E29" s="41" t="s">
        <v>115</v>
      </c>
      <c r="F29" s="45"/>
      <c r="G29" s="47"/>
      <c r="H29" s="49"/>
    </row>
    <row r="30" ht="15.75" customHeight="1">
      <c r="A30" s="62" t="s">
        <v>116</v>
      </c>
      <c r="B30" s="13"/>
      <c r="C30" s="13"/>
      <c r="D30" s="14"/>
      <c r="E30" s="63" t="s">
        <v>117</v>
      </c>
      <c r="F30" s="13"/>
      <c r="G30" s="13"/>
      <c r="H30" s="14"/>
    </row>
    <row r="31" ht="78.75" customHeight="1">
      <c r="A31" s="64" t="s">
        <v>118</v>
      </c>
      <c r="B31" s="13"/>
      <c r="C31" s="13"/>
      <c r="D31" s="14"/>
      <c r="E31" s="64" t="s">
        <v>119</v>
      </c>
      <c r="F31" s="65" t="s">
        <v>120</v>
      </c>
      <c r="G31" s="13"/>
      <c r="H31" s="14"/>
    </row>
    <row r="32" ht="37.5" customHeight="1"/>
    <row r="33" ht="37.5" customHeight="1"/>
    <row r="34" ht="37.5" customHeight="1"/>
    <row r="35" ht="37.5" customHeight="1"/>
    <row r="36" ht="37.5" customHeight="1"/>
    <row r="37" ht="37.5" customHeight="1"/>
    <row r="38" ht="37.5" customHeight="1"/>
    <row r="39" ht="37.5" customHeight="1"/>
    <row r="40" ht="3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3:G4"/>
    <mergeCell ref="F3:F4"/>
    <mergeCell ref="E30:H30"/>
    <mergeCell ref="F31:H31"/>
    <mergeCell ref="B3:B4"/>
    <mergeCell ref="A3:A4"/>
    <mergeCell ref="A30:D30"/>
    <mergeCell ref="A31:D31"/>
    <mergeCell ref="C3:C4"/>
    <mergeCell ref="E3:E4"/>
    <mergeCell ref="D3:D4"/>
    <mergeCell ref="A2:C2"/>
    <mergeCell ref="F2:G2"/>
    <mergeCell ref="A1:C1"/>
    <mergeCell ref="F1:G1"/>
    <mergeCell ref="H3:H4"/>
  </mergeCells>
  <dataValidations>
    <dataValidation type="list" allowBlank="1" showInputMessage="1" showErrorMessage="1" prompt=" - " sqref="D5:D29">
      <formula1>Cause</formula1>
    </dataValidation>
    <dataValidation type="list" allowBlank="1" showInputMessage="1" showErrorMessage="1" prompt=" - " sqref="B5:B29">
      <formula1>Severity</formula1>
    </dataValidation>
    <dataValidation type="list" allowBlank="1" showInputMessage="1" showErrorMessage="1" prompt=" - " sqref="F5:F29">
      <formula1>Status</formula1>
    </dataValidation>
    <dataValidation type="list" allowBlank="1" showInputMessage="1" showErrorMessage="1" prompt=" - " sqref="G5:G29">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45.29"/>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21.75" customHeight="1">
      <c r="A2" s="12" t="s">
        <v>6</v>
      </c>
      <c r="B2" s="4"/>
      <c r="C2" s="6"/>
      <c r="D2" s="15">
        <v>43587.0</v>
      </c>
      <c r="E2" s="17" t="s">
        <v>770</v>
      </c>
      <c r="F2" s="20"/>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69" t="s">
        <v>414</v>
      </c>
      <c r="E5" s="41" t="s">
        <v>416</v>
      </c>
      <c r="F5" s="45"/>
      <c r="G5" s="47"/>
      <c r="H5" s="49"/>
    </row>
    <row r="6" ht="35.25" customHeight="1">
      <c r="A6" s="31">
        <v>2.0</v>
      </c>
      <c r="B6" s="35" t="s">
        <v>97</v>
      </c>
      <c r="C6" s="37" t="s">
        <v>778</v>
      </c>
      <c r="D6" s="69" t="s">
        <v>414</v>
      </c>
      <c r="E6" s="41" t="s">
        <v>780</v>
      </c>
      <c r="F6" s="45"/>
      <c r="G6" s="47"/>
      <c r="H6" s="49"/>
    </row>
    <row r="7">
      <c r="A7" s="31">
        <v>3.0</v>
      </c>
      <c r="B7" s="35" t="s">
        <v>22</v>
      </c>
      <c r="C7" s="37" t="s">
        <v>597</v>
      </c>
      <c r="D7" s="70" t="s">
        <v>414</v>
      </c>
      <c r="E7" s="41" t="s">
        <v>442</v>
      </c>
      <c r="F7" s="45"/>
      <c r="G7" s="47"/>
      <c r="H7" s="49"/>
    </row>
    <row r="8" ht="34.5" customHeight="1">
      <c r="A8" s="31">
        <v>4.0</v>
      </c>
      <c r="B8" s="35" t="s">
        <v>97</v>
      </c>
      <c r="C8" s="37" t="s">
        <v>508</v>
      </c>
      <c r="D8" s="69" t="s">
        <v>414</v>
      </c>
      <c r="E8" s="41" t="s">
        <v>570</v>
      </c>
      <c r="F8" s="45"/>
      <c r="G8" s="47"/>
      <c r="H8" s="49"/>
    </row>
    <row r="9" ht="15.75" customHeight="1">
      <c r="A9" s="31">
        <v>5.0</v>
      </c>
      <c r="B9" s="35" t="s">
        <v>33</v>
      </c>
      <c r="C9" s="37" t="s">
        <v>790</v>
      </c>
      <c r="D9" s="69" t="s">
        <v>414</v>
      </c>
      <c r="E9" s="41" t="s">
        <v>792</v>
      </c>
      <c r="F9" s="45"/>
      <c r="G9" s="47"/>
      <c r="H9" s="49"/>
    </row>
    <row r="10" ht="15.75" customHeight="1">
      <c r="A10" s="31">
        <v>6.0</v>
      </c>
      <c r="B10" s="35" t="s">
        <v>33</v>
      </c>
      <c r="C10" s="37" t="s">
        <v>793</v>
      </c>
      <c r="D10" s="69" t="s">
        <v>414</v>
      </c>
      <c r="E10" s="41" t="s">
        <v>795</v>
      </c>
      <c r="F10" s="45"/>
      <c r="G10" s="47"/>
      <c r="H10" s="49"/>
    </row>
    <row r="11" ht="15.75" customHeight="1">
      <c r="A11" s="31">
        <v>7.0</v>
      </c>
      <c r="B11" s="35" t="s">
        <v>22</v>
      </c>
      <c r="C11" s="37" t="s">
        <v>796</v>
      </c>
      <c r="D11" s="69" t="s">
        <v>414</v>
      </c>
      <c r="E11" s="41" t="s">
        <v>798</v>
      </c>
      <c r="F11" s="45"/>
      <c r="G11" s="47"/>
      <c r="H11" s="49"/>
    </row>
    <row r="12" ht="63.75" customHeight="1">
      <c r="A12" s="31">
        <v>8.0</v>
      </c>
      <c r="B12" s="35" t="s">
        <v>97</v>
      </c>
      <c r="C12" s="37" t="s">
        <v>628</v>
      </c>
      <c r="D12" s="69" t="s">
        <v>414</v>
      </c>
      <c r="E12" s="41" t="s">
        <v>800</v>
      </c>
      <c r="F12" s="45"/>
      <c r="G12" s="47"/>
      <c r="H12" s="49"/>
    </row>
    <row r="13" ht="15.75" customHeight="1">
      <c r="A13" s="31"/>
      <c r="B13" s="35"/>
      <c r="C13" s="37"/>
      <c r="D13" s="39"/>
      <c r="E13" s="41"/>
      <c r="F13" s="45"/>
      <c r="G13" s="47"/>
      <c r="H13" s="49"/>
    </row>
    <row r="14" ht="15.75" customHeight="1">
      <c r="A14" s="31"/>
      <c r="B14" s="35"/>
      <c r="C14" s="37"/>
      <c r="D14" s="39"/>
      <c r="E14" s="41"/>
      <c r="F14" s="45"/>
      <c r="G14" s="47"/>
      <c r="H14" s="49"/>
    </row>
    <row r="15" ht="15.75" customHeight="1">
      <c r="A15" s="31"/>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B3:B4"/>
    <mergeCell ref="C3:C4"/>
    <mergeCell ref="A2:C2"/>
    <mergeCell ref="A1:C1"/>
    <mergeCell ref="E3:E4"/>
    <mergeCell ref="D3:D4"/>
    <mergeCell ref="F2:G2"/>
    <mergeCell ref="F1:G1"/>
    <mergeCell ref="G3:G4"/>
    <mergeCell ref="F3:F4"/>
    <mergeCell ref="E17:H17"/>
    <mergeCell ref="F18:H18"/>
    <mergeCell ref="A3:A4"/>
    <mergeCell ref="A17:D17"/>
    <mergeCell ref="A18:D18"/>
    <mergeCell ref="H3:H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14.43"/>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39.75" customHeight="1">
      <c r="A2" s="12" t="s">
        <v>6</v>
      </c>
      <c r="B2" s="4"/>
      <c r="C2" s="6"/>
      <c r="D2" s="15">
        <v>43587.0</v>
      </c>
      <c r="E2" s="17" t="s">
        <v>769</v>
      </c>
      <c r="F2" s="20">
        <v>1.0</v>
      </c>
      <c r="G2" s="6"/>
      <c r="H2" s="22" t="s">
        <v>5</v>
      </c>
      <c r="R2" s="1"/>
      <c r="S2" s="1"/>
      <c r="T2" s="1"/>
      <c r="U2" s="1"/>
      <c r="V2" s="1"/>
      <c r="W2" s="1"/>
      <c r="X2" s="1"/>
      <c r="Y2" s="1"/>
      <c r="Z2" s="1"/>
    </row>
    <row r="3" ht="24.0"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69" t="s">
        <v>414</v>
      </c>
      <c r="E5" s="41" t="s">
        <v>416</v>
      </c>
      <c r="F5" s="45"/>
      <c r="G5" s="47"/>
      <c r="H5" s="49"/>
    </row>
    <row r="6" ht="12.0" customHeight="1">
      <c r="A6" s="31">
        <v>2.0</v>
      </c>
      <c r="B6" s="35" t="s">
        <v>22</v>
      </c>
      <c r="C6" s="37" t="s">
        <v>762</v>
      </c>
      <c r="D6" s="70" t="s">
        <v>414</v>
      </c>
      <c r="E6" s="41" t="s">
        <v>506</v>
      </c>
      <c r="F6" s="45"/>
      <c r="G6" s="47"/>
      <c r="H6" s="49"/>
    </row>
    <row r="7">
      <c r="A7" s="31">
        <v>3.0</v>
      </c>
      <c r="B7" s="35" t="s">
        <v>33</v>
      </c>
      <c r="C7" s="37" t="s">
        <v>597</v>
      </c>
      <c r="D7" s="69" t="s">
        <v>414</v>
      </c>
      <c r="E7" s="41" t="s">
        <v>450</v>
      </c>
      <c r="F7" s="45"/>
      <c r="G7" s="47"/>
      <c r="H7" s="49"/>
    </row>
    <row r="8" ht="21.0" customHeight="1">
      <c r="A8" s="31">
        <v>4.0</v>
      </c>
      <c r="B8" s="35" t="s">
        <v>33</v>
      </c>
      <c r="C8" s="37" t="s">
        <v>628</v>
      </c>
      <c r="D8" s="70" t="s">
        <v>414</v>
      </c>
      <c r="E8" s="41" t="s">
        <v>782</v>
      </c>
      <c r="F8" s="45"/>
      <c r="G8" s="47"/>
      <c r="H8" s="49"/>
    </row>
    <row r="9" ht="22.5" customHeight="1">
      <c r="A9" s="31">
        <v>5.0</v>
      </c>
      <c r="B9" s="35" t="s">
        <v>33</v>
      </c>
      <c r="C9" s="37" t="s">
        <v>784</v>
      </c>
      <c r="D9" s="69" t="s">
        <v>414</v>
      </c>
      <c r="E9" s="41" t="s">
        <v>785</v>
      </c>
      <c r="F9" s="45"/>
      <c r="G9" s="47"/>
      <c r="H9" s="49"/>
    </row>
    <row r="10" ht="15.75" customHeight="1">
      <c r="A10" s="31">
        <v>6.0</v>
      </c>
      <c r="B10" s="35" t="s">
        <v>33</v>
      </c>
      <c r="C10" s="37" t="s">
        <v>433</v>
      </c>
      <c r="D10" s="70" t="s">
        <v>414</v>
      </c>
      <c r="E10" s="41" t="s">
        <v>558</v>
      </c>
      <c r="F10" s="45"/>
      <c r="G10" s="47"/>
      <c r="H10" s="49"/>
    </row>
    <row r="11" ht="15.75" customHeight="1">
      <c r="A11" s="31"/>
      <c r="B11" s="35"/>
      <c r="C11" s="37"/>
      <c r="D11" s="39"/>
      <c r="E11" s="41"/>
      <c r="F11" s="45"/>
      <c r="G11" s="47"/>
      <c r="H11" s="49"/>
    </row>
    <row r="12" ht="15.75" customHeight="1">
      <c r="A12" s="31"/>
      <c r="B12" s="35"/>
      <c r="C12" s="37"/>
      <c r="D12" s="39"/>
      <c r="E12" s="41"/>
      <c r="F12" s="45"/>
      <c r="G12" s="47"/>
      <c r="H12" s="49"/>
    </row>
    <row r="13" ht="15.75" customHeight="1">
      <c r="A13" s="31"/>
      <c r="B13" s="35"/>
      <c r="C13" s="37"/>
      <c r="D13" s="39"/>
      <c r="E13" s="41"/>
      <c r="F13" s="45"/>
      <c r="G13" s="47"/>
      <c r="H13" s="49"/>
    </row>
    <row r="14" ht="15.75" customHeight="1">
      <c r="A14" s="31"/>
      <c r="B14" s="35"/>
      <c r="C14" s="37"/>
      <c r="D14" s="39"/>
      <c r="E14" s="41"/>
      <c r="F14" s="45"/>
      <c r="G14" s="47"/>
      <c r="H14" s="49"/>
    </row>
    <row r="15" ht="15.75" customHeight="1">
      <c r="A15" s="31"/>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F2:G2"/>
    <mergeCell ref="G3:G4"/>
    <mergeCell ref="F3:F4"/>
    <mergeCell ref="E17:H17"/>
    <mergeCell ref="F18:H18"/>
    <mergeCell ref="A17:D17"/>
    <mergeCell ref="A18:D18"/>
    <mergeCell ref="H3:H4"/>
    <mergeCell ref="B3:B4"/>
    <mergeCell ref="C3:C4"/>
    <mergeCell ref="A2:C2"/>
    <mergeCell ref="A1:C1"/>
    <mergeCell ref="E3:E4"/>
    <mergeCell ref="D3:D4"/>
    <mergeCell ref="F1:G1"/>
    <mergeCell ref="A3:A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15.43"/>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27.0" customHeight="1">
      <c r="A2" s="12" t="s">
        <v>6</v>
      </c>
      <c r="B2" s="4"/>
      <c r="C2" s="6"/>
      <c r="D2" s="15">
        <v>43587.0</v>
      </c>
      <c r="E2" s="17" t="s">
        <v>806</v>
      </c>
      <c r="F2" s="20">
        <v>1.0</v>
      </c>
      <c r="G2" s="6"/>
      <c r="H2" s="22" t="s">
        <v>5</v>
      </c>
      <c r="R2" s="1"/>
      <c r="S2" s="1"/>
      <c r="T2" s="1"/>
      <c r="U2" s="1"/>
      <c r="V2" s="1"/>
      <c r="W2" s="1"/>
      <c r="X2" s="1"/>
      <c r="Y2" s="1"/>
      <c r="Z2" s="1"/>
    </row>
    <row r="3" ht="20.2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39" t="s">
        <v>414</v>
      </c>
      <c r="E5" s="41" t="s">
        <v>416</v>
      </c>
      <c r="F5" s="45"/>
      <c r="G5" s="47"/>
      <c r="H5" s="49"/>
    </row>
    <row r="6" ht="35.25" customHeight="1">
      <c r="A6" s="31">
        <v>2.0</v>
      </c>
      <c r="B6" s="35" t="s">
        <v>22</v>
      </c>
      <c r="C6" s="37" t="s">
        <v>498</v>
      </c>
      <c r="D6" s="69" t="s">
        <v>414</v>
      </c>
      <c r="E6" s="41" t="s">
        <v>418</v>
      </c>
      <c r="F6" s="45"/>
      <c r="G6" s="47"/>
      <c r="H6" s="49"/>
    </row>
    <row r="7">
      <c r="A7" s="31">
        <v>3.0</v>
      </c>
      <c r="B7" s="35" t="s">
        <v>97</v>
      </c>
      <c r="C7" s="37" t="s">
        <v>809</v>
      </c>
      <c r="D7" s="70" t="s">
        <v>414</v>
      </c>
      <c r="E7" s="41" t="s">
        <v>810</v>
      </c>
      <c r="F7" s="45"/>
      <c r="G7" s="47"/>
      <c r="H7" s="49"/>
    </row>
    <row r="8" ht="34.5" customHeight="1">
      <c r="A8" s="31">
        <v>4.0</v>
      </c>
      <c r="B8" s="35"/>
      <c r="C8" s="37"/>
      <c r="D8" s="39"/>
      <c r="E8" s="41"/>
      <c r="F8" s="45"/>
      <c r="G8" s="47"/>
      <c r="H8" s="49"/>
    </row>
    <row r="9" ht="15.75" customHeight="1">
      <c r="A9" s="31">
        <v>5.0</v>
      </c>
      <c r="B9" s="35"/>
      <c r="C9" s="37"/>
      <c r="D9" s="39"/>
      <c r="E9" s="41"/>
      <c r="F9" s="45"/>
      <c r="G9" s="47"/>
      <c r="H9" s="49"/>
    </row>
    <row r="10" ht="15.75" customHeight="1">
      <c r="A10" s="31">
        <v>6.0</v>
      </c>
      <c r="B10" s="35"/>
      <c r="C10" s="37"/>
      <c r="D10" s="39"/>
      <c r="E10" s="41"/>
      <c r="F10" s="45"/>
      <c r="G10" s="47"/>
      <c r="H10" s="49"/>
    </row>
    <row r="11" ht="15.75" customHeight="1">
      <c r="A11" s="31">
        <v>7.0</v>
      </c>
      <c r="B11" s="35"/>
      <c r="C11" s="37"/>
      <c r="D11" s="39"/>
      <c r="E11" s="41"/>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F3:F4"/>
    <mergeCell ref="B3:B4"/>
    <mergeCell ref="C3:C4"/>
    <mergeCell ref="E3:E4"/>
    <mergeCell ref="D3:D4"/>
    <mergeCell ref="A2:C2"/>
    <mergeCell ref="A1:C1"/>
    <mergeCell ref="G3:G4"/>
    <mergeCell ref="A3:A4"/>
    <mergeCell ref="F2:G2"/>
    <mergeCell ref="E17:H17"/>
    <mergeCell ref="F18:H18"/>
    <mergeCell ref="A17:D17"/>
    <mergeCell ref="A18:D18"/>
    <mergeCell ref="H3:H4"/>
    <mergeCell ref="F1:G1"/>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16.86"/>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24.75" customHeight="1">
      <c r="A2" s="12" t="s">
        <v>6</v>
      </c>
      <c r="B2" s="4"/>
      <c r="C2" s="6"/>
      <c r="D2" s="15">
        <v>43587.0</v>
      </c>
      <c r="E2" s="17" t="s">
        <v>807</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69" t="s">
        <v>414</v>
      </c>
      <c r="E5" s="41" t="s">
        <v>416</v>
      </c>
      <c r="F5" s="45"/>
      <c r="G5" s="47"/>
      <c r="H5" s="49"/>
    </row>
    <row r="6" ht="35.25" customHeight="1">
      <c r="A6" s="31">
        <v>2.0</v>
      </c>
      <c r="B6" s="35" t="s">
        <v>22</v>
      </c>
      <c r="C6" s="37" t="s">
        <v>473</v>
      </c>
      <c r="D6" s="69" t="s">
        <v>414</v>
      </c>
      <c r="E6" s="41" t="s">
        <v>418</v>
      </c>
      <c r="F6" s="45"/>
      <c r="G6" s="47"/>
      <c r="H6" s="49"/>
    </row>
    <row r="7">
      <c r="A7" s="31">
        <v>3.0</v>
      </c>
      <c r="B7" s="35" t="s">
        <v>33</v>
      </c>
      <c r="C7" s="37" t="s">
        <v>655</v>
      </c>
      <c r="D7" s="69" t="s">
        <v>414</v>
      </c>
      <c r="E7" s="41" t="s">
        <v>436</v>
      </c>
      <c r="F7" s="45"/>
      <c r="G7" s="47"/>
      <c r="H7" s="49"/>
    </row>
    <row r="8" ht="15.75" customHeight="1">
      <c r="A8" s="31">
        <v>4.0</v>
      </c>
      <c r="B8" s="35" t="s">
        <v>33</v>
      </c>
      <c r="C8" s="37" t="s">
        <v>811</v>
      </c>
      <c r="D8" s="69" t="s">
        <v>414</v>
      </c>
      <c r="E8" s="41" t="s">
        <v>477</v>
      </c>
      <c r="F8" s="45"/>
      <c r="G8" s="47"/>
      <c r="H8" s="49"/>
    </row>
    <row r="9" ht="23.25" customHeight="1">
      <c r="A9" s="31">
        <v>5.0</v>
      </c>
      <c r="B9" s="35" t="s">
        <v>97</v>
      </c>
      <c r="C9" s="37" t="s">
        <v>812</v>
      </c>
      <c r="D9" s="69" t="s">
        <v>414</v>
      </c>
      <c r="E9" s="41" t="s">
        <v>449</v>
      </c>
      <c r="F9" s="45"/>
      <c r="G9" s="47"/>
      <c r="H9" s="49"/>
    </row>
    <row r="10" ht="15.75" customHeight="1">
      <c r="A10" s="31">
        <v>6.0</v>
      </c>
      <c r="B10" s="35"/>
      <c r="C10" s="37"/>
      <c r="D10" s="39"/>
      <c r="E10" s="41"/>
      <c r="F10" s="45"/>
      <c r="G10" s="47"/>
      <c r="H10" s="49"/>
    </row>
    <row r="11" ht="15.75" customHeight="1">
      <c r="A11" s="31">
        <v>7.0</v>
      </c>
      <c r="B11" s="35"/>
      <c r="C11" s="37"/>
      <c r="D11" s="39"/>
      <c r="E11" s="41"/>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B3:B4"/>
    <mergeCell ref="A3:A4"/>
    <mergeCell ref="A17:D17"/>
    <mergeCell ref="A18:D18"/>
    <mergeCell ref="G3:G4"/>
    <mergeCell ref="E17:H17"/>
    <mergeCell ref="F18:H18"/>
    <mergeCell ref="H3:H4"/>
    <mergeCell ref="F3:F4"/>
    <mergeCell ref="C3:C4"/>
    <mergeCell ref="E3:E4"/>
    <mergeCell ref="D3:D4"/>
    <mergeCell ref="A2:C2"/>
    <mergeCell ref="A1:C1"/>
    <mergeCell ref="F2:G2"/>
    <mergeCell ref="F1:G1"/>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26.29"/>
    <col customWidth="1" min="4" max="4" width="21.57"/>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30.75" customHeight="1">
      <c r="A2" s="12" t="s">
        <v>6</v>
      </c>
      <c r="B2" s="4"/>
      <c r="C2" s="6"/>
      <c r="D2" s="15">
        <v>43587.0</v>
      </c>
      <c r="E2" s="17" t="s">
        <v>808</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69" t="s">
        <v>414</v>
      </c>
      <c r="E5" s="41" t="s">
        <v>416</v>
      </c>
      <c r="F5" s="45"/>
      <c r="G5" s="47"/>
      <c r="H5" s="49"/>
    </row>
    <row r="6" ht="35.25" customHeight="1">
      <c r="A6" s="31">
        <v>2.0</v>
      </c>
      <c r="B6" s="35" t="s">
        <v>22</v>
      </c>
      <c r="C6" s="37" t="s">
        <v>813</v>
      </c>
      <c r="D6" s="69" t="s">
        <v>414</v>
      </c>
      <c r="E6" s="41" t="s">
        <v>418</v>
      </c>
      <c r="F6" s="45"/>
      <c r="G6" s="47"/>
      <c r="H6" s="49"/>
    </row>
    <row r="7">
      <c r="A7" s="31">
        <v>3.0</v>
      </c>
      <c r="B7" s="35" t="s">
        <v>22</v>
      </c>
      <c r="C7" s="37" t="s">
        <v>814</v>
      </c>
      <c r="D7" s="69" t="s">
        <v>414</v>
      </c>
      <c r="E7" s="41" t="s">
        <v>494</v>
      </c>
      <c r="F7" s="45"/>
      <c r="G7" s="47"/>
      <c r="H7" s="49"/>
    </row>
    <row r="8">
      <c r="A8" s="31">
        <v>4.0</v>
      </c>
      <c r="B8" s="35" t="s">
        <v>33</v>
      </c>
      <c r="C8" s="37" t="s">
        <v>815</v>
      </c>
      <c r="D8" s="69" t="s">
        <v>414</v>
      </c>
      <c r="E8" s="41" t="s">
        <v>746</v>
      </c>
      <c r="F8" s="45"/>
      <c r="G8" s="47"/>
      <c r="H8" s="49"/>
    </row>
    <row r="9" ht="15.75" customHeight="1">
      <c r="A9" s="31">
        <v>5.0</v>
      </c>
      <c r="B9" s="35" t="s">
        <v>33</v>
      </c>
      <c r="C9" s="37" t="s">
        <v>816</v>
      </c>
      <c r="D9" s="69" t="s">
        <v>414</v>
      </c>
      <c r="E9" s="41" t="s">
        <v>817</v>
      </c>
      <c r="F9" s="45"/>
      <c r="G9" s="47"/>
      <c r="H9" s="49"/>
    </row>
    <row r="10" ht="21.75" customHeight="1">
      <c r="A10" s="31">
        <v>6.0</v>
      </c>
      <c r="B10" s="35" t="s">
        <v>33</v>
      </c>
      <c r="C10" s="37" t="s">
        <v>818</v>
      </c>
      <c r="D10" s="69" t="s">
        <v>414</v>
      </c>
      <c r="E10" s="41" t="s">
        <v>819</v>
      </c>
      <c r="F10" s="45"/>
      <c r="G10" s="47"/>
      <c r="H10" s="49"/>
    </row>
    <row r="11" ht="15.75" customHeight="1">
      <c r="A11" s="31">
        <v>7.0</v>
      </c>
      <c r="B11" s="35" t="s">
        <v>33</v>
      </c>
      <c r="C11" s="37" t="s">
        <v>820</v>
      </c>
      <c r="D11" s="69" t="s">
        <v>414</v>
      </c>
      <c r="E11" s="41" t="s">
        <v>471</v>
      </c>
      <c r="F11" s="45"/>
      <c r="G11" s="47"/>
      <c r="H11" s="49"/>
    </row>
    <row r="12" ht="15.75" customHeight="1">
      <c r="A12" s="31">
        <v>8.0</v>
      </c>
      <c r="B12" s="35" t="s">
        <v>97</v>
      </c>
      <c r="C12" s="37" t="s">
        <v>821</v>
      </c>
      <c r="D12" s="70" t="s">
        <v>414</v>
      </c>
      <c r="E12" s="41" t="s">
        <v>572</v>
      </c>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v>12.0</v>
      </c>
      <c r="B16" s="35"/>
      <c r="C16" s="37"/>
      <c r="D16" s="39"/>
      <c r="E16" s="41"/>
      <c r="F16" s="45"/>
      <c r="G16" s="47"/>
      <c r="H16" s="49"/>
    </row>
    <row r="17" ht="15.75" customHeight="1">
      <c r="A17" s="31">
        <v>13.0</v>
      </c>
      <c r="B17" s="35"/>
      <c r="C17" s="37"/>
      <c r="D17" s="39"/>
      <c r="E17" s="41"/>
      <c r="F17" s="45"/>
      <c r="G17" s="47"/>
      <c r="H17" s="49"/>
    </row>
    <row r="18" ht="15.75" customHeight="1">
      <c r="A18" s="31"/>
      <c r="B18" s="35"/>
      <c r="C18" s="37"/>
      <c r="D18" s="39"/>
      <c r="E18" s="41"/>
      <c r="F18" s="45"/>
      <c r="G18" s="47"/>
      <c r="H18" s="49"/>
    </row>
    <row r="19" ht="15.75" customHeight="1">
      <c r="A19" s="31"/>
      <c r="B19" s="35"/>
      <c r="C19" s="37"/>
      <c r="D19" s="39"/>
      <c r="E19" s="41"/>
      <c r="F19" s="45"/>
      <c r="G19" s="47"/>
      <c r="H19" s="49"/>
    </row>
    <row r="20" ht="15.75" customHeight="1">
      <c r="A20" s="31"/>
      <c r="B20" s="35"/>
      <c r="C20" s="37"/>
      <c r="D20" s="39"/>
      <c r="E20" s="41" t="s">
        <v>115</v>
      </c>
      <c r="F20" s="45"/>
      <c r="G20" s="47"/>
      <c r="H20" s="49"/>
    </row>
    <row r="21" ht="15.75" customHeight="1">
      <c r="A21" s="62" t="s">
        <v>116</v>
      </c>
      <c r="B21" s="13"/>
      <c r="C21" s="13"/>
      <c r="D21" s="14"/>
      <c r="E21" s="63" t="s">
        <v>117</v>
      </c>
      <c r="F21" s="13"/>
      <c r="G21" s="13"/>
      <c r="H21" s="14"/>
    </row>
    <row r="22" ht="78.75" customHeight="1">
      <c r="A22" s="64" t="s">
        <v>118</v>
      </c>
      <c r="B22" s="13"/>
      <c r="C22" s="13"/>
      <c r="D22" s="14"/>
      <c r="E22" s="64" t="s">
        <v>119</v>
      </c>
      <c r="F22" s="65" t="s">
        <v>120</v>
      </c>
      <c r="G22" s="13"/>
      <c r="H22" s="14"/>
    </row>
    <row r="23" ht="37.5" customHeight="1"/>
    <row r="24" ht="37.5" customHeight="1"/>
    <row r="25" ht="37.5" customHeight="1"/>
    <row r="26" ht="37.5" customHeight="1"/>
    <row r="27" ht="37.5" customHeight="1"/>
    <row r="28" ht="37.5" customHeight="1"/>
    <row r="29" ht="37.5" customHeight="1"/>
    <row r="30" ht="37.5" customHeight="1"/>
    <row r="31" ht="3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3:G4"/>
    <mergeCell ref="F3:F4"/>
    <mergeCell ref="F2:G2"/>
    <mergeCell ref="F1:G1"/>
    <mergeCell ref="C3:C4"/>
    <mergeCell ref="E3:E4"/>
    <mergeCell ref="D3:D4"/>
    <mergeCell ref="A2:C2"/>
    <mergeCell ref="A1:C1"/>
    <mergeCell ref="B3:B4"/>
    <mergeCell ref="A3:A4"/>
    <mergeCell ref="A21:D21"/>
    <mergeCell ref="A22:D22"/>
    <mergeCell ref="E21:H21"/>
    <mergeCell ref="F22:H22"/>
    <mergeCell ref="H3:H4"/>
  </mergeCells>
  <dataValidations>
    <dataValidation type="list" allowBlank="1" showInputMessage="1" showErrorMessage="1" prompt=" - " sqref="D5:D20">
      <formula1>Cause</formula1>
    </dataValidation>
    <dataValidation type="list" allowBlank="1" showInputMessage="1" showErrorMessage="1" prompt=" - " sqref="B5:B20">
      <formula1>Severity</formula1>
    </dataValidation>
    <dataValidation type="list" allowBlank="1" showInputMessage="1" showErrorMessage="1" prompt=" - " sqref="F5:F20">
      <formula1>Status</formula1>
    </dataValidation>
    <dataValidation type="list" allowBlank="1" showInputMessage="1" showErrorMessage="1" prompt=" - " sqref="G5:G20">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18.14"/>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29.25" customHeight="1">
      <c r="A2" s="12" t="s">
        <v>6</v>
      </c>
      <c r="B2" s="4"/>
      <c r="C2" s="6"/>
      <c r="D2" s="15">
        <v>43587.0</v>
      </c>
      <c r="E2" s="17" t="s">
        <v>822</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t="s">
        <v>33</v>
      </c>
      <c r="C5" s="37" t="s">
        <v>413</v>
      </c>
      <c r="D5" s="69" t="s">
        <v>414</v>
      </c>
      <c r="E5" s="41" t="s">
        <v>416</v>
      </c>
      <c r="F5" s="45"/>
      <c r="G5" s="47"/>
      <c r="H5" s="49"/>
    </row>
    <row r="6" ht="35.25" customHeight="1">
      <c r="A6" s="31">
        <v>2.0</v>
      </c>
      <c r="B6" s="35"/>
      <c r="C6" s="37" t="s">
        <v>829</v>
      </c>
      <c r="D6" s="69" t="s">
        <v>414</v>
      </c>
      <c r="E6" s="41" t="s">
        <v>481</v>
      </c>
      <c r="F6" s="45"/>
      <c r="G6" s="47"/>
      <c r="H6" s="49"/>
    </row>
    <row r="7">
      <c r="A7" s="31">
        <v>3.0</v>
      </c>
      <c r="B7" s="35" t="s">
        <v>22</v>
      </c>
      <c r="C7" s="37" t="s">
        <v>830</v>
      </c>
      <c r="D7" s="69" t="s">
        <v>414</v>
      </c>
      <c r="E7" s="41" t="s">
        <v>442</v>
      </c>
      <c r="F7" s="45"/>
      <c r="G7" s="47"/>
      <c r="H7" s="49"/>
    </row>
    <row r="8" ht="12.75" customHeight="1">
      <c r="A8" s="31">
        <v>4.0</v>
      </c>
      <c r="B8" s="35" t="s">
        <v>33</v>
      </c>
      <c r="C8" s="37" t="s">
        <v>833</v>
      </c>
      <c r="D8" s="69" t="s">
        <v>414</v>
      </c>
      <c r="E8" s="41" t="s">
        <v>494</v>
      </c>
      <c r="F8" s="45"/>
      <c r="G8" s="47"/>
      <c r="H8" s="49"/>
    </row>
    <row r="9" ht="15.75" customHeight="1">
      <c r="A9" s="31">
        <v>5.0</v>
      </c>
      <c r="B9" s="35" t="s">
        <v>33</v>
      </c>
      <c r="C9" s="37" t="s">
        <v>838</v>
      </c>
      <c r="D9" s="70" t="s">
        <v>414</v>
      </c>
      <c r="E9" s="41" t="s">
        <v>839</v>
      </c>
      <c r="F9" s="45"/>
      <c r="G9" s="47"/>
      <c r="H9" s="49"/>
    </row>
    <row r="10" ht="15.75" customHeight="1">
      <c r="A10" s="31">
        <v>6.0</v>
      </c>
      <c r="B10" s="35" t="s">
        <v>33</v>
      </c>
      <c r="C10" s="37" t="s">
        <v>841</v>
      </c>
      <c r="D10" s="69" t="s">
        <v>414</v>
      </c>
      <c r="E10" s="41" t="s">
        <v>460</v>
      </c>
      <c r="F10" s="45"/>
      <c r="G10" s="47"/>
      <c r="H10" s="49"/>
    </row>
    <row r="11" ht="15.75" customHeight="1">
      <c r="A11" s="31">
        <v>7.0</v>
      </c>
      <c r="B11" s="35"/>
      <c r="C11" s="37"/>
      <c r="D11" s="39"/>
      <c r="E11" s="41"/>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F2:G2"/>
    <mergeCell ref="A2:C2"/>
    <mergeCell ref="B3:B4"/>
    <mergeCell ref="A3:A4"/>
    <mergeCell ref="A17:D17"/>
    <mergeCell ref="A18:D18"/>
    <mergeCell ref="E17:H17"/>
    <mergeCell ref="F18:H18"/>
    <mergeCell ref="H3:H4"/>
    <mergeCell ref="G3:G4"/>
    <mergeCell ref="E3:E4"/>
    <mergeCell ref="F3:F4"/>
    <mergeCell ref="C3:C4"/>
    <mergeCell ref="D3:D4"/>
    <mergeCell ref="F1:G1"/>
    <mergeCell ref="A1:C1"/>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8.0"/>
    <col customWidth="1" min="4" max="4" width="19.0"/>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38.25" customHeight="1">
      <c r="A2" s="12" t="s">
        <v>6</v>
      </c>
      <c r="B2" s="4"/>
      <c r="C2" s="6"/>
      <c r="D2" s="15">
        <v>43587.0</v>
      </c>
      <c r="E2" s="17" t="s">
        <v>825</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29.25" customHeight="1">
      <c r="A5" s="31">
        <v>1.0</v>
      </c>
      <c r="B5" s="35"/>
      <c r="C5" s="37"/>
      <c r="D5" s="39"/>
      <c r="E5" s="41"/>
      <c r="F5" s="45"/>
      <c r="G5" s="47"/>
      <c r="H5" s="49"/>
    </row>
    <row r="6" ht="35.25" customHeight="1">
      <c r="A6" s="31">
        <v>2.0</v>
      </c>
      <c r="B6" s="35"/>
      <c r="C6" s="37"/>
      <c r="D6" s="39"/>
      <c r="E6" s="41"/>
      <c r="F6" s="45"/>
      <c r="G6" s="47"/>
      <c r="H6" s="49"/>
    </row>
    <row r="7">
      <c r="A7" s="31">
        <v>3.0</v>
      </c>
      <c r="B7" s="35"/>
      <c r="C7" s="37"/>
      <c r="D7" s="39"/>
      <c r="E7" s="41"/>
      <c r="F7" s="45"/>
      <c r="G7" s="47"/>
      <c r="H7" s="49"/>
    </row>
    <row r="8" ht="34.5" customHeight="1">
      <c r="A8" s="31">
        <v>4.0</v>
      </c>
      <c r="B8" s="35"/>
      <c r="C8" s="37"/>
      <c r="D8" s="39"/>
      <c r="E8" s="41"/>
      <c r="F8" s="45"/>
      <c r="G8" s="47"/>
      <c r="H8" s="49"/>
    </row>
    <row r="9" ht="15.75" customHeight="1">
      <c r="A9" s="31">
        <v>5.0</v>
      </c>
      <c r="B9" s="35"/>
      <c r="C9" s="37"/>
      <c r="D9" s="39"/>
      <c r="E9" s="41"/>
      <c r="F9" s="45"/>
      <c r="G9" s="47"/>
      <c r="H9" s="49"/>
    </row>
    <row r="10" ht="15.75" customHeight="1">
      <c r="A10" s="31">
        <v>6.0</v>
      </c>
      <c r="B10" s="35"/>
      <c r="C10" s="37"/>
      <c r="D10" s="39"/>
      <c r="E10" s="41"/>
      <c r="F10" s="45"/>
      <c r="G10" s="47"/>
      <c r="H10" s="49"/>
    </row>
    <row r="11" ht="15.75" customHeight="1">
      <c r="A11" s="31">
        <v>7.0</v>
      </c>
      <c r="B11" s="35"/>
      <c r="C11" s="37"/>
      <c r="D11" s="39"/>
      <c r="E11" s="41"/>
      <c r="F11" s="45"/>
      <c r="G11" s="47"/>
      <c r="H11" s="49"/>
    </row>
    <row r="12" ht="15.75" customHeight="1">
      <c r="A12" s="31">
        <v>8.0</v>
      </c>
      <c r="B12" s="35"/>
      <c r="C12" s="37"/>
      <c r="D12" s="39"/>
      <c r="E12" s="41"/>
      <c r="F12" s="45"/>
      <c r="G12" s="47"/>
      <c r="H12" s="49"/>
    </row>
    <row r="13" ht="15.75" customHeight="1">
      <c r="A13" s="31">
        <v>9.0</v>
      </c>
      <c r="B13" s="35"/>
      <c r="C13" s="37"/>
      <c r="D13" s="39"/>
      <c r="E13" s="41"/>
      <c r="F13" s="45"/>
      <c r="G13" s="47"/>
      <c r="H13" s="49"/>
    </row>
    <row r="14" ht="15.75" customHeight="1">
      <c r="A14" s="31">
        <v>10.0</v>
      </c>
      <c r="B14" s="35"/>
      <c r="C14" s="37"/>
      <c r="D14" s="39"/>
      <c r="E14" s="41"/>
      <c r="F14" s="45"/>
      <c r="G14" s="47"/>
      <c r="H14" s="49"/>
    </row>
    <row r="15" ht="15.75" customHeight="1">
      <c r="A15" s="31">
        <v>11.0</v>
      </c>
      <c r="B15" s="35"/>
      <c r="C15" s="37"/>
      <c r="D15" s="39"/>
      <c r="E15" s="41"/>
      <c r="F15" s="45"/>
      <c r="G15" s="47"/>
      <c r="H15" s="49"/>
    </row>
    <row r="16" ht="15.75" customHeight="1">
      <c r="A16" s="31"/>
      <c r="B16" s="35"/>
      <c r="C16" s="37"/>
      <c r="D16" s="39"/>
      <c r="E16" s="41" t="s">
        <v>115</v>
      </c>
      <c r="F16" s="45"/>
      <c r="G16" s="47"/>
      <c r="H16" s="49"/>
    </row>
    <row r="17" ht="15.75" customHeight="1">
      <c r="A17" s="62" t="s">
        <v>116</v>
      </c>
      <c r="B17" s="13"/>
      <c r="C17" s="13"/>
      <c r="D17" s="14"/>
      <c r="E17" s="63" t="s">
        <v>117</v>
      </c>
      <c r="F17" s="13"/>
      <c r="G17" s="13"/>
      <c r="H17" s="14"/>
    </row>
    <row r="18" ht="78.75" customHeight="1">
      <c r="A18" s="64" t="s">
        <v>118</v>
      </c>
      <c r="B18" s="13"/>
      <c r="C18" s="13"/>
      <c r="D18" s="14"/>
      <c r="E18" s="64" t="s">
        <v>119</v>
      </c>
      <c r="F18" s="65" t="s">
        <v>120</v>
      </c>
      <c r="G18" s="13"/>
      <c r="H18" s="14"/>
    </row>
    <row r="19" ht="37.5" customHeight="1"/>
    <row r="20" ht="37.5" customHeight="1"/>
    <row r="21" ht="37.5" customHeight="1"/>
    <row r="22" ht="37.5" customHeight="1"/>
    <row r="23" ht="37.5" customHeight="1"/>
    <row r="24" ht="37.5" customHeight="1"/>
    <row r="25" ht="37.5" customHeight="1"/>
    <row r="26" ht="37.5" customHeight="1"/>
    <row r="27" ht="3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F2:G2"/>
    <mergeCell ref="H3:H4"/>
    <mergeCell ref="G3:G4"/>
    <mergeCell ref="F3:F4"/>
    <mergeCell ref="F1:G1"/>
    <mergeCell ref="B3:B4"/>
    <mergeCell ref="C3:C4"/>
    <mergeCell ref="A2:C2"/>
    <mergeCell ref="A1:C1"/>
    <mergeCell ref="A3:A4"/>
    <mergeCell ref="A17:D17"/>
    <mergeCell ref="A18:D18"/>
    <mergeCell ref="E17:H17"/>
    <mergeCell ref="F18:H18"/>
    <mergeCell ref="E3:E4"/>
    <mergeCell ref="D3:D4"/>
  </mergeCells>
  <dataValidations>
    <dataValidation type="list" allowBlank="1" showInputMessage="1" showErrorMessage="1" prompt=" - " sqref="D5:D16">
      <formula1>Cause</formula1>
    </dataValidation>
    <dataValidation type="list" allowBlank="1" showInputMessage="1" showErrorMessage="1" prompt=" - " sqref="B5:B16">
      <formula1>Severity</formula1>
    </dataValidation>
    <dataValidation type="list" allowBlank="1" showInputMessage="1" showErrorMessage="1" prompt=" - " sqref="F5:F16">
      <formula1>Status</formula1>
    </dataValidation>
    <dataValidation type="list" allowBlank="1" showInputMessage="1" showErrorMessage="1" prompt=" - " sqref="G5:G16">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43"/>
    <col customWidth="1" min="2" max="2" width="86.14"/>
    <col customWidth="1" min="3" max="10" width="8.0"/>
  </cols>
  <sheetData>
    <row r="1" ht="19.5" customHeight="1">
      <c r="A1" s="74" t="s">
        <v>823</v>
      </c>
      <c r="C1" s="75"/>
      <c r="D1" s="75"/>
      <c r="E1" s="75"/>
      <c r="F1" s="75"/>
      <c r="G1" s="75"/>
      <c r="H1" s="75"/>
      <c r="I1" s="75"/>
      <c r="J1" s="75"/>
    </row>
    <row r="2" ht="42.0" customHeight="1">
      <c r="A2" s="76" t="s">
        <v>824</v>
      </c>
      <c r="C2" s="75"/>
      <c r="D2" s="75"/>
      <c r="E2" s="75"/>
      <c r="F2" s="75"/>
      <c r="G2" s="75"/>
      <c r="H2" s="75"/>
      <c r="I2" s="75"/>
      <c r="J2" s="75"/>
    </row>
    <row r="3" ht="12.75" customHeight="1">
      <c r="A3" s="77" t="s">
        <v>826</v>
      </c>
      <c r="B3" s="78" t="s">
        <v>827</v>
      </c>
    </row>
    <row r="4" ht="12.75" customHeight="1">
      <c r="A4" s="79" t="s">
        <v>828</v>
      </c>
      <c r="B4" s="14"/>
    </row>
    <row r="5" ht="12.75" customHeight="1">
      <c r="A5" s="80" t="s">
        <v>0</v>
      </c>
      <c r="B5" s="80" t="s">
        <v>831</v>
      </c>
    </row>
    <row r="6" ht="14.25" customHeight="1">
      <c r="A6" s="80" t="s">
        <v>1</v>
      </c>
      <c r="B6" s="80" t="s">
        <v>832</v>
      </c>
    </row>
    <row r="7" ht="12.75" customHeight="1">
      <c r="A7" s="80" t="s">
        <v>3</v>
      </c>
      <c r="B7" s="80" t="s">
        <v>834</v>
      </c>
    </row>
    <row r="8" ht="12.75" customHeight="1">
      <c r="A8" s="80" t="s">
        <v>4</v>
      </c>
      <c r="B8" s="80" t="s">
        <v>835</v>
      </c>
    </row>
    <row r="9" ht="12.75" customHeight="1">
      <c r="A9" s="80" t="s">
        <v>2</v>
      </c>
      <c r="B9" s="80" t="s">
        <v>836</v>
      </c>
    </row>
    <row r="10" ht="12.75" customHeight="1">
      <c r="A10" s="79" t="s">
        <v>837</v>
      </c>
      <c r="B10" s="14"/>
    </row>
    <row r="11" ht="12.75" customHeight="1">
      <c r="A11" s="80" t="s">
        <v>11</v>
      </c>
      <c r="B11" s="80" t="s">
        <v>840</v>
      </c>
    </row>
    <row r="12" ht="25.5" customHeight="1">
      <c r="A12" s="80" t="s">
        <v>842</v>
      </c>
      <c r="B12" s="80" t="s">
        <v>843</v>
      </c>
    </row>
    <row r="13" ht="12.75" customHeight="1">
      <c r="A13" s="80" t="s">
        <v>844</v>
      </c>
      <c r="B13" s="80" t="s">
        <v>845</v>
      </c>
    </row>
    <row r="14" ht="25.5" customHeight="1">
      <c r="A14" s="80" t="s">
        <v>17</v>
      </c>
      <c r="B14" s="80" t="s">
        <v>846</v>
      </c>
    </row>
    <row r="15" ht="12.75" customHeight="1">
      <c r="A15" s="80" t="s">
        <v>18</v>
      </c>
      <c r="B15" s="80" t="s">
        <v>847</v>
      </c>
    </row>
    <row r="16" ht="12.75" customHeight="1">
      <c r="A16" s="79" t="s">
        <v>848</v>
      </c>
      <c r="B16" s="14"/>
    </row>
    <row r="17" ht="12.75" customHeight="1">
      <c r="A17" s="80" t="s">
        <v>19</v>
      </c>
      <c r="B17" s="80" t="s">
        <v>849</v>
      </c>
    </row>
    <row r="18" ht="12.75" customHeight="1">
      <c r="A18" s="80" t="s">
        <v>850</v>
      </c>
      <c r="B18" s="80" t="s">
        <v>851</v>
      </c>
    </row>
    <row r="19" ht="12.75" customHeight="1">
      <c r="A19" s="80" t="s">
        <v>21</v>
      </c>
      <c r="B19" s="80" t="s">
        <v>852</v>
      </c>
    </row>
    <row r="20" ht="12.75" customHeight="1"/>
    <row r="21" ht="19.5" customHeight="1">
      <c r="A21" s="74" t="s">
        <v>853</v>
      </c>
      <c r="C21" s="75"/>
      <c r="D21" s="75"/>
      <c r="E21" s="75"/>
      <c r="F21" s="75"/>
      <c r="G21" s="75"/>
      <c r="H21" s="75"/>
      <c r="I21" s="75"/>
      <c r="J21" s="75"/>
    </row>
    <row r="22" ht="18.0" customHeight="1">
      <c r="A22" s="76" t="s">
        <v>854</v>
      </c>
      <c r="C22" s="75"/>
      <c r="D22" s="75"/>
      <c r="E22" s="75"/>
      <c r="F22" s="75"/>
      <c r="G22" s="75"/>
      <c r="H22" s="75"/>
      <c r="I22" s="75"/>
      <c r="J22" s="75"/>
    </row>
    <row r="23" ht="12.75" customHeight="1">
      <c r="A23" s="77" t="s">
        <v>826</v>
      </c>
      <c r="B23" s="78" t="s">
        <v>827</v>
      </c>
    </row>
    <row r="24" ht="12.75" customHeight="1">
      <c r="A24" s="79" t="s">
        <v>855</v>
      </c>
      <c r="B24" s="14"/>
    </row>
    <row r="25" ht="12.75" customHeight="1">
      <c r="A25" s="80" t="s">
        <v>0</v>
      </c>
      <c r="B25" s="80" t="s">
        <v>831</v>
      </c>
    </row>
    <row r="26" ht="14.25" customHeight="1">
      <c r="A26" s="80" t="s">
        <v>1</v>
      </c>
      <c r="B26" s="80" t="s">
        <v>832</v>
      </c>
    </row>
    <row r="27" ht="12.75" customHeight="1">
      <c r="A27" s="80" t="s">
        <v>3</v>
      </c>
      <c r="B27" s="80" t="s">
        <v>834</v>
      </c>
    </row>
    <row r="28" ht="12.75" customHeight="1">
      <c r="A28" s="80" t="s">
        <v>4</v>
      </c>
      <c r="B28" s="80" t="s">
        <v>835</v>
      </c>
    </row>
    <row r="29" ht="12.75" customHeight="1">
      <c r="A29" s="80" t="s">
        <v>2</v>
      </c>
      <c r="B29" s="80" t="s">
        <v>836</v>
      </c>
    </row>
    <row r="30" ht="12.75" customHeight="1">
      <c r="A30" s="79" t="s">
        <v>856</v>
      </c>
      <c r="B30" s="14"/>
    </row>
    <row r="31" ht="12.75" customHeight="1">
      <c r="A31" s="80" t="s">
        <v>12</v>
      </c>
      <c r="B31" s="80" t="s">
        <v>857</v>
      </c>
    </row>
    <row r="32" ht="14.25" customHeight="1">
      <c r="A32" s="80" t="s">
        <v>858</v>
      </c>
      <c r="B32" s="80" t="s">
        <v>859</v>
      </c>
    </row>
    <row r="33" ht="25.5" customHeight="1">
      <c r="A33" s="80" t="s">
        <v>860</v>
      </c>
      <c r="B33" s="80" t="s">
        <v>861</v>
      </c>
    </row>
    <row r="34" ht="12.75" customHeight="1"/>
    <row r="35" ht="12.75" customHeight="1"/>
    <row r="36" ht="12.75" customHeight="1">
      <c r="A36" s="75"/>
      <c r="B36" s="75"/>
    </row>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24:B24"/>
    <mergeCell ref="A30:B30"/>
    <mergeCell ref="A21:B21"/>
    <mergeCell ref="A22:B22"/>
    <mergeCell ref="A2:B2"/>
    <mergeCell ref="A1:B1"/>
    <mergeCell ref="A16:B16"/>
    <mergeCell ref="A10:B10"/>
    <mergeCell ref="A4:B4"/>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0"/>
    <col customWidth="1" min="2" max="2" width="23.86"/>
    <col customWidth="1" min="3" max="3" width="12.29"/>
    <col customWidth="1" min="4" max="4" width="9.14"/>
    <col customWidth="1" min="5" max="5" width="22.57"/>
    <col customWidth="1" min="6" max="7" width="9.14"/>
    <col customWidth="1" min="8" max="26" width="8.0"/>
  </cols>
  <sheetData>
    <row r="1" ht="12.75" customHeight="1">
      <c r="A1" s="1"/>
      <c r="B1" s="1"/>
      <c r="C1" s="1"/>
      <c r="D1" s="1"/>
      <c r="E1" s="1"/>
      <c r="F1" s="1"/>
      <c r="G1" s="1"/>
      <c r="H1" s="1"/>
      <c r="I1" s="1"/>
      <c r="J1" s="1"/>
      <c r="K1" s="1"/>
      <c r="L1" s="1"/>
      <c r="M1" s="1"/>
      <c r="N1" s="1"/>
      <c r="O1" s="1"/>
      <c r="P1" s="1"/>
      <c r="Q1" s="1"/>
      <c r="R1" s="1"/>
      <c r="S1" s="1"/>
      <c r="T1" s="1"/>
      <c r="U1" s="1"/>
      <c r="V1" s="1"/>
      <c r="W1" s="1"/>
      <c r="X1" s="1"/>
      <c r="Y1" s="1"/>
      <c r="Z1" s="1"/>
    </row>
    <row r="2" ht="12.75" customHeight="1">
      <c r="A2" s="1"/>
      <c r="B2" s="5"/>
      <c r="C2" s="1"/>
      <c r="D2" s="1"/>
      <c r="E2" s="1"/>
      <c r="F2" s="1"/>
      <c r="G2" s="1"/>
      <c r="H2" s="1"/>
      <c r="I2" s="1"/>
      <c r="J2" s="1"/>
      <c r="K2" s="1"/>
      <c r="L2" s="1"/>
      <c r="M2" s="1"/>
      <c r="N2" s="1"/>
      <c r="O2" s="1"/>
      <c r="P2" s="1"/>
      <c r="Q2" s="1"/>
      <c r="R2" s="1"/>
      <c r="S2" s="1"/>
      <c r="T2" s="1"/>
      <c r="U2" s="1"/>
      <c r="V2" s="1"/>
      <c r="W2" s="1"/>
      <c r="X2" s="1"/>
      <c r="Y2" s="1"/>
      <c r="Z2" s="1"/>
    </row>
    <row r="3" ht="12.75" customHeight="1">
      <c r="A3" s="9" t="s">
        <v>2</v>
      </c>
      <c r="B3" s="11" t="s">
        <v>5</v>
      </c>
      <c r="C3" s="13"/>
      <c r="D3" s="13"/>
      <c r="E3" s="14"/>
      <c r="F3" s="1"/>
      <c r="G3" s="1"/>
      <c r="H3" s="1"/>
      <c r="I3" s="1"/>
      <c r="J3" s="1"/>
      <c r="K3" s="1"/>
      <c r="L3" s="1"/>
      <c r="M3" s="1"/>
      <c r="N3" s="1"/>
      <c r="O3" s="1"/>
      <c r="P3" s="1"/>
      <c r="Q3" s="1"/>
      <c r="R3" s="1"/>
      <c r="S3" s="1"/>
      <c r="T3" s="1"/>
      <c r="U3" s="1"/>
      <c r="V3" s="1"/>
      <c r="W3" s="1"/>
      <c r="X3" s="1"/>
      <c r="Y3" s="1"/>
      <c r="Z3" s="1"/>
    </row>
    <row r="4" ht="12.75" customHeight="1">
      <c r="A4" s="9" t="s">
        <v>3</v>
      </c>
      <c r="B4" s="11" t="s">
        <v>140</v>
      </c>
      <c r="C4" s="13"/>
      <c r="D4" s="13"/>
      <c r="E4" s="14"/>
      <c r="F4" s="1"/>
      <c r="G4" s="1"/>
      <c r="H4" s="1"/>
      <c r="I4" s="1"/>
      <c r="J4" s="1"/>
      <c r="K4" s="1"/>
      <c r="L4" s="1"/>
      <c r="M4" s="1"/>
      <c r="N4" s="1"/>
      <c r="O4" s="1"/>
      <c r="P4" s="1"/>
      <c r="Q4" s="1"/>
      <c r="R4" s="1"/>
      <c r="S4" s="1"/>
      <c r="T4" s="1"/>
      <c r="U4" s="1"/>
      <c r="V4" s="1"/>
      <c r="W4" s="1"/>
      <c r="X4" s="1"/>
      <c r="Y4" s="1"/>
      <c r="Z4" s="1"/>
    </row>
    <row r="5" ht="12.75" customHeight="1">
      <c r="A5" s="9" t="s">
        <v>8</v>
      </c>
      <c r="B5" s="19">
        <v>1.0</v>
      </c>
      <c r="C5" s="13"/>
      <c r="D5" s="13"/>
      <c r="E5" s="14"/>
      <c r="F5" s="1"/>
      <c r="G5" s="1"/>
      <c r="H5" s="1"/>
      <c r="I5" s="1"/>
      <c r="J5" s="1"/>
      <c r="K5" s="1"/>
      <c r="L5" s="1"/>
      <c r="M5" s="1"/>
      <c r="N5" s="1"/>
      <c r="O5" s="1"/>
      <c r="P5" s="1"/>
      <c r="Q5" s="1"/>
      <c r="R5" s="1"/>
      <c r="S5" s="1"/>
      <c r="T5" s="1"/>
      <c r="U5" s="1"/>
      <c r="V5" s="1"/>
      <c r="W5" s="1"/>
      <c r="X5" s="1"/>
      <c r="Y5" s="1"/>
      <c r="Z5" s="1"/>
    </row>
    <row r="6" ht="12.75" customHeight="1">
      <c r="A6" s="9" t="s">
        <v>9</v>
      </c>
      <c r="B6" s="11" t="s">
        <v>10</v>
      </c>
      <c r="C6" s="13"/>
      <c r="D6" s="13"/>
      <c r="E6" s="14"/>
      <c r="F6" s="1"/>
      <c r="G6" s="1"/>
      <c r="H6" s="1"/>
      <c r="I6" s="1"/>
      <c r="J6" s="1"/>
      <c r="K6" s="1"/>
      <c r="L6" s="1"/>
      <c r="M6" s="1"/>
      <c r="N6" s="1"/>
      <c r="O6" s="1"/>
      <c r="P6" s="1"/>
      <c r="Q6" s="1"/>
      <c r="R6" s="1"/>
      <c r="S6" s="1"/>
      <c r="T6" s="1"/>
      <c r="U6" s="1"/>
      <c r="V6" s="1"/>
      <c r="W6" s="1"/>
      <c r="X6" s="1"/>
      <c r="Y6" s="1"/>
      <c r="Z6" s="1"/>
    </row>
    <row r="7" ht="12.75" customHeight="1">
      <c r="A7" s="9"/>
      <c r="B7" s="1"/>
      <c r="C7" s="1"/>
      <c r="D7" s="1"/>
      <c r="E7" s="1"/>
      <c r="F7" s="1"/>
      <c r="G7" s="1"/>
      <c r="H7" s="1"/>
      <c r="I7" s="1"/>
      <c r="J7" s="1"/>
      <c r="K7" s="1"/>
      <c r="L7" s="1"/>
      <c r="M7" s="1"/>
      <c r="N7" s="1"/>
      <c r="O7" s="1"/>
      <c r="P7" s="1"/>
      <c r="Q7" s="1"/>
      <c r="R7" s="1"/>
      <c r="S7" s="1"/>
      <c r="T7" s="1"/>
      <c r="U7" s="1"/>
      <c r="V7" s="1"/>
      <c r="W7" s="1"/>
      <c r="X7" s="1"/>
      <c r="Y7" s="1"/>
      <c r="Z7" s="1"/>
    </row>
    <row r="8" ht="12.75" customHeight="1">
      <c r="A8" s="43" t="s">
        <v>14</v>
      </c>
      <c r="B8" s="48"/>
      <c r="C8" s="48"/>
      <c r="D8" s="48"/>
      <c r="E8" s="48"/>
      <c r="F8" s="5"/>
      <c r="G8" s="5"/>
      <c r="H8" s="1"/>
      <c r="I8" s="1"/>
      <c r="J8" s="1"/>
      <c r="K8" s="1"/>
      <c r="L8" s="1"/>
      <c r="M8" s="1"/>
      <c r="N8" s="1"/>
      <c r="O8" s="1"/>
      <c r="P8" s="1"/>
      <c r="Q8" s="1"/>
      <c r="R8" s="1"/>
      <c r="S8" s="1"/>
      <c r="T8" s="1"/>
      <c r="U8" s="1"/>
      <c r="V8" s="1"/>
      <c r="W8" s="1"/>
      <c r="X8" s="1"/>
      <c r="Y8" s="1"/>
      <c r="Z8" s="1"/>
    </row>
    <row r="9" ht="12.75" customHeight="1">
      <c r="A9" s="9" t="s">
        <v>30</v>
      </c>
      <c r="B9" s="50">
        <v>43587.0</v>
      </c>
      <c r="C9" s="14"/>
      <c r="D9" s="52"/>
      <c r="E9" s="52"/>
      <c r="F9" s="52"/>
      <c r="G9" s="52"/>
      <c r="H9" s="1"/>
      <c r="I9" s="1"/>
      <c r="J9" s="1"/>
      <c r="K9" s="1"/>
      <c r="L9" s="1"/>
      <c r="M9" s="1"/>
      <c r="N9" s="1"/>
      <c r="O9" s="1"/>
      <c r="P9" s="1"/>
      <c r="Q9" s="1"/>
      <c r="R9" s="1"/>
      <c r="S9" s="1"/>
      <c r="T9" s="1"/>
      <c r="U9" s="1"/>
      <c r="V9" s="1"/>
      <c r="W9" s="1"/>
      <c r="X9" s="1"/>
      <c r="Y9" s="1"/>
      <c r="Z9" s="1"/>
    </row>
    <row r="10" ht="12.75" customHeight="1">
      <c r="A10" s="9" t="s">
        <v>36</v>
      </c>
      <c r="B10" s="54">
        <v>0.6666666666666666</v>
      </c>
      <c r="C10" s="14"/>
      <c r="D10" s="52"/>
      <c r="E10" s="52"/>
      <c r="F10" s="52"/>
      <c r="G10" s="52"/>
      <c r="H10" s="1"/>
      <c r="I10" s="1"/>
      <c r="J10" s="1"/>
      <c r="K10" s="1"/>
      <c r="L10" s="1"/>
      <c r="M10" s="1"/>
      <c r="N10" s="1"/>
      <c r="O10" s="1"/>
      <c r="P10" s="1"/>
      <c r="Q10" s="1"/>
      <c r="R10" s="1"/>
      <c r="S10" s="1"/>
      <c r="T10" s="1"/>
      <c r="U10" s="1"/>
      <c r="V10" s="1"/>
      <c r="W10" s="1"/>
      <c r="X10" s="1"/>
      <c r="Y10" s="1"/>
      <c r="Z10" s="1"/>
    </row>
    <row r="11" ht="12.75" customHeight="1">
      <c r="A11" s="9" t="s">
        <v>43</v>
      </c>
      <c r="B11" s="54">
        <v>0.7916666666666666</v>
      </c>
      <c r="C11" s="14"/>
      <c r="D11" s="52"/>
      <c r="E11" s="52"/>
      <c r="F11" s="52"/>
      <c r="G11" s="52"/>
      <c r="H11" s="1"/>
      <c r="I11" s="1"/>
      <c r="J11" s="1"/>
      <c r="K11" s="1"/>
      <c r="L11" s="1"/>
      <c r="M11" s="1"/>
      <c r="N11" s="1"/>
      <c r="O11" s="1"/>
      <c r="P11" s="1"/>
      <c r="Q11" s="1"/>
      <c r="R11" s="1"/>
      <c r="S11" s="1"/>
      <c r="T11" s="1"/>
      <c r="U11" s="1"/>
      <c r="V11" s="1"/>
      <c r="W11" s="1"/>
      <c r="X11" s="1"/>
      <c r="Y11" s="1"/>
      <c r="Z11" s="1"/>
    </row>
    <row r="12" ht="12.75" customHeight="1">
      <c r="A12" s="9" t="s">
        <v>45</v>
      </c>
      <c r="B12" s="55" t="s">
        <v>46</v>
      </c>
      <c r="C12" s="56"/>
      <c r="D12" s="56"/>
      <c r="E12" s="56"/>
      <c r="F12" s="56"/>
      <c r="G12" s="57"/>
      <c r="H12" s="1"/>
      <c r="I12" s="1"/>
      <c r="J12" s="1"/>
      <c r="K12" s="1"/>
      <c r="L12" s="1"/>
      <c r="M12" s="1"/>
      <c r="N12" s="1"/>
      <c r="O12" s="1"/>
      <c r="P12" s="1"/>
      <c r="Q12" s="1"/>
      <c r="R12" s="1"/>
      <c r="S12" s="1"/>
      <c r="T12" s="1"/>
      <c r="U12" s="1"/>
      <c r="V12" s="1"/>
      <c r="W12" s="1"/>
      <c r="X12" s="1"/>
      <c r="Y12" s="1"/>
      <c r="Z12" s="1"/>
    </row>
    <row r="13" ht="27.0" customHeight="1">
      <c r="A13" s="1"/>
      <c r="B13" s="58"/>
      <c r="C13" s="40"/>
      <c r="D13" s="40"/>
      <c r="E13" s="40"/>
      <c r="F13" s="40"/>
      <c r="G13" s="42"/>
      <c r="H13" s="1"/>
      <c r="I13" s="1"/>
      <c r="J13" s="1"/>
      <c r="K13" s="1"/>
      <c r="L13" s="1"/>
      <c r="M13" s="1"/>
      <c r="N13" s="1"/>
      <c r="O13" s="1"/>
      <c r="P13" s="1"/>
      <c r="Q13" s="1"/>
      <c r="R13" s="1"/>
      <c r="S13" s="1"/>
      <c r="T13" s="1"/>
      <c r="U13" s="1"/>
      <c r="V13" s="1"/>
      <c r="W13" s="1"/>
      <c r="X13" s="1"/>
      <c r="Y13" s="1"/>
      <c r="Z13" s="1"/>
    </row>
    <row r="14"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75" customHeight="1">
      <c r="A16" s="1"/>
      <c r="B16" s="59" t="s">
        <v>53</v>
      </c>
      <c r="C16" s="59" t="s">
        <v>56</v>
      </c>
      <c r="D16" s="1"/>
      <c r="E16" s="59" t="s">
        <v>57</v>
      </c>
      <c r="F16" s="59" t="s">
        <v>56</v>
      </c>
      <c r="G16" s="1"/>
      <c r="H16" s="1"/>
      <c r="I16" s="1"/>
      <c r="J16" s="1"/>
      <c r="K16" s="1"/>
      <c r="L16" s="1"/>
      <c r="M16" s="1"/>
      <c r="N16" s="1"/>
      <c r="O16" s="1"/>
      <c r="P16" s="1"/>
      <c r="Q16" s="1"/>
      <c r="R16" s="1"/>
      <c r="S16" s="1"/>
      <c r="T16" s="1"/>
      <c r="U16" s="1"/>
      <c r="V16" s="1"/>
      <c r="W16" s="1"/>
      <c r="X16" s="1"/>
      <c r="Y16" s="1"/>
      <c r="Z16" s="1"/>
    </row>
    <row r="17" ht="12.75" customHeight="1">
      <c r="A17" s="1"/>
      <c r="B17" s="60" t="str">
        <f>DropDowns!B3</f>
        <v>Insufficient Planning</v>
      </c>
      <c r="C17" s="60">
        <f>COUNTIF('Setup Instructions'!D:D,'Setup Instructions Review Findi'!B17)</f>
        <v>0</v>
      </c>
      <c r="D17" s="1"/>
      <c r="E17" s="60" t="str">
        <f>DropDowns!F9</f>
        <v>Security</v>
      </c>
      <c r="F17" s="60">
        <f>COUNTIF('Setup Instructions'!B:B,'Setup Instructions Review Findi'!E17)</f>
        <v>0</v>
      </c>
      <c r="G17" s="1"/>
      <c r="H17" s="1"/>
      <c r="I17" s="1"/>
      <c r="J17" s="1"/>
      <c r="K17" s="1"/>
      <c r="L17" s="1"/>
      <c r="M17" s="1"/>
      <c r="N17" s="1"/>
      <c r="O17" s="1"/>
      <c r="P17" s="1"/>
      <c r="Q17" s="1"/>
      <c r="R17" s="1"/>
      <c r="S17" s="1"/>
      <c r="T17" s="1"/>
      <c r="U17" s="1"/>
      <c r="V17" s="1"/>
      <c r="W17" s="1"/>
      <c r="X17" s="1"/>
      <c r="Y17" s="1"/>
      <c r="Z17" s="1"/>
    </row>
    <row r="18" ht="12.75" customHeight="1">
      <c r="A18" s="1"/>
      <c r="B18" s="60" t="str">
        <f>DropDowns!B4</f>
        <v>Misunderstood Req</v>
      </c>
      <c r="C18" s="60">
        <f>COUNTIF('Setup Instructions'!D:D,'Setup Instructions Review Findi'!B18)</f>
        <v>0</v>
      </c>
      <c r="D18" s="1"/>
      <c r="E18" s="60" t="str">
        <f>DropDowns!F10</f>
        <v>High</v>
      </c>
      <c r="F18" s="60">
        <f>COUNTIF('Setup Instructions'!B:B,'Setup Instructions Review Findi'!E18)</f>
        <v>1</v>
      </c>
      <c r="G18" s="1"/>
      <c r="H18" s="1"/>
      <c r="I18" s="1"/>
      <c r="J18" s="1"/>
      <c r="K18" s="1"/>
      <c r="L18" s="1"/>
      <c r="M18" s="1"/>
      <c r="N18" s="1"/>
      <c r="O18" s="1"/>
      <c r="P18" s="1"/>
      <c r="Q18" s="1"/>
      <c r="R18" s="1"/>
      <c r="S18" s="1"/>
      <c r="T18" s="1"/>
      <c r="U18" s="1"/>
      <c r="V18" s="1"/>
      <c r="W18" s="1"/>
      <c r="X18" s="1"/>
      <c r="Y18" s="1"/>
      <c r="Z18" s="1"/>
    </row>
    <row r="19" ht="12.75" customHeight="1">
      <c r="A19" s="1"/>
      <c r="B19" s="60" t="str">
        <f>DropDowns!B5</f>
        <v>Requirements Error</v>
      </c>
      <c r="C19" s="60">
        <f>COUNTIF('Setup Instructions'!D:D,'Setup Instructions Review Findi'!B19)</f>
        <v>0</v>
      </c>
      <c r="D19" s="1"/>
      <c r="E19" s="60" t="str">
        <f>DropDowns!F11</f>
        <v>Medium</v>
      </c>
      <c r="F19" s="60">
        <f>COUNTIF('Setup Instructions'!B:B,'Setup Instructions Review Findi'!E19)</f>
        <v>2</v>
      </c>
      <c r="G19" s="1"/>
      <c r="H19" s="1"/>
      <c r="I19" s="1"/>
      <c r="J19" s="1"/>
      <c r="K19" s="1"/>
      <c r="L19" s="1"/>
      <c r="M19" s="1"/>
      <c r="N19" s="1"/>
      <c r="O19" s="1"/>
      <c r="P19" s="1"/>
      <c r="Q19" s="1"/>
      <c r="R19" s="1"/>
      <c r="S19" s="1"/>
      <c r="T19" s="1"/>
      <c r="U19" s="1"/>
      <c r="V19" s="1"/>
      <c r="W19" s="1"/>
      <c r="X19" s="1"/>
      <c r="Y19" s="1"/>
      <c r="Z19" s="1"/>
    </row>
    <row r="20" ht="12.75" customHeight="1">
      <c r="A20" s="1"/>
      <c r="B20" s="60" t="str">
        <f>DropDowns!B6</f>
        <v>Design Error</v>
      </c>
      <c r="C20" s="60">
        <f>COUNTIF('Setup Instructions'!D:D,'Setup Instructions Review Findi'!B20)</f>
        <v>0</v>
      </c>
      <c r="D20" s="1"/>
      <c r="E20" s="60" t="str">
        <f>DropDowns!F12</f>
        <v>Low</v>
      </c>
      <c r="F20" s="60">
        <f>COUNTIF('Setup Instructions'!B:B,'Setup Instructions Review Findi'!E20)</f>
        <v>1</v>
      </c>
      <c r="G20" s="1"/>
      <c r="H20" s="1"/>
      <c r="I20" s="1"/>
      <c r="J20" s="1"/>
      <c r="K20" s="1"/>
      <c r="L20" s="1"/>
      <c r="M20" s="1"/>
      <c r="N20" s="1"/>
      <c r="O20" s="1"/>
      <c r="P20" s="1"/>
      <c r="Q20" s="1"/>
      <c r="R20" s="1"/>
      <c r="S20" s="1"/>
      <c r="T20" s="1"/>
      <c r="U20" s="1"/>
      <c r="V20" s="1"/>
      <c r="W20" s="1"/>
      <c r="X20" s="1"/>
      <c r="Y20" s="1"/>
      <c r="Z20" s="1"/>
    </row>
    <row r="21" ht="12.75" customHeight="1">
      <c r="A21" s="1"/>
      <c r="B21" s="60" t="str">
        <f>DropDowns!B7</f>
        <v>Coding Error</v>
      </c>
      <c r="C21" s="60">
        <f>COUNTIF('Setup Instructions'!D:D,'Setup Instructions Review Findi'!B21)</f>
        <v>0</v>
      </c>
      <c r="D21" s="1"/>
      <c r="E21" s="60" t="str">
        <f>DropDowns!F13</f>
        <v>Question</v>
      </c>
      <c r="F21" s="60">
        <f>COUNTIF('Setup Instructions'!B:B,'Setup Instructions Review Findi'!E21)</f>
        <v>1</v>
      </c>
      <c r="G21" s="1"/>
      <c r="H21" s="1"/>
      <c r="I21" s="1"/>
      <c r="J21" s="1"/>
      <c r="K21" s="1"/>
      <c r="L21" s="1"/>
      <c r="M21" s="1"/>
      <c r="N21" s="1"/>
      <c r="O21" s="1"/>
      <c r="P21" s="1"/>
      <c r="Q21" s="1"/>
      <c r="R21" s="1"/>
      <c r="S21" s="1"/>
      <c r="T21" s="1"/>
      <c r="U21" s="1"/>
      <c r="V21" s="1"/>
      <c r="W21" s="1"/>
      <c r="X21" s="1"/>
      <c r="Y21" s="1"/>
      <c r="Z21" s="1"/>
    </row>
    <row r="22" ht="12.75" customHeight="1">
      <c r="A22" s="1"/>
      <c r="B22" s="60" t="str">
        <f>DropDowns!B8</f>
        <v>User Error</v>
      </c>
      <c r="C22" s="60">
        <f>COUNTIF('Setup Instructions'!D:D,'Setup Instructions Review Findi'!B22)</f>
        <v>0</v>
      </c>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60" t="str">
        <f>DropDowns!B9</f>
        <v>Data Error</v>
      </c>
      <c r="C23" s="60">
        <f>COUNTIF('Setup Instructions'!D:D,'Setup Instructions Review Findi'!B23)</f>
        <v>1</v>
      </c>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60" t="str">
        <f>DropDowns!B10</f>
        <v>Environment Error</v>
      </c>
      <c r="C24" s="60">
        <f>COUNTIF('Setup Instructions'!D:D,'Setup Instructions Review Findi'!B24)</f>
        <v>0</v>
      </c>
      <c r="D24" s="1"/>
      <c r="E24" s="60" t="s">
        <v>87</v>
      </c>
      <c r="F24" s="60">
        <f>COUNTIF('Setup Instructions'!F:F,"Open")</f>
        <v>0</v>
      </c>
      <c r="G24" s="1"/>
      <c r="H24" s="1"/>
      <c r="I24" s="1"/>
      <c r="J24" s="1"/>
      <c r="K24" s="1"/>
      <c r="L24" s="1"/>
      <c r="M24" s="1"/>
      <c r="N24" s="1"/>
      <c r="O24" s="1"/>
      <c r="P24" s="1"/>
      <c r="Q24" s="1"/>
      <c r="R24" s="1"/>
      <c r="S24" s="1"/>
      <c r="T24" s="1"/>
      <c r="U24" s="1"/>
      <c r="V24" s="1"/>
      <c r="W24" s="1"/>
      <c r="X24" s="1"/>
      <c r="Y24" s="1"/>
      <c r="Z24" s="1"/>
    </row>
    <row r="25" ht="12.75" customHeight="1">
      <c r="A25" s="1"/>
      <c r="B25" s="60" t="str">
        <f>DropDowns!B11</f>
        <v>Configuration Management</v>
      </c>
      <c r="C25" s="60">
        <f>COUNTIF('Setup Instructions'!D:D,'Setup Instructions Review Findi'!B25)</f>
        <v>0</v>
      </c>
      <c r="D25" s="1"/>
      <c r="E25" s="60" t="s">
        <v>90</v>
      </c>
      <c r="F25" s="60">
        <f>COUNTIF('Setup Instructions'!F:F,"Closed")</f>
        <v>0</v>
      </c>
      <c r="G25" s="1"/>
      <c r="H25" s="1"/>
      <c r="I25" s="1"/>
      <c r="J25" s="1"/>
      <c r="K25" s="1"/>
      <c r="L25" s="1"/>
      <c r="M25" s="1"/>
      <c r="N25" s="1"/>
      <c r="O25" s="1"/>
      <c r="P25" s="1"/>
      <c r="Q25" s="1"/>
      <c r="R25" s="1"/>
      <c r="S25" s="1"/>
      <c r="T25" s="1"/>
      <c r="U25" s="1"/>
      <c r="V25" s="1"/>
      <c r="W25" s="1"/>
      <c r="X25" s="1"/>
      <c r="Y25" s="1"/>
      <c r="Z25" s="1"/>
    </row>
    <row r="26" ht="12.75" customHeight="1">
      <c r="A26" s="1"/>
      <c r="B26" s="60" t="str">
        <f>DropDowns!B12</f>
        <v>Unclear/Ambiguous</v>
      </c>
      <c r="C26" s="60">
        <f>COUNTIF('Setup Instructions'!D:D,'Setup Instructions Review Findi'!B26)</f>
        <v>0</v>
      </c>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60" t="str">
        <f>DropDowns!B13</f>
        <v>Standards Error</v>
      </c>
      <c r="C27" s="60">
        <f>COUNTIF('Setup Instructions'!D:D,'Setup Instructions Review Findi'!B27)</f>
        <v>0</v>
      </c>
      <c r="D27" s="1"/>
      <c r="E27" s="60" t="s">
        <v>93</v>
      </c>
      <c r="F27" s="60">
        <f>COUNTIF('Setup Instructions'!G:G,"Yes")</f>
        <v>0</v>
      </c>
      <c r="G27" s="1"/>
      <c r="H27" s="1"/>
      <c r="I27" s="1"/>
      <c r="J27" s="1"/>
      <c r="K27" s="1"/>
      <c r="L27" s="1"/>
      <c r="M27" s="1"/>
      <c r="N27" s="1"/>
      <c r="O27" s="1"/>
      <c r="P27" s="1"/>
      <c r="Q27" s="1"/>
      <c r="R27" s="1"/>
      <c r="S27" s="1"/>
      <c r="T27" s="1"/>
      <c r="U27" s="1"/>
      <c r="V27" s="1"/>
      <c r="W27" s="1"/>
      <c r="X27" s="1"/>
      <c r="Y27" s="1"/>
      <c r="Z27" s="1"/>
    </row>
    <row r="28" ht="12.75" customHeight="1">
      <c r="A28" s="1"/>
      <c r="B28" s="60" t="str">
        <f>DropDowns!B14</f>
        <v>Missing Information</v>
      </c>
      <c r="C28" s="60">
        <f>COUNTIF('Setup Instructions'!D:D,'Setup Instructions Review Findi'!B28)</f>
        <v>3</v>
      </c>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60" t="str">
        <f>DropDowns!B15</f>
        <v>Other</v>
      </c>
      <c r="C29" s="60">
        <f>COUNTIF('Setup Instructions'!D:D,'Setup Instructions Review Findi'!B29)</f>
        <v>1</v>
      </c>
      <c r="D29" s="1"/>
      <c r="E29" s="60" t="s">
        <v>102</v>
      </c>
      <c r="F29" s="60">
        <f>COUNTA('User''s Manual Decisions'!A5:A35)</f>
        <v>4</v>
      </c>
      <c r="G29" s="1"/>
      <c r="H29" s="1"/>
      <c r="I29" s="1"/>
      <c r="J29" s="1"/>
      <c r="K29" s="1"/>
      <c r="L29" s="1"/>
      <c r="M29" s="1"/>
      <c r="N29" s="1"/>
      <c r="O29" s="1"/>
      <c r="P29" s="1"/>
      <c r="Q29" s="1"/>
      <c r="R29" s="1"/>
      <c r="S29" s="1"/>
      <c r="T29" s="1"/>
      <c r="U29" s="1"/>
      <c r="V29" s="1"/>
      <c r="W29" s="1"/>
      <c r="X29" s="1"/>
      <c r="Y29" s="1"/>
      <c r="Z29" s="1"/>
    </row>
    <row r="30" ht="12.75" customHeight="1">
      <c r="A30" s="1"/>
      <c r="B30" s="61" t="s">
        <v>104</v>
      </c>
      <c r="C30" s="61">
        <f>SUM(C17:C29)</f>
        <v>5</v>
      </c>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9:C9"/>
    <mergeCell ref="B10:C10"/>
    <mergeCell ref="B5:E5"/>
    <mergeCell ref="B6:E6"/>
    <mergeCell ref="B11:C11"/>
    <mergeCell ref="B12:G13"/>
    <mergeCell ref="B4:E4"/>
    <mergeCell ref="B3:E3"/>
    <mergeCell ref="A8:E8"/>
  </mergeCells>
  <printOptions/>
  <pageMargins bottom="0.75" footer="0.0" header="0.0" left="0.7" right="0.7" top="0.75"/>
  <pageSetup orientation="landscape"/>
  <headerFooter>
    <oddHeader>&amp;LBNY Mellon&amp;RReview Findings Log</oddHeader>
    <oddFooter>&amp;LInternal Classification:  Internal&amp;C&amp;P of  &amp;R&amp;A</oddFooter>
  </headerFooter>
  <drawing r:id="rId1"/>
</worksheet>
</file>

<file path=xl/worksheets/sheet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21.57"/>
    <col customWidth="1" min="3" max="7" width="8.0"/>
  </cols>
  <sheetData>
    <row r="1" ht="12.75" customHeight="1"/>
    <row r="2" ht="12.75" customHeight="1">
      <c r="B2" s="81" t="s">
        <v>17</v>
      </c>
      <c r="E2" s="81" t="s">
        <v>19</v>
      </c>
      <c r="G2" s="81" t="s">
        <v>862</v>
      </c>
    </row>
    <row r="3" ht="12.75" customHeight="1">
      <c r="B3" t="s">
        <v>170</v>
      </c>
      <c r="E3" t="s">
        <v>863</v>
      </c>
      <c r="G3" t="s">
        <v>864</v>
      </c>
    </row>
    <row r="4" ht="12.75" customHeight="1">
      <c r="B4" t="s">
        <v>41</v>
      </c>
      <c r="E4" t="s">
        <v>865</v>
      </c>
      <c r="G4" t="s">
        <v>866</v>
      </c>
    </row>
    <row r="5" ht="12.75" customHeight="1">
      <c r="B5" t="s">
        <v>37</v>
      </c>
    </row>
    <row r="6" ht="12.75" customHeight="1">
      <c r="B6" t="s">
        <v>67</v>
      </c>
    </row>
    <row r="7" ht="12.75" customHeight="1">
      <c r="B7" t="s">
        <v>414</v>
      </c>
    </row>
    <row r="8" ht="12.75" customHeight="1">
      <c r="B8" t="s">
        <v>240</v>
      </c>
      <c r="F8" s="81" t="s">
        <v>842</v>
      </c>
    </row>
    <row r="9" ht="12.75" customHeight="1">
      <c r="B9" t="s">
        <v>141</v>
      </c>
      <c r="F9" t="s">
        <v>220</v>
      </c>
    </row>
    <row r="10" ht="12.75" customHeight="1">
      <c r="B10" t="s">
        <v>175</v>
      </c>
      <c r="F10" t="s">
        <v>97</v>
      </c>
    </row>
    <row r="11" ht="12.75" customHeight="1">
      <c r="B11" t="s">
        <v>867</v>
      </c>
      <c r="F11" t="s">
        <v>33</v>
      </c>
    </row>
    <row r="12" ht="12.75" customHeight="1">
      <c r="B12" t="s">
        <v>52</v>
      </c>
      <c r="F12" t="s">
        <v>22</v>
      </c>
    </row>
    <row r="13" ht="12.75" customHeight="1">
      <c r="B13" t="s">
        <v>163</v>
      </c>
      <c r="F13" t="s">
        <v>29</v>
      </c>
    </row>
    <row r="14" ht="12.75" customHeight="1">
      <c r="B14" t="s">
        <v>24</v>
      </c>
    </row>
    <row r="15" ht="12.75" customHeight="1">
      <c r="B15" t="s">
        <v>31</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7.43"/>
    <col customWidth="1" min="3" max="3" width="11.14"/>
    <col customWidth="1" min="4" max="4" width="37.57"/>
    <col customWidth="1" min="5" max="6" width="9.14"/>
    <col customWidth="1" min="7" max="24" width="8.0"/>
  </cols>
  <sheetData>
    <row r="1" ht="12.75" customHeight="1">
      <c r="A1" s="82" t="s">
        <v>868</v>
      </c>
      <c r="B1" s="82" t="s">
        <v>30</v>
      </c>
      <c r="C1" s="82" t="s">
        <v>9</v>
      </c>
      <c r="D1" s="82" t="s">
        <v>869</v>
      </c>
      <c r="E1" s="83"/>
      <c r="F1" s="83"/>
      <c r="G1" s="83"/>
      <c r="H1" s="83"/>
      <c r="I1" s="83"/>
      <c r="J1" s="83"/>
      <c r="K1" s="83"/>
      <c r="L1" s="83"/>
      <c r="M1" s="83"/>
      <c r="N1" s="83"/>
      <c r="O1" s="83"/>
      <c r="P1" s="83"/>
      <c r="Q1" s="83"/>
      <c r="R1" s="83"/>
      <c r="S1" s="83"/>
      <c r="T1" s="83"/>
      <c r="U1" s="83"/>
      <c r="V1" s="83"/>
      <c r="W1" s="83"/>
      <c r="X1" s="83"/>
    </row>
    <row r="2" ht="12.75" customHeight="1">
      <c r="A2" s="84" t="s">
        <v>870</v>
      </c>
      <c r="B2" s="85">
        <v>39520.0</v>
      </c>
      <c r="C2" s="86" t="s">
        <v>871</v>
      </c>
      <c r="D2" s="87" t="s">
        <v>872</v>
      </c>
      <c r="E2" s="83"/>
      <c r="F2" s="83"/>
      <c r="G2" s="83"/>
      <c r="H2" s="83"/>
      <c r="I2" s="83"/>
      <c r="J2" s="83"/>
      <c r="K2" s="83"/>
      <c r="L2" s="83"/>
      <c r="M2" s="83"/>
      <c r="N2" s="83"/>
      <c r="O2" s="83"/>
      <c r="P2" s="83"/>
      <c r="Q2" s="83"/>
      <c r="R2" s="83"/>
      <c r="S2" s="83"/>
      <c r="T2" s="83"/>
      <c r="U2" s="83"/>
      <c r="V2" s="83"/>
      <c r="W2" s="83"/>
      <c r="X2" s="83"/>
    </row>
    <row r="3" ht="25.5" customHeight="1">
      <c r="A3" s="84">
        <v>1.05</v>
      </c>
      <c r="B3" s="85">
        <v>40280.0</v>
      </c>
      <c r="C3" s="86" t="s">
        <v>873</v>
      </c>
      <c r="D3" s="87" t="s">
        <v>874</v>
      </c>
      <c r="E3" s="83"/>
      <c r="F3" s="83"/>
      <c r="G3" s="83"/>
      <c r="H3" s="83"/>
      <c r="I3" s="83"/>
      <c r="J3" s="83"/>
      <c r="K3" s="83"/>
      <c r="L3" s="83"/>
      <c r="M3" s="83"/>
      <c r="N3" s="83"/>
      <c r="O3" s="83"/>
      <c r="P3" s="83"/>
      <c r="Q3" s="83"/>
      <c r="R3" s="83"/>
      <c r="S3" s="83"/>
      <c r="T3" s="83"/>
      <c r="U3" s="83"/>
      <c r="V3" s="83"/>
      <c r="W3" s="83"/>
      <c r="X3" s="83"/>
    </row>
    <row r="4" ht="12.75" customHeight="1">
      <c r="A4" s="84" t="s">
        <v>875</v>
      </c>
      <c r="B4" s="85">
        <v>40280.0</v>
      </c>
      <c r="C4" s="86" t="s">
        <v>871</v>
      </c>
      <c r="D4" s="87" t="s">
        <v>876</v>
      </c>
      <c r="E4" s="83"/>
      <c r="F4" s="83"/>
      <c r="G4" s="83"/>
      <c r="H4" s="83"/>
      <c r="I4" s="83"/>
      <c r="J4" s="83"/>
      <c r="K4" s="83"/>
      <c r="L4" s="83"/>
      <c r="M4" s="83"/>
      <c r="N4" s="83"/>
      <c r="O4" s="83"/>
      <c r="P4" s="83"/>
      <c r="Q4" s="83"/>
      <c r="R4" s="83"/>
      <c r="S4" s="83"/>
      <c r="T4" s="83"/>
      <c r="U4" s="83"/>
      <c r="V4" s="83"/>
      <c r="W4" s="83"/>
      <c r="X4" s="83"/>
    </row>
    <row r="5" ht="12.75" customHeight="1">
      <c r="A5" s="84" t="s">
        <v>877</v>
      </c>
      <c r="B5" s="85">
        <v>40288.0</v>
      </c>
      <c r="C5" s="86" t="s">
        <v>873</v>
      </c>
      <c r="D5" s="87" t="s">
        <v>878</v>
      </c>
      <c r="E5" s="83"/>
      <c r="F5" s="83"/>
      <c r="G5" s="83"/>
      <c r="H5" s="83"/>
      <c r="I5" s="83"/>
      <c r="J5" s="83"/>
      <c r="K5" s="83"/>
      <c r="L5" s="83"/>
      <c r="M5" s="83"/>
      <c r="N5" s="83"/>
      <c r="O5" s="83"/>
      <c r="P5" s="83"/>
      <c r="Q5" s="83"/>
      <c r="R5" s="83"/>
      <c r="S5" s="83"/>
      <c r="T5" s="83"/>
      <c r="U5" s="83"/>
      <c r="V5" s="83"/>
      <c r="W5" s="83"/>
      <c r="X5" s="83"/>
    </row>
    <row r="6" ht="12.75" customHeight="1">
      <c r="A6" s="84" t="s">
        <v>879</v>
      </c>
      <c r="B6" s="85">
        <v>40638.0</v>
      </c>
      <c r="C6" s="86" t="s">
        <v>880</v>
      </c>
      <c r="D6" s="87" t="s">
        <v>881</v>
      </c>
      <c r="E6" s="83"/>
      <c r="F6" s="83"/>
      <c r="G6" s="83"/>
      <c r="H6" s="83"/>
      <c r="I6" s="83"/>
      <c r="J6" s="83"/>
      <c r="K6" s="83"/>
      <c r="L6" s="83"/>
      <c r="M6" s="83"/>
      <c r="N6" s="83"/>
      <c r="O6" s="83"/>
      <c r="P6" s="83"/>
      <c r="Q6" s="83"/>
      <c r="R6" s="83"/>
      <c r="S6" s="83"/>
      <c r="T6" s="83"/>
      <c r="U6" s="83"/>
      <c r="V6" s="83"/>
      <c r="W6" s="83"/>
      <c r="X6" s="83"/>
    </row>
    <row r="7" ht="12.75" customHeight="1">
      <c r="A7" s="84"/>
      <c r="B7" s="85"/>
      <c r="C7" s="86"/>
      <c r="D7" s="87"/>
      <c r="E7" s="83"/>
      <c r="F7" s="83"/>
      <c r="G7" s="83"/>
      <c r="H7" s="83"/>
      <c r="I7" s="83"/>
      <c r="J7" s="83"/>
      <c r="K7" s="83"/>
      <c r="L7" s="83"/>
      <c r="M7" s="83"/>
      <c r="N7" s="83"/>
      <c r="O7" s="83"/>
      <c r="P7" s="83"/>
      <c r="Q7" s="83"/>
      <c r="R7" s="83"/>
      <c r="S7" s="83"/>
      <c r="T7" s="83"/>
      <c r="U7" s="83"/>
      <c r="V7" s="83"/>
      <c r="W7" s="83"/>
      <c r="X7" s="83"/>
    </row>
    <row r="8" ht="12.75" customHeight="1">
      <c r="A8" s="84"/>
      <c r="B8" s="85"/>
      <c r="C8" s="86"/>
      <c r="D8" s="87"/>
      <c r="E8" s="83"/>
      <c r="F8" s="83"/>
      <c r="G8" s="83"/>
      <c r="H8" s="83"/>
      <c r="I8" s="83"/>
      <c r="J8" s="83"/>
      <c r="K8" s="83"/>
      <c r="L8" s="83"/>
      <c r="M8" s="83"/>
      <c r="N8" s="83"/>
      <c r="O8" s="83"/>
      <c r="P8" s="83"/>
      <c r="Q8" s="83"/>
      <c r="R8" s="83"/>
      <c r="S8" s="83"/>
      <c r="T8" s="83"/>
      <c r="U8" s="83"/>
      <c r="V8" s="83"/>
      <c r="W8" s="83"/>
      <c r="X8" s="83"/>
    </row>
    <row r="9" ht="12.75" customHeight="1">
      <c r="A9" s="84"/>
      <c r="B9" s="85"/>
      <c r="C9" s="86"/>
      <c r="D9" s="87"/>
      <c r="E9" s="83"/>
      <c r="F9" s="83"/>
      <c r="G9" s="83"/>
      <c r="H9" s="83"/>
      <c r="I9" s="83"/>
      <c r="J9" s="83"/>
      <c r="K9" s="83"/>
      <c r="L9" s="83"/>
      <c r="M9" s="83"/>
      <c r="N9" s="83"/>
      <c r="O9" s="83"/>
      <c r="P9" s="83"/>
      <c r="Q9" s="83"/>
      <c r="R9" s="83"/>
      <c r="S9" s="83"/>
      <c r="T9" s="83"/>
      <c r="U9" s="83"/>
      <c r="V9" s="83"/>
      <c r="W9" s="83"/>
      <c r="X9" s="83"/>
    </row>
    <row r="10" ht="12.75" customHeight="1">
      <c r="A10" s="84"/>
      <c r="B10" s="85"/>
      <c r="C10" s="86"/>
      <c r="D10" s="87"/>
      <c r="E10" s="83"/>
      <c r="F10" s="83"/>
      <c r="G10" s="83"/>
      <c r="H10" s="83"/>
      <c r="I10" s="83"/>
      <c r="J10" s="83"/>
      <c r="K10" s="83"/>
      <c r="L10" s="83"/>
      <c r="M10" s="83"/>
      <c r="N10" s="83"/>
      <c r="O10" s="83"/>
      <c r="P10" s="83"/>
      <c r="Q10" s="83"/>
      <c r="R10" s="83"/>
      <c r="S10" s="83"/>
      <c r="T10" s="83"/>
      <c r="U10" s="83"/>
      <c r="V10" s="83"/>
      <c r="W10" s="83"/>
      <c r="X10" s="83"/>
    </row>
    <row r="11" ht="12.75" customHeight="1">
      <c r="A11" s="84"/>
      <c r="B11" s="85"/>
      <c r="C11" s="86"/>
      <c r="D11" s="87"/>
      <c r="E11" s="83"/>
      <c r="F11" s="83"/>
      <c r="G11" s="83"/>
      <c r="H11" s="83"/>
      <c r="I11" s="83"/>
      <c r="J11" s="83"/>
      <c r="K11" s="83"/>
      <c r="L11" s="83"/>
      <c r="M11" s="83"/>
      <c r="N11" s="83"/>
      <c r="O11" s="83"/>
      <c r="P11" s="83"/>
      <c r="Q11" s="83"/>
      <c r="R11" s="83"/>
      <c r="S11" s="83"/>
      <c r="T11" s="83"/>
      <c r="U11" s="83"/>
      <c r="V11" s="83"/>
      <c r="W11" s="83"/>
      <c r="X11" s="83"/>
    </row>
    <row r="12" ht="12.75" customHeight="1">
      <c r="A12" s="84"/>
      <c r="B12" s="85"/>
      <c r="C12" s="86"/>
      <c r="D12" s="87"/>
      <c r="E12" s="83"/>
      <c r="F12" s="83"/>
      <c r="G12" s="83"/>
      <c r="H12" s="83"/>
      <c r="I12" s="83"/>
      <c r="J12" s="83"/>
      <c r="K12" s="83"/>
      <c r="L12" s="83"/>
      <c r="M12" s="83"/>
      <c r="N12" s="83"/>
      <c r="O12" s="83"/>
      <c r="P12" s="83"/>
      <c r="Q12" s="83"/>
      <c r="R12" s="83"/>
      <c r="S12" s="83"/>
      <c r="T12" s="83"/>
      <c r="U12" s="83"/>
      <c r="V12" s="83"/>
      <c r="W12" s="83"/>
      <c r="X12" s="83"/>
    </row>
    <row r="13" ht="12.75" customHeight="1">
      <c r="A13" s="84"/>
      <c r="B13" s="85"/>
      <c r="C13" s="86"/>
      <c r="D13" s="87"/>
      <c r="E13" s="83"/>
      <c r="F13" s="83"/>
      <c r="G13" s="83"/>
      <c r="H13" s="83"/>
      <c r="I13" s="83"/>
      <c r="J13" s="83"/>
      <c r="K13" s="83"/>
      <c r="L13" s="83"/>
      <c r="M13" s="83"/>
      <c r="N13" s="83"/>
      <c r="O13" s="83"/>
      <c r="P13" s="83"/>
      <c r="Q13" s="83"/>
      <c r="R13" s="83"/>
      <c r="S13" s="83"/>
      <c r="T13" s="83"/>
      <c r="U13" s="83"/>
      <c r="V13" s="83"/>
      <c r="W13" s="83"/>
      <c r="X13" s="83"/>
    </row>
    <row r="14" ht="12.75" customHeight="1">
      <c r="A14" s="83"/>
      <c r="B14" s="83"/>
      <c r="C14" s="83"/>
      <c r="D14" s="83"/>
      <c r="E14" s="83"/>
      <c r="F14" s="83"/>
      <c r="G14" s="83"/>
      <c r="H14" s="83"/>
      <c r="I14" s="83"/>
      <c r="J14" s="83"/>
      <c r="K14" s="83"/>
      <c r="L14" s="83"/>
      <c r="M14" s="83"/>
      <c r="N14" s="83"/>
      <c r="O14" s="83"/>
      <c r="P14" s="83"/>
      <c r="Q14" s="83"/>
      <c r="R14" s="83"/>
      <c r="S14" s="83"/>
      <c r="T14" s="83"/>
      <c r="U14" s="83"/>
      <c r="V14" s="83"/>
      <c r="W14" s="83"/>
      <c r="X14" s="83"/>
    </row>
    <row r="15" ht="12.75" customHeight="1">
      <c r="A15" s="83"/>
      <c r="B15" s="83"/>
      <c r="C15" s="83"/>
      <c r="D15" s="83"/>
      <c r="E15" s="83"/>
      <c r="F15" s="83"/>
      <c r="G15" s="83"/>
      <c r="H15" s="83"/>
      <c r="I15" s="83"/>
      <c r="J15" s="83"/>
      <c r="K15" s="83"/>
      <c r="L15" s="83"/>
      <c r="M15" s="83"/>
      <c r="N15" s="83"/>
      <c r="O15" s="83"/>
      <c r="P15" s="83"/>
      <c r="Q15" s="83"/>
      <c r="R15" s="83"/>
      <c r="S15" s="83"/>
      <c r="T15" s="83"/>
      <c r="U15" s="83"/>
      <c r="V15" s="83"/>
      <c r="W15" s="83"/>
      <c r="X15" s="83"/>
    </row>
    <row r="16" ht="12.75" customHeight="1">
      <c r="A16" s="83"/>
      <c r="B16" s="83"/>
      <c r="C16" s="83"/>
      <c r="D16" s="83"/>
      <c r="E16" s="83"/>
      <c r="F16" s="83"/>
      <c r="G16" s="83"/>
      <c r="H16" s="83"/>
      <c r="I16" s="83"/>
      <c r="J16" s="83"/>
      <c r="K16" s="83"/>
      <c r="L16" s="83"/>
      <c r="M16" s="83"/>
      <c r="N16" s="83"/>
      <c r="O16" s="83"/>
      <c r="P16" s="83"/>
      <c r="Q16" s="83"/>
      <c r="R16" s="83"/>
      <c r="S16" s="83"/>
      <c r="T16" s="83"/>
      <c r="U16" s="83"/>
      <c r="V16" s="83"/>
      <c r="W16" s="83"/>
      <c r="X16" s="83"/>
    </row>
    <row r="17" ht="12.75" customHeight="1">
      <c r="A17" s="83"/>
      <c r="B17" s="83"/>
      <c r="C17" s="83"/>
      <c r="D17" s="83"/>
      <c r="E17" s="83"/>
      <c r="F17" s="83"/>
      <c r="G17" s="83"/>
      <c r="H17" s="83"/>
      <c r="I17" s="83"/>
      <c r="J17" s="83"/>
      <c r="K17" s="83"/>
      <c r="L17" s="83"/>
      <c r="M17" s="83"/>
      <c r="N17" s="83"/>
      <c r="O17" s="83"/>
      <c r="P17" s="83"/>
      <c r="Q17" s="83"/>
      <c r="R17" s="83"/>
      <c r="S17" s="83"/>
      <c r="T17" s="83"/>
      <c r="U17" s="83"/>
      <c r="V17" s="83"/>
      <c r="W17" s="83"/>
      <c r="X17" s="83"/>
    </row>
    <row r="18" ht="12.75" customHeight="1">
      <c r="A18" s="83"/>
      <c r="B18" s="83"/>
      <c r="C18" s="83"/>
      <c r="D18" s="83"/>
      <c r="E18" s="83"/>
      <c r="F18" s="83"/>
      <c r="G18" s="83"/>
      <c r="H18" s="83"/>
      <c r="I18" s="83"/>
      <c r="J18" s="83"/>
      <c r="K18" s="83"/>
      <c r="L18" s="83"/>
      <c r="M18" s="83"/>
      <c r="N18" s="83"/>
      <c r="O18" s="83"/>
      <c r="P18" s="83"/>
      <c r="Q18" s="83"/>
      <c r="R18" s="83"/>
      <c r="S18" s="83"/>
      <c r="T18" s="83"/>
      <c r="U18" s="83"/>
      <c r="V18" s="83"/>
      <c r="W18" s="83"/>
      <c r="X18" s="83"/>
    </row>
    <row r="19" ht="12.75" customHeight="1">
      <c r="A19" s="83"/>
      <c r="B19" s="83"/>
      <c r="C19" s="83"/>
      <c r="D19" s="83"/>
      <c r="E19" s="83"/>
      <c r="F19" s="83"/>
      <c r="G19" s="83"/>
      <c r="H19" s="83"/>
      <c r="I19" s="83"/>
      <c r="J19" s="83"/>
      <c r="K19" s="83"/>
      <c r="L19" s="83"/>
      <c r="M19" s="83"/>
      <c r="N19" s="83"/>
      <c r="O19" s="83"/>
      <c r="P19" s="83"/>
      <c r="Q19" s="83"/>
      <c r="R19" s="83"/>
      <c r="S19" s="83"/>
      <c r="T19" s="83"/>
      <c r="U19" s="83"/>
      <c r="V19" s="83"/>
      <c r="W19" s="83"/>
      <c r="X19" s="83"/>
    </row>
    <row r="20" ht="12.75" customHeight="1">
      <c r="A20" s="83"/>
      <c r="B20" s="83"/>
      <c r="C20" s="83"/>
      <c r="D20" s="83"/>
      <c r="E20" s="83"/>
      <c r="F20" s="83"/>
      <c r="G20" s="83"/>
      <c r="H20" s="83"/>
      <c r="I20" s="83"/>
      <c r="J20" s="83"/>
      <c r="K20" s="83"/>
      <c r="L20" s="83"/>
      <c r="M20" s="83"/>
      <c r="N20" s="83"/>
      <c r="O20" s="83"/>
      <c r="P20" s="83"/>
      <c r="Q20" s="83"/>
      <c r="R20" s="83"/>
      <c r="S20" s="83"/>
      <c r="T20" s="83"/>
      <c r="U20" s="83"/>
      <c r="V20" s="83"/>
      <c r="W20" s="83"/>
      <c r="X20" s="83"/>
    </row>
    <row r="21" ht="12.75" customHeight="1">
      <c r="A21" s="83"/>
      <c r="B21" s="83"/>
      <c r="C21" s="83"/>
      <c r="D21" s="83"/>
      <c r="E21" s="83"/>
      <c r="F21" s="83"/>
      <c r="G21" s="83"/>
      <c r="H21" s="83"/>
      <c r="I21" s="83"/>
      <c r="J21" s="83"/>
      <c r="K21" s="83"/>
      <c r="L21" s="83"/>
      <c r="M21" s="83"/>
      <c r="N21" s="83"/>
      <c r="O21" s="83"/>
      <c r="P21" s="83"/>
      <c r="Q21" s="83"/>
      <c r="R21" s="83"/>
      <c r="S21" s="83"/>
      <c r="T21" s="83"/>
      <c r="U21" s="83"/>
      <c r="V21" s="83"/>
      <c r="W21" s="83"/>
      <c r="X21" s="83"/>
    </row>
    <row r="22" ht="12.75" customHeight="1">
      <c r="A22" s="83"/>
      <c r="B22" s="83"/>
      <c r="C22" s="83"/>
      <c r="D22" s="83"/>
      <c r="E22" s="83"/>
      <c r="F22" s="83"/>
      <c r="G22" s="83"/>
      <c r="H22" s="83"/>
      <c r="I22" s="83"/>
      <c r="J22" s="83"/>
      <c r="K22" s="83"/>
      <c r="L22" s="83"/>
      <c r="M22" s="83"/>
      <c r="N22" s="83"/>
      <c r="O22" s="83"/>
      <c r="P22" s="83"/>
      <c r="Q22" s="83"/>
      <c r="R22" s="83"/>
      <c r="S22" s="83"/>
      <c r="T22" s="83"/>
      <c r="U22" s="83"/>
      <c r="V22" s="83"/>
      <c r="W22" s="83"/>
      <c r="X22" s="83"/>
    </row>
    <row r="23" ht="12.75" customHeight="1">
      <c r="A23" s="83"/>
      <c r="B23" s="83"/>
      <c r="C23" s="83"/>
      <c r="D23" s="83"/>
      <c r="E23" s="83"/>
      <c r="F23" s="83"/>
      <c r="G23" s="83"/>
      <c r="H23" s="83"/>
      <c r="I23" s="83"/>
      <c r="J23" s="83"/>
      <c r="K23" s="83"/>
      <c r="L23" s="83"/>
      <c r="M23" s="83"/>
      <c r="N23" s="83"/>
      <c r="O23" s="83"/>
      <c r="P23" s="83"/>
      <c r="Q23" s="83"/>
      <c r="R23" s="83"/>
      <c r="S23" s="83"/>
      <c r="T23" s="83"/>
      <c r="U23" s="83"/>
      <c r="V23" s="83"/>
      <c r="W23" s="83"/>
      <c r="X23" s="83"/>
    </row>
    <row r="24" ht="12.75" customHeight="1">
      <c r="A24" s="83"/>
      <c r="B24" s="83"/>
      <c r="C24" s="83"/>
      <c r="D24" s="83"/>
      <c r="E24" s="83"/>
      <c r="F24" s="83"/>
      <c r="G24" s="83"/>
      <c r="H24" s="83"/>
      <c r="I24" s="83"/>
      <c r="J24" s="83"/>
      <c r="K24" s="83"/>
      <c r="L24" s="83"/>
      <c r="M24" s="83"/>
      <c r="N24" s="83"/>
      <c r="O24" s="83"/>
      <c r="P24" s="83"/>
      <c r="Q24" s="83"/>
      <c r="R24" s="83"/>
      <c r="S24" s="83"/>
      <c r="T24" s="83"/>
      <c r="U24" s="83"/>
      <c r="V24" s="83"/>
      <c r="W24" s="83"/>
      <c r="X24" s="83"/>
    </row>
    <row r="25" ht="12.75" customHeight="1">
      <c r="A25" s="83"/>
      <c r="B25" s="83"/>
      <c r="C25" s="83"/>
      <c r="D25" s="83"/>
      <c r="E25" s="83"/>
      <c r="F25" s="83"/>
      <c r="G25" s="83"/>
      <c r="H25" s="83"/>
      <c r="I25" s="83"/>
      <c r="J25" s="83"/>
      <c r="K25" s="83"/>
      <c r="L25" s="83"/>
      <c r="M25" s="83"/>
      <c r="N25" s="83"/>
      <c r="O25" s="83"/>
      <c r="P25" s="83"/>
      <c r="Q25" s="83"/>
      <c r="R25" s="83"/>
      <c r="S25" s="83"/>
      <c r="T25" s="83"/>
      <c r="U25" s="83"/>
      <c r="V25" s="83"/>
      <c r="W25" s="83"/>
      <c r="X25" s="83"/>
    </row>
    <row r="26" ht="12.75" customHeight="1">
      <c r="A26" s="83"/>
      <c r="B26" s="83"/>
      <c r="C26" s="83"/>
      <c r="D26" s="83"/>
      <c r="E26" s="83"/>
      <c r="F26" s="83"/>
      <c r="G26" s="83"/>
      <c r="H26" s="83"/>
      <c r="I26" s="83"/>
      <c r="J26" s="83"/>
      <c r="K26" s="83"/>
      <c r="L26" s="83"/>
      <c r="M26" s="83"/>
      <c r="N26" s="83"/>
      <c r="O26" s="83"/>
      <c r="P26" s="83"/>
      <c r="Q26" s="83"/>
      <c r="R26" s="83"/>
      <c r="S26" s="83"/>
      <c r="T26" s="83"/>
      <c r="U26" s="83"/>
      <c r="V26" s="83"/>
      <c r="W26" s="83"/>
      <c r="X26" s="83"/>
    </row>
    <row r="27" ht="12.75" customHeight="1">
      <c r="A27" s="83"/>
      <c r="B27" s="83"/>
      <c r="C27" s="83"/>
      <c r="D27" s="83"/>
      <c r="E27" s="83"/>
      <c r="F27" s="83"/>
      <c r="G27" s="83"/>
      <c r="H27" s="83"/>
      <c r="I27" s="83"/>
      <c r="J27" s="83"/>
      <c r="K27" s="83"/>
      <c r="L27" s="83"/>
      <c r="M27" s="83"/>
      <c r="N27" s="83"/>
      <c r="O27" s="83"/>
      <c r="P27" s="83"/>
      <c r="Q27" s="83"/>
      <c r="R27" s="83"/>
      <c r="S27" s="83"/>
      <c r="T27" s="83"/>
      <c r="U27" s="83"/>
      <c r="V27" s="83"/>
      <c r="W27" s="83"/>
      <c r="X27" s="83"/>
    </row>
    <row r="28" ht="12.75" customHeight="1">
      <c r="A28" s="83"/>
      <c r="B28" s="83"/>
      <c r="C28" s="83"/>
      <c r="D28" s="83"/>
      <c r="E28" s="83"/>
      <c r="F28" s="83"/>
      <c r="G28" s="83"/>
      <c r="H28" s="83"/>
      <c r="I28" s="83"/>
      <c r="J28" s="83"/>
      <c r="K28" s="83"/>
      <c r="L28" s="83"/>
      <c r="M28" s="83"/>
      <c r="N28" s="83"/>
      <c r="O28" s="83"/>
      <c r="P28" s="83"/>
      <c r="Q28" s="83"/>
      <c r="R28" s="83"/>
      <c r="S28" s="83"/>
      <c r="T28" s="83"/>
      <c r="U28" s="83"/>
      <c r="V28" s="83"/>
      <c r="W28" s="83"/>
      <c r="X28" s="83"/>
    </row>
    <row r="29" ht="12.75" customHeight="1">
      <c r="A29" s="83"/>
      <c r="B29" s="83"/>
      <c r="C29" s="83"/>
      <c r="D29" s="83"/>
      <c r="E29" s="83"/>
      <c r="F29" s="83"/>
      <c r="G29" s="83"/>
      <c r="H29" s="83"/>
      <c r="I29" s="83"/>
      <c r="J29" s="83"/>
      <c r="K29" s="83"/>
      <c r="L29" s="83"/>
      <c r="M29" s="83"/>
      <c r="N29" s="83"/>
      <c r="O29" s="83"/>
      <c r="P29" s="83"/>
      <c r="Q29" s="83"/>
      <c r="R29" s="83"/>
      <c r="S29" s="83"/>
      <c r="T29" s="83"/>
      <c r="U29" s="83"/>
      <c r="V29" s="83"/>
      <c r="W29" s="83"/>
      <c r="X29" s="83"/>
    </row>
    <row r="30" ht="12.75" customHeight="1">
      <c r="A30" s="83"/>
      <c r="B30" s="83"/>
      <c r="C30" s="83"/>
      <c r="D30" s="83"/>
      <c r="E30" s="83"/>
      <c r="F30" s="83"/>
      <c r="G30" s="83"/>
      <c r="H30" s="83"/>
      <c r="I30" s="83"/>
      <c r="J30" s="83"/>
      <c r="K30" s="83"/>
      <c r="L30" s="83"/>
      <c r="M30" s="83"/>
      <c r="N30" s="83"/>
      <c r="O30" s="83"/>
      <c r="P30" s="83"/>
      <c r="Q30" s="83"/>
      <c r="R30" s="83"/>
      <c r="S30" s="83"/>
      <c r="T30" s="83"/>
      <c r="U30" s="83"/>
      <c r="V30" s="83"/>
      <c r="W30" s="83"/>
      <c r="X30" s="83"/>
    </row>
    <row r="31" ht="12.75" customHeight="1">
      <c r="A31" s="83"/>
      <c r="B31" s="83"/>
      <c r="C31" s="83"/>
      <c r="D31" s="83"/>
      <c r="E31" s="83"/>
      <c r="F31" s="83"/>
      <c r="G31" s="83"/>
      <c r="H31" s="83"/>
      <c r="I31" s="83"/>
      <c r="J31" s="83"/>
      <c r="K31" s="83"/>
      <c r="L31" s="83"/>
      <c r="M31" s="83"/>
      <c r="N31" s="83"/>
      <c r="O31" s="83"/>
      <c r="P31" s="83"/>
      <c r="Q31" s="83"/>
      <c r="R31" s="83"/>
      <c r="S31" s="83"/>
      <c r="T31" s="83"/>
      <c r="U31" s="83"/>
      <c r="V31" s="83"/>
      <c r="W31" s="83"/>
      <c r="X31" s="83"/>
    </row>
    <row r="32" ht="12.75" customHeight="1">
      <c r="A32" s="83"/>
      <c r="B32" s="83"/>
      <c r="C32" s="83"/>
      <c r="D32" s="83"/>
      <c r="E32" s="83"/>
      <c r="F32" s="83"/>
      <c r="G32" s="83"/>
      <c r="H32" s="83"/>
      <c r="I32" s="83"/>
      <c r="J32" s="83"/>
      <c r="K32" s="83"/>
      <c r="L32" s="83"/>
      <c r="M32" s="83"/>
      <c r="N32" s="83"/>
      <c r="O32" s="83"/>
      <c r="P32" s="83"/>
      <c r="Q32" s="83"/>
      <c r="R32" s="83"/>
      <c r="S32" s="83"/>
      <c r="T32" s="83"/>
      <c r="U32" s="83"/>
      <c r="V32" s="83"/>
      <c r="W32" s="83"/>
      <c r="X32" s="83"/>
    </row>
    <row r="33" ht="12.75" customHeight="1">
      <c r="A33" s="83"/>
      <c r="B33" s="83"/>
      <c r="C33" s="83"/>
      <c r="D33" s="83"/>
      <c r="E33" s="83"/>
      <c r="F33" s="83"/>
      <c r="G33" s="83"/>
      <c r="H33" s="83"/>
      <c r="I33" s="83"/>
      <c r="J33" s="83"/>
      <c r="K33" s="83"/>
      <c r="L33" s="83"/>
      <c r="M33" s="83"/>
      <c r="N33" s="83"/>
      <c r="O33" s="83"/>
      <c r="P33" s="83"/>
      <c r="Q33" s="83"/>
      <c r="R33" s="83"/>
      <c r="S33" s="83"/>
      <c r="T33" s="83"/>
      <c r="U33" s="83"/>
      <c r="V33" s="83"/>
      <c r="W33" s="83"/>
      <c r="X33" s="83"/>
    </row>
    <row r="34" ht="12.75" customHeight="1">
      <c r="A34" s="83"/>
      <c r="B34" s="83"/>
      <c r="C34" s="83"/>
      <c r="D34" s="83"/>
      <c r="E34" s="83"/>
      <c r="F34" s="83"/>
      <c r="G34" s="83"/>
      <c r="H34" s="83"/>
      <c r="I34" s="83"/>
      <c r="J34" s="83"/>
      <c r="K34" s="83"/>
      <c r="L34" s="83"/>
      <c r="M34" s="83"/>
      <c r="N34" s="83"/>
      <c r="O34" s="83"/>
      <c r="P34" s="83"/>
      <c r="Q34" s="83"/>
      <c r="R34" s="83"/>
      <c r="S34" s="83"/>
      <c r="T34" s="83"/>
      <c r="U34" s="83"/>
      <c r="V34" s="83"/>
      <c r="W34" s="83"/>
      <c r="X34" s="83"/>
    </row>
    <row r="35" ht="12.75" customHeight="1">
      <c r="A35" s="83"/>
      <c r="B35" s="83"/>
      <c r="C35" s="83"/>
      <c r="D35" s="83"/>
      <c r="E35" s="83"/>
      <c r="F35" s="83"/>
      <c r="G35" s="83"/>
      <c r="H35" s="83"/>
      <c r="I35" s="83"/>
      <c r="J35" s="83"/>
      <c r="K35" s="83"/>
      <c r="L35" s="83"/>
      <c r="M35" s="83"/>
      <c r="N35" s="83"/>
      <c r="O35" s="83"/>
      <c r="P35" s="83"/>
      <c r="Q35" s="83"/>
      <c r="R35" s="83"/>
      <c r="S35" s="83"/>
      <c r="T35" s="83"/>
      <c r="U35" s="83"/>
      <c r="V35" s="83"/>
      <c r="W35" s="83"/>
      <c r="X35" s="83"/>
    </row>
    <row r="36" ht="12.75" customHeight="1">
      <c r="A36" s="83"/>
      <c r="B36" s="83"/>
      <c r="C36" s="83"/>
      <c r="D36" s="83"/>
      <c r="E36" s="83"/>
      <c r="F36" s="83"/>
      <c r="G36" s="83"/>
      <c r="H36" s="83"/>
      <c r="I36" s="83"/>
      <c r="J36" s="83"/>
      <c r="K36" s="83"/>
      <c r="L36" s="83"/>
      <c r="M36" s="83"/>
      <c r="N36" s="83"/>
      <c r="O36" s="83"/>
      <c r="P36" s="83"/>
      <c r="Q36" s="83"/>
      <c r="R36" s="83"/>
      <c r="S36" s="83"/>
      <c r="T36" s="83"/>
      <c r="U36" s="83"/>
      <c r="V36" s="83"/>
      <c r="W36" s="83"/>
      <c r="X36" s="83"/>
    </row>
    <row r="37" ht="12.75" customHeight="1">
      <c r="A37" s="83"/>
      <c r="B37" s="83"/>
      <c r="C37" s="83"/>
      <c r="D37" s="83"/>
      <c r="E37" s="83"/>
      <c r="F37" s="83"/>
      <c r="G37" s="83"/>
      <c r="H37" s="83"/>
      <c r="I37" s="83"/>
      <c r="J37" s="83"/>
      <c r="K37" s="83"/>
      <c r="L37" s="83"/>
      <c r="M37" s="83"/>
      <c r="N37" s="83"/>
      <c r="O37" s="83"/>
      <c r="P37" s="83"/>
      <c r="Q37" s="83"/>
      <c r="R37" s="83"/>
      <c r="S37" s="83"/>
      <c r="T37" s="83"/>
      <c r="U37" s="83"/>
      <c r="V37" s="83"/>
      <c r="W37" s="83"/>
      <c r="X37" s="83"/>
    </row>
    <row r="38" ht="12.75" customHeight="1">
      <c r="A38" s="83"/>
      <c r="B38" s="83"/>
      <c r="C38" s="83"/>
      <c r="D38" s="83"/>
      <c r="E38" s="83"/>
      <c r="F38" s="83"/>
      <c r="G38" s="83"/>
      <c r="H38" s="83"/>
      <c r="I38" s="83"/>
      <c r="J38" s="83"/>
      <c r="K38" s="83"/>
      <c r="L38" s="83"/>
      <c r="M38" s="83"/>
      <c r="N38" s="83"/>
      <c r="O38" s="83"/>
      <c r="P38" s="83"/>
      <c r="Q38" s="83"/>
      <c r="R38" s="83"/>
      <c r="S38" s="83"/>
      <c r="T38" s="83"/>
      <c r="U38" s="83"/>
      <c r="V38" s="83"/>
      <c r="W38" s="83"/>
      <c r="X38" s="83"/>
    </row>
    <row r="39" ht="12.75" customHeight="1">
      <c r="A39" s="83"/>
      <c r="B39" s="83"/>
      <c r="C39" s="83"/>
      <c r="D39" s="83"/>
      <c r="E39" s="83"/>
      <c r="F39" s="83"/>
      <c r="G39" s="83"/>
      <c r="H39" s="83"/>
      <c r="I39" s="83"/>
      <c r="J39" s="83"/>
      <c r="K39" s="83"/>
      <c r="L39" s="83"/>
      <c r="M39" s="83"/>
      <c r="N39" s="83"/>
      <c r="O39" s="83"/>
      <c r="P39" s="83"/>
      <c r="Q39" s="83"/>
      <c r="R39" s="83"/>
      <c r="S39" s="83"/>
      <c r="T39" s="83"/>
      <c r="U39" s="83"/>
      <c r="V39" s="83"/>
      <c r="W39" s="83"/>
      <c r="X39" s="83"/>
    </row>
    <row r="40" ht="12.75" customHeight="1">
      <c r="A40" s="83"/>
      <c r="B40" s="83"/>
      <c r="C40" s="83"/>
      <c r="D40" s="83"/>
      <c r="E40" s="83"/>
      <c r="F40" s="83"/>
      <c r="G40" s="83"/>
      <c r="H40" s="83"/>
      <c r="I40" s="83"/>
      <c r="J40" s="83"/>
      <c r="K40" s="83"/>
      <c r="L40" s="83"/>
      <c r="M40" s="83"/>
      <c r="N40" s="83"/>
      <c r="O40" s="83"/>
      <c r="P40" s="83"/>
      <c r="Q40" s="83"/>
      <c r="R40" s="83"/>
      <c r="S40" s="83"/>
      <c r="T40" s="83"/>
      <c r="U40" s="83"/>
      <c r="V40" s="83"/>
      <c r="W40" s="83"/>
      <c r="X40" s="83"/>
    </row>
    <row r="41" ht="12.75" customHeight="1">
      <c r="A41" s="83"/>
      <c r="B41" s="83"/>
      <c r="C41" s="83"/>
      <c r="D41" s="83"/>
      <c r="E41" s="83"/>
      <c r="F41" s="83"/>
      <c r="G41" s="83"/>
      <c r="H41" s="83"/>
      <c r="I41" s="83"/>
      <c r="J41" s="83"/>
      <c r="K41" s="83"/>
      <c r="L41" s="83"/>
      <c r="M41" s="83"/>
      <c r="N41" s="83"/>
      <c r="O41" s="83"/>
      <c r="P41" s="83"/>
      <c r="Q41" s="83"/>
      <c r="R41" s="83"/>
      <c r="S41" s="83"/>
      <c r="T41" s="83"/>
      <c r="U41" s="83"/>
      <c r="V41" s="83"/>
      <c r="W41" s="83"/>
      <c r="X41" s="83"/>
    </row>
    <row r="42" ht="12.75" customHeight="1">
      <c r="A42" s="83"/>
      <c r="B42" s="83"/>
      <c r="C42" s="83"/>
      <c r="D42" s="83"/>
      <c r="E42" s="83"/>
      <c r="F42" s="83"/>
      <c r="G42" s="83"/>
      <c r="H42" s="83"/>
      <c r="I42" s="83"/>
      <c r="J42" s="83"/>
      <c r="K42" s="83"/>
      <c r="L42" s="83"/>
      <c r="M42" s="83"/>
      <c r="N42" s="83"/>
      <c r="O42" s="83"/>
      <c r="P42" s="83"/>
      <c r="Q42" s="83"/>
      <c r="R42" s="83"/>
      <c r="S42" s="83"/>
      <c r="T42" s="83"/>
      <c r="U42" s="83"/>
      <c r="V42" s="83"/>
      <c r="W42" s="83"/>
      <c r="X42" s="83"/>
    </row>
    <row r="43" ht="12.75" customHeight="1">
      <c r="A43" s="83"/>
      <c r="B43" s="83"/>
      <c r="C43" s="83"/>
      <c r="D43" s="83"/>
      <c r="E43" s="83"/>
      <c r="F43" s="83"/>
      <c r="G43" s="83"/>
      <c r="H43" s="83"/>
      <c r="I43" s="83"/>
      <c r="J43" s="83"/>
      <c r="K43" s="83"/>
      <c r="L43" s="83"/>
      <c r="M43" s="83"/>
      <c r="N43" s="83"/>
      <c r="O43" s="83"/>
      <c r="P43" s="83"/>
      <c r="Q43" s="83"/>
      <c r="R43" s="83"/>
      <c r="S43" s="83"/>
      <c r="T43" s="83"/>
      <c r="U43" s="83"/>
      <c r="V43" s="83"/>
      <c r="W43" s="83"/>
      <c r="X43" s="83"/>
    </row>
    <row r="44" ht="12.75" customHeight="1">
      <c r="A44" s="83"/>
      <c r="B44" s="83"/>
      <c r="C44" s="83"/>
      <c r="D44" s="83"/>
      <c r="E44" s="83"/>
      <c r="F44" s="83"/>
      <c r="G44" s="83"/>
      <c r="H44" s="83"/>
      <c r="I44" s="83"/>
      <c r="J44" s="83"/>
      <c r="K44" s="83"/>
      <c r="L44" s="83"/>
      <c r="M44" s="83"/>
      <c r="N44" s="83"/>
      <c r="O44" s="83"/>
      <c r="P44" s="83"/>
      <c r="Q44" s="83"/>
      <c r="R44" s="83"/>
      <c r="S44" s="83"/>
      <c r="T44" s="83"/>
      <c r="U44" s="83"/>
      <c r="V44" s="83"/>
      <c r="W44" s="83"/>
      <c r="X44" s="83"/>
    </row>
    <row r="45" ht="12.75" customHeight="1">
      <c r="A45" s="83"/>
      <c r="B45" s="83"/>
      <c r="C45" s="83"/>
      <c r="D45" s="83"/>
      <c r="E45" s="83"/>
      <c r="F45" s="83"/>
      <c r="G45" s="83"/>
      <c r="H45" s="83"/>
      <c r="I45" s="83"/>
      <c r="J45" s="83"/>
      <c r="K45" s="83"/>
      <c r="L45" s="83"/>
      <c r="M45" s="83"/>
      <c r="N45" s="83"/>
      <c r="O45" s="83"/>
      <c r="P45" s="83"/>
      <c r="Q45" s="83"/>
      <c r="R45" s="83"/>
      <c r="S45" s="83"/>
      <c r="T45" s="83"/>
      <c r="U45" s="83"/>
      <c r="V45" s="83"/>
      <c r="W45" s="83"/>
      <c r="X45" s="83"/>
    </row>
    <row r="46" ht="12.75" customHeight="1">
      <c r="A46" s="83"/>
      <c r="B46" s="83"/>
      <c r="C46" s="83"/>
      <c r="D46" s="83"/>
      <c r="E46" s="83"/>
      <c r="F46" s="83"/>
      <c r="G46" s="83"/>
      <c r="H46" s="83"/>
      <c r="I46" s="83"/>
      <c r="J46" s="83"/>
      <c r="K46" s="83"/>
      <c r="L46" s="83"/>
      <c r="M46" s="83"/>
      <c r="N46" s="83"/>
      <c r="O46" s="83"/>
      <c r="P46" s="83"/>
      <c r="Q46" s="83"/>
      <c r="R46" s="83"/>
      <c r="S46" s="83"/>
      <c r="T46" s="83"/>
      <c r="U46" s="83"/>
      <c r="V46" s="83"/>
      <c r="W46" s="83"/>
      <c r="X46" s="83"/>
    </row>
    <row r="47" ht="12.75" customHeight="1">
      <c r="A47" s="83"/>
      <c r="B47" s="83"/>
      <c r="C47" s="83"/>
      <c r="D47" s="83"/>
      <c r="E47" s="83"/>
      <c r="F47" s="83"/>
      <c r="G47" s="83"/>
      <c r="H47" s="83"/>
      <c r="I47" s="83"/>
      <c r="J47" s="83"/>
      <c r="K47" s="83"/>
      <c r="L47" s="83"/>
      <c r="M47" s="83"/>
      <c r="N47" s="83"/>
      <c r="O47" s="83"/>
      <c r="P47" s="83"/>
      <c r="Q47" s="83"/>
      <c r="R47" s="83"/>
      <c r="S47" s="83"/>
      <c r="T47" s="83"/>
      <c r="U47" s="83"/>
      <c r="V47" s="83"/>
      <c r="W47" s="83"/>
      <c r="X47" s="83"/>
    </row>
    <row r="48" ht="12.75" customHeight="1">
      <c r="A48" s="83"/>
      <c r="B48" s="83"/>
      <c r="C48" s="83"/>
      <c r="D48" s="83"/>
      <c r="E48" s="83"/>
      <c r="F48" s="83"/>
      <c r="G48" s="83"/>
      <c r="H48" s="83"/>
      <c r="I48" s="83"/>
      <c r="J48" s="83"/>
      <c r="K48" s="83"/>
      <c r="L48" s="83"/>
      <c r="M48" s="83"/>
      <c r="N48" s="83"/>
      <c r="O48" s="83"/>
      <c r="P48" s="83"/>
      <c r="Q48" s="83"/>
      <c r="R48" s="83"/>
      <c r="S48" s="83"/>
      <c r="T48" s="83"/>
      <c r="U48" s="83"/>
      <c r="V48" s="83"/>
      <c r="W48" s="83"/>
      <c r="X48" s="83"/>
    </row>
    <row r="49" ht="12.75" customHeight="1">
      <c r="A49" s="83"/>
      <c r="B49" s="83"/>
      <c r="C49" s="83"/>
      <c r="D49" s="83"/>
      <c r="E49" s="83"/>
      <c r="F49" s="83"/>
      <c r="G49" s="83"/>
      <c r="H49" s="83"/>
      <c r="I49" s="83"/>
      <c r="J49" s="83"/>
      <c r="K49" s="83"/>
      <c r="L49" s="83"/>
      <c r="M49" s="83"/>
      <c r="N49" s="83"/>
      <c r="O49" s="83"/>
      <c r="P49" s="83"/>
      <c r="Q49" s="83"/>
      <c r="R49" s="83"/>
      <c r="S49" s="83"/>
      <c r="T49" s="83"/>
      <c r="U49" s="83"/>
      <c r="V49" s="83"/>
      <c r="W49" s="83"/>
      <c r="X49" s="83"/>
    </row>
    <row r="50" ht="12.75" customHeight="1">
      <c r="A50" s="83"/>
      <c r="B50" s="83"/>
      <c r="C50" s="83"/>
      <c r="D50" s="83"/>
      <c r="E50" s="83"/>
      <c r="F50" s="83"/>
      <c r="G50" s="83"/>
      <c r="H50" s="83"/>
      <c r="I50" s="83"/>
      <c r="J50" s="83"/>
      <c r="K50" s="83"/>
      <c r="L50" s="83"/>
      <c r="M50" s="83"/>
      <c r="N50" s="83"/>
      <c r="O50" s="83"/>
      <c r="P50" s="83"/>
      <c r="Q50" s="83"/>
      <c r="R50" s="83"/>
      <c r="S50" s="83"/>
      <c r="T50" s="83"/>
      <c r="U50" s="83"/>
      <c r="V50" s="83"/>
      <c r="W50" s="83"/>
      <c r="X50" s="83"/>
    </row>
    <row r="51" ht="12.75" customHeight="1">
      <c r="A51" s="83"/>
      <c r="B51" s="83"/>
      <c r="C51" s="83"/>
      <c r="D51" s="83"/>
      <c r="E51" s="83"/>
      <c r="F51" s="83"/>
      <c r="G51" s="83"/>
      <c r="H51" s="83"/>
      <c r="I51" s="83"/>
      <c r="J51" s="83"/>
      <c r="K51" s="83"/>
      <c r="L51" s="83"/>
      <c r="M51" s="83"/>
      <c r="N51" s="83"/>
      <c r="O51" s="83"/>
      <c r="P51" s="83"/>
      <c r="Q51" s="83"/>
      <c r="R51" s="83"/>
      <c r="S51" s="83"/>
      <c r="T51" s="83"/>
      <c r="U51" s="83"/>
      <c r="V51" s="83"/>
      <c r="W51" s="83"/>
      <c r="X51" s="83"/>
    </row>
    <row r="52" ht="12.75" customHeight="1">
      <c r="A52" s="83"/>
      <c r="B52" s="83"/>
      <c r="C52" s="83"/>
      <c r="D52" s="83"/>
      <c r="E52" s="83"/>
      <c r="F52" s="83"/>
      <c r="G52" s="83"/>
      <c r="H52" s="83"/>
      <c r="I52" s="83"/>
      <c r="J52" s="83"/>
      <c r="K52" s="83"/>
      <c r="L52" s="83"/>
      <c r="M52" s="83"/>
      <c r="N52" s="83"/>
      <c r="O52" s="83"/>
      <c r="P52" s="83"/>
      <c r="Q52" s="83"/>
      <c r="R52" s="83"/>
      <c r="S52" s="83"/>
      <c r="T52" s="83"/>
      <c r="U52" s="83"/>
      <c r="V52" s="83"/>
      <c r="W52" s="83"/>
      <c r="X52" s="83"/>
    </row>
    <row r="53" ht="12.75" customHeight="1">
      <c r="A53" s="83"/>
      <c r="B53" s="83"/>
      <c r="C53" s="83"/>
      <c r="D53" s="83"/>
      <c r="E53" s="83"/>
      <c r="F53" s="83"/>
      <c r="G53" s="83"/>
      <c r="H53" s="83"/>
      <c r="I53" s="83"/>
      <c r="J53" s="83"/>
      <c r="K53" s="83"/>
      <c r="L53" s="83"/>
      <c r="M53" s="83"/>
      <c r="N53" s="83"/>
      <c r="O53" s="83"/>
      <c r="P53" s="83"/>
      <c r="Q53" s="83"/>
      <c r="R53" s="83"/>
      <c r="S53" s="83"/>
      <c r="T53" s="83"/>
      <c r="U53" s="83"/>
      <c r="V53" s="83"/>
      <c r="W53" s="83"/>
      <c r="X53" s="83"/>
    </row>
    <row r="54" ht="12.75" customHeight="1">
      <c r="A54" s="83"/>
      <c r="B54" s="83"/>
      <c r="C54" s="83"/>
      <c r="D54" s="83"/>
      <c r="E54" s="83"/>
      <c r="F54" s="83"/>
      <c r="G54" s="83"/>
      <c r="H54" s="83"/>
      <c r="I54" s="83"/>
      <c r="J54" s="83"/>
      <c r="K54" s="83"/>
      <c r="L54" s="83"/>
      <c r="M54" s="83"/>
      <c r="N54" s="83"/>
      <c r="O54" s="83"/>
      <c r="P54" s="83"/>
      <c r="Q54" s="83"/>
      <c r="R54" s="83"/>
      <c r="S54" s="83"/>
      <c r="T54" s="83"/>
      <c r="U54" s="83"/>
      <c r="V54" s="83"/>
      <c r="W54" s="83"/>
      <c r="X54" s="83"/>
    </row>
    <row r="55" ht="12.75" customHeight="1">
      <c r="A55" s="83"/>
      <c r="B55" s="83"/>
      <c r="C55" s="83"/>
      <c r="D55" s="83"/>
      <c r="E55" s="83"/>
      <c r="F55" s="83"/>
      <c r="G55" s="83"/>
      <c r="H55" s="83"/>
      <c r="I55" s="83"/>
      <c r="J55" s="83"/>
      <c r="K55" s="83"/>
      <c r="L55" s="83"/>
      <c r="M55" s="83"/>
      <c r="N55" s="83"/>
      <c r="O55" s="83"/>
      <c r="P55" s="83"/>
      <c r="Q55" s="83"/>
      <c r="R55" s="83"/>
      <c r="S55" s="83"/>
      <c r="T55" s="83"/>
      <c r="U55" s="83"/>
      <c r="V55" s="83"/>
      <c r="W55" s="83"/>
      <c r="X55" s="83"/>
    </row>
    <row r="56" ht="12.75" customHeight="1">
      <c r="A56" s="83"/>
      <c r="B56" s="83"/>
      <c r="C56" s="83"/>
      <c r="D56" s="83"/>
      <c r="E56" s="83"/>
      <c r="F56" s="83"/>
      <c r="G56" s="83"/>
      <c r="H56" s="83"/>
      <c r="I56" s="83"/>
      <c r="J56" s="83"/>
      <c r="K56" s="83"/>
      <c r="L56" s="83"/>
      <c r="M56" s="83"/>
      <c r="N56" s="83"/>
      <c r="O56" s="83"/>
      <c r="P56" s="83"/>
      <c r="Q56" s="83"/>
      <c r="R56" s="83"/>
      <c r="S56" s="83"/>
      <c r="T56" s="83"/>
      <c r="U56" s="83"/>
      <c r="V56" s="83"/>
      <c r="W56" s="83"/>
      <c r="X56" s="83"/>
    </row>
    <row r="57" ht="12.75" customHeight="1">
      <c r="A57" s="83"/>
      <c r="B57" s="83"/>
      <c r="C57" s="83"/>
      <c r="D57" s="83"/>
      <c r="E57" s="83"/>
      <c r="F57" s="83"/>
      <c r="G57" s="83"/>
      <c r="H57" s="83"/>
      <c r="I57" s="83"/>
      <c r="J57" s="83"/>
      <c r="K57" s="83"/>
      <c r="L57" s="83"/>
      <c r="M57" s="83"/>
      <c r="N57" s="83"/>
      <c r="O57" s="83"/>
      <c r="P57" s="83"/>
      <c r="Q57" s="83"/>
      <c r="R57" s="83"/>
      <c r="S57" s="83"/>
      <c r="T57" s="83"/>
      <c r="U57" s="83"/>
      <c r="V57" s="83"/>
      <c r="W57" s="83"/>
      <c r="X57" s="83"/>
    </row>
    <row r="58" ht="12.75" customHeight="1">
      <c r="A58" s="83"/>
      <c r="B58" s="83"/>
      <c r="C58" s="83"/>
      <c r="D58" s="83"/>
      <c r="E58" s="83"/>
      <c r="F58" s="83"/>
      <c r="G58" s="83"/>
      <c r="H58" s="83"/>
      <c r="I58" s="83"/>
      <c r="J58" s="83"/>
      <c r="K58" s="83"/>
      <c r="L58" s="83"/>
      <c r="M58" s="83"/>
      <c r="N58" s="83"/>
      <c r="O58" s="83"/>
      <c r="P58" s="83"/>
      <c r="Q58" s="83"/>
      <c r="R58" s="83"/>
      <c r="S58" s="83"/>
      <c r="T58" s="83"/>
      <c r="U58" s="83"/>
      <c r="V58" s="83"/>
      <c r="W58" s="83"/>
      <c r="X58" s="83"/>
    </row>
    <row r="59" ht="12.75" customHeight="1">
      <c r="A59" s="83"/>
      <c r="B59" s="83"/>
      <c r="C59" s="83"/>
      <c r="D59" s="83"/>
      <c r="E59" s="83"/>
      <c r="F59" s="83"/>
      <c r="G59" s="83"/>
      <c r="H59" s="83"/>
      <c r="I59" s="83"/>
      <c r="J59" s="83"/>
      <c r="K59" s="83"/>
      <c r="L59" s="83"/>
      <c r="M59" s="83"/>
      <c r="N59" s="83"/>
      <c r="O59" s="83"/>
      <c r="P59" s="83"/>
      <c r="Q59" s="83"/>
      <c r="R59" s="83"/>
      <c r="S59" s="83"/>
      <c r="T59" s="83"/>
      <c r="U59" s="83"/>
      <c r="V59" s="83"/>
      <c r="W59" s="83"/>
      <c r="X59" s="83"/>
    </row>
    <row r="60" ht="12.75" customHeight="1">
      <c r="A60" s="83"/>
      <c r="B60" s="83"/>
      <c r="C60" s="83"/>
      <c r="D60" s="83"/>
      <c r="E60" s="83"/>
      <c r="F60" s="83"/>
      <c r="G60" s="83"/>
      <c r="H60" s="83"/>
      <c r="I60" s="83"/>
      <c r="J60" s="83"/>
      <c r="K60" s="83"/>
      <c r="L60" s="83"/>
      <c r="M60" s="83"/>
      <c r="N60" s="83"/>
      <c r="O60" s="83"/>
      <c r="P60" s="83"/>
      <c r="Q60" s="83"/>
      <c r="R60" s="83"/>
      <c r="S60" s="83"/>
      <c r="T60" s="83"/>
      <c r="U60" s="83"/>
      <c r="V60" s="83"/>
      <c r="W60" s="83"/>
      <c r="X60" s="83"/>
    </row>
    <row r="61" ht="12.75" customHeight="1">
      <c r="A61" s="83"/>
      <c r="B61" s="83"/>
      <c r="C61" s="83"/>
      <c r="D61" s="83"/>
      <c r="E61" s="83"/>
      <c r="F61" s="83"/>
      <c r="G61" s="83"/>
      <c r="H61" s="83"/>
      <c r="I61" s="83"/>
      <c r="J61" s="83"/>
      <c r="K61" s="83"/>
      <c r="L61" s="83"/>
      <c r="M61" s="83"/>
      <c r="N61" s="83"/>
      <c r="O61" s="83"/>
      <c r="P61" s="83"/>
      <c r="Q61" s="83"/>
      <c r="R61" s="83"/>
      <c r="S61" s="83"/>
      <c r="T61" s="83"/>
      <c r="U61" s="83"/>
      <c r="V61" s="83"/>
      <c r="W61" s="83"/>
      <c r="X61" s="83"/>
    </row>
    <row r="62" ht="12.75" customHeight="1">
      <c r="A62" s="83"/>
      <c r="B62" s="83"/>
      <c r="C62" s="83"/>
      <c r="D62" s="83"/>
      <c r="E62" s="83"/>
      <c r="F62" s="83"/>
      <c r="G62" s="83"/>
      <c r="H62" s="83"/>
      <c r="I62" s="83"/>
      <c r="J62" s="83"/>
      <c r="K62" s="83"/>
      <c r="L62" s="83"/>
      <c r="M62" s="83"/>
      <c r="N62" s="83"/>
      <c r="O62" s="83"/>
      <c r="P62" s="83"/>
      <c r="Q62" s="83"/>
      <c r="R62" s="83"/>
      <c r="S62" s="83"/>
      <c r="T62" s="83"/>
      <c r="U62" s="83"/>
      <c r="V62" s="83"/>
      <c r="W62" s="83"/>
      <c r="X62" s="83"/>
    </row>
    <row r="63" ht="12.75" customHeight="1">
      <c r="A63" s="83"/>
      <c r="B63" s="83"/>
      <c r="C63" s="83"/>
      <c r="D63" s="83"/>
      <c r="E63" s="83"/>
      <c r="F63" s="83"/>
      <c r="G63" s="83"/>
      <c r="H63" s="83"/>
      <c r="I63" s="83"/>
      <c r="J63" s="83"/>
      <c r="K63" s="83"/>
      <c r="L63" s="83"/>
      <c r="M63" s="83"/>
      <c r="N63" s="83"/>
      <c r="O63" s="83"/>
      <c r="P63" s="83"/>
      <c r="Q63" s="83"/>
      <c r="R63" s="83"/>
      <c r="S63" s="83"/>
      <c r="T63" s="83"/>
      <c r="U63" s="83"/>
      <c r="V63" s="83"/>
      <c r="W63" s="83"/>
      <c r="X63" s="83"/>
    </row>
    <row r="64" ht="12.75" customHeight="1">
      <c r="A64" s="83"/>
      <c r="B64" s="83"/>
      <c r="C64" s="83"/>
      <c r="D64" s="83"/>
      <c r="E64" s="83"/>
      <c r="F64" s="83"/>
      <c r="G64" s="83"/>
      <c r="H64" s="83"/>
      <c r="I64" s="83"/>
      <c r="J64" s="83"/>
      <c r="K64" s="83"/>
      <c r="L64" s="83"/>
      <c r="M64" s="83"/>
      <c r="N64" s="83"/>
      <c r="O64" s="83"/>
      <c r="P64" s="83"/>
      <c r="Q64" s="83"/>
      <c r="R64" s="83"/>
      <c r="S64" s="83"/>
      <c r="T64" s="83"/>
      <c r="U64" s="83"/>
      <c r="V64" s="83"/>
      <c r="W64" s="83"/>
      <c r="X64" s="83"/>
    </row>
    <row r="65" ht="12.75" customHeight="1">
      <c r="A65" s="83"/>
      <c r="B65" s="83"/>
      <c r="C65" s="83"/>
      <c r="D65" s="83"/>
      <c r="E65" s="83"/>
      <c r="F65" s="83"/>
      <c r="G65" s="83"/>
      <c r="H65" s="83"/>
      <c r="I65" s="83"/>
      <c r="J65" s="83"/>
      <c r="K65" s="83"/>
      <c r="L65" s="83"/>
      <c r="M65" s="83"/>
      <c r="N65" s="83"/>
      <c r="O65" s="83"/>
      <c r="P65" s="83"/>
      <c r="Q65" s="83"/>
      <c r="R65" s="83"/>
      <c r="S65" s="83"/>
      <c r="T65" s="83"/>
      <c r="U65" s="83"/>
      <c r="V65" s="83"/>
      <c r="W65" s="83"/>
      <c r="X65" s="83"/>
    </row>
    <row r="66" ht="12.75" customHeight="1">
      <c r="A66" s="83"/>
      <c r="B66" s="83"/>
      <c r="C66" s="83"/>
      <c r="D66" s="83"/>
      <c r="E66" s="83"/>
      <c r="F66" s="83"/>
      <c r="G66" s="83"/>
      <c r="H66" s="83"/>
      <c r="I66" s="83"/>
      <c r="J66" s="83"/>
      <c r="K66" s="83"/>
      <c r="L66" s="83"/>
      <c r="M66" s="83"/>
      <c r="N66" s="83"/>
      <c r="O66" s="83"/>
      <c r="P66" s="83"/>
      <c r="Q66" s="83"/>
      <c r="R66" s="83"/>
      <c r="S66" s="83"/>
      <c r="T66" s="83"/>
      <c r="U66" s="83"/>
      <c r="V66" s="83"/>
      <c r="W66" s="83"/>
      <c r="X66" s="83"/>
    </row>
    <row r="67" ht="12.75" customHeight="1">
      <c r="A67" s="83"/>
      <c r="B67" s="83"/>
      <c r="C67" s="83"/>
      <c r="D67" s="83"/>
      <c r="E67" s="83"/>
      <c r="F67" s="83"/>
      <c r="G67" s="83"/>
      <c r="H67" s="83"/>
      <c r="I67" s="83"/>
      <c r="J67" s="83"/>
      <c r="K67" s="83"/>
      <c r="L67" s="83"/>
      <c r="M67" s="83"/>
      <c r="N67" s="83"/>
      <c r="O67" s="83"/>
      <c r="P67" s="83"/>
      <c r="Q67" s="83"/>
      <c r="R67" s="83"/>
      <c r="S67" s="83"/>
      <c r="T67" s="83"/>
      <c r="U67" s="83"/>
      <c r="V67" s="83"/>
      <c r="W67" s="83"/>
      <c r="X67" s="83"/>
    </row>
    <row r="68" ht="12.75" customHeight="1">
      <c r="A68" s="83"/>
      <c r="B68" s="83"/>
      <c r="C68" s="83"/>
      <c r="D68" s="83"/>
      <c r="E68" s="83"/>
      <c r="F68" s="83"/>
      <c r="G68" s="83"/>
      <c r="H68" s="83"/>
      <c r="I68" s="83"/>
      <c r="J68" s="83"/>
      <c r="K68" s="83"/>
      <c r="L68" s="83"/>
      <c r="M68" s="83"/>
      <c r="N68" s="83"/>
      <c r="O68" s="83"/>
      <c r="P68" s="83"/>
      <c r="Q68" s="83"/>
      <c r="R68" s="83"/>
      <c r="S68" s="83"/>
      <c r="T68" s="83"/>
      <c r="U68" s="83"/>
      <c r="V68" s="83"/>
      <c r="W68" s="83"/>
      <c r="X68" s="83"/>
    </row>
    <row r="69" ht="12.75" customHeight="1">
      <c r="A69" s="83"/>
      <c r="B69" s="83"/>
      <c r="C69" s="83"/>
      <c r="D69" s="83"/>
      <c r="E69" s="83"/>
      <c r="F69" s="83"/>
      <c r="G69" s="83"/>
      <c r="H69" s="83"/>
      <c r="I69" s="83"/>
      <c r="J69" s="83"/>
      <c r="K69" s="83"/>
      <c r="L69" s="83"/>
      <c r="M69" s="83"/>
      <c r="N69" s="83"/>
      <c r="O69" s="83"/>
      <c r="P69" s="83"/>
      <c r="Q69" s="83"/>
      <c r="R69" s="83"/>
      <c r="S69" s="83"/>
      <c r="T69" s="83"/>
      <c r="U69" s="83"/>
      <c r="V69" s="83"/>
      <c r="W69" s="83"/>
      <c r="X69" s="83"/>
    </row>
    <row r="70" ht="12.75" customHeight="1">
      <c r="A70" s="83"/>
      <c r="B70" s="83"/>
      <c r="C70" s="83"/>
      <c r="D70" s="83"/>
      <c r="E70" s="83"/>
      <c r="F70" s="83"/>
      <c r="G70" s="83"/>
      <c r="H70" s="83"/>
      <c r="I70" s="83"/>
      <c r="J70" s="83"/>
      <c r="K70" s="83"/>
      <c r="L70" s="83"/>
      <c r="M70" s="83"/>
      <c r="N70" s="83"/>
      <c r="O70" s="83"/>
      <c r="P70" s="83"/>
      <c r="Q70" s="83"/>
      <c r="R70" s="83"/>
      <c r="S70" s="83"/>
      <c r="T70" s="83"/>
      <c r="U70" s="83"/>
      <c r="V70" s="83"/>
      <c r="W70" s="83"/>
      <c r="X70" s="83"/>
    </row>
    <row r="71" ht="12.75" customHeight="1">
      <c r="A71" s="83"/>
      <c r="B71" s="83"/>
      <c r="C71" s="83"/>
      <c r="D71" s="83"/>
      <c r="E71" s="83"/>
      <c r="F71" s="83"/>
      <c r="G71" s="83"/>
      <c r="H71" s="83"/>
      <c r="I71" s="83"/>
      <c r="J71" s="83"/>
      <c r="K71" s="83"/>
      <c r="L71" s="83"/>
      <c r="M71" s="83"/>
      <c r="N71" s="83"/>
      <c r="O71" s="83"/>
      <c r="P71" s="83"/>
      <c r="Q71" s="83"/>
      <c r="R71" s="83"/>
      <c r="S71" s="83"/>
      <c r="T71" s="83"/>
      <c r="U71" s="83"/>
      <c r="V71" s="83"/>
      <c r="W71" s="83"/>
      <c r="X71" s="83"/>
    </row>
    <row r="72" ht="12.75" customHeight="1">
      <c r="A72" s="83"/>
      <c r="B72" s="83"/>
      <c r="C72" s="83"/>
      <c r="D72" s="83"/>
      <c r="E72" s="83"/>
      <c r="F72" s="83"/>
      <c r="G72" s="83"/>
      <c r="H72" s="83"/>
      <c r="I72" s="83"/>
      <c r="J72" s="83"/>
      <c r="K72" s="83"/>
      <c r="L72" s="83"/>
      <c r="M72" s="83"/>
      <c r="N72" s="83"/>
      <c r="O72" s="83"/>
      <c r="P72" s="83"/>
      <c r="Q72" s="83"/>
      <c r="R72" s="83"/>
      <c r="S72" s="83"/>
      <c r="T72" s="83"/>
      <c r="U72" s="83"/>
      <c r="V72" s="83"/>
      <c r="W72" s="83"/>
      <c r="X72" s="83"/>
    </row>
    <row r="73" ht="12.75" customHeight="1">
      <c r="A73" s="83"/>
      <c r="B73" s="83"/>
      <c r="C73" s="83"/>
      <c r="D73" s="83"/>
      <c r="E73" s="83"/>
      <c r="F73" s="83"/>
      <c r="G73" s="83"/>
      <c r="H73" s="83"/>
      <c r="I73" s="83"/>
      <c r="J73" s="83"/>
      <c r="K73" s="83"/>
      <c r="L73" s="83"/>
      <c r="M73" s="83"/>
      <c r="N73" s="83"/>
      <c r="O73" s="83"/>
      <c r="P73" s="83"/>
      <c r="Q73" s="83"/>
      <c r="R73" s="83"/>
      <c r="S73" s="83"/>
      <c r="T73" s="83"/>
      <c r="U73" s="83"/>
      <c r="V73" s="83"/>
      <c r="W73" s="83"/>
      <c r="X73" s="83"/>
    </row>
    <row r="74" ht="12.75" customHeight="1">
      <c r="A74" s="83"/>
      <c r="B74" s="83"/>
      <c r="C74" s="83"/>
      <c r="D74" s="83"/>
      <c r="E74" s="83"/>
      <c r="F74" s="83"/>
      <c r="G74" s="83"/>
      <c r="H74" s="83"/>
      <c r="I74" s="83"/>
      <c r="J74" s="83"/>
      <c r="K74" s="83"/>
      <c r="L74" s="83"/>
      <c r="M74" s="83"/>
      <c r="N74" s="83"/>
      <c r="O74" s="83"/>
      <c r="P74" s="83"/>
      <c r="Q74" s="83"/>
      <c r="R74" s="83"/>
      <c r="S74" s="83"/>
      <c r="T74" s="83"/>
      <c r="U74" s="83"/>
      <c r="V74" s="83"/>
      <c r="W74" s="83"/>
      <c r="X74" s="83"/>
    </row>
    <row r="75" ht="12.75" customHeight="1">
      <c r="A75" s="83"/>
      <c r="B75" s="83"/>
      <c r="C75" s="83"/>
      <c r="D75" s="83"/>
      <c r="E75" s="83"/>
      <c r="F75" s="83"/>
      <c r="G75" s="83"/>
      <c r="H75" s="83"/>
      <c r="I75" s="83"/>
      <c r="J75" s="83"/>
      <c r="K75" s="83"/>
      <c r="L75" s="83"/>
      <c r="M75" s="83"/>
      <c r="N75" s="83"/>
      <c r="O75" s="83"/>
      <c r="P75" s="83"/>
      <c r="Q75" s="83"/>
      <c r="R75" s="83"/>
      <c r="S75" s="83"/>
      <c r="T75" s="83"/>
      <c r="U75" s="83"/>
      <c r="V75" s="83"/>
      <c r="W75" s="83"/>
      <c r="X75" s="83"/>
    </row>
    <row r="76" ht="12.75" customHeight="1">
      <c r="A76" s="83"/>
      <c r="B76" s="83"/>
      <c r="C76" s="83"/>
      <c r="D76" s="83"/>
      <c r="E76" s="83"/>
      <c r="F76" s="83"/>
      <c r="G76" s="83"/>
      <c r="H76" s="83"/>
      <c r="I76" s="83"/>
      <c r="J76" s="83"/>
      <c r="K76" s="83"/>
      <c r="L76" s="83"/>
      <c r="M76" s="83"/>
      <c r="N76" s="83"/>
      <c r="O76" s="83"/>
      <c r="P76" s="83"/>
      <c r="Q76" s="83"/>
      <c r="R76" s="83"/>
      <c r="S76" s="83"/>
      <c r="T76" s="83"/>
      <c r="U76" s="83"/>
      <c r="V76" s="83"/>
      <c r="W76" s="83"/>
      <c r="X76" s="83"/>
    </row>
    <row r="77" ht="12.75" customHeight="1">
      <c r="A77" s="83"/>
      <c r="B77" s="83"/>
      <c r="C77" s="83"/>
      <c r="D77" s="83"/>
      <c r="E77" s="83"/>
      <c r="F77" s="83"/>
      <c r="G77" s="83"/>
      <c r="H77" s="83"/>
      <c r="I77" s="83"/>
      <c r="J77" s="83"/>
      <c r="K77" s="83"/>
      <c r="L77" s="83"/>
      <c r="M77" s="83"/>
      <c r="N77" s="83"/>
      <c r="O77" s="83"/>
      <c r="P77" s="83"/>
      <c r="Q77" s="83"/>
      <c r="R77" s="83"/>
      <c r="S77" s="83"/>
      <c r="T77" s="83"/>
      <c r="U77" s="83"/>
      <c r="V77" s="83"/>
      <c r="W77" s="83"/>
      <c r="X77" s="83"/>
    </row>
    <row r="78" ht="12.75" customHeight="1">
      <c r="A78" s="83"/>
      <c r="B78" s="83"/>
      <c r="C78" s="83"/>
      <c r="D78" s="83"/>
      <c r="E78" s="83"/>
      <c r="F78" s="83"/>
      <c r="G78" s="83"/>
      <c r="H78" s="83"/>
      <c r="I78" s="83"/>
      <c r="J78" s="83"/>
      <c r="K78" s="83"/>
      <c r="L78" s="83"/>
      <c r="M78" s="83"/>
      <c r="N78" s="83"/>
      <c r="O78" s="83"/>
      <c r="P78" s="83"/>
      <c r="Q78" s="83"/>
      <c r="R78" s="83"/>
      <c r="S78" s="83"/>
      <c r="T78" s="83"/>
      <c r="U78" s="83"/>
      <c r="V78" s="83"/>
      <c r="W78" s="83"/>
      <c r="X78" s="83"/>
    </row>
    <row r="79" ht="12.75" customHeight="1">
      <c r="A79" s="83"/>
      <c r="B79" s="83"/>
      <c r="C79" s="83"/>
      <c r="D79" s="83"/>
      <c r="E79" s="83"/>
      <c r="F79" s="83"/>
      <c r="G79" s="83"/>
      <c r="H79" s="83"/>
      <c r="I79" s="83"/>
      <c r="J79" s="83"/>
      <c r="K79" s="83"/>
      <c r="L79" s="83"/>
      <c r="M79" s="83"/>
      <c r="N79" s="83"/>
      <c r="O79" s="83"/>
      <c r="P79" s="83"/>
      <c r="Q79" s="83"/>
      <c r="R79" s="83"/>
      <c r="S79" s="83"/>
      <c r="T79" s="83"/>
      <c r="U79" s="83"/>
      <c r="V79" s="83"/>
      <c r="W79" s="83"/>
      <c r="X79" s="83"/>
    </row>
    <row r="80" ht="12.75" customHeight="1">
      <c r="A80" s="83"/>
      <c r="B80" s="83"/>
      <c r="C80" s="83"/>
      <c r="D80" s="83"/>
      <c r="E80" s="83"/>
      <c r="F80" s="83"/>
      <c r="G80" s="83"/>
      <c r="H80" s="83"/>
      <c r="I80" s="83"/>
      <c r="J80" s="83"/>
      <c r="K80" s="83"/>
      <c r="L80" s="83"/>
      <c r="M80" s="83"/>
      <c r="N80" s="83"/>
      <c r="O80" s="83"/>
      <c r="P80" s="83"/>
      <c r="Q80" s="83"/>
      <c r="R80" s="83"/>
      <c r="S80" s="83"/>
      <c r="T80" s="83"/>
      <c r="U80" s="83"/>
      <c r="V80" s="83"/>
      <c r="W80" s="83"/>
      <c r="X80" s="83"/>
    </row>
    <row r="81" ht="12.75" customHeight="1">
      <c r="A81" s="83"/>
      <c r="B81" s="83"/>
      <c r="C81" s="83"/>
      <c r="D81" s="83"/>
      <c r="E81" s="83"/>
      <c r="F81" s="83"/>
      <c r="G81" s="83"/>
      <c r="H81" s="83"/>
      <c r="I81" s="83"/>
      <c r="J81" s="83"/>
      <c r="K81" s="83"/>
      <c r="L81" s="83"/>
      <c r="M81" s="83"/>
      <c r="N81" s="83"/>
      <c r="O81" s="83"/>
      <c r="P81" s="83"/>
      <c r="Q81" s="83"/>
      <c r="R81" s="83"/>
      <c r="S81" s="83"/>
      <c r="T81" s="83"/>
      <c r="U81" s="83"/>
      <c r="V81" s="83"/>
      <c r="W81" s="83"/>
      <c r="X81" s="83"/>
    </row>
    <row r="82" ht="12.75" customHeight="1">
      <c r="A82" s="83"/>
      <c r="B82" s="83"/>
      <c r="C82" s="83"/>
      <c r="D82" s="83"/>
      <c r="E82" s="83"/>
      <c r="F82" s="83"/>
      <c r="G82" s="83"/>
      <c r="H82" s="83"/>
      <c r="I82" s="83"/>
      <c r="J82" s="83"/>
      <c r="K82" s="83"/>
      <c r="L82" s="83"/>
      <c r="M82" s="83"/>
      <c r="N82" s="83"/>
      <c r="O82" s="83"/>
      <c r="P82" s="83"/>
      <c r="Q82" s="83"/>
      <c r="R82" s="83"/>
      <c r="S82" s="83"/>
      <c r="T82" s="83"/>
      <c r="U82" s="83"/>
      <c r="V82" s="83"/>
      <c r="W82" s="83"/>
      <c r="X82" s="83"/>
    </row>
    <row r="83" ht="12.75" customHeight="1">
      <c r="A83" s="83"/>
      <c r="B83" s="83"/>
      <c r="C83" s="83"/>
      <c r="D83" s="83"/>
      <c r="E83" s="83"/>
      <c r="F83" s="83"/>
      <c r="G83" s="83"/>
      <c r="H83" s="83"/>
      <c r="I83" s="83"/>
      <c r="J83" s="83"/>
      <c r="K83" s="83"/>
      <c r="L83" s="83"/>
      <c r="M83" s="83"/>
      <c r="N83" s="83"/>
      <c r="O83" s="83"/>
      <c r="P83" s="83"/>
      <c r="Q83" s="83"/>
      <c r="R83" s="83"/>
      <c r="S83" s="83"/>
      <c r="T83" s="83"/>
      <c r="U83" s="83"/>
      <c r="V83" s="83"/>
      <c r="W83" s="83"/>
      <c r="X83" s="83"/>
    </row>
    <row r="84" ht="12.75" customHeight="1">
      <c r="A84" s="83"/>
      <c r="B84" s="83"/>
      <c r="C84" s="83"/>
      <c r="D84" s="83"/>
      <c r="E84" s="83"/>
      <c r="F84" s="83"/>
      <c r="G84" s="83"/>
      <c r="H84" s="83"/>
      <c r="I84" s="83"/>
      <c r="J84" s="83"/>
      <c r="K84" s="83"/>
      <c r="L84" s="83"/>
      <c r="M84" s="83"/>
      <c r="N84" s="83"/>
      <c r="O84" s="83"/>
      <c r="P84" s="83"/>
      <c r="Q84" s="83"/>
      <c r="R84" s="83"/>
      <c r="S84" s="83"/>
      <c r="T84" s="83"/>
      <c r="U84" s="83"/>
      <c r="V84" s="83"/>
      <c r="W84" s="83"/>
      <c r="X84" s="83"/>
    </row>
    <row r="85" ht="12.75" customHeight="1">
      <c r="A85" s="83"/>
      <c r="B85" s="83"/>
      <c r="C85" s="83"/>
      <c r="D85" s="83"/>
      <c r="E85" s="83"/>
      <c r="F85" s="83"/>
      <c r="G85" s="83"/>
      <c r="H85" s="83"/>
      <c r="I85" s="83"/>
      <c r="J85" s="83"/>
      <c r="K85" s="83"/>
      <c r="L85" s="83"/>
      <c r="M85" s="83"/>
      <c r="N85" s="83"/>
      <c r="O85" s="83"/>
      <c r="P85" s="83"/>
      <c r="Q85" s="83"/>
      <c r="R85" s="83"/>
      <c r="S85" s="83"/>
      <c r="T85" s="83"/>
      <c r="U85" s="83"/>
      <c r="V85" s="83"/>
      <c r="W85" s="83"/>
      <c r="X85" s="83"/>
    </row>
    <row r="86" ht="12.75" customHeight="1">
      <c r="A86" s="83"/>
      <c r="B86" s="83"/>
      <c r="C86" s="83"/>
      <c r="D86" s="83"/>
      <c r="E86" s="83"/>
      <c r="F86" s="83"/>
      <c r="G86" s="83"/>
      <c r="H86" s="83"/>
      <c r="I86" s="83"/>
      <c r="J86" s="83"/>
      <c r="K86" s="83"/>
      <c r="L86" s="83"/>
      <c r="M86" s="83"/>
      <c r="N86" s="83"/>
      <c r="O86" s="83"/>
      <c r="P86" s="83"/>
      <c r="Q86" s="83"/>
      <c r="R86" s="83"/>
      <c r="S86" s="83"/>
      <c r="T86" s="83"/>
      <c r="U86" s="83"/>
      <c r="V86" s="83"/>
      <c r="W86" s="83"/>
      <c r="X86" s="83"/>
    </row>
    <row r="87" ht="12.75" customHeight="1">
      <c r="A87" s="83"/>
      <c r="B87" s="83"/>
      <c r="C87" s="83"/>
      <c r="D87" s="83"/>
      <c r="E87" s="83"/>
      <c r="F87" s="83"/>
      <c r="G87" s="83"/>
      <c r="H87" s="83"/>
      <c r="I87" s="83"/>
      <c r="J87" s="83"/>
      <c r="K87" s="83"/>
      <c r="L87" s="83"/>
      <c r="M87" s="83"/>
      <c r="N87" s="83"/>
      <c r="O87" s="83"/>
      <c r="P87" s="83"/>
      <c r="Q87" s="83"/>
      <c r="R87" s="83"/>
      <c r="S87" s="83"/>
      <c r="T87" s="83"/>
      <c r="U87" s="83"/>
      <c r="V87" s="83"/>
      <c r="W87" s="83"/>
      <c r="X87" s="83"/>
    </row>
    <row r="88" ht="12.75" customHeight="1">
      <c r="A88" s="83"/>
      <c r="B88" s="83"/>
      <c r="C88" s="83"/>
      <c r="D88" s="83"/>
      <c r="E88" s="83"/>
      <c r="F88" s="83"/>
      <c r="G88" s="83"/>
      <c r="H88" s="83"/>
      <c r="I88" s="83"/>
      <c r="J88" s="83"/>
      <c r="K88" s="83"/>
      <c r="L88" s="83"/>
      <c r="M88" s="83"/>
      <c r="N88" s="83"/>
      <c r="O88" s="83"/>
      <c r="P88" s="83"/>
      <c r="Q88" s="83"/>
      <c r="R88" s="83"/>
      <c r="S88" s="83"/>
      <c r="T88" s="83"/>
      <c r="U88" s="83"/>
      <c r="V88" s="83"/>
      <c r="W88" s="83"/>
      <c r="X88" s="83"/>
    </row>
    <row r="89" ht="12.75" customHeight="1">
      <c r="A89" s="83"/>
      <c r="B89" s="83"/>
      <c r="C89" s="83"/>
      <c r="D89" s="83"/>
      <c r="E89" s="83"/>
      <c r="F89" s="83"/>
      <c r="G89" s="83"/>
      <c r="H89" s="83"/>
      <c r="I89" s="83"/>
      <c r="J89" s="83"/>
      <c r="K89" s="83"/>
      <c r="L89" s="83"/>
      <c r="M89" s="83"/>
      <c r="N89" s="83"/>
      <c r="O89" s="83"/>
      <c r="P89" s="83"/>
      <c r="Q89" s="83"/>
      <c r="R89" s="83"/>
      <c r="S89" s="83"/>
      <c r="T89" s="83"/>
      <c r="U89" s="83"/>
      <c r="V89" s="83"/>
      <c r="W89" s="83"/>
      <c r="X89" s="83"/>
    </row>
    <row r="90" ht="12.75" customHeight="1">
      <c r="A90" s="83"/>
      <c r="B90" s="83"/>
      <c r="C90" s="83"/>
      <c r="D90" s="83"/>
      <c r="E90" s="83"/>
      <c r="F90" s="83"/>
      <c r="G90" s="83"/>
      <c r="H90" s="83"/>
      <c r="I90" s="83"/>
      <c r="J90" s="83"/>
      <c r="K90" s="83"/>
      <c r="L90" s="83"/>
      <c r="M90" s="83"/>
      <c r="N90" s="83"/>
      <c r="O90" s="83"/>
      <c r="P90" s="83"/>
      <c r="Q90" s="83"/>
      <c r="R90" s="83"/>
      <c r="S90" s="83"/>
      <c r="T90" s="83"/>
      <c r="U90" s="83"/>
      <c r="V90" s="83"/>
      <c r="W90" s="83"/>
      <c r="X90" s="83"/>
    </row>
    <row r="91" ht="12.75" customHeight="1">
      <c r="A91" s="83"/>
      <c r="B91" s="83"/>
      <c r="C91" s="83"/>
      <c r="D91" s="83"/>
      <c r="E91" s="83"/>
      <c r="F91" s="83"/>
      <c r="G91" s="83"/>
      <c r="H91" s="83"/>
      <c r="I91" s="83"/>
      <c r="J91" s="83"/>
      <c r="K91" s="83"/>
      <c r="L91" s="83"/>
      <c r="M91" s="83"/>
      <c r="N91" s="83"/>
      <c r="O91" s="83"/>
      <c r="P91" s="83"/>
      <c r="Q91" s="83"/>
      <c r="R91" s="83"/>
      <c r="S91" s="83"/>
      <c r="T91" s="83"/>
      <c r="U91" s="83"/>
      <c r="V91" s="83"/>
      <c r="W91" s="83"/>
      <c r="X91" s="83"/>
    </row>
    <row r="92" ht="12.75" customHeight="1">
      <c r="A92" s="83"/>
      <c r="B92" s="83"/>
      <c r="C92" s="83"/>
      <c r="D92" s="83"/>
      <c r="E92" s="83"/>
      <c r="F92" s="83"/>
      <c r="G92" s="83"/>
      <c r="H92" s="83"/>
      <c r="I92" s="83"/>
      <c r="J92" s="83"/>
      <c r="K92" s="83"/>
      <c r="L92" s="83"/>
      <c r="M92" s="83"/>
      <c r="N92" s="83"/>
      <c r="O92" s="83"/>
      <c r="P92" s="83"/>
      <c r="Q92" s="83"/>
      <c r="R92" s="83"/>
      <c r="S92" s="83"/>
      <c r="T92" s="83"/>
      <c r="U92" s="83"/>
      <c r="V92" s="83"/>
      <c r="W92" s="83"/>
      <c r="X92" s="83"/>
    </row>
    <row r="93" ht="12.75" customHeight="1">
      <c r="A93" s="83"/>
      <c r="B93" s="83"/>
      <c r="C93" s="83"/>
      <c r="D93" s="83"/>
      <c r="E93" s="83"/>
      <c r="F93" s="83"/>
      <c r="G93" s="83"/>
      <c r="H93" s="83"/>
      <c r="I93" s="83"/>
      <c r="J93" s="83"/>
      <c r="K93" s="83"/>
      <c r="L93" s="83"/>
      <c r="M93" s="83"/>
      <c r="N93" s="83"/>
      <c r="O93" s="83"/>
      <c r="P93" s="83"/>
      <c r="Q93" s="83"/>
      <c r="R93" s="83"/>
      <c r="S93" s="83"/>
      <c r="T93" s="83"/>
      <c r="U93" s="83"/>
      <c r="V93" s="83"/>
      <c r="W93" s="83"/>
      <c r="X93" s="83"/>
    </row>
    <row r="94" ht="12.75" customHeight="1">
      <c r="A94" s="83"/>
      <c r="B94" s="83"/>
      <c r="C94" s="83"/>
      <c r="D94" s="83"/>
      <c r="E94" s="83"/>
      <c r="F94" s="83"/>
      <c r="G94" s="83"/>
      <c r="H94" s="83"/>
      <c r="I94" s="83"/>
      <c r="J94" s="83"/>
      <c r="K94" s="83"/>
      <c r="L94" s="83"/>
      <c r="M94" s="83"/>
      <c r="N94" s="83"/>
      <c r="O94" s="83"/>
      <c r="P94" s="83"/>
      <c r="Q94" s="83"/>
      <c r="R94" s="83"/>
      <c r="S94" s="83"/>
      <c r="T94" s="83"/>
      <c r="U94" s="83"/>
      <c r="V94" s="83"/>
      <c r="W94" s="83"/>
      <c r="X94" s="83"/>
    </row>
    <row r="95" ht="12.75" customHeight="1">
      <c r="A95" s="83"/>
      <c r="B95" s="83"/>
      <c r="C95" s="83"/>
      <c r="D95" s="83"/>
      <c r="E95" s="83"/>
      <c r="F95" s="83"/>
      <c r="G95" s="83"/>
      <c r="H95" s="83"/>
      <c r="I95" s="83"/>
      <c r="J95" s="83"/>
      <c r="K95" s="83"/>
      <c r="L95" s="83"/>
      <c r="M95" s="83"/>
      <c r="N95" s="83"/>
      <c r="O95" s="83"/>
      <c r="P95" s="83"/>
      <c r="Q95" s="83"/>
      <c r="R95" s="83"/>
      <c r="S95" s="83"/>
      <c r="T95" s="83"/>
      <c r="U95" s="83"/>
      <c r="V95" s="83"/>
      <c r="W95" s="83"/>
      <c r="X95" s="83"/>
    </row>
    <row r="96" ht="12.75" customHeight="1">
      <c r="A96" s="83"/>
      <c r="B96" s="83"/>
      <c r="C96" s="83"/>
      <c r="D96" s="83"/>
      <c r="E96" s="83"/>
      <c r="F96" s="83"/>
      <c r="G96" s="83"/>
      <c r="H96" s="83"/>
      <c r="I96" s="83"/>
      <c r="J96" s="83"/>
      <c r="K96" s="83"/>
      <c r="L96" s="83"/>
      <c r="M96" s="83"/>
      <c r="N96" s="83"/>
      <c r="O96" s="83"/>
      <c r="P96" s="83"/>
      <c r="Q96" s="83"/>
      <c r="R96" s="83"/>
      <c r="S96" s="83"/>
      <c r="T96" s="83"/>
      <c r="U96" s="83"/>
      <c r="V96" s="83"/>
      <c r="W96" s="83"/>
      <c r="X96" s="83"/>
    </row>
    <row r="97" ht="12.75" customHeight="1">
      <c r="A97" s="83"/>
      <c r="B97" s="83"/>
      <c r="C97" s="83"/>
      <c r="D97" s="83"/>
      <c r="E97" s="83"/>
      <c r="F97" s="83"/>
      <c r="G97" s="83"/>
      <c r="H97" s="83"/>
      <c r="I97" s="83"/>
      <c r="J97" s="83"/>
      <c r="K97" s="83"/>
      <c r="L97" s="83"/>
      <c r="M97" s="83"/>
      <c r="N97" s="83"/>
      <c r="O97" s="83"/>
      <c r="P97" s="83"/>
      <c r="Q97" s="83"/>
      <c r="R97" s="83"/>
      <c r="S97" s="83"/>
      <c r="T97" s="83"/>
      <c r="U97" s="83"/>
      <c r="V97" s="83"/>
      <c r="W97" s="83"/>
      <c r="X97" s="83"/>
    </row>
    <row r="98" ht="12.75" customHeight="1">
      <c r="A98" s="83"/>
      <c r="B98" s="83"/>
      <c r="C98" s="83"/>
      <c r="D98" s="83"/>
      <c r="E98" s="83"/>
      <c r="F98" s="83"/>
      <c r="G98" s="83"/>
      <c r="H98" s="83"/>
      <c r="I98" s="83"/>
      <c r="J98" s="83"/>
      <c r="K98" s="83"/>
      <c r="L98" s="83"/>
      <c r="M98" s="83"/>
      <c r="N98" s="83"/>
      <c r="O98" s="83"/>
      <c r="P98" s="83"/>
      <c r="Q98" s="83"/>
      <c r="R98" s="83"/>
      <c r="S98" s="83"/>
      <c r="T98" s="83"/>
      <c r="U98" s="83"/>
      <c r="V98" s="83"/>
      <c r="W98" s="83"/>
      <c r="X98" s="83"/>
    </row>
    <row r="99" ht="12.75" customHeight="1">
      <c r="A99" s="83"/>
      <c r="B99" s="83"/>
      <c r="C99" s="83"/>
      <c r="D99" s="83"/>
      <c r="E99" s="83"/>
      <c r="F99" s="83"/>
      <c r="G99" s="83"/>
      <c r="H99" s="83"/>
      <c r="I99" s="83"/>
      <c r="J99" s="83"/>
      <c r="K99" s="83"/>
      <c r="L99" s="83"/>
      <c r="M99" s="83"/>
      <c r="N99" s="83"/>
      <c r="O99" s="83"/>
      <c r="P99" s="83"/>
      <c r="Q99" s="83"/>
      <c r="R99" s="83"/>
      <c r="S99" s="83"/>
      <c r="T99" s="83"/>
      <c r="U99" s="83"/>
      <c r="V99" s="83"/>
      <c r="W99" s="83"/>
      <c r="X99" s="83"/>
    </row>
    <row r="100" ht="12.75" customHeight="1">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row>
    <row r="101" ht="12.75" customHeight="1">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row>
    <row r="102" ht="12.75" customHeight="1">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row>
    <row r="103" ht="12.75" customHeight="1">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row>
    <row r="104" ht="12.75" customHeight="1">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row>
    <row r="105" ht="12.75" customHeight="1">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row>
    <row r="106" ht="12.75" customHeight="1">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row>
    <row r="107" ht="12.75" customHeight="1">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row>
    <row r="108" ht="12.75" customHeight="1">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row>
    <row r="109" ht="12.75" customHeight="1">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row>
    <row r="110" ht="12.75" customHeight="1">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row>
    <row r="111" ht="12.75" customHeight="1">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row>
    <row r="112" ht="12.75" customHeight="1">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row>
    <row r="113" ht="12.75" customHeight="1">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row>
    <row r="114" ht="12.75" customHeight="1">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row>
    <row r="115" ht="12.75" customHeight="1">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row>
    <row r="116" ht="12.75" customHeight="1">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row>
    <row r="117" ht="12.75" customHeight="1">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row>
    <row r="118" ht="12.75" customHeight="1">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row>
    <row r="119" ht="12.75" customHeight="1">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row>
    <row r="120" ht="12.75" customHeight="1">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row>
    <row r="121" ht="12.75" customHeight="1">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row>
    <row r="122" ht="12.75" customHeight="1">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row>
    <row r="123" ht="12.75" customHeight="1">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row>
    <row r="124" ht="12.75" customHeight="1">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row>
    <row r="125" ht="12.75" customHeight="1">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row>
    <row r="126" ht="12.75" customHeight="1">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row>
    <row r="127" ht="12.75" customHeight="1">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row>
    <row r="128" ht="12.75" customHeight="1">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row>
    <row r="129" ht="12.75" customHeight="1">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row>
    <row r="130" ht="12.75" customHeight="1">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row>
    <row r="131" ht="12.75" customHeight="1">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row>
    <row r="132" ht="12.75" customHeight="1">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row>
    <row r="133" ht="12.75" customHeight="1">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row>
    <row r="134" ht="12.75" customHeight="1">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row>
    <row r="135" ht="12.75" customHeight="1">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row>
    <row r="136" ht="12.75" customHeight="1">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row>
    <row r="137" ht="12.75" customHeight="1">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row>
    <row r="138" ht="12.75" customHeight="1">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row>
    <row r="139" ht="12.75" customHeight="1">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row>
    <row r="140" ht="12.75" customHeight="1">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row>
    <row r="141" ht="12.75" customHeight="1">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row>
    <row r="142" ht="12.75" customHeight="1">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row>
    <row r="143" ht="12.75" customHeight="1">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row>
    <row r="144" ht="12.75" customHeight="1">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row>
    <row r="145" ht="12.75" customHeight="1">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row>
    <row r="146" ht="12.75" customHeight="1">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row>
    <row r="147" ht="12.75" customHeight="1">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row>
    <row r="148" ht="12.75" customHeight="1">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row>
    <row r="149" ht="12.75" customHeight="1">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row>
    <row r="150" ht="12.75" customHeight="1">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row>
    <row r="151" ht="12.75" customHeight="1">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row>
    <row r="152" ht="12.75" customHeight="1">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row>
    <row r="153" ht="12.75" customHeight="1">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row>
    <row r="154" ht="12.75" customHeight="1">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row>
    <row r="155" ht="12.75" customHeight="1">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row>
    <row r="156" ht="12.75" customHeight="1">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row>
    <row r="157" ht="12.75" customHeight="1">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row>
    <row r="158" ht="12.75" customHeight="1">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row>
    <row r="159" ht="12.75" customHeight="1">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row>
    <row r="160" ht="12.75" customHeight="1">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row>
    <row r="161" ht="12.75" customHeight="1">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row>
    <row r="162" ht="12.75" customHeight="1">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row>
    <row r="163" ht="12.75" customHeight="1">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row>
    <row r="164" ht="12.75" customHeight="1">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row>
    <row r="165" ht="12.75" customHeight="1">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row>
    <row r="166" ht="12.75" customHeight="1">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row>
    <row r="167" ht="12.75" customHeight="1">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row>
    <row r="168" ht="12.75" customHeight="1">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row>
    <row r="169" ht="12.75" customHeight="1">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row>
    <row r="170" ht="12.75" customHeight="1">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row>
    <row r="171" ht="12.75" customHeight="1">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row>
    <row r="172" ht="12.75" customHeight="1">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row>
    <row r="173" ht="12.75" customHeight="1">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row>
    <row r="174" ht="12.75" customHeight="1">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row>
    <row r="175" ht="12.75" customHeight="1">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row>
    <row r="176" ht="12.75" customHeight="1">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row>
    <row r="177" ht="12.75" customHeight="1">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row>
    <row r="178" ht="12.75" customHeight="1">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row>
    <row r="179" ht="12.75" customHeight="1">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row>
    <row r="180" ht="12.75" customHeight="1">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row>
    <row r="181" ht="12.75" customHeight="1">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row>
    <row r="182" ht="12.75" customHeight="1">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row>
    <row r="183" ht="12.75" customHeight="1">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row>
    <row r="184" ht="12.75" customHeight="1">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row>
    <row r="185" ht="12.75" customHeight="1">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row>
    <row r="186" ht="12.75" customHeight="1">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row>
    <row r="187" ht="12.75" customHeight="1">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row>
    <row r="188" ht="12.75" customHeight="1">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row>
    <row r="189" ht="12.75" customHeight="1">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row>
    <row r="190" ht="12.75" customHeight="1">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row>
    <row r="191" ht="12.75" customHeight="1">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row>
    <row r="192" ht="12.75" customHeight="1">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row>
    <row r="193" ht="12.75" customHeight="1">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row>
    <row r="194" ht="12.75" customHeight="1">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row>
    <row r="195" ht="12.75" customHeight="1">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row>
    <row r="196" ht="12.75" customHeight="1">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row>
    <row r="197" ht="12.75" customHeight="1">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row>
    <row r="198" ht="12.75" customHeight="1">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row>
    <row r="199" ht="12.75" customHeight="1">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row>
    <row r="200" ht="12.75" customHeight="1">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row>
    <row r="201" ht="12.75" customHeight="1">
      <c r="A201" s="83"/>
      <c r="B201" s="83"/>
      <c r="C201" s="83"/>
      <c r="D201" s="83"/>
      <c r="E201" s="83"/>
      <c r="F201" s="83"/>
      <c r="G201" s="83"/>
      <c r="H201" s="83"/>
      <c r="I201" s="83"/>
      <c r="J201" s="83"/>
      <c r="K201" s="83"/>
      <c r="L201" s="83"/>
      <c r="M201" s="83"/>
      <c r="N201" s="83"/>
      <c r="O201" s="83"/>
      <c r="P201" s="83"/>
      <c r="Q201" s="83"/>
      <c r="R201" s="83"/>
      <c r="S201" s="83"/>
      <c r="T201" s="83"/>
      <c r="U201" s="83"/>
      <c r="V201" s="83"/>
      <c r="W201" s="83"/>
      <c r="X201" s="83"/>
    </row>
    <row r="202" ht="12.75" customHeight="1">
      <c r="A202" s="83"/>
      <c r="B202" s="83"/>
      <c r="C202" s="83"/>
      <c r="D202" s="83"/>
      <c r="E202" s="83"/>
      <c r="F202" s="83"/>
      <c r="G202" s="83"/>
      <c r="H202" s="83"/>
      <c r="I202" s="83"/>
      <c r="J202" s="83"/>
      <c r="K202" s="83"/>
      <c r="L202" s="83"/>
      <c r="M202" s="83"/>
      <c r="N202" s="83"/>
      <c r="O202" s="83"/>
      <c r="P202" s="83"/>
      <c r="Q202" s="83"/>
      <c r="R202" s="83"/>
      <c r="S202" s="83"/>
      <c r="T202" s="83"/>
      <c r="U202" s="83"/>
      <c r="V202" s="83"/>
      <c r="W202" s="83"/>
      <c r="X202" s="83"/>
    </row>
    <row r="203" ht="12.75" customHeight="1">
      <c r="A203" s="83"/>
      <c r="B203" s="83"/>
      <c r="C203" s="83"/>
      <c r="D203" s="83"/>
      <c r="E203" s="83"/>
      <c r="F203" s="83"/>
      <c r="G203" s="83"/>
      <c r="H203" s="83"/>
      <c r="I203" s="83"/>
      <c r="J203" s="83"/>
      <c r="K203" s="83"/>
      <c r="L203" s="83"/>
      <c r="M203" s="83"/>
      <c r="N203" s="83"/>
      <c r="O203" s="83"/>
      <c r="P203" s="83"/>
      <c r="Q203" s="83"/>
      <c r="R203" s="83"/>
      <c r="S203" s="83"/>
      <c r="T203" s="83"/>
      <c r="U203" s="83"/>
      <c r="V203" s="83"/>
      <c r="W203" s="83"/>
      <c r="X203" s="83"/>
    </row>
    <row r="204" ht="12.75" customHeight="1">
      <c r="A204" s="83"/>
      <c r="B204" s="83"/>
      <c r="C204" s="83"/>
      <c r="D204" s="83"/>
      <c r="E204" s="83"/>
      <c r="F204" s="83"/>
      <c r="G204" s="83"/>
      <c r="H204" s="83"/>
      <c r="I204" s="83"/>
      <c r="J204" s="83"/>
      <c r="K204" s="83"/>
      <c r="L204" s="83"/>
      <c r="M204" s="83"/>
      <c r="N204" s="83"/>
      <c r="O204" s="83"/>
      <c r="P204" s="83"/>
      <c r="Q204" s="83"/>
      <c r="R204" s="83"/>
      <c r="S204" s="83"/>
      <c r="T204" s="83"/>
      <c r="U204" s="83"/>
      <c r="V204" s="83"/>
      <c r="W204" s="83"/>
      <c r="X204" s="83"/>
    </row>
    <row r="205" ht="12.75" customHeight="1">
      <c r="A205" s="83"/>
      <c r="B205" s="83"/>
      <c r="C205" s="83"/>
      <c r="D205" s="83"/>
      <c r="E205" s="83"/>
      <c r="F205" s="83"/>
      <c r="G205" s="83"/>
      <c r="H205" s="83"/>
      <c r="I205" s="83"/>
      <c r="J205" s="83"/>
      <c r="K205" s="83"/>
      <c r="L205" s="83"/>
      <c r="M205" s="83"/>
      <c r="N205" s="83"/>
      <c r="O205" s="83"/>
      <c r="P205" s="83"/>
      <c r="Q205" s="83"/>
      <c r="R205" s="83"/>
      <c r="S205" s="83"/>
      <c r="T205" s="83"/>
      <c r="U205" s="83"/>
      <c r="V205" s="83"/>
      <c r="W205" s="83"/>
      <c r="X205" s="83"/>
    </row>
    <row r="206" ht="12.75" customHeight="1">
      <c r="A206" s="83"/>
      <c r="B206" s="83"/>
      <c r="C206" s="83"/>
      <c r="D206" s="83"/>
      <c r="E206" s="83"/>
      <c r="F206" s="83"/>
      <c r="G206" s="83"/>
      <c r="H206" s="83"/>
      <c r="I206" s="83"/>
      <c r="J206" s="83"/>
      <c r="K206" s="83"/>
      <c r="L206" s="83"/>
      <c r="M206" s="83"/>
      <c r="N206" s="83"/>
      <c r="O206" s="83"/>
      <c r="P206" s="83"/>
      <c r="Q206" s="83"/>
      <c r="R206" s="83"/>
      <c r="S206" s="83"/>
      <c r="T206" s="83"/>
      <c r="U206" s="83"/>
      <c r="V206" s="83"/>
      <c r="W206" s="83"/>
      <c r="X206" s="83"/>
    </row>
    <row r="207" ht="12.75" customHeight="1">
      <c r="A207" s="83"/>
      <c r="B207" s="83"/>
      <c r="C207" s="83"/>
      <c r="D207" s="83"/>
      <c r="E207" s="83"/>
      <c r="F207" s="83"/>
      <c r="G207" s="83"/>
      <c r="H207" s="83"/>
      <c r="I207" s="83"/>
      <c r="J207" s="83"/>
      <c r="K207" s="83"/>
      <c r="L207" s="83"/>
      <c r="M207" s="83"/>
      <c r="N207" s="83"/>
      <c r="O207" s="83"/>
      <c r="P207" s="83"/>
      <c r="Q207" s="83"/>
      <c r="R207" s="83"/>
      <c r="S207" s="83"/>
      <c r="T207" s="83"/>
      <c r="U207" s="83"/>
      <c r="V207" s="83"/>
      <c r="W207" s="83"/>
      <c r="X207" s="83"/>
    </row>
    <row r="208" ht="12.75" customHeight="1">
      <c r="A208" s="83"/>
      <c r="B208" s="83"/>
      <c r="C208" s="83"/>
      <c r="D208" s="83"/>
      <c r="E208" s="83"/>
      <c r="F208" s="83"/>
      <c r="G208" s="83"/>
      <c r="H208" s="83"/>
      <c r="I208" s="83"/>
      <c r="J208" s="83"/>
      <c r="K208" s="83"/>
      <c r="L208" s="83"/>
      <c r="M208" s="83"/>
      <c r="N208" s="83"/>
      <c r="O208" s="83"/>
      <c r="P208" s="83"/>
      <c r="Q208" s="83"/>
      <c r="R208" s="83"/>
      <c r="S208" s="83"/>
      <c r="T208" s="83"/>
      <c r="U208" s="83"/>
      <c r="V208" s="83"/>
      <c r="W208" s="83"/>
      <c r="X208" s="83"/>
    </row>
    <row r="209" ht="12.75" customHeight="1">
      <c r="A209" s="83"/>
      <c r="B209" s="83"/>
      <c r="C209" s="83"/>
      <c r="D209" s="83"/>
      <c r="E209" s="83"/>
      <c r="F209" s="83"/>
      <c r="G209" s="83"/>
      <c r="H209" s="83"/>
      <c r="I209" s="83"/>
      <c r="J209" s="83"/>
      <c r="K209" s="83"/>
      <c r="L209" s="83"/>
      <c r="M209" s="83"/>
      <c r="N209" s="83"/>
      <c r="O209" s="83"/>
      <c r="P209" s="83"/>
      <c r="Q209" s="83"/>
      <c r="R209" s="83"/>
      <c r="S209" s="83"/>
      <c r="T209" s="83"/>
      <c r="U209" s="83"/>
      <c r="V209" s="83"/>
      <c r="W209" s="83"/>
      <c r="X209" s="83"/>
    </row>
    <row r="210" ht="12.75" customHeight="1">
      <c r="A210" s="83"/>
      <c r="B210" s="83"/>
      <c r="C210" s="83"/>
      <c r="D210" s="83"/>
      <c r="E210" s="83"/>
      <c r="F210" s="83"/>
      <c r="G210" s="83"/>
      <c r="H210" s="83"/>
      <c r="I210" s="83"/>
      <c r="J210" s="83"/>
      <c r="K210" s="83"/>
      <c r="L210" s="83"/>
      <c r="M210" s="83"/>
      <c r="N210" s="83"/>
      <c r="O210" s="83"/>
      <c r="P210" s="83"/>
      <c r="Q210" s="83"/>
      <c r="R210" s="83"/>
      <c r="S210" s="83"/>
      <c r="T210" s="83"/>
      <c r="U210" s="83"/>
      <c r="V210" s="83"/>
      <c r="W210" s="83"/>
      <c r="X210" s="83"/>
    </row>
    <row r="211" ht="12.75" customHeight="1">
      <c r="A211" s="83"/>
      <c r="B211" s="83"/>
      <c r="C211" s="83"/>
      <c r="D211" s="83"/>
      <c r="E211" s="83"/>
      <c r="F211" s="83"/>
      <c r="G211" s="83"/>
      <c r="H211" s="83"/>
      <c r="I211" s="83"/>
      <c r="J211" s="83"/>
      <c r="K211" s="83"/>
      <c r="L211" s="83"/>
      <c r="M211" s="83"/>
      <c r="N211" s="83"/>
      <c r="O211" s="83"/>
      <c r="P211" s="83"/>
      <c r="Q211" s="83"/>
      <c r="R211" s="83"/>
      <c r="S211" s="83"/>
      <c r="T211" s="83"/>
      <c r="U211" s="83"/>
      <c r="V211" s="83"/>
      <c r="W211" s="83"/>
      <c r="X211" s="83"/>
    </row>
    <row r="212" ht="12.75" customHeight="1">
      <c r="A212" s="83"/>
      <c r="B212" s="83"/>
      <c r="C212" s="83"/>
      <c r="D212" s="83"/>
      <c r="E212" s="83"/>
      <c r="F212" s="83"/>
      <c r="G212" s="83"/>
      <c r="H212" s="83"/>
      <c r="I212" s="83"/>
      <c r="J212" s="83"/>
      <c r="K212" s="83"/>
      <c r="L212" s="83"/>
      <c r="M212" s="83"/>
      <c r="N212" s="83"/>
      <c r="O212" s="83"/>
      <c r="P212" s="83"/>
      <c r="Q212" s="83"/>
      <c r="R212" s="83"/>
      <c r="S212" s="83"/>
      <c r="T212" s="83"/>
      <c r="U212" s="83"/>
      <c r="V212" s="83"/>
      <c r="W212" s="83"/>
      <c r="X212" s="83"/>
    </row>
    <row r="213" ht="12.75" customHeight="1">
      <c r="A213" s="83"/>
      <c r="B213" s="83"/>
      <c r="C213" s="83"/>
      <c r="D213" s="83"/>
      <c r="E213" s="83"/>
      <c r="F213" s="83"/>
      <c r="G213" s="83"/>
      <c r="H213" s="83"/>
      <c r="I213" s="83"/>
      <c r="J213" s="83"/>
      <c r="K213" s="83"/>
      <c r="L213" s="83"/>
      <c r="M213" s="83"/>
      <c r="N213" s="83"/>
      <c r="O213" s="83"/>
      <c r="P213" s="83"/>
      <c r="Q213" s="83"/>
      <c r="R213" s="83"/>
      <c r="S213" s="83"/>
      <c r="T213" s="83"/>
      <c r="U213" s="83"/>
      <c r="V213" s="83"/>
      <c r="W213" s="83"/>
      <c r="X213" s="83"/>
    </row>
    <row r="214" ht="12.75" customHeight="1">
      <c r="A214" s="83"/>
      <c r="B214" s="83"/>
      <c r="C214" s="83"/>
      <c r="D214" s="83"/>
      <c r="E214" s="83"/>
      <c r="F214" s="83"/>
      <c r="G214" s="83"/>
      <c r="H214" s="83"/>
      <c r="I214" s="83"/>
      <c r="J214" s="83"/>
      <c r="K214" s="83"/>
      <c r="L214" s="83"/>
      <c r="M214" s="83"/>
      <c r="N214" s="83"/>
      <c r="O214" s="83"/>
      <c r="P214" s="83"/>
      <c r="Q214" s="83"/>
      <c r="R214" s="83"/>
      <c r="S214" s="83"/>
      <c r="T214" s="83"/>
      <c r="U214" s="83"/>
      <c r="V214" s="83"/>
      <c r="W214" s="83"/>
      <c r="X214" s="83"/>
    </row>
    <row r="215" ht="12.75" customHeight="1">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row>
    <row r="216" ht="12.75" customHeight="1">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row>
    <row r="217" ht="12.75" customHeight="1">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row>
    <row r="218" ht="12.75" customHeight="1">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row>
    <row r="219" ht="12.75" customHeight="1">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row>
    <row r="220" ht="12.75" customHeight="1">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29"/>
    <col customWidth="1" min="2" max="2" width="10.71"/>
    <col customWidth="1" min="3" max="3" width="8.0"/>
    <col customWidth="1" min="4" max="4" width="18.86"/>
    <col customWidth="1" min="5" max="5" width="52.29"/>
    <col customWidth="1" min="6" max="7" width="8.0"/>
    <col customWidth="1" min="8" max="8" width="39.43"/>
    <col customWidth="1" min="9" max="26" width="8.0"/>
  </cols>
  <sheetData>
    <row r="1" ht="13.5" customHeight="1">
      <c r="A1" s="2" t="s">
        <v>0</v>
      </c>
      <c r="B1" s="4"/>
      <c r="C1" s="6"/>
      <c r="D1" s="3" t="s">
        <v>1</v>
      </c>
      <c r="E1" s="8" t="s">
        <v>3</v>
      </c>
      <c r="F1" s="2" t="s">
        <v>4</v>
      </c>
      <c r="G1" s="6"/>
      <c r="H1" s="8" t="s">
        <v>2</v>
      </c>
    </row>
    <row r="2" ht="39.75" customHeight="1">
      <c r="A2" s="12" t="s">
        <v>6</v>
      </c>
      <c r="B2" s="4"/>
      <c r="C2" s="6"/>
      <c r="D2" s="15">
        <v>43587.0</v>
      </c>
      <c r="E2" s="17" t="s">
        <v>140</v>
      </c>
      <c r="F2" s="20">
        <v>1.0</v>
      </c>
      <c r="G2" s="6"/>
      <c r="H2" s="22" t="s">
        <v>5</v>
      </c>
      <c r="R2" s="1"/>
      <c r="S2" s="1"/>
      <c r="T2" s="1"/>
      <c r="U2" s="1"/>
      <c r="V2" s="1"/>
      <c r="W2" s="1"/>
      <c r="X2" s="1"/>
      <c r="Y2" s="1"/>
      <c r="Z2" s="1"/>
    </row>
    <row r="3" ht="12.75" customHeight="1">
      <c r="A3" s="23" t="s">
        <v>11</v>
      </c>
      <c r="B3" s="24" t="s">
        <v>13</v>
      </c>
      <c r="C3" s="23" t="s">
        <v>16</v>
      </c>
      <c r="D3" s="23" t="s">
        <v>17</v>
      </c>
      <c r="E3" s="23" t="s">
        <v>18</v>
      </c>
      <c r="F3" s="23" t="s">
        <v>19</v>
      </c>
      <c r="G3" s="23" t="s">
        <v>20</v>
      </c>
      <c r="H3" s="23" t="s">
        <v>21</v>
      </c>
    </row>
    <row r="4" ht="12.75" customHeight="1">
      <c r="A4" s="28"/>
      <c r="B4" s="29"/>
      <c r="C4" s="28"/>
      <c r="D4" s="28"/>
      <c r="E4" s="28"/>
      <c r="F4" s="28"/>
      <c r="G4" s="28"/>
      <c r="H4" s="28"/>
    </row>
    <row r="5" ht="15.75" customHeight="1">
      <c r="A5" s="31">
        <v>1.0</v>
      </c>
      <c r="B5" s="35" t="s">
        <v>97</v>
      </c>
      <c r="C5" s="37">
        <v>1.0</v>
      </c>
      <c r="D5" s="39" t="s">
        <v>141</v>
      </c>
      <c r="E5" s="41" t="s">
        <v>142</v>
      </c>
      <c r="F5" s="45"/>
      <c r="G5" s="47"/>
      <c r="H5" s="49"/>
    </row>
    <row r="6" ht="15.75" customHeight="1">
      <c r="A6" s="31">
        <v>2.0</v>
      </c>
      <c r="B6" s="35" t="s">
        <v>33</v>
      </c>
      <c r="C6" s="37">
        <v>1.0</v>
      </c>
      <c r="D6" s="39" t="s">
        <v>24</v>
      </c>
      <c r="E6" s="41" t="s">
        <v>143</v>
      </c>
      <c r="F6" s="45"/>
      <c r="G6" s="47"/>
      <c r="H6" s="49"/>
    </row>
    <row r="7" ht="15.75" customHeight="1">
      <c r="A7" s="31">
        <v>3.0</v>
      </c>
      <c r="B7" s="35" t="s">
        <v>33</v>
      </c>
      <c r="C7" s="37">
        <v>1.0</v>
      </c>
      <c r="D7" s="39" t="s">
        <v>24</v>
      </c>
      <c r="E7" s="41" t="s">
        <v>144</v>
      </c>
      <c r="F7" s="45"/>
      <c r="G7" s="47"/>
      <c r="H7" s="49"/>
    </row>
    <row r="8" ht="15.75" customHeight="1">
      <c r="A8" s="31">
        <v>4.0</v>
      </c>
      <c r="B8" s="35" t="s">
        <v>22</v>
      </c>
      <c r="C8" s="37">
        <v>1.0</v>
      </c>
      <c r="D8" s="39" t="s">
        <v>24</v>
      </c>
      <c r="E8" s="41" t="s">
        <v>145</v>
      </c>
      <c r="F8" s="45"/>
      <c r="G8" s="47"/>
      <c r="H8" s="49"/>
    </row>
    <row r="9" ht="32.25" customHeight="1">
      <c r="A9" s="31">
        <v>5.0</v>
      </c>
      <c r="B9" s="35" t="s">
        <v>29</v>
      </c>
      <c r="C9" s="37">
        <v>1.0</v>
      </c>
      <c r="D9" s="39" t="s">
        <v>31</v>
      </c>
      <c r="E9" s="41" t="s">
        <v>146</v>
      </c>
      <c r="F9" s="45"/>
      <c r="G9" s="47"/>
      <c r="H9" s="49"/>
    </row>
    <row r="10" ht="15.75" customHeight="1">
      <c r="A10" s="31"/>
      <c r="B10" s="35"/>
      <c r="C10" s="37"/>
      <c r="D10" s="39"/>
      <c r="E10" s="41"/>
      <c r="F10" s="45"/>
      <c r="G10" s="47"/>
      <c r="H10" s="49"/>
    </row>
    <row r="11" ht="15.75" customHeight="1">
      <c r="A11" s="31"/>
      <c r="B11" s="35"/>
      <c r="C11" s="37"/>
      <c r="D11" s="39"/>
      <c r="E11" s="41"/>
      <c r="F11" s="45"/>
      <c r="G11" s="47"/>
      <c r="H11" s="49"/>
    </row>
    <row r="12" ht="15.75" customHeight="1">
      <c r="A12" s="31"/>
      <c r="B12" s="35"/>
      <c r="C12" s="37"/>
      <c r="D12" s="39"/>
      <c r="E12" s="41"/>
      <c r="F12" s="45"/>
      <c r="G12" s="47"/>
      <c r="H12" s="49"/>
    </row>
    <row r="13" ht="15.75" customHeight="1">
      <c r="A13" s="31"/>
      <c r="B13" s="35"/>
      <c r="C13" s="37"/>
      <c r="D13" s="39"/>
      <c r="E13" s="41"/>
      <c r="F13" s="45"/>
      <c r="G13" s="47"/>
      <c r="H13" s="49"/>
    </row>
    <row r="14" ht="15.75" customHeight="1">
      <c r="A14" s="31"/>
      <c r="B14" s="35"/>
      <c r="C14" s="37"/>
      <c r="D14" s="39"/>
      <c r="E14" s="41"/>
      <c r="F14" s="45"/>
      <c r="G14" s="47"/>
      <c r="H14" s="49"/>
    </row>
    <row r="15" ht="15.75" customHeight="1">
      <c r="A15" s="31"/>
      <c r="B15" s="35"/>
      <c r="C15" s="37"/>
      <c r="D15" s="39"/>
      <c r="E15" s="41" t="s">
        <v>115</v>
      </c>
      <c r="F15" s="45"/>
      <c r="G15" s="47"/>
      <c r="H15" s="49"/>
    </row>
    <row r="16" ht="15.75" customHeight="1">
      <c r="A16" s="62" t="s">
        <v>116</v>
      </c>
      <c r="B16" s="13"/>
      <c r="C16" s="13"/>
      <c r="D16" s="14"/>
      <c r="E16" s="63" t="s">
        <v>117</v>
      </c>
      <c r="F16" s="13"/>
      <c r="G16" s="13"/>
      <c r="H16" s="14"/>
    </row>
    <row r="17" ht="78.75" customHeight="1">
      <c r="A17" s="64" t="s">
        <v>118</v>
      </c>
      <c r="B17" s="13"/>
      <c r="C17" s="13"/>
      <c r="D17" s="14"/>
      <c r="E17" s="64" t="s">
        <v>119</v>
      </c>
      <c r="F17" s="65" t="s">
        <v>120</v>
      </c>
      <c r="G17" s="13"/>
      <c r="H17" s="14"/>
    </row>
    <row r="18" ht="37.5" customHeight="1"/>
    <row r="19" ht="37.5" customHeight="1"/>
    <row r="20" ht="37.5" customHeight="1"/>
    <row r="21" ht="37.5" customHeight="1"/>
    <row r="22" ht="37.5" customHeight="1"/>
    <row r="23" ht="37.5" customHeight="1"/>
    <row r="24" ht="37.5" customHeight="1"/>
    <row r="25" ht="37.5" customHeight="1"/>
    <row r="26" ht="3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3:C4"/>
    <mergeCell ref="D3:D4"/>
    <mergeCell ref="A3:A4"/>
    <mergeCell ref="A2:C2"/>
    <mergeCell ref="A1:C1"/>
    <mergeCell ref="F1:G1"/>
    <mergeCell ref="F2:G2"/>
    <mergeCell ref="G3:G4"/>
    <mergeCell ref="H3:H4"/>
    <mergeCell ref="E3:E4"/>
    <mergeCell ref="F3:F4"/>
    <mergeCell ref="E16:H16"/>
    <mergeCell ref="F17:H17"/>
    <mergeCell ref="B3:B4"/>
    <mergeCell ref="A16:D16"/>
    <mergeCell ref="A17:D17"/>
  </mergeCells>
  <dataValidations>
    <dataValidation type="list" allowBlank="1" showInputMessage="1" showErrorMessage="1" prompt=" - " sqref="D5:D15">
      <formula1>Cause</formula1>
    </dataValidation>
    <dataValidation type="list" allowBlank="1" showInputMessage="1" showErrorMessage="1" prompt=" - " sqref="B5:B15">
      <formula1>Severity</formula1>
    </dataValidation>
    <dataValidation type="list" allowBlank="1" showInputMessage="1" showErrorMessage="1" prompt=" - " sqref="F5:F15">
      <formula1>Status</formula1>
    </dataValidation>
    <dataValidation type="list" allowBlank="1" showInputMessage="1" showErrorMessage="1" prompt=" - " sqref="G5:G15">
      <formula1>Rework</formula1>
    </dataValidation>
  </dataValidations>
  <printOptions/>
  <pageMargins bottom="0.75" footer="0.0" header="0.0" left="0.7" right="0.7" top="0.75"/>
  <pageSetup orientation="landscape"/>
  <headerFooter>
    <oddHeader>&amp;LBNY Mellon&amp;RReview Findings Log</oddHeader>
    <oddFooter>&amp;LInternal Classification:  Internal&amp;CPage &amp;P of &amp;R&amp;A</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3"/>
    <col customWidth="1" min="2" max="2" width="28.86"/>
    <col customWidth="1" min="3" max="3" width="37.0"/>
    <col customWidth="1" min="4" max="4" width="9.14"/>
    <col customWidth="1" min="5" max="5" width="0.14"/>
    <col customWidth="1" min="6" max="6" width="45.0"/>
    <col customWidth="1" min="7" max="26" width="8.0"/>
  </cols>
  <sheetData>
    <row r="1" ht="13.5" customHeight="1">
      <c r="A1" s="3" t="s">
        <v>1</v>
      </c>
      <c r="B1" s="7" t="s">
        <v>0</v>
      </c>
      <c r="C1" s="8" t="s">
        <v>3</v>
      </c>
      <c r="D1" s="2" t="s">
        <v>4</v>
      </c>
      <c r="E1" s="6"/>
      <c r="F1" s="8" t="s">
        <v>2</v>
      </c>
      <c r="G1" s="10"/>
      <c r="H1" s="10"/>
      <c r="I1" s="10"/>
      <c r="J1" s="10"/>
      <c r="K1" s="10"/>
      <c r="L1" s="10"/>
      <c r="M1" s="10"/>
      <c r="N1" s="10"/>
      <c r="O1" s="10"/>
      <c r="P1" s="10"/>
      <c r="Q1" s="10"/>
      <c r="R1" s="10"/>
      <c r="S1" s="10"/>
      <c r="T1" s="10"/>
      <c r="U1" s="10"/>
      <c r="V1" s="10"/>
      <c r="W1" s="10"/>
      <c r="X1" s="10"/>
      <c r="Y1" s="10"/>
      <c r="Z1" s="10"/>
    </row>
    <row r="2" ht="38.25" customHeight="1">
      <c r="A2" s="16">
        <f>IF(RevDate=""," ",RevDate)</f>
        <v>43587</v>
      </c>
      <c r="B2" s="18" t="str">
        <f>IF(AuthName=""," ",AuthName)</f>
        <v>Viktoriya Drozd, Volkan Durakci, Wasana Klinudom, and Michael Zand</v>
      </c>
      <c r="C2" s="18" t="s">
        <v>140</v>
      </c>
      <c r="D2" s="21">
        <v>1.0</v>
      </c>
      <c r="E2" s="18"/>
      <c r="F2" s="18" t="str">
        <f>IF(ProjName=""," ",ProjName)</f>
        <v>Whatever You Say (WUS)</v>
      </c>
      <c r="G2" s="10"/>
      <c r="H2" s="10"/>
      <c r="I2" s="10"/>
      <c r="J2" s="10"/>
      <c r="K2" s="10"/>
      <c r="L2" s="10"/>
      <c r="M2" s="10"/>
      <c r="N2" s="10"/>
      <c r="O2" s="10"/>
      <c r="P2" s="10"/>
      <c r="Q2" s="10"/>
      <c r="R2" s="10"/>
      <c r="S2" s="10"/>
      <c r="T2" s="10"/>
      <c r="U2" s="10"/>
      <c r="V2" s="10"/>
      <c r="W2" s="10"/>
      <c r="X2" s="10"/>
      <c r="Y2" s="10"/>
      <c r="Z2" s="10"/>
    </row>
    <row r="3" ht="12.75" customHeight="1">
      <c r="A3" s="23" t="s">
        <v>12</v>
      </c>
      <c r="B3" s="25" t="s">
        <v>15</v>
      </c>
      <c r="C3" s="26"/>
      <c r="D3" s="26"/>
      <c r="E3" s="26"/>
      <c r="F3" s="27"/>
      <c r="G3" s="10"/>
      <c r="H3" s="10"/>
      <c r="I3" s="10"/>
      <c r="J3" s="10"/>
      <c r="K3" s="10"/>
      <c r="L3" s="10"/>
      <c r="M3" s="10"/>
      <c r="N3" s="10"/>
      <c r="O3" s="10"/>
      <c r="P3" s="10"/>
      <c r="Q3" s="10"/>
      <c r="R3" s="10"/>
      <c r="S3" s="10"/>
      <c r="T3" s="10"/>
      <c r="U3" s="10"/>
      <c r="V3" s="10"/>
      <c r="W3" s="10"/>
      <c r="X3" s="10"/>
      <c r="Y3" s="10"/>
      <c r="Z3" s="10"/>
    </row>
    <row r="4" ht="13.5" customHeight="1">
      <c r="A4" s="30"/>
      <c r="B4" s="32"/>
      <c r="C4" s="33"/>
      <c r="D4" s="33"/>
      <c r="E4" s="33"/>
      <c r="F4" s="34"/>
      <c r="G4" s="10"/>
      <c r="H4" s="10"/>
      <c r="I4" s="10"/>
      <c r="J4" s="10"/>
      <c r="K4" s="10"/>
      <c r="L4" s="10"/>
      <c r="M4" s="10"/>
      <c r="N4" s="10"/>
      <c r="O4" s="10"/>
      <c r="P4" s="10"/>
      <c r="Q4" s="10"/>
      <c r="R4" s="10"/>
      <c r="S4" s="10"/>
      <c r="T4" s="10"/>
      <c r="U4" s="10"/>
      <c r="V4" s="10"/>
      <c r="W4" s="10"/>
      <c r="X4" s="10"/>
      <c r="Y4" s="10"/>
      <c r="Z4" s="10"/>
    </row>
    <row r="5" ht="12.75" customHeight="1">
      <c r="A5" s="36">
        <v>1.0</v>
      </c>
      <c r="B5" s="38" t="s">
        <v>147</v>
      </c>
      <c r="C5" s="40"/>
      <c r="D5" s="40"/>
      <c r="E5" s="40"/>
      <c r="F5" s="42"/>
      <c r="G5" s="10"/>
      <c r="H5" s="10"/>
      <c r="I5" s="10"/>
      <c r="J5" s="10"/>
      <c r="K5" s="10"/>
      <c r="L5" s="10"/>
      <c r="M5" s="10"/>
      <c r="N5" s="10"/>
      <c r="O5" s="10"/>
      <c r="P5" s="10"/>
      <c r="Q5" s="10"/>
      <c r="R5" s="10"/>
      <c r="S5" s="10"/>
      <c r="T5" s="10"/>
      <c r="U5" s="10"/>
      <c r="V5" s="10"/>
      <c r="W5" s="10"/>
      <c r="X5" s="10"/>
      <c r="Y5" s="10"/>
      <c r="Z5" s="10"/>
    </row>
    <row r="6" ht="12.75" customHeight="1">
      <c r="A6" s="44">
        <v>2.0</v>
      </c>
      <c r="B6" s="46" t="s">
        <v>148</v>
      </c>
      <c r="C6" s="13"/>
      <c r="D6" s="13"/>
      <c r="E6" s="13"/>
      <c r="F6" s="14"/>
      <c r="G6" s="10"/>
      <c r="H6" s="10"/>
      <c r="I6" s="10"/>
      <c r="J6" s="10"/>
      <c r="K6" s="10"/>
      <c r="L6" s="10"/>
      <c r="M6" s="10"/>
      <c r="N6" s="10"/>
      <c r="O6" s="10"/>
      <c r="P6" s="10"/>
      <c r="Q6" s="10"/>
      <c r="R6" s="10"/>
      <c r="S6" s="10"/>
      <c r="T6" s="10"/>
      <c r="U6" s="10"/>
      <c r="V6" s="10"/>
      <c r="W6" s="10"/>
      <c r="X6" s="10"/>
      <c r="Y6" s="10"/>
      <c r="Z6" s="10"/>
    </row>
    <row r="7" ht="12.75" customHeight="1">
      <c r="A7" s="44">
        <v>3.0</v>
      </c>
      <c r="B7" s="46" t="s">
        <v>149</v>
      </c>
      <c r="C7" s="13"/>
      <c r="D7" s="13"/>
      <c r="E7" s="13"/>
      <c r="F7" s="14"/>
      <c r="G7" s="10"/>
      <c r="H7" s="10"/>
      <c r="I7" s="10"/>
      <c r="J7" s="10"/>
      <c r="K7" s="10"/>
      <c r="L7" s="10"/>
      <c r="M7" s="10"/>
      <c r="N7" s="10"/>
      <c r="O7" s="10"/>
      <c r="P7" s="10"/>
      <c r="Q7" s="10"/>
      <c r="R7" s="10"/>
      <c r="S7" s="10"/>
      <c r="T7" s="10"/>
      <c r="U7" s="10"/>
      <c r="V7" s="10"/>
      <c r="W7" s="10"/>
      <c r="X7" s="10"/>
      <c r="Y7" s="10"/>
      <c r="Z7" s="10"/>
    </row>
    <row r="8" ht="26.25" customHeight="1">
      <c r="A8" s="44">
        <v>4.0</v>
      </c>
      <c r="B8" s="46" t="s">
        <v>146</v>
      </c>
      <c r="C8" s="13"/>
      <c r="D8" s="13"/>
      <c r="E8" s="13"/>
      <c r="F8" s="14"/>
      <c r="G8" s="10"/>
      <c r="H8" s="10"/>
      <c r="I8" s="10"/>
      <c r="J8" s="10"/>
      <c r="K8" s="10"/>
      <c r="L8" s="10"/>
      <c r="M8" s="10"/>
      <c r="N8" s="10"/>
      <c r="O8" s="10"/>
      <c r="P8" s="10"/>
      <c r="Q8" s="10"/>
      <c r="R8" s="10"/>
      <c r="S8" s="10"/>
      <c r="T8" s="10"/>
      <c r="U8" s="10"/>
      <c r="V8" s="10"/>
      <c r="W8" s="10"/>
      <c r="X8" s="10"/>
      <c r="Y8" s="10"/>
      <c r="Z8" s="10"/>
    </row>
    <row r="9" ht="12.75" customHeight="1">
      <c r="A9" s="51"/>
      <c r="B9" s="53"/>
      <c r="C9" s="13"/>
      <c r="D9" s="13"/>
      <c r="E9" s="13"/>
      <c r="F9" s="14"/>
      <c r="G9" s="10"/>
      <c r="H9" s="10"/>
      <c r="I9" s="10"/>
      <c r="J9" s="10"/>
      <c r="K9" s="10"/>
      <c r="L9" s="10"/>
      <c r="M9" s="10"/>
      <c r="N9" s="10"/>
      <c r="O9" s="10"/>
      <c r="P9" s="10"/>
      <c r="Q9" s="10"/>
      <c r="R9" s="10"/>
      <c r="S9" s="10"/>
      <c r="T9" s="10"/>
      <c r="U9" s="10"/>
      <c r="V9" s="10"/>
      <c r="W9" s="10"/>
      <c r="X9" s="10"/>
      <c r="Y9" s="10"/>
      <c r="Z9" s="10"/>
    </row>
    <row r="10" ht="12.75" customHeight="1">
      <c r="A10" s="51"/>
      <c r="B10" s="53"/>
      <c r="C10" s="13"/>
      <c r="D10" s="13"/>
      <c r="E10" s="13"/>
      <c r="F10" s="14"/>
      <c r="G10" s="10"/>
      <c r="H10" s="10"/>
      <c r="I10" s="10"/>
      <c r="J10" s="10"/>
      <c r="K10" s="10"/>
      <c r="L10" s="10"/>
      <c r="M10" s="10"/>
      <c r="N10" s="10"/>
      <c r="O10" s="10"/>
      <c r="P10" s="10"/>
      <c r="Q10" s="10"/>
      <c r="R10" s="10"/>
      <c r="S10" s="10"/>
      <c r="T10" s="10"/>
      <c r="U10" s="10"/>
      <c r="V10" s="10"/>
      <c r="W10" s="10"/>
      <c r="X10" s="10"/>
      <c r="Y10" s="10"/>
      <c r="Z10" s="10"/>
    </row>
    <row r="11" ht="12.75" customHeight="1">
      <c r="A11" s="51"/>
      <c r="B11" s="53"/>
      <c r="C11" s="13"/>
      <c r="D11" s="13"/>
      <c r="E11" s="13"/>
      <c r="F11" s="14"/>
      <c r="G11" s="10"/>
      <c r="H11" s="10"/>
      <c r="I11" s="10"/>
      <c r="J11" s="10"/>
      <c r="K11" s="10"/>
      <c r="L11" s="10"/>
      <c r="M11" s="10"/>
      <c r="N11" s="10"/>
      <c r="O11" s="10"/>
      <c r="P11" s="10"/>
      <c r="Q11" s="10"/>
      <c r="R11" s="10"/>
      <c r="S11" s="10"/>
      <c r="T11" s="10"/>
      <c r="U11" s="10"/>
      <c r="V11" s="10"/>
      <c r="W11" s="10"/>
      <c r="X11" s="10"/>
      <c r="Y11" s="10"/>
      <c r="Z11" s="10"/>
    </row>
    <row r="12" ht="12.75" customHeight="1">
      <c r="A12" s="51"/>
      <c r="B12" s="53"/>
      <c r="C12" s="13"/>
      <c r="D12" s="13"/>
      <c r="E12" s="13"/>
      <c r="F12" s="14"/>
      <c r="G12" s="10"/>
      <c r="H12" s="10"/>
      <c r="I12" s="10"/>
      <c r="J12" s="10"/>
      <c r="K12" s="10"/>
      <c r="L12" s="10"/>
      <c r="M12" s="10"/>
      <c r="N12" s="10"/>
      <c r="O12" s="10"/>
      <c r="P12" s="10"/>
      <c r="Q12" s="10"/>
      <c r="R12" s="10"/>
      <c r="S12" s="10"/>
      <c r="T12" s="10"/>
      <c r="U12" s="10"/>
      <c r="V12" s="10"/>
      <c r="W12" s="10"/>
      <c r="X12" s="10"/>
      <c r="Y12" s="10"/>
      <c r="Z12" s="10"/>
    </row>
    <row r="13" ht="12.75" customHeight="1">
      <c r="A13" s="51"/>
      <c r="B13" s="53"/>
      <c r="C13" s="13"/>
      <c r="D13" s="13"/>
      <c r="E13" s="13"/>
      <c r="F13" s="14"/>
      <c r="G13" s="10"/>
      <c r="H13" s="10"/>
      <c r="I13" s="10"/>
      <c r="J13" s="10"/>
      <c r="K13" s="10"/>
      <c r="L13" s="10"/>
      <c r="M13" s="10"/>
      <c r="N13" s="10"/>
      <c r="O13" s="10"/>
      <c r="P13" s="10"/>
      <c r="Q13" s="10"/>
      <c r="R13" s="10"/>
      <c r="S13" s="10"/>
      <c r="T13" s="10"/>
      <c r="U13" s="10"/>
      <c r="V13" s="10"/>
      <c r="W13" s="10"/>
      <c r="X13" s="10"/>
      <c r="Y13" s="10"/>
      <c r="Z13" s="10"/>
    </row>
    <row r="14" ht="12.75" customHeight="1">
      <c r="A14" s="51"/>
      <c r="B14" s="53"/>
      <c r="C14" s="13"/>
      <c r="D14" s="13"/>
      <c r="E14" s="13"/>
      <c r="F14" s="14"/>
      <c r="G14" s="10"/>
      <c r="H14" s="10"/>
      <c r="I14" s="10"/>
      <c r="J14" s="10"/>
      <c r="K14" s="10"/>
      <c r="L14" s="10"/>
      <c r="M14" s="10"/>
      <c r="N14" s="10"/>
      <c r="O14" s="10"/>
      <c r="P14" s="10"/>
      <c r="Q14" s="10"/>
      <c r="R14" s="10"/>
      <c r="S14" s="10"/>
      <c r="T14" s="10"/>
      <c r="U14" s="10"/>
      <c r="V14" s="10"/>
      <c r="W14" s="10"/>
      <c r="X14" s="10"/>
      <c r="Y14" s="10"/>
      <c r="Z14" s="10"/>
    </row>
    <row r="15" ht="12.75" customHeight="1">
      <c r="A15" s="51"/>
      <c r="B15" s="53"/>
      <c r="C15" s="13"/>
      <c r="D15" s="13"/>
      <c r="E15" s="13"/>
      <c r="F15" s="14"/>
      <c r="G15" s="10"/>
      <c r="H15" s="10"/>
      <c r="I15" s="10"/>
      <c r="J15" s="10"/>
      <c r="K15" s="10"/>
      <c r="L15" s="10"/>
      <c r="M15" s="10"/>
      <c r="N15" s="10"/>
      <c r="O15" s="10"/>
      <c r="P15" s="10"/>
      <c r="Q15" s="10"/>
      <c r="R15" s="10"/>
      <c r="S15" s="10"/>
      <c r="T15" s="10"/>
      <c r="U15" s="10"/>
      <c r="V15" s="10"/>
      <c r="W15" s="10"/>
      <c r="X15" s="10"/>
      <c r="Y15" s="10"/>
      <c r="Z15" s="10"/>
    </row>
    <row r="16" ht="12.75" customHeight="1">
      <c r="A16" s="51"/>
      <c r="B16" s="53"/>
      <c r="C16" s="13"/>
      <c r="D16" s="13"/>
      <c r="E16" s="13"/>
      <c r="F16" s="14"/>
      <c r="G16" s="10"/>
      <c r="H16" s="10"/>
      <c r="I16" s="10"/>
      <c r="J16" s="10"/>
      <c r="K16" s="10"/>
      <c r="L16" s="10"/>
      <c r="M16" s="10"/>
      <c r="N16" s="10"/>
      <c r="O16" s="10"/>
      <c r="P16" s="10"/>
      <c r="Q16" s="10"/>
      <c r="R16" s="10"/>
      <c r="S16" s="10"/>
      <c r="T16" s="10"/>
      <c r="U16" s="10"/>
      <c r="V16" s="10"/>
      <c r="W16" s="10"/>
      <c r="X16" s="10"/>
      <c r="Y16" s="10"/>
      <c r="Z16" s="10"/>
    </row>
    <row r="17" ht="12.75" customHeight="1">
      <c r="A17" s="51"/>
      <c r="B17" s="53"/>
      <c r="C17" s="13"/>
      <c r="D17" s="13"/>
      <c r="E17" s="13"/>
      <c r="F17" s="14"/>
      <c r="G17" s="10"/>
      <c r="H17" s="10"/>
      <c r="I17" s="10"/>
      <c r="J17" s="10"/>
      <c r="K17" s="10"/>
      <c r="L17" s="10"/>
      <c r="M17" s="10"/>
      <c r="N17" s="10"/>
      <c r="O17" s="10"/>
      <c r="P17" s="10"/>
      <c r="Q17" s="10"/>
      <c r="R17" s="10"/>
      <c r="S17" s="10"/>
      <c r="T17" s="10"/>
      <c r="U17" s="10"/>
      <c r="V17" s="10"/>
      <c r="W17" s="10"/>
      <c r="X17" s="10"/>
      <c r="Y17" s="10"/>
      <c r="Z17" s="10"/>
    </row>
    <row r="18" ht="12.75" customHeight="1">
      <c r="A18" s="51"/>
      <c r="B18" s="53"/>
      <c r="C18" s="13"/>
      <c r="D18" s="13"/>
      <c r="E18" s="13"/>
      <c r="F18" s="14"/>
      <c r="G18" s="10"/>
      <c r="H18" s="10"/>
      <c r="I18" s="10"/>
      <c r="J18" s="10"/>
      <c r="K18" s="10"/>
      <c r="L18" s="10"/>
      <c r="M18" s="10"/>
      <c r="N18" s="10"/>
      <c r="O18" s="10"/>
      <c r="P18" s="10"/>
      <c r="Q18" s="10"/>
      <c r="R18" s="10"/>
      <c r="S18" s="10"/>
      <c r="T18" s="10"/>
      <c r="U18" s="10"/>
      <c r="V18" s="10"/>
      <c r="W18" s="10"/>
      <c r="X18" s="10"/>
      <c r="Y18" s="10"/>
      <c r="Z18" s="10"/>
    </row>
    <row r="19" ht="12.75" customHeight="1">
      <c r="A19" s="51"/>
      <c r="B19" s="53"/>
      <c r="C19" s="13"/>
      <c r="D19" s="13"/>
      <c r="E19" s="13"/>
      <c r="F19" s="14"/>
      <c r="G19" s="10"/>
      <c r="H19" s="10"/>
      <c r="I19" s="10"/>
      <c r="J19" s="10"/>
      <c r="K19" s="10"/>
      <c r="L19" s="10"/>
      <c r="M19" s="10"/>
      <c r="N19" s="10"/>
      <c r="O19" s="10"/>
      <c r="P19" s="10"/>
      <c r="Q19" s="10"/>
      <c r="R19" s="10"/>
      <c r="S19" s="10"/>
      <c r="T19" s="10"/>
      <c r="U19" s="10"/>
      <c r="V19" s="10"/>
      <c r="W19" s="10"/>
      <c r="X19" s="10"/>
      <c r="Y19" s="10"/>
      <c r="Z19" s="10"/>
    </row>
    <row r="20" ht="12.75" customHeight="1">
      <c r="A20" s="51"/>
      <c r="B20" s="53"/>
      <c r="C20" s="13"/>
      <c r="D20" s="13"/>
      <c r="E20" s="13"/>
      <c r="F20" s="14"/>
      <c r="G20" s="10"/>
      <c r="H20" s="10"/>
      <c r="I20" s="10"/>
      <c r="J20" s="10"/>
      <c r="K20" s="10"/>
      <c r="L20" s="10"/>
      <c r="M20" s="10"/>
      <c r="N20" s="10"/>
      <c r="O20" s="10"/>
      <c r="P20" s="10"/>
      <c r="Q20" s="10"/>
      <c r="R20" s="10"/>
      <c r="S20" s="10"/>
      <c r="T20" s="10"/>
      <c r="U20" s="10"/>
      <c r="V20" s="10"/>
      <c r="W20" s="10"/>
      <c r="X20" s="10"/>
      <c r="Y20" s="10"/>
      <c r="Z20" s="10"/>
    </row>
    <row r="21" ht="12.75" customHeight="1">
      <c r="A21" s="51"/>
      <c r="B21" s="53"/>
      <c r="C21" s="13"/>
      <c r="D21" s="13"/>
      <c r="E21" s="13"/>
      <c r="F21" s="14"/>
      <c r="G21" s="10"/>
      <c r="H21" s="10"/>
      <c r="I21" s="10"/>
      <c r="J21" s="10"/>
      <c r="K21" s="10"/>
      <c r="L21" s="10"/>
      <c r="M21" s="10"/>
      <c r="N21" s="10"/>
      <c r="O21" s="10"/>
      <c r="P21" s="10"/>
      <c r="Q21" s="10"/>
      <c r="R21" s="10"/>
      <c r="S21" s="10"/>
      <c r="T21" s="10"/>
      <c r="U21" s="10"/>
      <c r="V21" s="10"/>
      <c r="W21" s="10"/>
      <c r="X21" s="10"/>
      <c r="Y21" s="10"/>
      <c r="Z21" s="10"/>
    </row>
    <row r="22" ht="12.75" customHeight="1">
      <c r="A22" s="51"/>
      <c r="B22" s="53"/>
      <c r="C22" s="13"/>
      <c r="D22" s="13"/>
      <c r="E22" s="13"/>
      <c r="F22" s="14"/>
      <c r="G22" s="10"/>
      <c r="H22" s="10"/>
      <c r="I22" s="10"/>
      <c r="J22" s="10"/>
      <c r="K22" s="10"/>
      <c r="L22" s="10"/>
      <c r="M22" s="10"/>
      <c r="N22" s="10"/>
      <c r="O22" s="10"/>
      <c r="P22" s="10"/>
      <c r="Q22" s="10"/>
      <c r="R22" s="10"/>
      <c r="S22" s="10"/>
      <c r="T22" s="10"/>
      <c r="U22" s="10"/>
      <c r="V22" s="10"/>
      <c r="W22" s="10"/>
      <c r="X22" s="10"/>
      <c r="Y22" s="10"/>
      <c r="Z22" s="10"/>
    </row>
    <row r="23" ht="12.75" customHeight="1">
      <c r="A23" s="51"/>
      <c r="B23" s="53"/>
      <c r="C23" s="13"/>
      <c r="D23" s="13"/>
      <c r="E23" s="13"/>
      <c r="F23" s="14"/>
      <c r="G23" s="10"/>
      <c r="H23" s="10"/>
      <c r="I23" s="10"/>
      <c r="J23" s="10"/>
      <c r="K23" s="10"/>
      <c r="L23" s="10"/>
      <c r="M23" s="10"/>
      <c r="N23" s="10"/>
      <c r="O23" s="10"/>
      <c r="P23" s="10"/>
      <c r="Q23" s="10"/>
      <c r="R23" s="10"/>
      <c r="S23" s="10"/>
      <c r="T23" s="10"/>
      <c r="U23" s="10"/>
      <c r="V23" s="10"/>
      <c r="W23" s="10"/>
      <c r="X23" s="10"/>
      <c r="Y23" s="10"/>
      <c r="Z23" s="10"/>
    </row>
    <row r="24" ht="12.75" customHeight="1">
      <c r="A24" s="51"/>
      <c r="B24" s="53"/>
      <c r="C24" s="13"/>
      <c r="D24" s="13"/>
      <c r="E24" s="13"/>
      <c r="F24" s="14"/>
      <c r="G24" s="10"/>
      <c r="H24" s="10"/>
      <c r="I24" s="10"/>
      <c r="J24" s="10"/>
      <c r="K24" s="10"/>
      <c r="L24" s="10"/>
      <c r="M24" s="10"/>
      <c r="N24" s="10"/>
      <c r="O24" s="10"/>
      <c r="P24" s="10"/>
      <c r="Q24" s="10"/>
      <c r="R24" s="10"/>
      <c r="S24" s="10"/>
      <c r="T24" s="10"/>
      <c r="U24" s="10"/>
      <c r="V24" s="10"/>
      <c r="W24" s="10"/>
      <c r="X24" s="10"/>
      <c r="Y24" s="10"/>
      <c r="Z24" s="10"/>
    </row>
    <row r="25" ht="12.75" customHeight="1">
      <c r="A25" s="51"/>
      <c r="B25" s="53"/>
      <c r="C25" s="13"/>
      <c r="D25" s="13"/>
      <c r="E25" s="13"/>
      <c r="F25" s="14"/>
      <c r="G25" s="10"/>
      <c r="H25" s="10"/>
      <c r="I25" s="10"/>
      <c r="J25" s="10"/>
      <c r="K25" s="10"/>
      <c r="L25" s="10"/>
      <c r="M25" s="10"/>
      <c r="N25" s="10"/>
      <c r="O25" s="10"/>
      <c r="P25" s="10"/>
      <c r="Q25" s="10"/>
      <c r="R25" s="10"/>
      <c r="S25" s="10"/>
      <c r="T25" s="10"/>
      <c r="U25" s="10"/>
      <c r="V25" s="10"/>
      <c r="W25" s="10"/>
      <c r="X25" s="10"/>
      <c r="Y25" s="10"/>
      <c r="Z25" s="10"/>
    </row>
    <row r="26" ht="12.75" customHeight="1">
      <c r="A26" s="51"/>
      <c r="B26" s="53"/>
      <c r="C26" s="13"/>
      <c r="D26" s="13"/>
      <c r="E26" s="13"/>
      <c r="F26" s="14"/>
      <c r="G26" s="10"/>
      <c r="H26" s="10"/>
      <c r="I26" s="10"/>
      <c r="J26" s="10"/>
      <c r="K26" s="10"/>
      <c r="L26" s="10"/>
      <c r="M26" s="10"/>
      <c r="N26" s="10"/>
      <c r="O26" s="10"/>
      <c r="P26" s="10"/>
      <c r="Q26" s="10"/>
      <c r="R26" s="10"/>
      <c r="S26" s="10"/>
      <c r="T26" s="10"/>
      <c r="U26" s="10"/>
      <c r="V26" s="10"/>
      <c r="W26" s="10"/>
      <c r="X26" s="10"/>
      <c r="Y26" s="10"/>
      <c r="Z26" s="10"/>
    </row>
    <row r="27" ht="12.75" customHeight="1">
      <c r="A27" s="51"/>
      <c r="B27" s="53"/>
      <c r="C27" s="13"/>
      <c r="D27" s="13"/>
      <c r="E27" s="13"/>
      <c r="F27" s="14"/>
      <c r="G27" s="10"/>
      <c r="H27" s="10"/>
      <c r="I27" s="10"/>
      <c r="J27" s="10"/>
      <c r="K27" s="10"/>
      <c r="L27" s="10"/>
      <c r="M27" s="10"/>
      <c r="N27" s="10"/>
      <c r="O27" s="10"/>
      <c r="P27" s="10"/>
      <c r="Q27" s="10"/>
      <c r="R27" s="10"/>
      <c r="S27" s="10"/>
      <c r="T27" s="10"/>
      <c r="U27" s="10"/>
      <c r="V27" s="10"/>
      <c r="W27" s="10"/>
      <c r="X27" s="10"/>
      <c r="Y27" s="10"/>
      <c r="Z27" s="10"/>
    </row>
    <row r="28" ht="12.75" customHeight="1">
      <c r="A28" s="51"/>
      <c r="B28" s="53"/>
      <c r="C28" s="13"/>
      <c r="D28" s="13"/>
      <c r="E28" s="13"/>
      <c r="F28" s="14"/>
      <c r="G28" s="10"/>
      <c r="H28" s="10"/>
      <c r="I28" s="10"/>
      <c r="J28" s="10"/>
      <c r="K28" s="10"/>
      <c r="L28" s="10"/>
      <c r="M28" s="10"/>
      <c r="N28" s="10"/>
      <c r="O28" s="10"/>
      <c r="P28" s="10"/>
      <c r="Q28" s="10"/>
      <c r="R28" s="10"/>
      <c r="S28" s="10"/>
      <c r="T28" s="10"/>
      <c r="U28" s="10"/>
      <c r="V28" s="10"/>
      <c r="W28" s="10"/>
      <c r="X28" s="10"/>
      <c r="Y28" s="10"/>
      <c r="Z28" s="10"/>
    </row>
    <row r="29" ht="12.75" customHeight="1">
      <c r="A29" s="51"/>
      <c r="B29" s="53"/>
      <c r="C29" s="13"/>
      <c r="D29" s="13"/>
      <c r="E29" s="13"/>
      <c r="F29" s="14"/>
      <c r="G29" s="10"/>
      <c r="H29" s="10"/>
      <c r="I29" s="10"/>
      <c r="J29" s="10"/>
      <c r="K29" s="10"/>
      <c r="L29" s="10"/>
      <c r="M29" s="10"/>
      <c r="N29" s="10"/>
      <c r="O29" s="10"/>
      <c r="P29" s="10"/>
      <c r="Q29" s="10"/>
      <c r="R29" s="10"/>
      <c r="S29" s="10"/>
      <c r="T29" s="10"/>
      <c r="U29" s="10"/>
      <c r="V29" s="10"/>
      <c r="W29" s="10"/>
      <c r="X29" s="10"/>
      <c r="Y29" s="10"/>
      <c r="Z29" s="10"/>
    </row>
    <row r="30" ht="12.75" customHeight="1">
      <c r="A30" s="51"/>
      <c r="B30" s="53"/>
      <c r="C30" s="13"/>
      <c r="D30" s="13"/>
      <c r="E30" s="13"/>
      <c r="F30" s="14"/>
      <c r="G30" s="10"/>
      <c r="H30" s="10"/>
      <c r="I30" s="10"/>
      <c r="J30" s="10"/>
      <c r="K30" s="10"/>
      <c r="L30" s="10"/>
      <c r="M30" s="10"/>
      <c r="N30" s="10"/>
      <c r="O30" s="10"/>
      <c r="P30" s="10"/>
      <c r="Q30" s="10"/>
      <c r="R30" s="10"/>
      <c r="S30" s="10"/>
      <c r="T30" s="10"/>
      <c r="U30" s="10"/>
      <c r="V30" s="10"/>
      <c r="W30" s="10"/>
      <c r="X30" s="10"/>
      <c r="Y30" s="10"/>
      <c r="Z30" s="10"/>
    </row>
    <row r="31" ht="12.75" customHeight="1">
      <c r="A31" s="51"/>
      <c r="B31" s="53"/>
      <c r="C31" s="13"/>
      <c r="D31" s="13"/>
      <c r="E31" s="13"/>
      <c r="F31" s="14"/>
      <c r="G31" s="10"/>
      <c r="H31" s="10"/>
      <c r="I31" s="10"/>
      <c r="J31" s="10"/>
      <c r="K31" s="10"/>
      <c r="L31" s="10"/>
      <c r="M31" s="10"/>
      <c r="N31" s="10"/>
      <c r="O31" s="10"/>
      <c r="P31" s="10"/>
      <c r="Q31" s="10"/>
      <c r="R31" s="10"/>
      <c r="S31" s="10"/>
      <c r="T31" s="10"/>
      <c r="U31" s="10"/>
      <c r="V31" s="10"/>
      <c r="W31" s="10"/>
      <c r="X31" s="10"/>
      <c r="Y31" s="10"/>
      <c r="Z31" s="10"/>
    </row>
    <row r="32" ht="12.75" customHeight="1">
      <c r="A32" s="51"/>
      <c r="B32" s="53"/>
      <c r="C32" s="13"/>
      <c r="D32" s="13"/>
      <c r="E32" s="13"/>
      <c r="F32" s="14"/>
      <c r="G32" s="10"/>
      <c r="H32" s="10"/>
      <c r="I32" s="10"/>
      <c r="J32" s="10"/>
      <c r="K32" s="10"/>
      <c r="L32" s="10"/>
      <c r="M32" s="10"/>
      <c r="N32" s="10"/>
      <c r="O32" s="10"/>
      <c r="P32" s="10"/>
      <c r="Q32" s="10"/>
      <c r="R32" s="10"/>
      <c r="S32" s="10"/>
      <c r="T32" s="10"/>
      <c r="U32" s="10"/>
      <c r="V32" s="10"/>
      <c r="W32" s="10"/>
      <c r="X32" s="10"/>
      <c r="Y32" s="10"/>
      <c r="Z32" s="10"/>
    </row>
    <row r="33" ht="12.75" customHeight="1">
      <c r="A33" s="51"/>
      <c r="B33" s="53"/>
      <c r="C33" s="13"/>
      <c r="D33" s="13"/>
      <c r="E33" s="13"/>
      <c r="F33" s="14"/>
      <c r="G33" s="10"/>
      <c r="H33" s="10"/>
      <c r="I33" s="10"/>
      <c r="J33" s="10"/>
      <c r="K33" s="10"/>
      <c r="L33" s="10"/>
      <c r="M33" s="10"/>
      <c r="N33" s="10"/>
      <c r="O33" s="10"/>
      <c r="P33" s="10"/>
      <c r="Q33" s="10"/>
      <c r="R33" s="10"/>
      <c r="S33" s="10"/>
      <c r="T33" s="10"/>
      <c r="U33" s="10"/>
      <c r="V33" s="10"/>
      <c r="W33" s="10"/>
      <c r="X33" s="10"/>
      <c r="Y33" s="10"/>
      <c r="Z33" s="10"/>
    </row>
    <row r="34" ht="12.75" customHeight="1">
      <c r="A34" s="51"/>
      <c r="B34" s="53"/>
      <c r="C34" s="13"/>
      <c r="D34" s="13"/>
      <c r="E34" s="13"/>
      <c r="F34" s="14"/>
      <c r="G34" s="10"/>
      <c r="H34" s="10"/>
      <c r="I34" s="10"/>
      <c r="J34" s="10"/>
      <c r="K34" s="10"/>
      <c r="L34" s="10"/>
      <c r="M34" s="10"/>
      <c r="N34" s="10"/>
      <c r="O34" s="10"/>
      <c r="P34" s="10"/>
      <c r="Q34" s="10"/>
      <c r="R34" s="10"/>
      <c r="S34" s="10"/>
      <c r="T34" s="10"/>
      <c r="U34" s="10"/>
      <c r="V34" s="10"/>
      <c r="W34" s="10"/>
      <c r="X34" s="10"/>
      <c r="Y34" s="10"/>
      <c r="Z34" s="10"/>
    </row>
    <row r="35" ht="12.75" customHeight="1">
      <c r="A35" s="51"/>
      <c r="B35" s="53"/>
      <c r="C35" s="13"/>
      <c r="D35" s="13"/>
      <c r="E35" s="13"/>
      <c r="F35" s="14"/>
      <c r="G35" s="10"/>
      <c r="H35" s="10"/>
      <c r="I35" s="10"/>
      <c r="J35" s="10"/>
      <c r="K35" s="10"/>
      <c r="L35" s="10"/>
      <c r="M35" s="10"/>
      <c r="N35" s="10"/>
      <c r="O35" s="10"/>
      <c r="P35" s="10"/>
      <c r="Q35" s="10"/>
      <c r="R35" s="10"/>
      <c r="S35" s="10"/>
      <c r="T35" s="10"/>
      <c r="U35" s="10"/>
      <c r="V35" s="10"/>
      <c r="W35" s="10"/>
      <c r="X35" s="10"/>
      <c r="Y35" s="10"/>
      <c r="Z35" s="10"/>
    </row>
    <row r="36" ht="12.75" customHeight="1">
      <c r="A36" s="51"/>
      <c r="B36" s="53"/>
      <c r="C36" s="13"/>
      <c r="D36" s="13"/>
      <c r="E36" s="13"/>
      <c r="F36" s="14"/>
      <c r="G36" s="10"/>
      <c r="H36" s="10"/>
      <c r="I36" s="10"/>
      <c r="J36" s="10"/>
      <c r="K36" s="10"/>
      <c r="L36" s="10"/>
      <c r="M36" s="10"/>
      <c r="N36" s="10"/>
      <c r="O36" s="10"/>
      <c r="P36" s="10"/>
      <c r="Q36" s="10"/>
      <c r="R36" s="10"/>
      <c r="S36" s="10"/>
      <c r="T36" s="10"/>
      <c r="U36" s="10"/>
      <c r="V36" s="10"/>
      <c r="W36" s="10"/>
      <c r="X36" s="10"/>
      <c r="Y36" s="10"/>
      <c r="Z36" s="10"/>
    </row>
    <row r="37" ht="12.75" customHeight="1">
      <c r="A37" s="51"/>
      <c r="B37" s="53"/>
      <c r="C37" s="13"/>
      <c r="D37" s="13"/>
      <c r="E37" s="13"/>
      <c r="F37" s="14"/>
      <c r="G37" s="10"/>
      <c r="H37" s="10"/>
      <c r="I37" s="10"/>
      <c r="J37" s="10"/>
      <c r="K37" s="10"/>
      <c r="L37" s="10"/>
      <c r="M37" s="10"/>
      <c r="N37" s="10"/>
      <c r="O37" s="10"/>
      <c r="P37" s="10"/>
      <c r="Q37" s="10"/>
      <c r="R37" s="10"/>
      <c r="S37" s="10"/>
      <c r="T37" s="10"/>
      <c r="U37" s="10"/>
      <c r="V37" s="10"/>
      <c r="W37" s="10"/>
      <c r="X37" s="10"/>
      <c r="Y37" s="10"/>
      <c r="Z37" s="10"/>
    </row>
    <row r="38" ht="12.75" customHeight="1">
      <c r="A38" s="51"/>
      <c r="B38" s="53"/>
      <c r="C38" s="13"/>
      <c r="D38" s="13"/>
      <c r="E38" s="13"/>
      <c r="F38" s="14"/>
      <c r="G38" s="10"/>
      <c r="H38" s="10"/>
      <c r="I38" s="10"/>
      <c r="J38" s="10"/>
      <c r="K38" s="10"/>
      <c r="L38" s="10"/>
      <c r="M38" s="10"/>
      <c r="N38" s="10"/>
      <c r="O38" s="10"/>
      <c r="P38" s="10"/>
      <c r="Q38" s="10"/>
      <c r="R38" s="10"/>
      <c r="S38" s="10"/>
      <c r="T38" s="10"/>
      <c r="U38" s="10"/>
      <c r="V38" s="10"/>
      <c r="W38" s="10"/>
      <c r="X38" s="10"/>
      <c r="Y38" s="10"/>
      <c r="Z38" s="10"/>
    </row>
    <row r="39" ht="12.75" customHeight="1">
      <c r="A39" s="51"/>
      <c r="B39" s="53"/>
      <c r="C39" s="13"/>
      <c r="D39" s="13"/>
      <c r="E39" s="13"/>
      <c r="F39" s="14"/>
      <c r="G39" s="10"/>
      <c r="H39" s="10"/>
      <c r="I39" s="10"/>
      <c r="J39" s="10"/>
      <c r="K39" s="10"/>
      <c r="L39" s="10"/>
      <c r="M39" s="10"/>
      <c r="N39" s="10"/>
      <c r="O39" s="10"/>
      <c r="P39" s="10"/>
      <c r="Q39" s="10"/>
      <c r="R39" s="10"/>
      <c r="S39" s="10"/>
      <c r="T39" s="10"/>
      <c r="U39" s="10"/>
      <c r="V39" s="10"/>
      <c r="W39" s="10"/>
      <c r="X39" s="10"/>
      <c r="Y39" s="10"/>
      <c r="Z39" s="10"/>
    </row>
    <row r="40" ht="12.75" customHeight="1">
      <c r="A40" s="51"/>
      <c r="B40" s="53"/>
      <c r="C40" s="13"/>
      <c r="D40" s="13"/>
      <c r="E40" s="13"/>
      <c r="F40" s="14"/>
      <c r="G40" s="10"/>
      <c r="H40" s="10"/>
      <c r="I40" s="10"/>
      <c r="J40" s="10"/>
      <c r="K40" s="10"/>
      <c r="L40" s="10"/>
      <c r="M40" s="10"/>
      <c r="N40" s="10"/>
      <c r="O40" s="10"/>
      <c r="P40" s="10"/>
      <c r="Q40" s="10"/>
      <c r="R40" s="10"/>
      <c r="S40" s="10"/>
      <c r="T40" s="10"/>
      <c r="U40" s="10"/>
      <c r="V40" s="10"/>
      <c r="W40" s="10"/>
      <c r="X40" s="10"/>
      <c r="Y40" s="10"/>
      <c r="Z40" s="10"/>
    </row>
    <row r="41" ht="12.75" customHeight="1">
      <c r="A41" s="51"/>
      <c r="B41" s="53"/>
      <c r="C41" s="13"/>
      <c r="D41" s="13"/>
      <c r="E41" s="13"/>
      <c r="F41" s="14"/>
      <c r="G41" s="10"/>
      <c r="H41" s="10"/>
      <c r="I41" s="10"/>
      <c r="J41" s="10"/>
      <c r="K41" s="10"/>
      <c r="L41" s="10"/>
      <c r="M41" s="10"/>
      <c r="N41" s="10"/>
      <c r="O41" s="10"/>
      <c r="P41" s="10"/>
      <c r="Q41" s="10"/>
      <c r="R41" s="10"/>
      <c r="S41" s="10"/>
      <c r="T41" s="10"/>
      <c r="U41" s="10"/>
      <c r="V41" s="10"/>
      <c r="W41" s="10"/>
      <c r="X41" s="10"/>
      <c r="Y41" s="10"/>
      <c r="Z41" s="10"/>
    </row>
    <row r="42" ht="12.75" customHeight="1">
      <c r="A42" s="51"/>
      <c r="B42" s="53"/>
      <c r="C42" s="13"/>
      <c r="D42" s="13"/>
      <c r="E42" s="13"/>
      <c r="F42" s="14"/>
      <c r="G42" s="10"/>
      <c r="H42" s="10"/>
      <c r="I42" s="10"/>
      <c r="J42" s="10"/>
      <c r="K42" s="10"/>
      <c r="L42" s="10"/>
      <c r="M42" s="10"/>
      <c r="N42" s="10"/>
      <c r="O42" s="10"/>
      <c r="P42" s="10"/>
      <c r="Q42" s="10"/>
      <c r="R42" s="10"/>
      <c r="S42" s="10"/>
      <c r="T42" s="10"/>
      <c r="U42" s="10"/>
      <c r="V42" s="10"/>
      <c r="W42" s="10"/>
      <c r="X42" s="10"/>
      <c r="Y42" s="10"/>
      <c r="Z42" s="10"/>
    </row>
    <row r="43" ht="12.75" customHeight="1">
      <c r="A43" s="51"/>
      <c r="B43" s="53"/>
      <c r="C43" s="13"/>
      <c r="D43" s="13"/>
      <c r="E43" s="13"/>
      <c r="F43" s="14"/>
      <c r="G43" s="10"/>
      <c r="H43" s="10"/>
      <c r="I43" s="10"/>
      <c r="J43" s="10"/>
      <c r="K43" s="10"/>
      <c r="L43" s="10"/>
      <c r="M43" s="10"/>
      <c r="N43" s="10"/>
      <c r="O43" s="10"/>
      <c r="P43" s="10"/>
      <c r="Q43" s="10"/>
      <c r="R43" s="10"/>
      <c r="S43" s="10"/>
      <c r="T43" s="10"/>
      <c r="U43" s="10"/>
      <c r="V43" s="10"/>
      <c r="W43" s="10"/>
      <c r="X43" s="10"/>
      <c r="Y43" s="10"/>
      <c r="Z43" s="10"/>
    </row>
    <row r="44" ht="12.75" customHeight="1">
      <c r="A44" s="51"/>
      <c r="B44" s="53"/>
      <c r="C44" s="13"/>
      <c r="D44" s="13"/>
      <c r="E44" s="13"/>
      <c r="F44" s="14"/>
      <c r="G44" s="10"/>
      <c r="H44" s="10"/>
      <c r="I44" s="10"/>
      <c r="J44" s="10"/>
      <c r="K44" s="10"/>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3">
    <mergeCell ref="B7:F7"/>
    <mergeCell ref="B10:F10"/>
    <mergeCell ref="B8:F8"/>
    <mergeCell ref="B9:F9"/>
    <mergeCell ref="B13:F13"/>
    <mergeCell ref="B14:F14"/>
    <mergeCell ref="B16:F16"/>
    <mergeCell ref="B15:F15"/>
    <mergeCell ref="B17:F17"/>
    <mergeCell ref="B18:F18"/>
    <mergeCell ref="A3:A4"/>
    <mergeCell ref="B3:F4"/>
    <mergeCell ref="D1:E1"/>
    <mergeCell ref="B40:F40"/>
    <mergeCell ref="B41:F41"/>
    <mergeCell ref="B42:F42"/>
    <mergeCell ref="B43:F43"/>
    <mergeCell ref="B44:F44"/>
    <mergeCell ref="B24:F24"/>
    <mergeCell ref="B26:F26"/>
    <mergeCell ref="B25:F25"/>
    <mergeCell ref="B19:F19"/>
    <mergeCell ref="B20:F20"/>
    <mergeCell ref="B21:F21"/>
    <mergeCell ref="B22:F22"/>
    <mergeCell ref="B23:F23"/>
    <mergeCell ref="B32:F32"/>
    <mergeCell ref="B31:F31"/>
    <mergeCell ref="B29:F29"/>
    <mergeCell ref="B30:F30"/>
    <mergeCell ref="B28:F28"/>
    <mergeCell ref="B27:F27"/>
    <mergeCell ref="B34:F34"/>
    <mergeCell ref="B33:F33"/>
    <mergeCell ref="B35:F35"/>
    <mergeCell ref="B39:F39"/>
    <mergeCell ref="B36:F36"/>
    <mergeCell ref="B38:F38"/>
    <mergeCell ref="B37:F37"/>
    <mergeCell ref="B5:F5"/>
    <mergeCell ref="B6:F6"/>
    <mergeCell ref="B12:F12"/>
    <mergeCell ref="B11:F11"/>
  </mergeCells>
  <printOptions/>
  <pageMargins bottom="0.75" footer="0.0" header="0.0" left="0.7" right="0.7" top="0.75"/>
  <pageSetup orientation="landscape"/>
  <headerFooter>
    <oddHeader>&amp;LBNY Mellon&amp;RReview Decision Log</oddHeader>
    <oddFooter>&amp;LInternal Classification:  Internal&amp;CPage &amp;P of &amp;R&amp;A</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2009-12-24T16:06:07Z</dcterms:created>
  <dc:creator>xkt56j4</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CheckOutSrcUrl">
    <vt:lpstr>https://share.ams.bnymellon.net/sites/SDLC/Shared Documents/SDLC Documentation/Templates/Review Findings Log.xls</vt:lpstr>
  </property>
  <property fmtid="{D5CDD505-2E9C-101B-9397-08002B2CF9AE}" pid="3" name="ContentTypeId">
    <vt:lpstr>0x010100E6F2E4D83FC29F47B9AC32FD1FE727720051AF8AB24854F442B38C98AFB02DB863</vt:lpstr>
  </property>
</Properties>
</file>