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#WORKSHOP\gitSync\"/>
    </mc:Choice>
  </mc:AlternateContent>
  <bookViews>
    <workbookView xWindow="0" yWindow="0" windowWidth="13680" windowHeight="9435"/>
  </bookViews>
  <sheets>
    <sheet name="记账明细" sheetId="1" r:id="rId1"/>
    <sheet name="科目" sheetId="3" r:id="rId2"/>
    <sheet name="20190224" sheetId="4" r:id="rId3"/>
  </sheet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2" i="1" l="1"/>
  <c r="E71" i="1" l="1"/>
  <c r="E70" i="1"/>
  <c r="E69" i="1" l="1"/>
  <c r="E68" i="1" l="1"/>
  <c r="E67" i="1" l="1"/>
  <c r="E61" i="1" l="1"/>
  <c r="E66" i="1" l="1"/>
  <c r="E65" i="1"/>
  <c r="D64" i="1"/>
  <c r="E64" i="1" s="1"/>
  <c r="D63" i="1"/>
  <c r="E63" i="1" s="1"/>
  <c r="D62" i="1"/>
  <c r="E62" i="1" s="1"/>
  <c r="E60" i="1" l="1"/>
  <c r="E59" i="1" l="1"/>
  <c r="E58" i="1" l="1"/>
  <c r="E56" i="1"/>
  <c r="E57" i="1"/>
  <c r="D54" i="1"/>
  <c r="E54" i="1" s="1"/>
  <c r="D53" i="1"/>
  <c r="E53" i="1" s="1"/>
  <c r="E55" i="1"/>
  <c r="E52" i="1" l="1"/>
  <c r="E51" i="1"/>
  <c r="E50" i="1"/>
  <c r="E49" i="1" l="1"/>
  <c r="E48" i="1"/>
  <c r="E47" i="1" l="1"/>
  <c r="D45" i="1"/>
  <c r="E46" i="1" l="1"/>
  <c r="E45" i="1"/>
  <c r="E44" i="1"/>
  <c r="E43" i="1" l="1"/>
  <c r="E42" i="1" l="1"/>
  <c r="D40" i="1" l="1"/>
  <c r="E41" i="1" l="1"/>
  <c r="D39" i="1"/>
  <c r="E39" i="1" s="1"/>
  <c r="D38" i="1"/>
  <c r="E38" i="1" s="1"/>
  <c r="E40" i="1"/>
  <c r="E37" i="1" l="1"/>
  <c r="E28" i="1"/>
  <c r="E27" i="1"/>
  <c r="D29" i="1"/>
  <c r="E29" i="1" s="1"/>
  <c r="E35" i="1"/>
  <c r="E26" i="1"/>
  <c r="E32" i="1"/>
  <c r="C30" i="1"/>
  <c r="D30" i="1"/>
  <c r="E30" i="1" s="1"/>
  <c r="E31" i="1"/>
  <c r="E33" i="1"/>
  <c r="E34" i="1"/>
  <c r="E36" i="1"/>
  <c r="E25" i="1" l="1"/>
  <c r="D11" i="1" l="1"/>
  <c r="D21" i="1"/>
  <c r="D20" i="1"/>
  <c r="D22" i="1"/>
  <c r="E20" i="1" l="1"/>
  <c r="E22" i="1"/>
  <c r="E23" i="1"/>
  <c r="E24" i="1"/>
  <c r="D19" i="1" l="1"/>
  <c r="D18" i="1"/>
  <c r="D17" i="1"/>
  <c r="D16" i="1"/>
  <c r="D15" i="1"/>
  <c r="D14" i="1"/>
  <c r="D13" i="1"/>
  <c r="D10" i="1"/>
  <c r="E21" i="1" l="1"/>
  <c r="E19" i="1"/>
  <c r="E17" i="1" l="1"/>
  <c r="E18" i="1"/>
  <c r="D12" i="1"/>
  <c r="E16" i="1"/>
  <c r="E15" i="1"/>
  <c r="E14" i="1" l="1"/>
  <c r="E13" i="1"/>
  <c r="E12" i="1"/>
  <c r="E11" i="1"/>
  <c r="E10" i="1"/>
  <c r="E8" i="1"/>
  <c r="E6" i="1"/>
  <c r="E4" i="1"/>
  <c r="E3" i="1"/>
  <c r="D9" i="1"/>
  <c r="E9" i="1" s="1"/>
  <c r="D7" i="1"/>
  <c r="E7" i="1" s="1"/>
  <c r="D5" i="1"/>
  <c r="E5" i="1" s="1"/>
  <c r="B1" i="1" l="1"/>
</calcChain>
</file>

<file path=xl/sharedStrings.xml><?xml version="1.0" encoding="utf-8"?>
<sst xmlns="http://schemas.openxmlformats.org/spreadsheetml/2006/main" count="175" uniqueCount="138">
  <si>
    <t>时间</t>
    <phoneticPr fontId="1" type="noConversion"/>
  </si>
  <si>
    <t>科目</t>
    <phoneticPr fontId="1" type="noConversion"/>
  </si>
  <si>
    <t>金额</t>
    <phoneticPr fontId="1" type="noConversion"/>
  </si>
  <si>
    <t>备注</t>
    <phoneticPr fontId="1" type="noConversion"/>
  </si>
  <si>
    <t>初始进账</t>
    <phoneticPr fontId="1" type="noConversion"/>
  </si>
  <si>
    <t>原应为350，没有及时记账</t>
    <phoneticPr fontId="1" type="noConversion"/>
  </si>
  <si>
    <t>上课时间，1-28</t>
    <phoneticPr fontId="1" type="noConversion"/>
  </si>
  <si>
    <t>余额：</t>
    <phoneticPr fontId="1" type="noConversion"/>
  </si>
  <si>
    <t>托福-阅读课（1-27）课堂测验80分</t>
    <phoneticPr fontId="1" type="noConversion"/>
  </si>
  <si>
    <t>原应为200，没有及时记账</t>
    <phoneticPr fontId="1" type="noConversion"/>
  </si>
  <si>
    <t>数据来源于贝妞账本</t>
    <phoneticPr fontId="1" type="noConversion"/>
  </si>
  <si>
    <t>托福-阅读课（1-27）课时费</t>
    <phoneticPr fontId="1" type="noConversion"/>
  </si>
  <si>
    <t>托福-听力课（1-28）课时费</t>
    <phoneticPr fontId="1" type="noConversion"/>
  </si>
  <si>
    <t>贝妞费用管理条例</t>
    <phoneticPr fontId="1" type="noConversion"/>
  </si>
  <si>
    <r>
      <rPr>
        <b/>
        <u val="double"/>
        <sz val="16"/>
        <color theme="1"/>
        <rFont val="等线"/>
        <family val="3"/>
        <charset val="134"/>
        <scheme val="minor"/>
      </rPr>
      <t xml:space="preserve">基本原则：    </t>
    </r>
    <r>
      <rPr>
        <b/>
        <u val="double"/>
        <sz val="24"/>
        <color theme="1"/>
        <rFont val="等线"/>
        <family val="3"/>
        <charset val="134"/>
        <scheme val="minor"/>
      </rPr>
      <t xml:space="preserve">诚实守信   勤奋自立 </t>
    </r>
    <phoneticPr fontId="1" type="noConversion"/>
  </si>
  <si>
    <t>基础费用</t>
    <phoneticPr fontId="1" type="noConversion"/>
  </si>
  <si>
    <t>学费、学校要求的学习用书费、上学公交费用、学校伙食费，由父母全额支付。</t>
    <phoneticPr fontId="1" type="noConversion"/>
  </si>
  <si>
    <t>每年置装费，包括校服等费用3000元。置装费专款专用，不计入贝妞小账本，由父母记账。</t>
    <phoneticPr fontId="1" type="noConversion"/>
  </si>
  <si>
    <t>与父母共同进食、娱乐（看电影等）、出游（交通费、饭店费用）等不需要自己支付。</t>
    <phoneticPr fontId="1" type="noConversion"/>
  </si>
  <si>
    <t>压岁钱存入贝妞成长银行，成人以前除非父母特殊允许，应由父母监管，不可作为以下消费使用。</t>
    <phoneticPr fontId="1" type="noConversion"/>
  </si>
  <si>
    <t>自费项目</t>
    <phoneticPr fontId="1" type="noConversion"/>
  </si>
  <si>
    <t>C1</t>
    <phoneticPr fontId="1" type="noConversion"/>
  </si>
  <si>
    <t>零食、课外书、丢失学校要求课本后再买、玩具、电子产品、娱乐产品等。</t>
    <phoneticPr fontId="1" type="noConversion"/>
  </si>
  <si>
    <t>超过100元价值的商品，需要获取父母同意以后方可购买。</t>
    <phoneticPr fontId="1" type="noConversion"/>
  </si>
  <si>
    <t>C2</t>
    <phoneticPr fontId="1" type="noConversion"/>
  </si>
  <si>
    <t>学校以外，自愿加入课外学习，自己支付一半费用，每次上课以后发生。费用不足则停止上课。</t>
    <phoneticPr fontId="1" type="noConversion"/>
  </si>
  <si>
    <t>托福，每次正课两小时，自付350元；托福练习课每次两小时，自付90元；</t>
    <phoneticPr fontId="1" type="noConversion"/>
  </si>
  <si>
    <t>Christie口语课，每次自付200元；数学课每次两小时，自付400元。</t>
    <phoneticPr fontId="1" type="noConversion"/>
  </si>
  <si>
    <t>挣钱项目</t>
    <phoneticPr fontId="1" type="noConversion"/>
  </si>
  <si>
    <t>扣钱项目</t>
    <phoneticPr fontId="1" type="noConversion"/>
  </si>
  <si>
    <t>科目</t>
    <phoneticPr fontId="1" type="noConversion"/>
  </si>
  <si>
    <t>（元）</t>
    <phoneticPr fontId="1" type="noConversion"/>
  </si>
  <si>
    <t>日常</t>
    <phoneticPr fontId="1" type="noConversion"/>
  </si>
  <si>
    <t>E4</t>
    <phoneticPr fontId="1" type="noConversion"/>
  </si>
  <si>
    <t>收拾好自己房间：屋内屋外没有杂物弃置，所有东西归位，由父母评估通过后奖励。每日限一次</t>
    <phoneticPr fontId="1" type="noConversion"/>
  </si>
  <si>
    <t>C6</t>
    <phoneticPr fontId="1" type="noConversion"/>
  </si>
  <si>
    <t>父母轿车接送，单程
不能支付时需选择公交上下学</t>
    <phoneticPr fontId="1" type="noConversion"/>
  </si>
  <si>
    <t>E7</t>
  </si>
  <si>
    <t>每天按照自我管理评分，父母评分高于9分</t>
    <phoneticPr fontId="1" type="noConversion"/>
  </si>
  <si>
    <t>C9</t>
    <phoneticPr fontId="1" type="noConversion"/>
  </si>
  <si>
    <t>说谎、偷盗等行为，根据情节，酌情扣减500至5000不等，由父母判定</t>
    <phoneticPr fontId="1" type="noConversion"/>
  </si>
  <si>
    <t>E8</t>
  </si>
  <si>
    <t>每周自我管理，父母评分高于9分超过5天</t>
    <phoneticPr fontId="1" type="noConversion"/>
  </si>
  <si>
    <t>英语</t>
    <phoneticPr fontId="1" type="noConversion"/>
  </si>
  <si>
    <t>E5</t>
  </si>
  <si>
    <t>每次托福随堂考试，高于80分</t>
    <phoneticPr fontId="1" type="noConversion"/>
  </si>
  <si>
    <t>C7</t>
    <phoneticPr fontId="1" type="noConversion"/>
  </si>
  <si>
    <t>每次托福随堂考试，低于80分</t>
    <phoneticPr fontId="1" type="noConversion"/>
  </si>
  <si>
    <t>英语</t>
    <phoneticPr fontId="1" type="noConversion"/>
  </si>
  <si>
    <t>E6</t>
  </si>
  <si>
    <t>托福背单词完成当日计划
备注：每日计划需要父母同意</t>
    <phoneticPr fontId="1" type="noConversion"/>
  </si>
  <si>
    <t>C8</t>
    <phoneticPr fontId="1" type="noConversion"/>
  </si>
  <si>
    <t>托福背单词没有计划，或无法完成当周计划
备注：每周计划需要父母同意</t>
    <phoneticPr fontId="1" type="noConversion"/>
  </si>
  <si>
    <t>数学</t>
    <phoneticPr fontId="1" type="noConversion"/>
  </si>
  <si>
    <t>E1</t>
    <phoneticPr fontId="1" type="noConversion"/>
  </si>
  <si>
    <t>当前有效数学作业，爸爸检查，每做对一道题
备注：每道题需要确保自己明白理解，不能抄袭。如果不能解释做题过程，没有草稿纸演算过程，按照错题计算。</t>
    <phoneticPr fontId="1" type="noConversion"/>
  </si>
  <si>
    <t>C3</t>
    <phoneticPr fontId="1" type="noConversion"/>
  </si>
  <si>
    <t>当前有效数学作业，爸爸检查，每做错一道题</t>
    <phoneticPr fontId="1" type="noConversion"/>
  </si>
  <si>
    <t>考试</t>
    <phoneticPr fontId="1" type="noConversion"/>
  </si>
  <si>
    <t>E2</t>
  </si>
  <si>
    <t>期中、期末考试，语数外，以及计入中考成绩考试，高于班级平均分，每科</t>
    <phoneticPr fontId="1" type="noConversion"/>
  </si>
  <si>
    <t>C4</t>
    <phoneticPr fontId="1" type="noConversion"/>
  </si>
  <si>
    <t>期中、期末考试，语数外，以及计入中考成绩考试，低于班级平均分，每科</t>
    <phoneticPr fontId="1" type="noConversion"/>
  </si>
  <si>
    <t>E3</t>
  </si>
  <si>
    <t>期中、期末考试，等上述以外考试，高于班级平均分，每科</t>
    <phoneticPr fontId="1" type="noConversion"/>
  </si>
  <si>
    <t>C5</t>
    <phoneticPr fontId="1" type="noConversion"/>
  </si>
  <si>
    <t>期中、期末考试，等上述以外考试，低于班级平均分，每科</t>
    <phoneticPr fontId="1" type="noConversion"/>
  </si>
  <si>
    <t>家校</t>
    <phoneticPr fontId="1" type="noConversion"/>
  </si>
  <si>
    <t>E9</t>
  </si>
  <si>
    <t>每天家校联系手册清晰记录科目和每科所用时间，获得家长签字</t>
    <phoneticPr fontId="1" type="noConversion"/>
  </si>
  <si>
    <t>寒假数学作业判定</t>
    <phoneticPr fontId="1" type="noConversion"/>
  </si>
  <si>
    <t>做对7/7道题</t>
    <phoneticPr fontId="1" type="noConversion"/>
  </si>
  <si>
    <t>做对13/13道题，晚记</t>
    <phoneticPr fontId="1" type="noConversion"/>
  </si>
  <si>
    <t>数学课外课时费</t>
    <phoneticPr fontId="1" type="noConversion"/>
  </si>
  <si>
    <t>三次课，计1200，延迟记账一周以上，两周以下，罚20%</t>
    <phoneticPr fontId="1" type="noConversion"/>
  </si>
  <si>
    <t>记忆教妈妈，并打卡</t>
    <phoneticPr fontId="1" type="noConversion"/>
  </si>
  <si>
    <t>交通费</t>
    <phoneticPr fontId="1" type="noConversion"/>
  </si>
  <si>
    <t>交通费</t>
    <phoneticPr fontId="1" type="noConversion"/>
  </si>
  <si>
    <t>记忆打卡（缺卡）</t>
    <phoneticPr fontId="1" type="noConversion"/>
  </si>
  <si>
    <t>妞记账</t>
    <phoneticPr fontId="1" type="noConversion"/>
  </si>
  <si>
    <t>原金额</t>
    <phoneticPr fontId="1" type="noConversion"/>
  </si>
  <si>
    <t>处罚</t>
    <phoneticPr fontId="1" type="noConversion"/>
  </si>
  <si>
    <t>交通费</t>
    <phoneticPr fontId="1" type="noConversion"/>
  </si>
  <si>
    <t>记忆打卡（教学）</t>
    <phoneticPr fontId="1" type="noConversion"/>
  </si>
  <si>
    <t>教会妈妈</t>
    <phoneticPr fontId="1" type="noConversion"/>
  </si>
  <si>
    <t>单程</t>
    <phoneticPr fontId="1" type="noConversion"/>
  </si>
  <si>
    <t>记忆打卡</t>
    <phoneticPr fontId="1" type="noConversion"/>
  </si>
  <si>
    <t>临时去学校拿学习资料，回程</t>
    <phoneticPr fontId="1" type="noConversion"/>
  </si>
  <si>
    <t>打印</t>
    <phoneticPr fontId="1" type="noConversion"/>
  </si>
  <si>
    <t>记忆打卡</t>
    <phoneticPr fontId="1" type="noConversion"/>
  </si>
  <si>
    <t>数学题对两道</t>
    <phoneticPr fontId="1" type="noConversion"/>
  </si>
  <si>
    <t>数学题错一道</t>
    <phoneticPr fontId="1" type="noConversion"/>
  </si>
  <si>
    <t>订正正确，合计500</t>
    <phoneticPr fontId="1" type="noConversion"/>
  </si>
  <si>
    <t>前两周英语计划没有批准</t>
    <phoneticPr fontId="1" type="noConversion"/>
  </si>
  <si>
    <t>开学前一周未写计划，第三周有计划未有批准</t>
    <phoneticPr fontId="1" type="noConversion"/>
  </si>
  <si>
    <t>托福正课+辅导</t>
    <phoneticPr fontId="1" type="noConversion"/>
  </si>
  <si>
    <t>延迟记账超过24小时</t>
    <phoneticPr fontId="1" type="noConversion"/>
  </si>
  <si>
    <t>数学题对六道</t>
    <phoneticPr fontId="1" type="noConversion"/>
  </si>
  <si>
    <t>交通费</t>
    <phoneticPr fontId="1" type="noConversion"/>
  </si>
  <si>
    <t>仅有上午</t>
    <phoneticPr fontId="1" type="noConversion"/>
  </si>
  <si>
    <t>第三周计划未批准</t>
    <phoneticPr fontId="1" type="noConversion"/>
  </si>
  <si>
    <t>做对9道数学题</t>
    <phoneticPr fontId="1" type="noConversion"/>
  </si>
  <si>
    <t>科目</t>
    <phoneticPr fontId="1" type="noConversion"/>
  </si>
  <si>
    <t>内容</t>
    <phoneticPr fontId="1" type="noConversion"/>
  </si>
  <si>
    <t>时间</t>
    <phoneticPr fontId="1" type="noConversion"/>
  </si>
  <si>
    <t>数学</t>
    <phoneticPr fontId="1" type="noConversion"/>
  </si>
  <si>
    <t>启东八下P66-67打钩作业。
不能按时完成作业，则停止当周数学课外补习。</t>
    <phoneticPr fontId="1" type="noConversion"/>
  </si>
  <si>
    <t>2月26日结束前</t>
    <phoneticPr fontId="1" type="noConversion"/>
  </si>
  <si>
    <t>托福</t>
    <phoneticPr fontId="1" type="noConversion"/>
  </si>
  <si>
    <t>完成2019年初寒假要求单词，包括高中单词List7-24；TPO25-3、TPO27-3、TPO10-3、TPO29-2、TPO9-2。
考核方式：所有单词，任意抽取50个，45个单词通过算整体通过。通过考试以前，不安排任何托福学习。
单个单词通过标准：考官念英文，正确默写英文拼写并至少正确写出一个主要中文意思。</t>
    <phoneticPr fontId="1" type="noConversion"/>
  </si>
  <si>
    <t>OPEN</t>
    <phoneticPr fontId="1" type="noConversion"/>
  </si>
  <si>
    <t>记忆</t>
    <phoneticPr fontId="1" type="noConversion"/>
  </si>
  <si>
    <t>每天打卡，就打卡内容教会妈妈，则奖励200元；未教会，但打卡通过，奖励50元；未通过打卡，处罚200元。打卡是否通过，是否教会妈妈，由妈妈判定。</t>
    <phoneticPr fontId="1" type="noConversion"/>
  </si>
  <si>
    <t>熄灯</t>
    <phoneticPr fontId="1" type="noConversion"/>
  </si>
  <si>
    <t>每天11点20熄灯。第二天不上学并不上班的天数除外</t>
    <phoneticPr fontId="1" type="noConversion"/>
  </si>
  <si>
    <t>2月24日起</t>
    <phoneticPr fontId="1" type="noConversion"/>
  </si>
  <si>
    <t>计费</t>
    <phoneticPr fontId="1" type="noConversion"/>
  </si>
  <si>
    <r>
      <t xml:space="preserve">费用、收入发生当天（24小时内）需要记录。24小时以后记录为延迟记录，延迟1-7天，增加费用10%或扣除收入10%；延迟记录8-14天，增加费用20%或扣除收入20%，以此类推。
</t>
    </r>
    <r>
      <rPr>
        <b/>
        <sz val="11"/>
        <color theme="1"/>
        <rFont val="等线"/>
        <family val="3"/>
        <charset val="134"/>
        <scheme val="minor"/>
      </rPr>
      <t xml:space="preserve">记录时间以爸妈签字时间为准。
</t>
    </r>
    <r>
      <rPr>
        <b/>
        <sz val="11"/>
        <color theme="1"/>
        <rFont val="等线"/>
        <family val="2"/>
        <charset val="134"/>
        <scheme val="minor"/>
      </rPr>
      <t>2月24日不能按时完成记账，则3月10日为止停止所有课外课程（托福、数学等）</t>
    </r>
    <phoneticPr fontId="1" type="noConversion"/>
  </si>
  <si>
    <t>计费</t>
    <phoneticPr fontId="1" type="noConversion"/>
  </si>
  <si>
    <t>当天账务，当天记清并获取签字，否则第二天不接送学校。</t>
    <phoneticPr fontId="1" type="noConversion"/>
  </si>
  <si>
    <t>3月19日起</t>
    <phoneticPr fontId="1" type="noConversion"/>
  </si>
  <si>
    <t>2月24日起三周
3月5日截止</t>
    <phoneticPr fontId="1" type="noConversion"/>
  </si>
  <si>
    <t>交通费</t>
    <phoneticPr fontId="1" type="noConversion"/>
  </si>
  <si>
    <t>闹钟</t>
    <phoneticPr fontId="1" type="noConversion"/>
  </si>
  <si>
    <t>未完成周计划</t>
    <phoneticPr fontId="1" type="noConversion"/>
  </si>
  <si>
    <t>数学题做对7道</t>
    <phoneticPr fontId="1" type="noConversion"/>
  </si>
  <si>
    <t>交通费</t>
    <phoneticPr fontId="1" type="noConversion"/>
  </si>
  <si>
    <t>交通费</t>
    <phoneticPr fontId="1" type="noConversion"/>
  </si>
  <si>
    <t>QueenCD专辑</t>
    <phoneticPr fontId="1" type="noConversion"/>
  </si>
  <si>
    <t>上数学家教课</t>
    <phoneticPr fontId="1" type="noConversion"/>
  </si>
  <si>
    <t>上托福指导课</t>
    <phoneticPr fontId="1" type="noConversion"/>
  </si>
  <si>
    <t>上托福正课</t>
    <phoneticPr fontId="1" type="noConversion"/>
  </si>
  <si>
    <t>数学作业，对12道错1道</t>
    <phoneticPr fontId="1" type="noConversion"/>
  </si>
  <si>
    <t>数学作业，对4道</t>
    <phoneticPr fontId="1" type="noConversion"/>
  </si>
  <si>
    <t>交通费</t>
    <phoneticPr fontId="1" type="noConversion"/>
  </si>
  <si>
    <t>交通费</t>
    <phoneticPr fontId="1" type="noConversion"/>
  </si>
  <si>
    <t>数学作业，净做对3道</t>
    <phoneticPr fontId="1" type="noConversion"/>
  </si>
  <si>
    <t>数学作业，净做对17道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</si>
</sst>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36"/>
      <color theme="1"/>
      <name val="等线"/>
      <family val="2"/>
      <charset val="134"/>
      <scheme val="minor"/>
    </font>
    <font>
      <sz val="36"/>
      <color theme="1"/>
      <name val="等线"/>
      <family val="3"/>
      <charset val="134"/>
      <scheme val="minor"/>
    </font>
    <font>
      <b/>
      <u val="double"/>
      <sz val="24"/>
      <color theme="1"/>
      <name val="等线"/>
      <family val="3"/>
      <charset val="134"/>
      <scheme val="minor"/>
    </font>
    <font>
      <b/>
      <u val="double"/>
      <sz val="16"/>
      <color theme="1"/>
      <name val="等线"/>
      <family val="3"/>
      <charset val="134"/>
      <scheme val="minor"/>
    </font>
    <font>
      <b/>
      <sz val="24"/>
      <color theme="1"/>
      <name val="等线"/>
      <family val="3"/>
      <charset val="134"/>
      <scheme val="minor"/>
    </font>
    <font>
      <sz val="16"/>
      <color theme="1"/>
      <name val="等线"/>
      <family val="3"/>
      <charset val="134"/>
      <scheme val="minor"/>
    </font>
    <font>
      <sz val="16"/>
      <name val="等线"/>
      <family val="3"/>
      <charset val="134"/>
      <scheme val="minor"/>
    </font>
    <font>
      <b/>
      <sz val="11"/>
      <color theme="1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trike/>
      <sz val="11"/>
      <color theme="1"/>
      <name val="等线"/>
      <family val="2"/>
      <charset val="134"/>
      <scheme val="minor"/>
    </font>
    <font>
      <strike/>
      <sz val="11"/>
      <color theme="1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CD9FF"/>
        <bgColor indexed="64"/>
      </patternFill>
    </fill>
    <fill>
      <patternFill patternType="solid">
        <fgColor rgb="FFFB747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59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2" fillId="0" borderId="0" xfId="0" applyFont="1" applyAlignment="1">
      <alignment horizontal="centerContinuous" vertical="center"/>
    </xf>
    <xf numFmtId="0" fontId="3" fillId="0" borderId="0" xfId="0" applyFont="1" applyAlignment="1">
      <alignment horizontal="centerContinuous" vertical="center"/>
    </xf>
    <xf numFmtId="0" fontId="4" fillId="0" borderId="0" xfId="0" applyFont="1" applyBorder="1">
      <alignment vertical="center"/>
    </xf>
    <xf numFmtId="0" fontId="6" fillId="0" borderId="0" xfId="0" applyFont="1" applyBorder="1">
      <alignment vertical="center"/>
    </xf>
    <xf numFmtId="0" fontId="7" fillId="0" borderId="0" xfId="0" applyFont="1">
      <alignment vertical="center"/>
    </xf>
    <xf numFmtId="0" fontId="7" fillId="0" borderId="0" xfId="0" applyFont="1" applyBorder="1" applyAlignment="1">
      <alignment horizontal="centerContinuous" vertical="center"/>
    </xf>
    <xf numFmtId="0" fontId="7" fillId="0" borderId="0" xfId="0" applyFont="1" applyBorder="1">
      <alignment vertical="center"/>
    </xf>
    <xf numFmtId="0" fontId="7" fillId="0" borderId="1" xfId="0" applyFont="1" applyBorder="1">
      <alignment vertical="center"/>
    </xf>
    <xf numFmtId="0" fontId="7" fillId="5" borderId="2" xfId="0" applyFont="1" applyFill="1" applyBorder="1" applyAlignment="1">
      <alignment horizontal="centerContinuous" vertical="center"/>
    </xf>
    <xf numFmtId="0" fontId="7" fillId="0" borderId="3" xfId="0" applyFont="1" applyBorder="1">
      <alignment vertical="center"/>
    </xf>
    <xf numFmtId="0" fontId="7" fillId="5" borderId="2" xfId="0" applyFont="1" applyFill="1" applyBorder="1" applyAlignment="1">
      <alignment horizontal="center" vertical="center"/>
    </xf>
    <xf numFmtId="0" fontId="7" fillId="5" borderId="2" xfId="0" applyFont="1" applyFill="1" applyBorder="1" applyAlignment="1">
      <alignment horizontal="left" vertical="center" wrapText="1"/>
    </xf>
    <xf numFmtId="0" fontId="7" fillId="4" borderId="1" xfId="0" applyFont="1" applyFill="1" applyBorder="1" applyAlignment="1">
      <alignment vertical="center" wrapText="1"/>
    </xf>
    <xf numFmtId="0" fontId="7" fillId="4" borderId="4" xfId="0" applyFont="1" applyFill="1" applyBorder="1" applyAlignment="1">
      <alignment vertical="center" wrapText="1"/>
    </xf>
    <xf numFmtId="0" fontId="7" fillId="4" borderId="2" xfId="0" applyFont="1" applyFill="1" applyBorder="1" applyAlignment="1">
      <alignment vertical="center" wrapText="1"/>
    </xf>
    <xf numFmtId="0" fontId="7" fillId="4" borderId="2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left" vertical="center" wrapText="1"/>
    </xf>
    <xf numFmtId="0" fontId="7" fillId="4" borderId="5" xfId="0" applyFont="1" applyFill="1" applyBorder="1" applyAlignment="1">
      <alignment vertical="center" wrapText="1"/>
    </xf>
    <xf numFmtId="0" fontId="7" fillId="4" borderId="2" xfId="0" applyFont="1" applyFill="1" applyBorder="1">
      <alignment vertical="center"/>
    </xf>
    <xf numFmtId="0" fontId="8" fillId="6" borderId="1" xfId="0" applyFont="1" applyFill="1" applyBorder="1" applyAlignment="1">
      <alignment vertical="center" wrapText="1"/>
    </xf>
    <xf numFmtId="0" fontId="8" fillId="6" borderId="4" xfId="0" applyFont="1" applyFill="1" applyBorder="1" applyAlignment="1">
      <alignment vertical="center" wrapText="1"/>
    </xf>
    <xf numFmtId="0" fontId="8" fillId="6" borderId="2" xfId="0" applyFont="1" applyFill="1" applyBorder="1">
      <alignment vertical="center"/>
    </xf>
    <xf numFmtId="0" fontId="8" fillId="6" borderId="2" xfId="0" applyFont="1" applyFill="1" applyBorder="1" applyAlignment="1">
      <alignment horizontal="center" vertical="center"/>
    </xf>
    <xf numFmtId="0" fontId="8" fillId="6" borderId="2" xfId="0" applyFont="1" applyFill="1" applyBorder="1" applyAlignment="1">
      <alignment horizontal="left" vertical="center" wrapText="1"/>
    </xf>
    <xf numFmtId="0" fontId="8" fillId="6" borderId="3" xfId="0" applyFont="1" applyFill="1" applyBorder="1" applyAlignment="1">
      <alignment vertical="center" wrapText="1"/>
    </xf>
    <xf numFmtId="0" fontId="8" fillId="6" borderId="2" xfId="0" applyFont="1" applyFill="1" applyBorder="1" applyAlignment="1">
      <alignment vertical="center" wrapText="1"/>
    </xf>
    <xf numFmtId="0" fontId="7" fillId="3" borderId="5" xfId="0" applyFont="1" applyFill="1" applyBorder="1" applyAlignment="1">
      <alignment vertical="center" wrapText="1"/>
    </xf>
    <xf numFmtId="0" fontId="7" fillId="3" borderId="2" xfId="0" applyFont="1" applyFill="1" applyBorder="1" applyAlignment="1">
      <alignment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left" vertical="center" wrapText="1"/>
    </xf>
    <xf numFmtId="0" fontId="7" fillId="7" borderId="1" xfId="0" applyFont="1" applyFill="1" applyBorder="1" applyAlignment="1">
      <alignment vertical="center" wrapText="1"/>
    </xf>
    <xf numFmtId="0" fontId="7" fillId="7" borderId="4" xfId="0" applyFont="1" applyFill="1" applyBorder="1" applyAlignment="1">
      <alignment vertical="center" wrapText="1"/>
    </xf>
    <xf numFmtId="0" fontId="7" fillId="7" borderId="2" xfId="0" applyFont="1" applyFill="1" applyBorder="1" applyAlignment="1">
      <alignment vertical="center" wrapText="1"/>
    </xf>
    <xf numFmtId="0" fontId="7" fillId="7" borderId="2" xfId="0" applyFont="1" applyFill="1" applyBorder="1" applyAlignment="1">
      <alignment horizontal="center" vertical="center"/>
    </xf>
    <xf numFmtId="0" fontId="7" fillId="7" borderId="2" xfId="0" applyFont="1" applyFill="1" applyBorder="1" applyAlignment="1">
      <alignment horizontal="left" vertical="center" wrapText="1"/>
    </xf>
    <xf numFmtId="0" fontId="7" fillId="7" borderId="3" xfId="0" applyFont="1" applyFill="1" applyBorder="1" applyAlignment="1">
      <alignment vertical="center" wrapText="1"/>
    </xf>
    <xf numFmtId="0" fontId="7" fillId="2" borderId="3" xfId="0" applyFont="1" applyFill="1" applyBorder="1" applyAlignment="1">
      <alignment vertical="center" wrapText="1"/>
    </xf>
    <xf numFmtId="0" fontId="7" fillId="2" borderId="2" xfId="0" applyFont="1" applyFill="1" applyBorder="1" applyAlignment="1">
      <alignment vertical="center" wrapText="1"/>
    </xf>
    <xf numFmtId="0" fontId="7" fillId="2" borderId="2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left" vertical="center" wrapText="1"/>
    </xf>
    <xf numFmtId="0" fontId="7" fillId="2" borderId="2" xfId="0" applyFont="1" applyFill="1" applyBorder="1">
      <alignment vertical="center"/>
    </xf>
    <xf numFmtId="0" fontId="0" fillId="0" borderId="0" xfId="0" applyFill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2" xfId="0" applyBorder="1" applyAlignment="1">
      <alignment vertical="center" wrapText="1"/>
    </xf>
    <xf numFmtId="0" fontId="0" fillId="0" borderId="10" xfId="0" applyBorder="1">
      <alignment vertical="center"/>
    </xf>
    <xf numFmtId="0" fontId="0" fillId="0" borderId="11" xfId="0" applyFill="1" applyBorder="1">
      <alignment vertical="center"/>
    </xf>
    <xf numFmtId="0" fontId="0" fillId="0" borderId="12" xfId="0" applyFill="1" applyBorder="1" applyAlignment="1">
      <alignment vertical="center" wrapText="1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15" xfId="0" applyBorder="1">
      <alignment vertical="center"/>
    </xf>
    <xf numFmtId="0" fontId="11" fillId="0" borderId="9" xfId="0" applyFont="1" applyBorder="1">
      <alignment vertical="center"/>
    </xf>
    <xf numFmtId="0" fontId="12" fillId="0" borderId="2" xfId="0" applyFont="1" applyBorder="1" applyAlignment="1">
      <alignment vertical="center" wrapText="1"/>
    </xf>
    <xf numFmtId="0" fontId="12" fillId="0" borderId="10" xfId="0" applyFont="1" applyBorder="1" applyAlignment="1">
      <alignment vertical="center" wrapText="1"/>
    </xf>
  </cellXfs>
  <cellStyles count="1">
    <cellStyle name="常规" xfId="0" builtinId="0"/>
  </cellStyles>
  <dxfs count="1">
    <dxf>
      <numFmt numFmtId="19" formatCode="yyyy/m/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表1" displayName="表1" ref="A2:G72" totalsRowShown="0">
  <autoFilter ref="A2:G72"/>
  <sortState ref="A3:G37">
    <sortCondition ref="A2:A37"/>
  </sortState>
  <tableColumns count="7">
    <tableColumn id="1" name="时间" dataDxfId="0"/>
    <tableColumn id="2" name="科目"/>
    <tableColumn id="7" name="原金额"/>
    <tableColumn id="8" name="处罚"/>
    <tableColumn id="4" name="金额"/>
    <tableColumn id="6" name="妞记账"/>
    <tableColumn id="5" name="备注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72"/>
  <sheetViews>
    <sheetView tabSelected="1" zoomScaleNormal="100" workbookViewId="0">
      <pane ySplit="2" topLeftCell="A48" activePane="bottomLeft" state="frozen"/>
      <selection pane="bottomLeft" activeCell="B60" sqref="B60"/>
    </sheetView>
  </sheetViews>
  <sheetFormatPr defaultRowHeight="13.9" x14ac:dyDescent="0.4"/>
  <cols>
    <col min="1" max="1" width="9.46484375" bestFit="1" customWidth="1"/>
    <col min="2" max="2" width="32.53125" bestFit="1" customWidth="1"/>
    <col min="7" max="7" width="50.86328125" bestFit="1" customWidth="1"/>
  </cols>
  <sheetData>
    <row r="1" spans="1:7" x14ac:dyDescent="0.4">
      <c r="A1" t="s">
        <v>7</v>
      </c>
      <c r="B1">
        <f>SUMIF(表1[妞记账],TRUE,表1[金额])</f>
        <v>4794.7000000000007</v>
      </c>
    </row>
    <row r="2" spans="1:7" x14ac:dyDescent="0.4">
      <c r="A2" t="s">
        <v>0</v>
      </c>
      <c r="B2" t="s">
        <v>1</v>
      </c>
      <c r="C2" t="s">
        <v>80</v>
      </c>
      <c r="D2" t="s">
        <v>81</v>
      </c>
      <c r="E2" t="s">
        <v>2</v>
      </c>
      <c r="F2" t="s">
        <v>79</v>
      </c>
      <c r="G2" t="s">
        <v>3</v>
      </c>
    </row>
    <row r="3" spans="1:7" x14ac:dyDescent="0.4">
      <c r="A3" s="1">
        <v>43493</v>
      </c>
      <c r="B3" t="s">
        <v>4</v>
      </c>
      <c r="C3">
        <v>6897.2</v>
      </c>
      <c r="D3">
        <v>0</v>
      </c>
      <c r="E3">
        <f>SUM(表1[[#This Row],[原金额]:[处罚]])</f>
        <v>6897.2</v>
      </c>
      <c r="F3" t="b">
        <v>1</v>
      </c>
      <c r="G3" t="s">
        <v>10</v>
      </c>
    </row>
    <row r="4" spans="1:7" x14ac:dyDescent="0.4">
      <c r="A4" s="1">
        <v>43493</v>
      </c>
      <c r="B4" t="s">
        <v>11</v>
      </c>
      <c r="C4">
        <v>-350</v>
      </c>
      <c r="D4">
        <v>-50</v>
      </c>
      <c r="E4">
        <f>SUM(表1[[#This Row],[原金额]:[处罚]])</f>
        <v>-400</v>
      </c>
      <c r="F4" t="b">
        <v>1</v>
      </c>
      <c r="G4" t="s">
        <v>5</v>
      </c>
    </row>
    <row r="5" spans="1:7" x14ac:dyDescent="0.4">
      <c r="A5" s="1">
        <v>43493</v>
      </c>
      <c r="B5" t="s">
        <v>8</v>
      </c>
      <c r="C5">
        <v>200</v>
      </c>
      <c r="D5">
        <f>表1[[#This Row],[原金额]]*-10%</f>
        <v>-20</v>
      </c>
      <c r="E5">
        <f>SUM(表1[[#This Row],[原金额]:[处罚]])</f>
        <v>180</v>
      </c>
      <c r="F5" t="b">
        <v>1</v>
      </c>
      <c r="G5" t="s">
        <v>9</v>
      </c>
    </row>
    <row r="6" spans="1:7" x14ac:dyDescent="0.4">
      <c r="A6" s="1">
        <v>43493</v>
      </c>
      <c r="B6" t="s">
        <v>12</v>
      </c>
      <c r="C6">
        <v>-350</v>
      </c>
      <c r="D6">
        <v>0</v>
      </c>
      <c r="E6">
        <f>SUM(表1[[#This Row],[原金额]:[处罚]])</f>
        <v>-350</v>
      </c>
      <c r="F6" t="b">
        <v>1</v>
      </c>
      <c r="G6" t="s">
        <v>6</v>
      </c>
    </row>
    <row r="7" spans="1:7" x14ac:dyDescent="0.4">
      <c r="A7" s="1">
        <v>43498</v>
      </c>
      <c r="B7" t="s">
        <v>70</v>
      </c>
      <c r="C7">
        <v>1300</v>
      </c>
      <c r="D7">
        <f>表1[[#This Row],[原金额]]*-10%</f>
        <v>-130</v>
      </c>
      <c r="E7">
        <f>SUM(表1[[#This Row],[原金额]:[处罚]])</f>
        <v>1170</v>
      </c>
      <c r="F7" t="b">
        <v>1</v>
      </c>
      <c r="G7" t="s">
        <v>72</v>
      </c>
    </row>
    <row r="8" spans="1:7" x14ac:dyDescent="0.4">
      <c r="A8" s="1">
        <v>43500</v>
      </c>
      <c r="B8" t="s">
        <v>70</v>
      </c>
      <c r="C8">
        <v>700</v>
      </c>
      <c r="D8">
        <v>0</v>
      </c>
      <c r="E8">
        <f>SUM(表1[[#This Row],[原金额]:[处罚]])</f>
        <v>700</v>
      </c>
      <c r="F8" t="b">
        <v>1</v>
      </c>
      <c r="G8" t="s">
        <v>71</v>
      </c>
    </row>
    <row r="9" spans="1:7" x14ac:dyDescent="0.4">
      <c r="A9" s="1">
        <v>43520</v>
      </c>
      <c r="B9" t="s">
        <v>73</v>
      </c>
      <c r="C9">
        <v>-1200</v>
      </c>
      <c r="D9">
        <f>表1[[#This Row],[原金额]]*20%</f>
        <v>-240</v>
      </c>
      <c r="E9">
        <f>SUM(表1[[#This Row],[原金额]:[处罚]])</f>
        <v>-1440</v>
      </c>
      <c r="F9" t="b">
        <v>1</v>
      </c>
      <c r="G9" t="s">
        <v>74</v>
      </c>
    </row>
    <row r="10" spans="1:7" x14ac:dyDescent="0.4">
      <c r="A10" s="1">
        <v>43520</v>
      </c>
      <c r="B10" t="s">
        <v>75</v>
      </c>
      <c r="C10">
        <v>100</v>
      </c>
      <c r="D10">
        <f>表1[[#This Row],[原金额]]*-20%</f>
        <v>-20</v>
      </c>
      <c r="E10">
        <f>SUM(表1[[#This Row],[原金额]:[处罚]])</f>
        <v>80</v>
      </c>
      <c r="F10" t="b">
        <v>1</v>
      </c>
    </row>
    <row r="11" spans="1:7" x14ac:dyDescent="0.4">
      <c r="A11" s="1">
        <v>43521</v>
      </c>
      <c r="B11" t="s">
        <v>78</v>
      </c>
      <c r="C11">
        <v>-200</v>
      </c>
      <c r="D11">
        <f>表1[[#This Row],[原金额]]*10%</f>
        <v>-20</v>
      </c>
      <c r="E11">
        <f>SUM(表1[[#This Row],[原金额]:[处罚]])</f>
        <v>-220</v>
      </c>
      <c r="F11" t="b">
        <v>1</v>
      </c>
    </row>
    <row r="12" spans="1:7" x14ac:dyDescent="0.4">
      <c r="A12" s="1">
        <v>43521</v>
      </c>
      <c r="B12" t="s">
        <v>76</v>
      </c>
      <c r="C12">
        <v>-60</v>
      </c>
      <c r="D12">
        <f>表1[[#This Row],[原金额]]*10%</f>
        <v>-6</v>
      </c>
      <c r="E12">
        <f>SUM(表1[[#This Row],[原金额]:[处罚]])</f>
        <v>-66</v>
      </c>
      <c r="F12" t="b">
        <v>1</v>
      </c>
    </row>
    <row r="13" spans="1:7" x14ac:dyDescent="0.4">
      <c r="A13" s="1">
        <v>43522</v>
      </c>
      <c r="B13" t="s">
        <v>77</v>
      </c>
      <c r="C13">
        <v>-60</v>
      </c>
      <c r="D13">
        <f>表1[[#This Row],[原金额]]*10%</f>
        <v>-6</v>
      </c>
      <c r="E13">
        <f>SUM(表1[[#This Row],[原金额]:[处罚]])</f>
        <v>-66</v>
      </c>
      <c r="F13" t="b">
        <v>1</v>
      </c>
    </row>
    <row r="14" spans="1:7" x14ac:dyDescent="0.4">
      <c r="A14" s="1">
        <v>43522</v>
      </c>
      <c r="B14" t="s">
        <v>78</v>
      </c>
      <c r="C14">
        <v>-200</v>
      </c>
      <c r="D14">
        <f>表1[[#This Row],[原金额]]*10%</f>
        <v>-20</v>
      </c>
      <c r="E14">
        <f>SUM(表1[[#This Row],[原金额]:[处罚]])</f>
        <v>-220</v>
      </c>
      <c r="F14" t="b">
        <v>1</v>
      </c>
    </row>
    <row r="15" spans="1:7" x14ac:dyDescent="0.4">
      <c r="A15" s="1">
        <v>43523</v>
      </c>
      <c r="B15" t="s">
        <v>82</v>
      </c>
      <c r="C15">
        <v>-30</v>
      </c>
      <c r="D15">
        <f>表1[[#This Row],[原金额]]*10%</f>
        <v>-3</v>
      </c>
      <c r="E15">
        <f>SUM(表1[[#This Row],[原金额]:[处罚]])</f>
        <v>-33</v>
      </c>
      <c r="F15" t="b">
        <v>1</v>
      </c>
      <c r="G15" t="s">
        <v>85</v>
      </c>
    </row>
    <row r="16" spans="1:7" x14ac:dyDescent="0.4">
      <c r="A16" s="1">
        <v>43523</v>
      </c>
      <c r="B16" t="s">
        <v>83</v>
      </c>
      <c r="C16">
        <v>200</v>
      </c>
      <c r="D16">
        <f>表1[[#This Row],[原金额]]*-10%</f>
        <v>-20</v>
      </c>
      <c r="E16">
        <f>SUM(表1[[#This Row],[原金额]:[处罚]])</f>
        <v>180</v>
      </c>
      <c r="F16" t="b">
        <v>1</v>
      </c>
      <c r="G16" t="s">
        <v>84</v>
      </c>
    </row>
    <row r="17" spans="1:7" x14ac:dyDescent="0.4">
      <c r="A17" s="1">
        <v>43524</v>
      </c>
      <c r="B17" t="s">
        <v>86</v>
      </c>
      <c r="C17">
        <v>50</v>
      </c>
      <c r="D17">
        <f>表1[[#This Row],[原金额]]*-10%</f>
        <v>-5</v>
      </c>
      <c r="E17">
        <f>SUM(表1[[#This Row],[原金额]:[处罚]])</f>
        <v>45</v>
      </c>
      <c r="F17" t="b">
        <v>1</v>
      </c>
    </row>
    <row r="18" spans="1:7" x14ac:dyDescent="0.4">
      <c r="A18" s="1">
        <v>43524</v>
      </c>
      <c r="B18" t="s">
        <v>82</v>
      </c>
      <c r="C18">
        <v>-30</v>
      </c>
      <c r="D18">
        <f>表1[[#This Row],[原金额]]*10%</f>
        <v>-3</v>
      </c>
      <c r="E18">
        <f>SUM(表1[[#This Row],[原金额]:[处罚]])</f>
        <v>-33</v>
      </c>
      <c r="F18" t="b">
        <v>1</v>
      </c>
    </row>
    <row r="19" spans="1:7" x14ac:dyDescent="0.4">
      <c r="A19" s="1">
        <v>43525</v>
      </c>
      <c r="B19" t="s">
        <v>77</v>
      </c>
      <c r="C19">
        <v>-30</v>
      </c>
      <c r="D19">
        <f>表1[[#This Row],[原金额]]*10%</f>
        <v>-3</v>
      </c>
      <c r="E19">
        <f>SUM(表1[[#This Row],[原金额]:[处罚]])</f>
        <v>-33</v>
      </c>
      <c r="F19" t="b">
        <v>1</v>
      </c>
    </row>
    <row r="20" spans="1:7" x14ac:dyDescent="0.4">
      <c r="A20" s="1">
        <v>43525</v>
      </c>
      <c r="B20" t="s">
        <v>78</v>
      </c>
      <c r="C20">
        <v>-200</v>
      </c>
      <c r="D20">
        <f>表1[[#This Row],[原金额]]*10%</f>
        <v>-20</v>
      </c>
      <c r="E20">
        <f>SUM(表1[[#This Row],[原金额]:[处罚]])</f>
        <v>-220</v>
      </c>
      <c r="F20" t="b">
        <v>1</v>
      </c>
    </row>
    <row r="21" spans="1:7" x14ac:dyDescent="0.4">
      <c r="A21" s="1">
        <v>43526</v>
      </c>
      <c r="B21" t="s">
        <v>77</v>
      </c>
      <c r="C21">
        <v>-30</v>
      </c>
      <c r="D21">
        <f>表1[[#This Row],[原金额]]*10%</f>
        <v>-3</v>
      </c>
      <c r="E21">
        <f>SUM(表1[[#This Row],[原金额]:[处罚]])</f>
        <v>-33</v>
      </c>
      <c r="F21" t="b">
        <v>1</v>
      </c>
      <c r="G21" t="s">
        <v>87</v>
      </c>
    </row>
    <row r="22" spans="1:7" x14ac:dyDescent="0.4">
      <c r="A22" s="1">
        <v>43526</v>
      </c>
      <c r="B22" t="s">
        <v>78</v>
      </c>
      <c r="C22">
        <v>-200</v>
      </c>
      <c r="D22">
        <f>表1[[#This Row],[原金额]]*10%</f>
        <v>-20</v>
      </c>
      <c r="E22">
        <f>SUM(表1[[#This Row],[原金额]:[处罚]])</f>
        <v>-220</v>
      </c>
      <c r="F22" t="b">
        <v>1</v>
      </c>
    </row>
    <row r="23" spans="1:7" x14ac:dyDescent="0.4">
      <c r="A23" s="1">
        <v>43527</v>
      </c>
      <c r="B23" t="s">
        <v>78</v>
      </c>
      <c r="C23">
        <v>-200</v>
      </c>
      <c r="E23">
        <f>SUM(表1[[#This Row],[原金额]:[处罚]])</f>
        <v>-200</v>
      </c>
      <c r="F23" t="b">
        <v>1</v>
      </c>
    </row>
    <row r="24" spans="1:7" x14ac:dyDescent="0.4">
      <c r="A24" s="1">
        <v>43528</v>
      </c>
      <c r="B24" t="s">
        <v>88</v>
      </c>
      <c r="C24">
        <v>-6</v>
      </c>
      <c r="E24" s="43">
        <f>SUM(表1[[#This Row],[原金额]:[处罚]])</f>
        <v>-6</v>
      </c>
      <c r="F24" t="b">
        <v>1</v>
      </c>
    </row>
    <row r="25" spans="1:7" x14ac:dyDescent="0.4">
      <c r="A25" s="1">
        <v>43528</v>
      </c>
      <c r="B25" t="s">
        <v>89</v>
      </c>
      <c r="C25">
        <v>50</v>
      </c>
      <c r="E25" s="43">
        <f>SUM(表1[[#This Row],[原金额]:[处罚]])</f>
        <v>50</v>
      </c>
      <c r="F25" t="b">
        <v>1</v>
      </c>
    </row>
    <row r="26" spans="1:7" x14ac:dyDescent="0.4">
      <c r="A26" s="1">
        <v>43529</v>
      </c>
      <c r="B26" t="s">
        <v>98</v>
      </c>
      <c r="C26">
        <v>-60</v>
      </c>
      <c r="E26" s="43">
        <f>SUM(表1[[#This Row],[原金额]:[处罚]])</f>
        <v>-60</v>
      </c>
      <c r="F26" t="b">
        <v>1</v>
      </c>
    </row>
    <row r="27" spans="1:7" x14ac:dyDescent="0.4">
      <c r="A27" s="1">
        <v>43530</v>
      </c>
      <c r="B27" t="s">
        <v>98</v>
      </c>
      <c r="C27">
        <v>-30</v>
      </c>
      <c r="E27" s="43">
        <f>SUM(表1[[#This Row],[原金额]:[处罚]])</f>
        <v>-30</v>
      </c>
      <c r="F27" t="b">
        <v>1</v>
      </c>
    </row>
    <row r="28" spans="1:7" x14ac:dyDescent="0.4">
      <c r="A28" s="1">
        <v>43531</v>
      </c>
      <c r="B28" t="s">
        <v>98</v>
      </c>
      <c r="C28">
        <v>-60</v>
      </c>
      <c r="E28">
        <f>SUM(表1[[#This Row],[原金额]:[处罚]])</f>
        <v>-60</v>
      </c>
      <c r="F28" t="b">
        <v>1</v>
      </c>
    </row>
    <row r="29" spans="1:7" x14ac:dyDescent="0.4">
      <c r="A29" s="1">
        <v>43532</v>
      </c>
      <c r="B29" t="s">
        <v>98</v>
      </c>
      <c r="C29">
        <v>-30</v>
      </c>
      <c r="D29">
        <f>10%*表1[[#This Row],[原金额]]</f>
        <v>-3</v>
      </c>
      <c r="E29">
        <f>SUM(表1[[#This Row],[原金额]:[处罚]])</f>
        <v>-33</v>
      </c>
      <c r="F29" t="b">
        <v>1</v>
      </c>
    </row>
    <row r="30" spans="1:7" x14ac:dyDescent="0.4">
      <c r="A30" s="1">
        <v>43534</v>
      </c>
      <c r="B30" t="s">
        <v>95</v>
      </c>
      <c r="C30">
        <f>-(350+90)</f>
        <v>-440</v>
      </c>
      <c r="D30">
        <f>表1[[#This Row],[原金额]]*10%</f>
        <v>-44</v>
      </c>
      <c r="E30">
        <f>SUM(表1[[#This Row],[原金额]:[处罚]])</f>
        <v>-484</v>
      </c>
      <c r="F30" t="b">
        <v>1</v>
      </c>
      <c r="G30" t="s">
        <v>96</v>
      </c>
    </row>
    <row r="31" spans="1:7" x14ac:dyDescent="0.4">
      <c r="A31" s="1">
        <v>43535</v>
      </c>
      <c r="B31" t="s">
        <v>97</v>
      </c>
      <c r="C31">
        <v>600</v>
      </c>
      <c r="E31">
        <f>SUM(表1[[#This Row],[原金额]:[处罚]])</f>
        <v>600</v>
      </c>
      <c r="F31" t="b">
        <v>1</v>
      </c>
    </row>
    <row r="32" spans="1:7" x14ac:dyDescent="0.4">
      <c r="A32" s="1">
        <v>43535</v>
      </c>
      <c r="B32" t="s">
        <v>98</v>
      </c>
      <c r="C32">
        <v>-60</v>
      </c>
      <c r="E32">
        <f>SUM(表1[[#This Row],[原金额]:[处罚]])</f>
        <v>-60</v>
      </c>
      <c r="F32" t="b">
        <v>1</v>
      </c>
    </row>
    <row r="33" spans="1:7" x14ac:dyDescent="0.4">
      <c r="A33" s="1">
        <v>43536</v>
      </c>
      <c r="B33" t="s">
        <v>90</v>
      </c>
      <c r="C33">
        <v>200</v>
      </c>
      <c r="E33">
        <f>SUM(表1[[#This Row],[原金额]:[处罚]])</f>
        <v>200</v>
      </c>
      <c r="F33" t="b">
        <v>1</v>
      </c>
    </row>
    <row r="34" spans="1:7" x14ac:dyDescent="0.4">
      <c r="A34" s="1">
        <v>43536</v>
      </c>
      <c r="B34" t="s">
        <v>91</v>
      </c>
      <c r="C34">
        <v>-500</v>
      </c>
      <c r="E34">
        <f>SUM(表1[[#This Row],[原金额]:[处罚]])</f>
        <v>-500</v>
      </c>
      <c r="F34" t="b">
        <v>1</v>
      </c>
      <c r="G34" t="s">
        <v>92</v>
      </c>
    </row>
    <row r="35" spans="1:7" x14ac:dyDescent="0.4">
      <c r="A35" s="1">
        <v>43536</v>
      </c>
      <c r="B35" t="s">
        <v>98</v>
      </c>
      <c r="C35">
        <v>-30</v>
      </c>
      <c r="E35">
        <f>SUM(表1[[#This Row],[原金额]:[处罚]])</f>
        <v>-30</v>
      </c>
      <c r="F35" t="b">
        <v>1</v>
      </c>
      <c r="G35" t="s">
        <v>99</v>
      </c>
    </row>
    <row r="36" spans="1:7" x14ac:dyDescent="0.4">
      <c r="A36" s="1">
        <v>43537</v>
      </c>
      <c r="B36" t="s">
        <v>93</v>
      </c>
      <c r="C36">
        <v>-500</v>
      </c>
      <c r="E36">
        <f>SUM(表1[[#This Row],[原金额]:[处罚]])</f>
        <v>-500</v>
      </c>
      <c r="F36" t="b">
        <v>1</v>
      </c>
      <c r="G36" t="s">
        <v>94</v>
      </c>
    </row>
    <row r="37" spans="1:7" x14ac:dyDescent="0.4">
      <c r="A37" s="1">
        <v>43537</v>
      </c>
      <c r="B37" t="s">
        <v>98</v>
      </c>
      <c r="C37">
        <v>-60</v>
      </c>
      <c r="E37">
        <f>SUM(表1[[#This Row],[原金额]:[处罚]])</f>
        <v>-60</v>
      </c>
      <c r="F37" t="b">
        <v>1</v>
      </c>
    </row>
    <row r="38" spans="1:7" x14ac:dyDescent="0.4">
      <c r="A38" s="1">
        <v>43538</v>
      </c>
      <c r="B38" t="s">
        <v>98</v>
      </c>
      <c r="C38">
        <v>-60</v>
      </c>
      <c r="D38">
        <f>表1[[#This Row],[原金额]]*10%</f>
        <v>-6</v>
      </c>
      <c r="E38">
        <f>SUM(表1[[#This Row],[原金额]:[处罚]])</f>
        <v>-66</v>
      </c>
      <c r="F38" t="b">
        <v>1</v>
      </c>
    </row>
    <row r="39" spans="1:7" x14ac:dyDescent="0.4">
      <c r="A39" s="1">
        <v>43539</v>
      </c>
      <c r="B39" t="s">
        <v>98</v>
      </c>
      <c r="C39">
        <v>-30</v>
      </c>
      <c r="D39">
        <f>表1[[#This Row],[原金额]]*10%</f>
        <v>-3</v>
      </c>
      <c r="E39">
        <f>SUM(表1[[#This Row],[原金额]:[处罚]])</f>
        <v>-33</v>
      </c>
      <c r="F39" t="b">
        <v>1</v>
      </c>
    </row>
    <row r="40" spans="1:7" x14ac:dyDescent="0.4">
      <c r="A40" s="1">
        <v>43541</v>
      </c>
      <c r="B40" t="s">
        <v>100</v>
      </c>
      <c r="C40">
        <v>-500</v>
      </c>
      <c r="D40">
        <f>表1[[#This Row],[原金额]]*10%</f>
        <v>-50</v>
      </c>
      <c r="E40">
        <f>SUM(表1[[#This Row],[原金额]:[处罚]])</f>
        <v>-550</v>
      </c>
      <c r="F40" t="b">
        <v>1</v>
      </c>
    </row>
    <row r="41" spans="1:7" x14ac:dyDescent="0.4">
      <c r="A41" s="1">
        <v>43542</v>
      </c>
      <c r="B41" t="s">
        <v>76</v>
      </c>
      <c r="C41">
        <v>-60</v>
      </c>
      <c r="E41">
        <f>SUM(表1[[#This Row],[原金额]:[处罚]])</f>
        <v>-60</v>
      </c>
      <c r="F41" t="b">
        <v>1</v>
      </c>
    </row>
    <row r="42" spans="1:7" x14ac:dyDescent="0.4">
      <c r="A42" s="1">
        <v>43543</v>
      </c>
      <c r="B42" t="s">
        <v>101</v>
      </c>
      <c r="C42">
        <v>800</v>
      </c>
      <c r="E42">
        <f>SUM(表1[[#This Row],[原金额]:[处罚]])</f>
        <v>800</v>
      </c>
      <c r="F42" t="b">
        <v>1</v>
      </c>
    </row>
    <row r="43" spans="1:7" x14ac:dyDescent="0.4">
      <c r="A43" s="1">
        <v>43544</v>
      </c>
      <c r="B43" t="s">
        <v>122</v>
      </c>
      <c r="C43">
        <v>-60</v>
      </c>
      <c r="E43">
        <f>SUM(表1[[#This Row],[原金额]:[处罚]])</f>
        <v>-60</v>
      </c>
      <c r="F43" t="b">
        <v>1</v>
      </c>
    </row>
    <row r="44" spans="1:7" x14ac:dyDescent="0.4">
      <c r="A44" s="1">
        <v>43545</v>
      </c>
      <c r="B44" t="s">
        <v>122</v>
      </c>
      <c r="C44">
        <v>-60</v>
      </c>
      <c r="E44">
        <f>SUM(表1[[#This Row],[原金额]:[处罚]])</f>
        <v>-60</v>
      </c>
      <c r="F44" t="b">
        <v>1</v>
      </c>
    </row>
    <row r="45" spans="1:7" x14ac:dyDescent="0.4">
      <c r="A45" s="1">
        <v>43546</v>
      </c>
      <c r="B45" t="s">
        <v>122</v>
      </c>
      <c r="C45">
        <v>-30</v>
      </c>
      <c r="D45">
        <f>表1[[#This Row],[原金额]]*10%</f>
        <v>-3</v>
      </c>
      <c r="E45">
        <f>SUM(表1[[#This Row],[原金额]:[处罚]])</f>
        <v>-33</v>
      </c>
      <c r="F45" t="b">
        <v>1</v>
      </c>
    </row>
    <row r="46" spans="1:7" x14ac:dyDescent="0.4">
      <c r="A46" s="1">
        <v>43545</v>
      </c>
      <c r="B46" t="s">
        <v>123</v>
      </c>
      <c r="C46">
        <v>-30</v>
      </c>
      <c r="E46">
        <f>SUM(表1[[#This Row],[原金额]:[处罚]])</f>
        <v>-30</v>
      </c>
      <c r="F46" t="b">
        <v>1</v>
      </c>
    </row>
    <row r="47" spans="1:7" x14ac:dyDescent="0.4">
      <c r="A47" s="1">
        <v>43548</v>
      </c>
      <c r="B47" t="s">
        <v>124</v>
      </c>
      <c r="C47">
        <v>-500</v>
      </c>
      <c r="E47">
        <f>SUM(表1[[#This Row],[原金额]:[处罚]])</f>
        <v>-500</v>
      </c>
      <c r="F47" t="b">
        <v>1</v>
      </c>
    </row>
    <row r="48" spans="1:7" x14ac:dyDescent="0.4">
      <c r="A48" s="1">
        <v>43549</v>
      </c>
      <c r="B48" t="s">
        <v>122</v>
      </c>
      <c r="C48">
        <v>-60</v>
      </c>
      <c r="E48">
        <f>SUM(表1[[#This Row],[原金额]:[处罚]])</f>
        <v>-60</v>
      </c>
      <c r="F48" t="b">
        <v>1</v>
      </c>
    </row>
    <row r="49" spans="1:6" x14ac:dyDescent="0.4">
      <c r="A49" s="1">
        <v>43549</v>
      </c>
      <c r="B49" t="s">
        <v>125</v>
      </c>
      <c r="C49">
        <v>700</v>
      </c>
      <c r="E49">
        <f>SUM(表1[[#This Row],[原金额]:[处罚]])</f>
        <v>700</v>
      </c>
      <c r="F49" t="b">
        <v>1</v>
      </c>
    </row>
    <row r="50" spans="1:6" x14ac:dyDescent="0.4">
      <c r="A50" s="1">
        <v>43550</v>
      </c>
      <c r="B50" t="s">
        <v>126</v>
      </c>
      <c r="C50">
        <v>-30</v>
      </c>
      <c r="E50">
        <f>SUM(表1[[#This Row],[原金额]:[处罚]])</f>
        <v>-30</v>
      </c>
      <c r="F50" t="b">
        <v>1</v>
      </c>
    </row>
    <row r="51" spans="1:6" x14ac:dyDescent="0.4">
      <c r="A51" s="1">
        <v>43551</v>
      </c>
      <c r="B51" t="s">
        <v>127</v>
      </c>
      <c r="C51">
        <v>-60</v>
      </c>
      <c r="E51">
        <f>SUM(表1[[#This Row],[原金额]:[处罚]])</f>
        <v>-60</v>
      </c>
      <c r="F51" t="b">
        <v>1</v>
      </c>
    </row>
    <row r="52" spans="1:6" x14ac:dyDescent="0.4">
      <c r="A52" s="1">
        <v>43551</v>
      </c>
      <c r="B52" t="s">
        <v>128</v>
      </c>
      <c r="C52">
        <v>-35</v>
      </c>
      <c r="E52">
        <f>SUM(表1[[#This Row],[原金额]:[处罚]])</f>
        <v>-35</v>
      </c>
      <c r="F52" t="b">
        <v>1</v>
      </c>
    </row>
    <row r="53" spans="1:6" x14ac:dyDescent="0.4">
      <c r="A53" s="1">
        <v>43552</v>
      </c>
      <c r="B53" t="s">
        <v>76</v>
      </c>
      <c r="C53">
        <v>-60</v>
      </c>
      <c r="D53">
        <f>表1[[#This Row],[原金额]]*10%</f>
        <v>-6</v>
      </c>
      <c r="E53">
        <f>SUM(表1[[#This Row],[原金额]:[处罚]])</f>
        <v>-66</v>
      </c>
      <c r="F53" t="b">
        <v>1</v>
      </c>
    </row>
    <row r="54" spans="1:6" x14ac:dyDescent="0.4">
      <c r="A54" s="1">
        <v>43553</v>
      </c>
      <c r="B54" t="s">
        <v>76</v>
      </c>
      <c r="C54">
        <v>-30</v>
      </c>
      <c r="D54">
        <f>表1[[#This Row],[原金额]]*10%</f>
        <v>-3</v>
      </c>
      <c r="E54">
        <f>SUM(表1[[#This Row],[原金额]:[处罚]])</f>
        <v>-33</v>
      </c>
      <c r="F54" t="b">
        <v>1</v>
      </c>
    </row>
    <row r="55" spans="1:6" x14ac:dyDescent="0.4">
      <c r="A55" s="1">
        <v>43555</v>
      </c>
      <c r="B55" t="s">
        <v>131</v>
      </c>
      <c r="C55">
        <v>-350</v>
      </c>
      <c r="E55">
        <f>SUM(表1[[#This Row],[原金额]:[处罚]])</f>
        <v>-350</v>
      </c>
      <c r="F55" t="b">
        <v>1</v>
      </c>
    </row>
    <row r="56" spans="1:6" x14ac:dyDescent="0.4">
      <c r="A56" s="1">
        <v>43555</v>
      </c>
      <c r="B56" t="s">
        <v>130</v>
      </c>
      <c r="C56">
        <v>-45</v>
      </c>
      <c r="E56">
        <f>SUM(表1[[#This Row],[原金额]:[处罚]])</f>
        <v>-45</v>
      </c>
      <c r="F56" t="b">
        <v>1</v>
      </c>
    </row>
    <row r="57" spans="1:6" x14ac:dyDescent="0.4">
      <c r="A57" s="1">
        <v>43555</v>
      </c>
      <c r="B57" t="s">
        <v>129</v>
      </c>
      <c r="C57">
        <v>-400</v>
      </c>
      <c r="E57">
        <f>SUM(表1[[#This Row],[原金额]:[处罚]])</f>
        <v>-400</v>
      </c>
      <c r="F57" t="b">
        <v>1</v>
      </c>
    </row>
    <row r="58" spans="1:6" x14ac:dyDescent="0.4">
      <c r="A58" s="1">
        <v>43555</v>
      </c>
      <c r="B58" t="s">
        <v>132</v>
      </c>
      <c r="C58">
        <v>200</v>
      </c>
      <c r="E58">
        <f>SUM(表1[[#This Row],[原金额]:[处罚]])</f>
        <v>200</v>
      </c>
      <c r="F58" t="b">
        <v>1</v>
      </c>
    </row>
    <row r="59" spans="1:6" x14ac:dyDescent="0.4">
      <c r="A59" s="1">
        <v>43556</v>
      </c>
      <c r="B59" t="s">
        <v>133</v>
      </c>
      <c r="C59">
        <v>400</v>
      </c>
      <c r="E59">
        <f>SUM(表1[[#This Row],[原金额]:[处罚]])</f>
        <v>400</v>
      </c>
      <c r="F59" t="b">
        <v>1</v>
      </c>
    </row>
    <row r="60" spans="1:6" x14ac:dyDescent="0.4">
      <c r="A60" s="1">
        <v>43557</v>
      </c>
      <c r="B60" t="s">
        <v>134</v>
      </c>
      <c r="C60">
        <v>-30</v>
      </c>
      <c r="E60">
        <f>SUM(表1[[#This Row],[原金额]:[处罚]])</f>
        <v>-30</v>
      </c>
      <c r="F60" t="b">
        <v>1</v>
      </c>
    </row>
    <row r="61" spans="1:6" x14ac:dyDescent="0.4">
      <c r="A61" s="1">
        <v>43558</v>
      </c>
      <c r="B61" t="s">
        <v>76</v>
      </c>
      <c r="C61">
        <v>-60</v>
      </c>
      <c r="E61">
        <f>SUM(表1[[#This Row],[原金额]:[处罚]])</f>
        <v>-60</v>
      </c>
      <c r="F61" t="b">
        <v>1</v>
      </c>
    </row>
    <row r="62" spans="1:6" x14ac:dyDescent="0.4">
      <c r="A62" s="1">
        <v>43559</v>
      </c>
      <c r="B62" t="s">
        <v>129</v>
      </c>
      <c r="C62">
        <v>-400</v>
      </c>
      <c r="D62">
        <f>表1[[#This Row],[原金额]]*20%</f>
        <v>-80</v>
      </c>
      <c r="E62">
        <f>SUM(表1[[#This Row],[原金额]:[处罚]])</f>
        <v>-480</v>
      </c>
      <c r="F62" t="b">
        <v>1</v>
      </c>
    </row>
    <row r="63" spans="1:6" x14ac:dyDescent="0.4">
      <c r="A63" s="1">
        <v>43562</v>
      </c>
      <c r="B63" t="s">
        <v>131</v>
      </c>
      <c r="C63">
        <v>-350</v>
      </c>
      <c r="D63">
        <f>表1[[#This Row],[原金额]]*10%</f>
        <v>-35</v>
      </c>
      <c r="E63">
        <f>SUM(表1[[#This Row],[原金额]:[处罚]])</f>
        <v>-385</v>
      </c>
      <c r="F63" t="b">
        <v>1</v>
      </c>
    </row>
    <row r="64" spans="1:6" x14ac:dyDescent="0.4">
      <c r="A64" s="1">
        <v>43562</v>
      </c>
      <c r="B64" t="s">
        <v>130</v>
      </c>
      <c r="C64">
        <v>-45</v>
      </c>
      <c r="D64">
        <f>表1[[#This Row],[原金额]]*10%</f>
        <v>-4.5</v>
      </c>
      <c r="E64">
        <f>SUM(表1[[#This Row],[原金额]:[处罚]])</f>
        <v>-49.5</v>
      </c>
      <c r="F64" t="b">
        <v>1</v>
      </c>
    </row>
    <row r="65" spans="1:6" x14ac:dyDescent="0.4">
      <c r="A65" s="1">
        <v>43569</v>
      </c>
      <c r="B65" t="s">
        <v>131</v>
      </c>
      <c r="C65">
        <v>-350</v>
      </c>
      <c r="E65">
        <f>SUM(表1[[#This Row],[原金额]:[处罚]])</f>
        <v>-350</v>
      </c>
      <c r="F65" t="b">
        <v>1</v>
      </c>
    </row>
    <row r="66" spans="1:6" x14ac:dyDescent="0.4">
      <c r="A66" s="1">
        <v>43569</v>
      </c>
      <c r="B66" t="s">
        <v>130</v>
      </c>
      <c r="C66">
        <v>-45</v>
      </c>
      <c r="E66">
        <f>SUM(表1[[#This Row],[原金额]:[处罚]])</f>
        <v>-45</v>
      </c>
      <c r="F66" t="b">
        <v>1</v>
      </c>
    </row>
    <row r="67" spans="1:6" x14ac:dyDescent="0.4">
      <c r="A67" s="1">
        <v>43570</v>
      </c>
      <c r="B67" t="s">
        <v>135</v>
      </c>
      <c r="C67">
        <v>-30</v>
      </c>
      <c r="E67">
        <f>SUM(表1[[#This Row],[原金额]:[处罚]])</f>
        <v>-30</v>
      </c>
      <c r="F67" t="b">
        <v>1</v>
      </c>
    </row>
    <row r="68" spans="1:6" x14ac:dyDescent="0.4">
      <c r="A68" s="1">
        <v>43571</v>
      </c>
      <c r="B68" t="s">
        <v>76</v>
      </c>
      <c r="C68">
        <v>-60</v>
      </c>
      <c r="E68">
        <f>SUM(表1[[#This Row],[原金额]:[处罚]])</f>
        <v>-60</v>
      </c>
      <c r="F68" t="b">
        <v>1</v>
      </c>
    </row>
    <row r="69" spans="1:6" x14ac:dyDescent="0.4">
      <c r="A69" s="1">
        <v>43572</v>
      </c>
      <c r="B69" t="s">
        <v>76</v>
      </c>
      <c r="C69">
        <v>-60</v>
      </c>
      <c r="E69">
        <f>SUM(表1[[#This Row],[原金额]:[处罚]])</f>
        <v>-60</v>
      </c>
      <c r="F69" t="b">
        <v>1</v>
      </c>
    </row>
    <row r="70" spans="1:6" x14ac:dyDescent="0.4">
      <c r="A70" s="1">
        <v>43573</v>
      </c>
      <c r="B70" t="s">
        <v>76</v>
      </c>
      <c r="C70">
        <v>-30</v>
      </c>
      <c r="E70">
        <f>SUM(表1[[#This Row],[原金额]:[处罚]])</f>
        <v>-30</v>
      </c>
      <c r="F70" t="b">
        <v>1</v>
      </c>
    </row>
    <row r="71" spans="1:6" x14ac:dyDescent="0.4">
      <c r="A71" s="1">
        <v>43573</v>
      </c>
      <c r="B71" t="s">
        <v>136</v>
      </c>
      <c r="C71">
        <v>300</v>
      </c>
      <c r="E71">
        <f>SUM(表1[[#This Row],[原金额]:[处罚]])</f>
        <v>300</v>
      </c>
      <c r="F71" t="b">
        <v>1</v>
      </c>
    </row>
    <row r="72" spans="1:6" x14ac:dyDescent="0.4">
      <c r="A72" s="1">
        <v>43576</v>
      </c>
      <c r="B72" t="s">
        <v>137</v>
      </c>
      <c r="C72">
        <v>1700</v>
      </c>
      <c r="E72">
        <f>SUM(表1[[#This Row],[原金额]:[处罚]])</f>
        <v>1700</v>
      </c>
      <c r="F72" t="b">
        <v>1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28"/>
  <sheetViews>
    <sheetView showGridLines="0" view="pageBreakPreview" topLeftCell="A8" zoomScale="80" zoomScaleNormal="85" zoomScaleSheetLayoutView="80" workbookViewId="0">
      <selection activeCell="C14" sqref="C14"/>
    </sheetView>
  </sheetViews>
  <sheetFormatPr defaultRowHeight="13.9" x14ac:dyDescent="0.4"/>
  <cols>
    <col min="1" max="1" width="5" bestFit="1" customWidth="1"/>
    <col min="2" max="2" width="7.3984375" customWidth="1"/>
    <col min="3" max="3" width="51.73046875" customWidth="1"/>
    <col min="4" max="4" width="10.73046875" bestFit="1" customWidth="1"/>
    <col min="5" max="5" width="6.86328125" customWidth="1"/>
    <col min="6" max="6" width="52.265625" customWidth="1"/>
    <col min="7" max="7" width="10.73046875" customWidth="1"/>
    <col min="8" max="8" width="13.3984375" customWidth="1"/>
  </cols>
  <sheetData>
    <row r="1" spans="2:8" ht="44.65" x14ac:dyDescent="0.4">
      <c r="B1" s="2" t="s">
        <v>13</v>
      </c>
      <c r="C1" s="3"/>
      <c r="D1" s="3"/>
      <c r="E1" s="3"/>
      <c r="F1" s="3"/>
      <c r="G1" s="3"/>
    </row>
    <row r="2" spans="2:8" s="6" customFormat="1" ht="64.900000000000006" customHeight="1" x14ac:dyDescent="0.4">
      <c r="B2" s="4" t="s">
        <v>14</v>
      </c>
      <c r="C2" s="5"/>
      <c r="D2" s="5"/>
      <c r="E2" s="5"/>
      <c r="F2" s="5"/>
      <c r="G2" s="5"/>
    </row>
    <row r="3" spans="2:8" s="6" customFormat="1" ht="20.25" x14ac:dyDescent="0.4"/>
    <row r="4" spans="2:8" s="6" customFormat="1" ht="20.25" x14ac:dyDescent="0.4">
      <c r="B4" s="7" t="s">
        <v>15</v>
      </c>
      <c r="C4" s="7"/>
      <c r="D4" s="7"/>
      <c r="E4" s="7"/>
      <c r="F4" s="7"/>
      <c r="G4" s="7"/>
      <c r="H4" s="8"/>
    </row>
    <row r="5" spans="2:8" s="6" customFormat="1" ht="28.9" customHeight="1" x14ac:dyDescent="0.4">
      <c r="B5" s="8"/>
      <c r="C5" s="8" t="s">
        <v>16</v>
      </c>
      <c r="D5" s="8"/>
      <c r="E5" s="8"/>
      <c r="F5" s="8"/>
      <c r="G5" s="8"/>
      <c r="H5" s="8"/>
    </row>
    <row r="6" spans="2:8" s="6" customFormat="1" ht="28.9" customHeight="1" x14ac:dyDescent="0.4">
      <c r="B6" s="8"/>
      <c r="C6" s="8" t="s">
        <v>17</v>
      </c>
      <c r="D6" s="8"/>
      <c r="E6" s="8"/>
      <c r="F6" s="8"/>
      <c r="G6" s="8"/>
      <c r="H6" s="8"/>
    </row>
    <row r="7" spans="2:8" s="6" customFormat="1" ht="28.9" customHeight="1" x14ac:dyDescent="0.4">
      <c r="B7" s="8"/>
      <c r="C7" s="8" t="s">
        <v>18</v>
      </c>
      <c r="D7" s="8"/>
      <c r="E7" s="8"/>
      <c r="F7" s="8"/>
      <c r="G7" s="8"/>
      <c r="H7" s="8"/>
    </row>
    <row r="8" spans="2:8" s="6" customFormat="1" ht="28.9" customHeight="1" x14ac:dyDescent="0.4">
      <c r="B8" s="8"/>
      <c r="C8" s="8" t="s">
        <v>19</v>
      </c>
      <c r="D8" s="8"/>
      <c r="E8" s="8"/>
      <c r="F8" s="8"/>
      <c r="G8" s="8"/>
      <c r="H8" s="8"/>
    </row>
    <row r="9" spans="2:8" s="6" customFormat="1" ht="28.9" customHeight="1" x14ac:dyDescent="0.4">
      <c r="B9" s="8"/>
      <c r="C9" s="8"/>
      <c r="D9" s="8"/>
      <c r="E9" s="8"/>
      <c r="F9" s="8"/>
      <c r="G9" s="8"/>
      <c r="H9" s="8"/>
    </row>
    <row r="10" spans="2:8" s="6" customFormat="1" ht="28.9" customHeight="1" x14ac:dyDescent="0.4">
      <c r="B10" s="7" t="s">
        <v>20</v>
      </c>
      <c r="C10" s="7"/>
      <c r="D10" s="7"/>
      <c r="E10" s="7"/>
      <c r="F10" s="7"/>
      <c r="G10" s="7"/>
      <c r="H10" s="8"/>
    </row>
    <row r="11" spans="2:8" s="6" customFormat="1" ht="28.9" customHeight="1" x14ac:dyDescent="0.4">
      <c r="B11" s="8" t="s">
        <v>21</v>
      </c>
      <c r="C11" s="8" t="s">
        <v>22</v>
      </c>
      <c r="D11" s="8"/>
      <c r="E11" s="8"/>
      <c r="F11" s="8"/>
      <c r="G11" s="8"/>
      <c r="H11" s="8"/>
    </row>
    <row r="12" spans="2:8" s="6" customFormat="1" ht="28.9" customHeight="1" x14ac:dyDescent="0.4">
      <c r="B12" s="8"/>
      <c r="C12" s="8" t="s">
        <v>23</v>
      </c>
      <c r="D12" s="8"/>
      <c r="E12" s="8"/>
      <c r="F12" s="8"/>
      <c r="G12" s="8"/>
      <c r="H12" s="8"/>
    </row>
    <row r="13" spans="2:8" s="6" customFormat="1" ht="28.9" customHeight="1" x14ac:dyDescent="0.4">
      <c r="B13" s="8" t="s">
        <v>24</v>
      </c>
      <c r="C13" s="8" t="s">
        <v>25</v>
      </c>
      <c r="D13" s="8"/>
      <c r="E13" s="8"/>
      <c r="F13" s="8"/>
      <c r="G13" s="8"/>
      <c r="H13" s="8"/>
    </row>
    <row r="14" spans="2:8" s="6" customFormat="1" ht="28.9" customHeight="1" x14ac:dyDescent="0.4">
      <c r="B14" s="8"/>
      <c r="C14" s="8" t="s">
        <v>26</v>
      </c>
      <c r="D14" s="8"/>
      <c r="E14" s="8"/>
      <c r="F14" s="8"/>
      <c r="G14" s="8"/>
      <c r="H14" s="8"/>
    </row>
    <row r="15" spans="2:8" s="6" customFormat="1" ht="28.9" customHeight="1" x14ac:dyDescent="0.4">
      <c r="B15" s="8"/>
      <c r="C15" s="8" t="s">
        <v>27</v>
      </c>
      <c r="D15" s="8"/>
      <c r="E15" s="8"/>
      <c r="F15" s="8"/>
      <c r="G15" s="8"/>
      <c r="H15" s="8"/>
    </row>
    <row r="16" spans="2:8" s="6" customFormat="1" ht="20.25" x14ac:dyDescent="0.4"/>
    <row r="17" spans="1:7" s="6" customFormat="1" ht="20.25" x14ac:dyDescent="0.4">
      <c r="A17" s="9"/>
      <c r="B17" s="10" t="s">
        <v>28</v>
      </c>
      <c r="C17" s="10"/>
      <c r="D17" s="10"/>
      <c r="E17" s="10" t="s">
        <v>29</v>
      </c>
      <c r="F17" s="10"/>
      <c r="G17" s="10"/>
    </row>
    <row r="18" spans="1:7" s="6" customFormat="1" ht="20.25" x14ac:dyDescent="0.4">
      <c r="A18" s="11"/>
      <c r="B18" s="12"/>
      <c r="C18" s="12" t="s">
        <v>30</v>
      </c>
      <c r="D18" s="12" t="s">
        <v>31</v>
      </c>
      <c r="E18" s="13"/>
      <c r="F18" s="12" t="s">
        <v>30</v>
      </c>
      <c r="G18" s="12" t="s">
        <v>31</v>
      </c>
    </row>
    <row r="19" spans="1:7" s="6" customFormat="1" ht="120.95" customHeight="1" x14ac:dyDescent="0.4">
      <c r="A19" s="14" t="s">
        <v>32</v>
      </c>
      <c r="B19" s="15" t="s">
        <v>33</v>
      </c>
      <c r="C19" s="16" t="s">
        <v>34</v>
      </c>
      <c r="D19" s="17">
        <v>50</v>
      </c>
      <c r="E19" s="18" t="s">
        <v>35</v>
      </c>
      <c r="F19" s="18" t="s">
        <v>36</v>
      </c>
      <c r="G19" s="17">
        <v>-30</v>
      </c>
    </row>
    <row r="20" spans="1:7" s="6" customFormat="1" ht="120.95" customHeight="1" x14ac:dyDescent="0.4">
      <c r="A20" s="19" t="s">
        <v>32</v>
      </c>
      <c r="B20" s="15" t="s">
        <v>37</v>
      </c>
      <c r="C20" s="16" t="s">
        <v>38</v>
      </c>
      <c r="D20" s="17">
        <v>100</v>
      </c>
      <c r="E20" s="18" t="s">
        <v>39</v>
      </c>
      <c r="F20" s="16" t="s">
        <v>40</v>
      </c>
      <c r="G20" s="20"/>
    </row>
    <row r="21" spans="1:7" s="6" customFormat="1" ht="120.95" customHeight="1" x14ac:dyDescent="0.4">
      <c r="A21" s="19" t="s">
        <v>32</v>
      </c>
      <c r="B21" s="15" t="s">
        <v>41</v>
      </c>
      <c r="C21" s="16" t="s">
        <v>42</v>
      </c>
      <c r="D21" s="17">
        <v>500</v>
      </c>
      <c r="E21" s="18"/>
      <c r="F21" s="20"/>
      <c r="G21" s="20"/>
    </row>
    <row r="22" spans="1:7" s="6" customFormat="1" ht="120.95" customHeight="1" x14ac:dyDescent="0.4">
      <c r="A22" s="21" t="s">
        <v>43</v>
      </c>
      <c r="B22" s="22" t="s">
        <v>44</v>
      </c>
      <c r="C22" s="23" t="s">
        <v>45</v>
      </c>
      <c r="D22" s="24">
        <v>200</v>
      </c>
      <c r="E22" s="25" t="s">
        <v>46</v>
      </c>
      <c r="F22" s="23" t="s">
        <v>47</v>
      </c>
      <c r="G22" s="24">
        <v>-200</v>
      </c>
    </row>
    <row r="23" spans="1:7" s="6" customFormat="1" ht="120.95" customHeight="1" x14ac:dyDescent="0.4">
      <c r="A23" s="26" t="s">
        <v>48</v>
      </c>
      <c r="B23" s="22" t="s">
        <v>49</v>
      </c>
      <c r="C23" s="27" t="s">
        <v>50</v>
      </c>
      <c r="D23" s="24">
        <v>200</v>
      </c>
      <c r="E23" s="25" t="s">
        <v>51</v>
      </c>
      <c r="F23" s="27" t="s">
        <v>52</v>
      </c>
      <c r="G23" s="24">
        <v>-500</v>
      </c>
    </row>
    <row r="24" spans="1:7" s="6" customFormat="1" ht="120.95" customHeight="1" x14ac:dyDescent="0.4">
      <c r="A24" s="28" t="s">
        <v>53</v>
      </c>
      <c r="B24" s="29" t="s">
        <v>54</v>
      </c>
      <c r="C24" s="29" t="s">
        <v>55</v>
      </c>
      <c r="D24" s="30">
        <v>100</v>
      </c>
      <c r="E24" s="31" t="s">
        <v>56</v>
      </c>
      <c r="F24" s="31" t="s">
        <v>57</v>
      </c>
      <c r="G24" s="30">
        <v>-1000</v>
      </c>
    </row>
    <row r="25" spans="1:7" s="6" customFormat="1" ht="120.95" customHeight="1" x14ac:dyDescent="0.4">
      <c r="A25" s="32" t="s">
        <v>58</v>
      </c>
      <c r="B25" s="33" t="s">
        <v>59</v>
      </c>
      <c r="C25" s="34" t="s">
        <v>60</v>
      </c>
      <c r="D25" s="35">
        <v>1000</v>
      </c>
      <c r="E25" s="36" t="s">
        <v>61</v>
      </c>
      <c r="F25" s="36" t="s">
        <v>62</v>
      </c>
      <c r="G25" s="35">
        <v>-1000</v>
      </c>
    </row>
    <row r="26" spans="1:7" s="6" customFormat="1" ht="120.95" customHeight="1" x14ac:dyDescent="0.4">
      <c r="A26" s="37" t="s">
        <v>58</v>
      </c>
      <c r="B26" s="33" t="s">
        <v>63</v>
      </c>
      <c r="C26" s="34" t="s">
        <v>64</v>
      </c>
      <c r="D26" s="35">
        <v>300</v>
      </c>
      <c r="E26" s="36" t="s">
        <v>65</v>
      </c>
      <c r="F26" s="36" t="s">
        <v>66</v>
      </c>
      <c r="G26" s="35">
        <v>-300</v>
      </c>
    </row>
    <row r="27" spans="1:7" s="6" customFormat="1" ht="120.95" customHeight="1" x14ac:dyDescent="0.4">
      <c r="A27" s="38" t="s">
        <v>67</v>
      </c>
      <c r="B27" s="39" t="s">
        <v>68</v>
      </c>
      <c r="C27" s="39" t="s">
        <v>69</v>
      </c>
      <c r="D27" s="40">
        <v>300</v>
      </c>
      <c r="E27" s="41"/>
      <c r="F27" s="42"/>
      <c r="G27" s="42"/>
    </row>
    <row r="28" spans="1:7" s="6" customFormat="1" ht="20.25" x14ac:dyDescent="0.4"/>
  </sheetData>
  <phoneticPr fontId="1" type="noConversion"/>
  <pageMargins left="0.7" right="0.7" top="0.75" bottom="0.75" header="0.3" footer="0.3"/>
  <pageSetup paperSize="9" scale="50" orientation="portrait" horizontalDpi="4294967293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zoomScaleNormal="100" workbookViewId="0">
      <selection activeCell="B7" sqref="B7"/>
    </sheetView>
  </sheetViews>
  <sheetFormatPr defaultRowHeight="13.9" x14ac:dyDescent="0.4"/>
  <cols>
    <col min="2" max="2" width="28.265625" customWidth="1"/>
    <col min="3" max="3" width="14.265625" bestFit="1" customWidth="1"/>
  </cols>
  <sheetData>
    <row r="1" spans="1:3" x14ac:dyDescent="0.4">
      <c r="A1" s="44" t="s">
        <v>102</v>
      </c>
      <c r="B1" s="45" t="s">
        <v>103</v>
      </c>
      <c r="C1" s="46" t="s">
        <v>104</v>
      </c>
    </row>
    <row r="2" spans="1:3" ht="41.65" x14ac:dyDescent="0.4">
      <c r="A2" s="47" t="s">
        <v>105</v>
      </c>
      <c r="B2" s="48" t="s">
        <v>106</v>
      </c>
      <c r="C2" s="49" t="s">
        <v>107</v>
      </c>
    </row>
    <row r="3" spans="1:3" ht="152.65" x14ac:dyDescent="0.4">
      <c r="A3" s="47" t="s">
        <v>108</v>
      </c>
      <c r="B3" s="48" t="s">
        <v>109</v>
      </c>
      <c r="C3" s="49" t="s">
        <v>110</v>
      </c>
    </row>
    <row r="4" spans="1:3" ht="83.25" x14ac:dyDescent="0.4">
      <c r="A4" s="56" t="s">
        <v>111</v>
      </c>
      <c r="B4" s="57" t="s">
        <v>112</v>
      </c>
      <c r="C4" s="58" t="s">
        <v>121</v>
      </c>
    </row>
    <row r="5" spans="1:3" ht="27.75" x14ac:dyDescent="0.4">
      <c r="A5" s="47" t="s">
        <v>113</v>
      </c>
      <c r="B5" s="48" t="s">
        <v>114</v>
      </c>
      <c r="C5" s="49" t="s">
        <v>115</v>
      </c>
    </row>
    <row r="6" spans="1:3" ht="27.75" x14ac:dyDescent="0.4">
      <c r="A6" s="53" t="s">
        <v>118</v>
      </c>
      <c r="B6" s="54" t="s">
        <v>119</v>
      </c>
      <c r="C6" s="55" t="s">
        <v>120</v>
      </c>
    </row>
    <row r="7" spans="1:3" ht="139.15" thickBot="1" x14ac:dyDescent="0.45">
      <c r="A7" s="50" t="s">
        <v>116</v>
      </c>
      <c r="B7" s="51" t="s">
        <v>117</v>
      </c>
      <c r="C7" s="52" t="s">
        <v>115</v>
      </c>
    </row>
  </sheetData>
  <phoneticPr fontId="1" type="noConversion"/>
  <pageMargins left="0.70866141732283472" right="0.70866141732283472" top="0.74803149606299213" bottom="0.74803149606299213" header="0.31496062992125984" footer="0.31496062992125984"/>
  <pageSetup paperSize="9" scale="150" fitToHeight="0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记账明细</vt:lpstr>
      <vt:lpstr>科目</vt:lpstr>
      <vt:lpstr>20190224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Gang Ma</dc:creator>
  <cp:lastModifiedBy>Gang Ma</cp:lastModifiedBy>
  <dcterms:created xsi:type="dcterms:W3CDTF">2019-01-28T13:48:24Z</dcterms:created>
  <dcterms:modified xsi:type="dcterms:W3CDTF">2019-04-22T00:03:59Z</dcterms:modified>
</cp:coreProperties>
</file>