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ochastic New\caseStudies-paper_branch 3\"/>
    </mc:Choice>
  </mc:AlternateContent>
  <xr:revisionPtr revIDLastSave="0" documentId="13_ncr:1_{559D83A8-9A98-431D-8DD7-EB3A9BF896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B12" i="1" s="1"/>
  <c r="B2" i="1"/>
  <c r="B3" i="1"/>
  <c r="B4" i="1"/>
  <c r="B6" i="1"/>
  <c r="B7" i="1"/>
  <c r="B8" i="1"/>
  <c r="B9" i="1"/>
  <c r="B10" i="1"/>
  <c r="B11" i="1"/>
  <c r="B13" i="1"/>
  <c r="B14" i="1"/>
  <c r="B15" i="1"/>
  <c r="B16" i="1"/>
  <c r="B17" i="1"/>
  <c r="B18" i="1"/>
  <c r="B5" i="1"/>
  <c r="K5" i="1"/>
  <c r="L5" i="1"/>
  <c r="J5" i="1"/>
  <c r="D13" i="1"/>
</calcChain>
</file>

<file path=xl/sharedStrings.xml><?xml version="1.0" encoding="utf-8"?>
<sst xmlns="http://schemas.openxmlformats.org/spreadsheetml/2006/main" count="21" uniqueCount="21">
  <si>
    <t>Investitionskosten</t>
  </si>
  <si>
    <t>GuD</t>
  </si>
  <si>
    <t>solar</t>
  </si>
  <si>
    <t>biogas</t>
  </si>
  <si>
    <t>biomass</t>
  </si>
  <si>
    <t>gas</t>
  </si>
  <si>
    <t>battery</t>
  </si>
  <si>
    <t>nuclear</t>
  </si>
  <si>
    <t>waste</t>
  </si>
  <si>
    <t>geothermal</t>
  </si>
  <si>
    <t>lignite</t>
  </si>
  <si>
    <t>water</t>
  </si>
  <si>
    <t>oil</t>
  </si>
  <si>
    <t xml:space="preserve">hardCoal   </t>
  </si>
  <si>
    <t>pumpedStoragesPlants</t>
  </si>
  <si>
    <t>windOn</t>
  </si>
  <si>
    <t>windOff</t>
  </si>
  <si>
    <t>reservoirStorages</t>
  </si>
  <si>
    <t>annual</t>
  </si>
  <si>
    <t>rate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</si>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</sst>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solar</c:v>
                </c:pt>
                <c:pt idx="1">
                  <c:v>windOn</c:v>
                </c:pt>
                <c:pt idx="2">
                  <c:v>windOff</c:v>
                </c:pt>
                <c:pt idx="3">
                  <c:v>biogas</c:v>
                </c:pt>
                <c:pt idx="4">
                  <c:v>biomass</c:v>
                </c:pt>
                <c:pt idx="5">
                  <c:v>lignite</c:v>
                </c:pt>
                <c:pt idx="6">
                  <c:v>hardCoal   </c:v>
                </c:pt>
                <c:pt idx="7">
                  <c:v>GuD</c:v>
                </c:pt>
                <c:pt idx="8">
                  <c:v>gas</c:v>
                </c:pt>
                <c:pt idx="9">
                  <c:v>battery</c:v>
                </c:pt>
                <c:pt idx="10">
                  <c:v>nuclear</c:v>
                </c:pt>
                <c:pt idx="11">
                  <c:v>waste</c:v>
                </c:pt>
                <c:pt idx="12">
                  <c:v>geothermal</c:v>
                </c:pt>
                <c:pt idx="13">
                  <c:v>water</c:v>
                </c:pt>
                <c:pt idx="14">
                  <c:v>oil</c:v>
                </c:pt>
                <c:pt idx="15">
                  <c:v>pumpedStoragesPlants</c:v>
                </c:pt>
                <c:pt idx="16">
                  <c:v>reservoirStorages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54278.629833910658</c:v>
                </c:pt>
                <c:pt idx="1">
                  <c:v>136412.39822417524</c:v>
                </c:pt>
                <c:pt idx="2">
                  <c:v>283809.82919691846</c:v>
                </c:pt>
                <c:pt idx="3">
                  <c:v>243942.88155103722</c:v>
                </c:pt>
                <c:pt idx="4">
                  <c:v>260205.74032110636</c:v>
                </c:pt>
                <c:pt idx="5">
                  <c:v>110728.50621546649</c:v>
                </c:pt>
                <c:pt idx="6">
                  <c:v>101986.78204056124</c:v>
                </c:pt>
                <c:pt idx="7">
                  <c:v>61798.863326262763</c:v>
                </c:pt>
                <c:pt idx="8">
                  <c:v>32525.717540138296</c:v>
                </c:pt>
                <c:pt idx="9">
                  <c:v>57805.372565546611</c:v>
                </c:pt>
                <c:pt idx="10">
                  <c:v>332185.51864639949</c:v>
                </c:pt>
                <c:pt idx="11">
                  <c:v>484893.39708838164</c:v>
                </c:pt>
                <c:pt idx="12">
                  <c:v>162628.58770069148</c:v>
                </c:pt>
                <c:pt idx="13">
                  <c:v>109553.47097147294</c:v>
                </c:pt>
                <c:pt idx="14">
                  <c:v>130102.87016055318</c:v>
                </c:pt>
                <c:pt idx="15">
                  <c:v>235539.96258866682</c:v>
                </c:pt>
                <c:pt idx="16">
                  <c:v>178024.39032864358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D-455C-B269-2E0D19121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51541663"/>
        <c:axId val="751530847"/>
      </c:barChart>
      <c:catAx>
        <c:axId val="7515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530847"/>
        <c:crosses val="autoZero"/>
        <c:auto val="1"/>
        <c:lblAlgn val="ctr"/>
        <c:lblOffset val="100"/>
        <c:noMultiLvlLbl val="0"/>
      </c:catAx>
      <c:valAx>
        <c:axId val="7515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5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104775</xdr:rowOff>
    </xdr:from>
    <xdr:to>
      <xdr:col>13</xdr:col>
      <xdr:colOff>130175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AB2F7-49D7-4491-BC5B-B04CBAEF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D5" sqref="D5"/>
    </sheetView>
  </sheetViews>
  <sheetFormatPr defaultColWidth="8.90625" defaultRowHeight="14.5" x14ac:dyDescent="0.35"/>
  <cols>
    <col min="1" max="1" width="21.36328125" customWidth="1"/>
    <col min="2" max="2" width="10.81640625" bestFit="1" customWidth="1"/>
    <col min="7" max="7" width="17.36328125" customWidth="1"/>
  </cols>
  <sheetData>
    <row r="1" spans="1:12" x14ac:dyDescent="0.35">
      <c r="B1" t="s">
        <v>18</v>
      </c>
      <c r="D1" t="s">
        <v>0</v>
      </c>
    </row>
    <row r="2" spans="1:12" x14ac:dyDescent="0.35">
      <c r="A2" t="s">
        <v>2</v>
      </c>
      <c r="B2">
        <f t="shared" ref="B2:B18" si="0">D2*((1+$H$2)^C2)*$H$2/(((1+$H$2)^C2)-1)</f>
        <v>54278.629833910658</v>
      </c>
      <c r="C2">
        <v>25</v>
      </c>
      <c r="D2">
        <v>765000</v>
      </c>
      <c r="G2" t="s">
        <v>19</v>
      </c>
      <c r="H2">
        <v>0.05</v>
      </c>
    </row>
    <row r="3" spans="1:12" x14ac:dyDescent="0.35">
      <c r="A3" t="s">
        <v>15</v>
      </c>
      <c r="B3">
        <f t="shared" si="0"/>
        <v>136412.39822417524</v>
      </c>
      <c r="C3">
        <v>20</v>
      </c>
      <c r="D3">
        <v>1700000</v>
      </c>
      <c r="G3" t="s">
        <v>20</v>
      </c>
    </row>
    <row r="4" spans="1:12" x14ac:dyDescent="0.35">
      <c r="A4" t="s">
        <v>16</v>
      </c>
      <c r="B4">
        <f t="shared" si="0"/>
        <v>283809.82919691846</v>
      </c>
      <c r="C4">
        <v>25</v>
      </c>
      <c r="D4">
        <v>4000000</v>
      </c>
    </row>
    <row r="5" spans="1:12" x14ac:dyDescent="0.35">
      <c r="A5" t="s">
        <v>3</v>
      </c>
      <c r="B5">
        <f t="shared" si="0"/>
        <v>243942.88155103722</v>
      </c>
      <c r="C5">
        <v>30</v>
      </c>
      <c r="D5">
        <v>3750000</v>
      </c>
      <c r="I5">
        <v>1900</v>
      </c>
      <c r="J5">
        <f>I5*1000</f>
        <v>1900000</v>
      </c>
      <c r="K5">
        <f>J5/40</f>
        <v>47500</v>
      </c>
      <c r="L5">
        <f>110728</f>
        <v>110728</v>
      </c>
    </row>
    <row r="6" spans="1:12" x14ac:dyDescent="0.35">
      <c r="A6" t="s">
        <v>4</v>
      </c>
      <c r="B6">
        <f t="shared" si="0"/>
        <v>260205.74032110636</v>
      </c>
      <c r="C6">
        <v>30</v>
      </c>
      <c r="D6">
        <v>4000000</v>
      </c>
    </row>
    <row r="7" spans="1:12" x14ac:dyDescent="0.35">
      <c r="A7" t="s">
        <v>10</v>
      </c>
      <c r="B7">
        <f t="shared" si="0"/>
        <v>110728.50621546649</v>
      </c>
      <c r="C7">
        <v>40</v>
      </c>
      <c r="D7">
        <v>1900000</v>
      </c>
    </row>
    <row r="8" spans="1:12" x14ac:dyDescent="0.35">
      <c r="A8" t="s">
        <v>13</v>
      </c>
      <c r="B8">
        <f t="shared" si="0"/>
        <v>101986.78204056124</v>
      </c>
      <c r="C8">
        <v>40</v>
      </c>
      <c r="D8">
        <v>1750000</v>
      </c>
    </row>
    <row r="9" spans="1:12" x14ac:dyDescent="0.35">
      <c r="A9" t="s">
        <v>1</v>
      </c>
      <c r="B9">
        <f t="shared" si="0"/>
        <v>61798.863326262763</v>
      </c>
      <c r="C9">
        <v>30</v>
      </c>
      <c r="D9">
        <v>950000</v>
      </c>
    </row>
    <row r="10" spans="1:12" x14ac:dyDescent="0.35">
      <c r="A10" t="s">
        <v>5</v>
      </c>
      <c r="B10">
        <f t="shared" si="0"/>
        <v>32525.717540138296</v>
      </c>
      <c r="C10">
        <v>30</v>
      </c>
      <c r="D10">
        <v>500000</v>
      </c>
    </row>
    <row r="11" spans="1:12" x14ac:dyDescent="0.35">
      <c r="A11" t="s">
        <v>6</v>
      </c>
      <c r="B11">
        <f t="shared" si="0"/>
        <v>57805.372565546611</v>
      </c>
      <c r="C11">
        <v>15</v>
      </c>
      <c r="D11">
        <v>600000</v>
      </c>
    </row>
    <row r="12" spans="1:12" x14ac:dyDescent="0.35">
      <c r="A12" t="s">
        <v>7</v>
      </c>
      <c r="B12">
        <f t="shared" si="0"/>
        <v>332185.51864639949</v>
      </c>
      <c r="C12">
        <v>40</v>
      </c>
      <c r="D12">
        <f>5700*1000</f>
        <v>5700000</v>
      </c>
    </row>
    <row r="13" spans="1:12" x14ac:dyDescent="0.35">
      <c r="A13" t="s">
        <v>8</v>
      </c>
      <c r="B13">
        <f t="shared" si="0"/>
        <v>484893.39708838164</v>
      </c>
      <c r="C13">
        <v>30</v>
      </c>
      <c r="D13">
        <f>7454*1000</f>
        <v>7454000</v>
      </c>
    </row>
    <row r="14" spans="1:12" x14ac:dyDescent="0.35">
      <c r="A14" t="s">
        <v>9</v>
      </c>
      <c r="B14">
        <f t="shared" si="0"/>
        <v>162628.58770069148</v>
      </c>
      <c r="C14">
        <v>30</v>
      </c>
      <c r="D14">
        <v>2500000</v>
      </c>
    </row>
    <row r="15" spans="1:12" x14ac:dyDescent="0.35">
      <c r="A15" t="s">
        <v>11</v>
      </c>
      <c r="B15">
        <f t="shared" si="0"/>
        <v>109553.47097147294</v>
      </c>
      <c r="C15">
        <v>50</v>
      </c>
      <c r="D15">
        <v>2000000</v>
      </c>
    </row>
    <row r="16" spans="1:12" x14ac:dyDescent="0.35">
      <c r="A16" t="s">
        <v>12</v>
      </c>
      <c r="B16">
        <f t="shared" si="0"/>
        <v>130102.87016055318</v>
      </c>
      <c r="C16">
        <v>30</v>
      </c>
      <c r="D16">
        <v>2000000</v>
      </c>
    </row>
    <row r="17" spans="1:4" x14ac:dyDescent="0.35">
      <c r="A17" t="s">
        <v>14</v>
      </c>
      <c r="B17">
        <f t="shared" si="0"/>
        <v>235539.96258866682</v>
      </c>
      <c r="C17">
        <v>50</v>
      </c>
      <c r="D17">
        <v>4300000</v>
      </c>
    </row>
    <row r="18" spans="1:4" x14ac:dyDescent="0.35">
      <c r="A18" t="s">
        <v>17</v>
      </c>
      <c r="B18">
        <f t="shared" si="0"/>
        <v>178024.39032864358</v>
      </c>
      <c r="C18">
        <v>50</v>
      </c>
      <c r="D18">
        <v>3250000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Trümper</dc:creator>
  <cp:lastModifiedBy>akshay_singh.yadav@mailbox.tu-dresden.de</cp:lastModifiedBy>
  <dcterms:created xsi:type="dcterms:W3CDTF">2023-11-26T09:06:24Z</dcterms:created>
  <dcterms:modified xsi:type="dcterms:W3CDTF">2024-09-11T23:47:19Z</dcterms:modified>
</cp:coreProperties>
</file>