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ownloads\"/>
    </mc:Choice>
  </mc:AlternateContent>
  <xr:revisionPtr revIDLastSave="0" documentId="13_ncr:1_{C159F733-E9AE-4542-92D8-E3ECE74E0DCA}" xr6:coauthVersionLast="47" xr6:coauthVersionMax="47" xr10:uidLastSave="{00000000-0000-0000-0000-000000000000}"/>
  <bookViews>
    <workbookView xWindow="-108" yWindow="-108" windowWidth="23256" windowHeight="12456" activeTab="2" xr2:uid="{BFD8B8C1-8980-4786-9BBC-16CD817AA121}"/>
  </bookViews>
  <sheets>
    <sheet name="Sheet1" sheetId="1" r:id="rId1"/>
    <sheet name="Sem 7" sheetId="2" r:id="rId2"/>
    <sheet name="Sem 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D13" i="3"/>
  <c r="D24" i="3"/>
  <c r="G8" i="3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F7" i="3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0" i="1"/>
  <c r="G5" i="1"/>
  <c r="J7" i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K8" i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L16" i="2"/>
  <c r="C5" i="2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0" i="2"/>
  <c r="C4" i="1"/>
  <c r="C5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ATHARVA</author>
  </authors>
  <commentList>
    <comment ref="C3" authorId="0" shapeId="0" xr:uid="{283C09AC-68D8-434A-9E21-C42DE7AEDE8D}">
      <text>
        <r>
          <rPr>
            <b/>
            <sz val="9"/>
            <color indexed="81"/>
            <rFont val="Tahoma"/>
            <family val="2"/>
          </rPr>
          <t>ATHARVA:</t>
        </r>
        <r>
          <rPr>
            <sz val="9"/>
            <color indexed="81"/>
            <rFont val="Tahoma"/>
            <family val="2"/>
          </rPr>
          <t xml:space="preserve">
Insert Start Date
</t>
        </r>
      </text>
    </comment>
    <comment ref="G3" authorId="0" shapeId="0" xr:uid="{D2FF8C4B-BFCE-47F9-B80A-FA5F90E5483E}">
      <text>
        <r>
          <rPr>
            <b/>
            <sz val="9"/>
            <color indexed="81"/>
            <rFont val="Tahoma"/>
            <family val="2"/>
          </rPr>
          <t>ATHARVA:</t>
        </r>
        <r>
          <rPr>
            <sz val="9"/>
            <color indexed="81"/>
            <rFont val="Tahoma"/>
            <family val="2"/>
          </rPr>
          <t xml:space="preserve">
Insert Start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ATHARVA</author>
  </authors>
  <commentList>
    <comment ref="C3" authorId="0" shapeId="0" xr:uid="{875ECE23-D637-4826-8485-7AFC81D5CDCD}">
      <text>
        <r>
          <rPr>
            <b/>
            <sz val="9"/>
            <color indexed="81"/>
            <rFont val="Tahoma"/>
            <family val="2"/>
          </rPr>
          <t>ATHARVA:</t>
        </r>
        <r>
          <rPr>
            <sz val="9"/>
            <color indexed="81"/>
            <rFont val="Tahoma"/>
            <family val="2"/>
          </rPr>
          <t xml:space="preserve">
Insert Start Date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ATHARVA</author>
  </authors>
  <commentList>
    <comment ref="C3" authorId="0" shapeId="0" xr:uid="{5B564003-EE20-4CA1-93BB-BBC467CCAB40}">
      <text>
        <r>
          <rPr>
            <b/>
            <sz val="9"/>
            <color indexed="81"/>
            <rFont val="Tahoma"/>
            <family val="2"/>
          </rPr>
          <t>ATHARVA:</t>
        </r>
        <r>
          <rPr>
            <sz val="9"/>
            <color indexed="81"/>
            <rFont val="Tahoma"/>
            <family val="2"/>
          </rPr>
          <t xml:space="preserve">
Insert Start Date
</t>
        </r>
      </text>
    </comment>
  </commentList>
</comments>
</file>

<file path=xl/sharedStrings.xml><?xml version="1.0" encoding="utf-8"?>
<sst xmlns="http://schemas.openxmlformats.org/spreadsheetml/2006/main" count="80" uniqueCount="45">
  <si>
    <t>Task</t>
  </si>
  <si>
    <t>Start Date</t>
  </si>
  <si>
    <t>End Date</t>
  </si>
  <si>
    <t>Days</t>
  </si>
  <si>
    <t>Progress</t>
  </si>
  <si>
    <t>Group Finalization / Domain</t>
  </si>
  <si>
    <t>Topic finalization/Project Name submission (objectives/problem statement/scope)</t>
  </si>
  <si>
    <t>Topic finalization/Project Name submission</t>
  </si>
  <si>
    <t>Literature study and limitation of existing system (refer IEEE/ACM/Springer/Elsevier journal papers)</t>
  </si>
  <si>
    <t>Abstract, Problem statement/scope and objective Finalization.</t>
  </si>
  <si>
    <t>Implementation plan /Timeline chart for sem vii and viii</t>
  </si>
  <si>
    <t>SRS-Functional and Non functional requirements, S/w Engg Model</t>
  </si>
  <si>
    <t>Proposed system architecture/flow chart and Analysis and Design: Use Case, DFD-0,Sequence</t>
  </si>
  <si>
    <t>Reviw Paper Publication (Survey Paper)</t>
  </si>
  <si>
    <t>Analysis and Design: Data model/data set, Class diagram,Activity diagram, Deployment Diagram</t>
  </si>
  <si>
    <t>Wireframe/Algorithm and flow chart/Input form design/Output Report Design</t>
  </si>
  <si>
    <t>RMMM Plan, Feasibility analysis and Test case Design</t>
  </si>
  <si>
    <t>Project Report Preparation</t>
  </si>
  <si>
    <t>Finalisation of PPT's nad project report with print and guide signature</t>
  </si>
  <si>
    <t>Review II (on Activity 3 to 13)</t>
  </si>
  <si>
    <t>Review I(on Activity 3 to 8)</t>
  </si>
  <si>
    <t>Project name:</t>
  </si>
  <si>
    <t>Project Start:</t>
  </si>
  <si>
    <t>Current Date:</t>
  </si>
  <si>
    <t>Weeks in Progress:</t>
  </si>
  <si>
    <t>Online Voting System Using Blockchain</t>
  </si>
  <si>
    <t>Group Finalization/Domain</t>
  </si>
  <si>
    <t>Literature study &amp; limitation of existing system (refer IEEE/ACM/Springer/Elsevier journal papers)</t>
  </si>
  <si>
    <t>Abstract, Problem statement/scope &amp; objective Finalization.</t>
  </si>
  <si>
    <t>Implementation plan /Timeline chart for sem vii &amp; viii</t>
  </si>
  <si>
    <t>SRS-Functional &amp; Non functional requirements, S/W Engg Model</t>
  </si>
  <si>
    <t>Proposed system architecture/flow chart &amp; Analysis &amp; Design: Use Case, DFD-0,Sequence</t>
  </si>
  <si>
    <t>Analysis &amp; Design: Data model/data set, Class diagram,Activity diagram, Deployment Diagram</t>
  </si>
  <si>
    <t>Wireframe/Algorithm &amp; flow chart/Input form design/Output Report Design</t>
  </si>
  <si>
    <t>RMMM Plan, Feasibility analysis &amp; Test case Design</t>
  </si>
  <si>
    <t>Finalisation of PPT's &amp; project report with print &amp; guide signature</t>
  </si>
  <si>
    <t>Finalization and Submission of Research Paper</t>
  </si>
  <si>
    <t>100% Project Completion with Result</t>
  </si>
  <si>
    <t>50%Iimplementation with Database/Algorithm Finalization</t>
  </si>
  <si>
    <t>Project Report Finalization</t>
  </si>
  <si>
    <t>Updation in Project as per remark of Review 4</t>
  </si>
  <si>
    <t>Updation in Report and Finalization</t>
  </si>
  <si>
    <t>PPT's Finalization</t>
  </si>
  <si>
    <t>Review II (on 100% Implementation)</t>
  </si>
  <si>
    <t>Review I (on 50% Implementation)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</si>
</sst>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W\k\ #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imes New Roman"/>
      <family val="1"/>
    </font>
    <font>
      <sz val="12"/>
      <color rgb="FF00B050"/>
      <name val="Times New Roman"/>
      <family val="1"/>
    </font>
    <font>
      <u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3" tint="0.39994506668294322"/>
      </top>
      <bottom/>
      <diagonal/>
    </border>
    <border>
      <left/>
      <right/>
      <top/>
      <bottom style="thin">
        <color theme="3" tint="0.3999450666829432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164" fontId="1" fillId="0" borderId="0" xfId="0" applyNumberFormat="1" applyFont="1"/>
    <xf numFmtId="1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4" borderId="0" xfId="0" applyFont="1" applyFill="1"/>
    <xf numFmtId="14" fontId="1" fillId="4" borderId="0" xfId="0" applyNumberFormat="1" applyFont="1" applyFill="1" applyAlignment="1">
      <alignment horizontal="center"/>
    </xf>
    <xf numFmtId="9" fontId="1" fillId="4" borderId="0" xfId="0" applyNumberFormat="1" applyFont="1" applyFill="1"/>
    <xf numFmtId="0" fontId="1" fillId="4" borderId="1" xfId="0" applyFont="1" applyFill="1" applyBorder="1"/>
    <xf numFmtId="14" fontId="1" fillId="4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/>
    <xf numFmtId="0" fontId="1" fillId="4" borderId="2" xfId="0" applyFont="1" applyFill="1" applyBorder="1"/>
    <xf numFmtId="0" fontId="2" fillId="3" borderId="2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/>
    <xf numFmtId="1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7" fillId="4" borderId="2" xfId="0" applyFont="1" applyFill="1" applyBorder="1"/>
    <xf numFmtId="0" fontId="8" fillId="4" borderId="1" xfId="0" applyFont="1" applyFill="1" applyBorder="1"/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" borderId="3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5" borderId="2" xfId="0" applyFont="1" applyFill="1" applyBorder="1"/>
  </cellXfs>
  <cellStyles count="1">
    <cellStyle name="Normal" xfId="0" builtinId="0"/>
  </cellStyles>
  <dxfs count="9"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87-A6DB-4F71-99E5-7DF2752740FF}">
  <dimension ref="A2:X33"/>
  <sheetViews>
    <sheetView showGridLines="0" zoomScale="72" zoomScaleNormal="48" workbookViewId="0">
      <pane xSplit="9" ySplit="8" topLeftCell="AG9" activePane="bottomRight" state="frozen"/>
      <selection pane="topRight" activeCell="G1" sqref="G1"/>
      <selection pane="bottomLeft" activeCell="A9" sqref="A9"/>
      <selection pane="bottomRight" activeCell="AK21" sqref="AK21"/>
    </sheetView>
  </sheetViews>
  <sheetFormatPr defaultRowHeight="15.6" x14ac:dyDescent="0.3"/>
  <cols>
    <col min="1" max="1" width="102.44140625" style="1" customWidth="1"/>
    <col min="2" max="3" width="17.77734375" style="1" hidden="1" customWidth="1"/>
    <col min="4" max="5" width="8.88671875" style="1" hidden="1" customWidth="1"/>
    <col min="6" max="6" width="19" style="1" customWidth="1"/>
    <col min="7" max="7" width="40.6640625" style="1" customWidth="1"/>
    <col min="8" max="8" width="8.88671875" style="1"/>
    <col min="9" max="9" width="10.88671875" style="1" customWidth="1"/>
    <col min="10" max="24" width="11.44140625" style="1" bestFit="1" customWidth="1"/>
    <col min="25" max="16384" width="8.88671875" style="1"/>
  </cols>
  <sheetData>
    <row r="2" spans="1:24" x14ac:dyDescent="0.3">
      <c r="B2" s="1" t="s">
        <v>21</v>
      </c>
      <c r="C2" s="27" t="s">
        <v>25</v>
      </c>
      <c r="D2" s="27"/>
      <c r="E2" s="27"/>
      <c r="F2" s="21" t="s">
        <v>21</v>
      </c>
      <c r="G2" s="21" t="s">
        <v>25</v>
      </c>
      <c r="H2" s="20"/>
      <c r="I2" s="20"/>
    </row>
    <row r="3" spans="1:24" x14ac:dyDescent="0.3">
      <c r="B3" s="1" t="s">
        <v>22</v>
      </c>
      <c r="C3" s="2">
        <v>45484</v>
      </c>
      <c r="F3" s="21" t="s">
        <v>22</v>
      </c>
      <c r="G3" s="22">
        <v>45484</v>
      </c>
    </row>
    <row r="4" spans="1:24" x14ac:dyDescent="0.3">
      <c r="B4" s="1" t="s">
        <v>23</v>
      </c>
      <c r="C4" s="2">
        <f ca="1">TODAY()</f>
        <v>45754</v>
      </c>
      <c r="F4" s="21" t="s">
        <v>23</v>
      </c>
      <c r="G4" s="22">
        <v>45581</v>
      </c>
    </row>
    <row r="5" spans="1:24" x14ac:dyDescent="0.3">
      <c r="B5" s="1" t="s">
        <v>24</v>
      </c>
      <c r="C5" s="9">
        <f ca="1">ROUNDUP((C4-C3)/7,0)</f>
        <v>39</v>
      </c>
      <c r="F5" s="21" t="s">
        <v>24</v>
      </c>
      <c r="G5" s="23">
        <f>ROUNDUP((G4-G3)/7,0)</f>
        <v>14</v>
      </c>
    </row>
    <row r="7" spans="1:24" s="3" customFormat="1" x14ac:dyDescent="0.3">
      <c r="J7" s="10">
        <f>C3</f>
        <v>45484</v>
      </c>
      <c r="K7" s="10">
        <f t="shared" ref="K7:X7" si="0">J7+7</f>
        <v>45491</v>
      </c>
      <c r="L7" s="10">
        <f t="shared" si="0"/>
        <v>45498</v>
      </c>
      <c r="M7" s="10">
        <f t="shared" si="0"/>
        <v>45505</v>
      </c>
      <c r="N7" s="10">
        <f t="shared" si="0"/>
        <v>45512</v>
      </c>
      <c r="O7" s="10">
        <f t="shared" si="0"/>
        <v>45519</v>
      </c>
      <c r="P7" s="10">
        <f t="shared" si="0"/>
        <v>45526</v>
      </c>
      <c r="Q7" s="10">
        <f t="shared" si="0"/>
        <v>45533</v>
      </c>
      <c r="R7" s="10">
        <f t="shared" si="0"/>
        <v>45540</v>
      </c>
      <c r="S7" s="10">
        <f t="shared" si="0"/>
        <v>45547</v>
      </c>
      <c r="T7" s="10">
        <f t="shared" si="0"/>
        <v>45554</v>
      </c>
      <c r="U7" s="10">
        <f t="shared" si="0"/>
        <v>45561</v>
      </c>
      <c r="V7" s="10">
        <f t="shared" si="0"/>
        <v>45568</v>
      </c>
      <c r="W7" s="10">
        <f t="shared" si="0"/>
        <v>45575</v>
      </c>
      <c r="X7" s="10">
        <f t="shared" si="0"/>
        <v>45582</v>
      </c>
    </row>
    <row r="8" spans="1:24" s="3" customFormat="1" x14ac:dyDescent="0.3">
      <c r="A8" s="5" t="s">
        <v>0</v>
      </c>
      <c r="B8" s="5" t="s">
        <v>1</v>
      </c>
      <c r="C8" s="5" t="s">
        <v>2</v>
      </c>
      <c r="D8" s="6" t="s">
        <v>3</v>
      </c>
      <c r="E8" s="6" t="s">
        <v>4</v>
      </c>
      <c r="F8" s="5" t="s">
        <v>1</v>
      </c>
      <c r="G8" s="5" t="s">
        <v>2</v>
      </c>
      <c r="H8" s="6" t="s">
        <v>3</v>
      </c>
      <c r="I8" s="6" t="s">
        <v>4</v>
      </c>
      <c r="J8" s="11">
        <v>1</v>
      </c>
      <c r="K8" s="11">
        <f>J8+1</f>
        <v>2</v>
      </c>
      <c r="L8" s="11">
        <f t="shared" ref="L8:X8" si="1">K8+1</f>
        <v>3</v>
      </c>
      <c r="M8" s="11">
        <f t="shared" si="1"/>
        <v>4</v>
      </c>
      <c r="N8" s="11">
        <f t="shared" si="1"/>
        <v>5</v>
      </c>
      <c r="O8" s="11">
        <f t="shared" si="1"/>
        <v>6</v>
      </c>
      <c r="P8" s="11">
        <f t="shared" si="1"/>
        <v>7</v>
      </c>
      <c r="Q8" s="11">
        <f t="shared" si="1"/>
        <v>8</v>
      </c>
      <c r="R8" s="11">
        <f t="shared" si="1"/>
        <v>9</v>
      </c>
      <c r="S8" s="11">
        <f t="shared" si="1"/>
        <v>10</v>
      </c>
      <c r="T8" s="11">
        <f t="shared" si="1"/>
        <v>11</v>
      </c>
      <c r="U8" s="11">
        <f t="shared" si="1"/>
        <v>12</v>
      </c>
      <c r="V8" s="11">
        <f t="shared" si="1"/>
        <v>13</v>
      </c>
      <c r="W8" s="11">
        <f t="shared" si="1"/>
        <v>14</v>
      </c>
      <c r="X8" s="11">
        <f t="shared" si="1"/>
        <v>15</v>
      </c>
    </row>
    <row r="9" spans="1:24" s="12" customFormat="1" x14ac:dyDescent="0.3">
      <c r="B9" s="13"/>
      <c r="C9" s="13"/>
      <c r="E9" s="14"/>
      <c r="F9" s="13"/>
      <c r="G9" s="13"/>
      <c r="I9" s="14"/>
    </row>
    <row r="10" spans="1:24" s="12" customFormat="1" x14ac:dyDescent="0.3">
      <c r="A10" s="15" t="s">
        <v>5</v>
      </c>
      <c r="B10" s="16">
        <v>45484</v>
      </c>
      <c r="C10" s="16">
        <v>45490</v>
      </c>
      <c r="D10" s="15">
        <f>IF(B10="","",C10-B10)</f>
        <v>6</v>
      </c>
      <c r="E10" s="17">
        <v>1</v>
      </c>
      <c r="F10" s="16">
        <v>45484</v>
      </c>
      <c r="G10" s="16">
        <v>45490</v>
      </c>
      <c r="H10" s="15">
        <f>IF(F10="","",G10-F10)</f>
        <v>6</v>
      </c>
      <c r="I10" s="17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s="12" customFormat="1" x14ac:dyDescent="0.3">
      <c r="A11" s="15" t="s">
        <v>6</v>
      </c>
      <c r="B11" s="16">
        <v>45491</v>
      </c>
      <c r="C11" s="16">
        <v>45497</v>
      </c>
      <c r="D11" s="15">
        <f t="shared" ref="D11:D25" si="2">IF(B11="","",C11-B11)</f>
        <v>6</v>
      </c>
      <c r="E11" s="17">
        <v>1</v>
      </c>
      <c r="F11" s="16">
        <v>45491</v>
      </c>
      <c r="G11" s="16">
        <v>45497</v>
      </c>
      <c r="H11" s="15">
        <v>6</v>
      </c>
      <c r="I11" s="17">
        <v>1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s="12" customFormat="1" x14ac:dyDescent="0.3">
      <c r="A12" s="15" t="s">
        <v>7</v>
      </c>
      <c r="B12" s="16">
        <v>45498</v>
      </c>
      <c r="C12" s="16">
        <v>45504</v>
      </c>
      <c r="D12" s="15">
        <f t="shared" si="2"/>
        <v>6</v>
      </c>
      <c r="E12" s="17">
        <v>1</v>
      </c>
      <c r="F12" s="16">
        <v>45498</v>
      </c>
      <c r="G12" s="16">
        <v>45504</v>
      </c>
      <c r="H12" s="15">
        <f t="shared" ref="H12:H25" si="3">IF(F12="","",G12-F12)</f>
        <v>6</v>
      </c>
      <c r="I12" s="17">
        <v>1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s="12" customFormat="1" x14ac:dyDescent="0.3">
      <c r="A13" s="15" t="s">
        <v>8</v>
      </c>
      <c r="B13" s="16">
        <v>45505</v>
      </c>
      <c r="C13" s="16">
        <v>45511</v>
      </c>
      <c r="D13" s="15">
        <f t="shared" si="2"/>
        <v>6</v>
      </c>
      <c r="E13" s="17">
        <v>0.8</v>
      </c>
      <c r="F13" s="16">
        <v>45505</v>
      </c>
      <c r="G13" s="16">
        <v>45511</v>
      </c>
      <c r="H13" s="15">
        <f t="shared" si="3"/>
        <v>6</v>
      </c>
      <c r="I13" s="17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s="12" customFormat="1" x14ac:dyDescent="0.3">
      <c r="A14" s="15" t="s">
        <v>9</v>
      </c>
      <c r="B14" s="16">
        <v>45512</v>
      </c>
      <c r="C14" s="16">
        <v>45518</v>
      </c>
      <c r="D14" s="15">
        <f t="shared" si="2"/>
        <v>6</v>
      </c>
      <c r="E14" s="17">
        <v>0.9</v>
      </c>
      <c r="F14" s="16">
        <v>45512</v>
      </c>
      <c r="G14" s="16">
        <v>45518</v>
      </c>
      <c r="H14" s="15">
        <f t="shared" si="3"/>
        <v>6</v>
      </c>
      <c r="I14" s="17">
        <v>1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s="12" customFormat="1" x14ac:dyDescent="0.3">
      <c r="A15" s="15" t="s">
        <v>10</v>
      </c>
      <c r="B15" s="16">
        <v>45519</v>
      </c>
      <c r="C15" s="16">
        <v>45525</v>
      </c>
      <c r="D15" s="15">
        <f t="shared" si="2"/>
        <v>6</v>
      </c>
      <c r="E15" s="17">
        <v>0.5</v>
      </c>
      <c r="F15" s="16">
        <v>45519</v>
      </c>
      <c r="G15" s="16">
        <v>45525</v>
      </c>
      <c r="H15" s="15">
        <f t="shared" si="3"/>
        <v>6</v>
      </c>
      <c r="I15" s="17">
        <v>1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s="12" customFormat="1" x14ac:dyDescent="0.3">
      <c r="A16" s="15" t="s">
        <v>11</v>
      </c>
      <c r="B16" s="16">
        <v>45526</v>
      </c>
      <c r="C16" s="16">
        <v>45532</v>
      </c>
      <c r="D16" s="15">
        <f t="shared" si="2"/>
        <v>6</v>
      </c>
      <c r="E16" s="17">
        <v>0</v>
      </c>
      <c r="F16" s="16">
        <v>45526</v>
      </c>
      <c r="G16" s="16">
        <v>45532</v>
      </c>
      <c r="H16" s="15">
        <f t="shared" si="3"/>
        <v>6</v>
      </c>
      <c r="I16" s="17">
        <v>1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s="12" customFormat="1" x14ac:dyDescent="0.3">
      <c r="A17" s="15" t="s">
        <v>12</v>
      </c>
      <c r="B17" s="16">
        <v>45533</v>
      </c>
      <c r="C17" s="16">
        <v>45539</v>
      </c>
      <c r="D17" s="15">
        <f t="shared" si="2"/>
        <v>6</v>
      </c>
      <c r="E17" s="17">
        <v>0</v>
      </c>
      <c r="F17" s="16">
        <v>45533</v>
      </c>
      <c r="G17" s="16">
        <v>45539</v>
      </c>
      <c r="H17" s="15">
        <f t="shared" si="3"/>
        <v>6</v>
      </c>
      <c r="I17" s="17">
        <v>1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s="4" customFormat="1" x14ac:dyDescent="0.3">
      <c r="A18" s="7" t="s">
        <v>20</v>
      </c>
      <c r="B18" s="7"/>
      <c r="C18" s="7"/>
      <c r="D18" s="8" t="str">
        <f t="shared" si="2"/>
        <v/>
      </c>
      <c r="E18" s="8"/>
      <c r="F18" s="7"/>
      <c r="G18" s="7"/>
      <c r="H18" s="8" t="str">
        <f t="shared" si="3"/>
        <v/>
      </c>
      <c r="I18" s="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s="12" customFormat="1" x14ac:dyDescent="0.3">
      <c r="A19" s="15" t="s">
        <v>13</v>
      </c>
      <c r="B19" s="16">
        <v>45540</v>
      </c>
      <c r="C19" s="16">
        <v>45546</v>
      </c>
      <c r="D19" s="15">
        <f t="shared" si="2"/>
        <v>6</v>
      </c>
      <c r="E19" s="17">
        <v>0</v>
      </c>
      <c r="F19" s="16">
        <v>45540</v>
      </c>
      <c r="G19" s="16">
        <v>45546</v>
      </c>
      <c r="H19" s="15">
        <f t="shared" si="3"/>
        <v>6</v>
      </c>
      <c r="I19" s="17"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s="12" customFormat="1" x14ac:dyDescent="0.3">
      <c r="A20" s="15" t="s">
        <v>14</v>
      </c>
      <c r="B20" s="16">
        <v>45547</v>
      </c>
      <c r="C20" s="16">
        <v>45553</v>
      </c>
      <c r="D20" s="15">
        <f t="shared" si="2"/>
        <v>6</v>
      </c>
      <c r="E20" s="17">
        <v>0</v>
      </c>
      <c r="F20" s="16">
        <v>45547</v>
      </c>
      <c r="G20" s="16">
        <v>45553</v>
      </c>
      <c r="H20" s="15">
        <f t="shared" si="3"/>
        <v>6</v>
      </c>
      <c r="I20" s="17">
        <v>1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s="12" customFormat="1" x14ac:dyDescent="0.3">
      <c r="A21" s="15" t="s">
        <v>15</v>
      </c>
      <c r="B21" s="16">
        <v>45554</v>
      </c>
      <c r="C21" s="16">
        <v>45560</v>
      </c>
      <c r="D21" s="15">
        <f t="shared" si="2"/>
        <v>6</v>
      </c>
      <c r="E21" s="17">
        <v>0</v>
      </c>
      <c r="F21" s="16">
        <v>45554</v>
      </c>
      <c r="G21" s="16">
        <v>45560</v>
      </c>
      <c r="H21" s="15">
        <f t="shared" si="3"/>
        <v>6</v>
      </c>
      <c r="I21" s="17"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s="12" customFormat="1" x14ac:dyDescent="0.3">
      <c r="A22" s="15" t="s">
        <v>16</v>
      </c>
      <c r="B22" s="16">
        <v>45561</v>
      </c>
      <c r="C22" s="16">
        <v>45567</v>
      </c>
      <c r="D22" s="15">
        <f t="shared" si="2"/>
        <v>6</v>
      </c>
      <c r="E22" s="17">
        <v>0</v>
      </c>
      <c r="F22" s="16">
        <v>45561</v>
      </c>
      <c r="G22" s="16">
        <v>45567</v>
      </c>
      <c r="H22" s="15">
        <f t="shared" si="3"/>
        <v>6</v>
      </c>
      <c r="I22" s="17">
        <v>1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s="4" customFormat="1" x14ac:dyDescent="0.3">
      <c r="A23" s="7" t="s">
        <v>19</v>
      </c>
      <c r="B23" s="7"/>
      <c r="C23" s="7"/>
      <c r="D23" s="8" t="str">
        <f t="shared" si="2"/>
        <v/>
      </c>
      <c r="E23" s="8"/>
      <c r="F23" s="7"/>
      <c r="G23" s="7"/>
      <c r="H23" s="8" t="str">
        <f t="shared" si="3"/>
        <v/>
      </c>
      <c r="I23" s="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s="12" customFormat="1" x14ac:dyDescent="0.3">
      <c r="A24" s="15" t="s">
        <v>17</v>
      </c>
      <c r="B24" s="16">
        <v>45568</v>
      </c>
      <c r="C24" s="16">
        <v>45574</v>
      </c>
      <c r="D24" s="15">
        <f t="shared" si="2"/>
        <v>6</v>
      </c>
      <c r="E24" s="17">
        <v>0</v>
      </c>
      <c r="F24" s="16">
        <v>45568</v>
      </c>
      <c r="G24" s="16">
        <v>45574</v>
      </c>
      <c r="H24" s="15">
        <f t="shared" si="3"/>
        <v>6</v>
      </c>
      <c r="I24" s="17"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s="12" customFormat="1" x14ac:dyDescent="0.3">
      <c r="A25" s="15" t="s">
        <v>18</v>
      </c>
      <c r="B25" s="16">
        <v>45575</v>
      </c>
      <c r="C25" s="16">
        <v>45581</v>
      </c>
      <c r="D25" s="15">
        <f t="shared" si="2"/>
        <v>6</v>
      </c>
      <c r="E25" s="17">
        <v>0</v>
      </c>
      <c r="F25" s="16">
        <v>45575</v>
      </c>
      <c r="G25" s="16">
        <v>45581</v>
      </c>
      <c r="H25" s="15">
        <f t="shared" si="3"/>
        <v>6</v>
      </c>
      <c r="I25" s="17">
        <v>1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33" spans="10:10" x14ac:dyDescent="0.3">
      <c r="J33" s="26"/>
    </row>
  </sheetData>
  <mergeCells count="1">
    <mergeCell ref="C2:E2"/>
  </mergeCells>
  <conditionalFormatting sqref="E10:E25">
    <cfRule type="dataBar" priority="4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{7D2C395A-EC7A-44C1-9D27-81338208F446}</x14:id>
        </ext>
      </extLst>
    </cfRule>
  </conditionalFormatting>
  <conditionalFormatting sqref="I10:I25">
    <cfRule type="dataBar" priority="1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{C5679042-BBF3-42CA-A0AD-22E398291114}</x14:id>
        </ext>
      </extLst>
    </cfRule>
  </conditionalFormatting>
  <conditionalFormatting sqref="J7:X25">
    <cfRule type="expression" dxfId="8" priority="2">
      <formula>J$8=$C$5</formula>
    </cfRule>
  </conditionalFormatting>
  <conditionalFormatting sqref="J10:X25">
    <cfRule type="expression" dxfId="7" priority="3">
      <formula>AND(J$7&gt;=$B10,J$7&lt;=$B10+($D10*$E10)-1)</formula>
    </cfRule>
    <cfRule type="expression" dxfId="6" priority="5">
      <formula>AND(J$7&gt;=$B10,J$7&lt;=$C10)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2C395A-EC7A-44C1-9D27-81338208F4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E10:E25</xm:sqref>
        </x14:conditionalFormatting>
        <x14:conditionalFormatting xmlns:xm="http://schemas.microsoft.com/office/excel/2006/main">
          <x14:cfRule type="dataBar" id="{C5679042-BBF3-42CA-A0AD-22E3982911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0328-D489-4D09-957F-97F0C7CB7BA4}">
  <dimension ref="A1:W25"/>
  <sheetViews>
    <sheetView zoomScale="95" zoomScaleNormal="86" workbookViewId="0">
      <selection activeCell="A27" sqref="A27"/>
    </sheetView>
  </sheetViews>
  <sheetFormatPr defaultRowHeight="15.6" x14ac:dyDescent="0.3"/>
  <cols>
    <col min="1" max="1" width="88.44140625" style="1" customWidth="1"/>
    <col min="2" max="2" width="19" style="1" customWidth="1"/>
    <col min="3" max="3" width="40.33203125" style="1" customWidth="1"/>
    <col min="4" max="5" width="8.88671875" style="1"/>
    <col min="6" max="20" width="11.44140625" style="1" bestFit="1" customWidth="1"/>
  </cols>
  <sheetData>
    <row r="1" spans="1:23" x14ac:dyDescent="0.3">
      <c r="A1" s="28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0"/>
      <c r="V1" s="20"/>
      <c r="W1" s="20"/>
    </row>
    <row r="2" spans="1:23" ht="15.6" customHeight="1" x14ac:dyDescent="0.3">
      <c r="A2" s="28"/>
      <c r="B2" s="21" t="s">
        <v>21</v>
      </c>
      <c r="C2" s="21" t="s">
        <v>25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3" ht="15.6" customHeight="1" x14ac:dyDescent="0.3">
      <c r="A3" s="28"/>
      <c r="B3" s="21" t="s">
        <v>22</v>
      </c>
      <c r="C3" s="22">
        <v>45484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3" ht="15.6" customHeight="1" x14ac:dyDescent="0.3">
      <c r="A4" s="28"/>
      <c r="B4" s="21" t="s">
        <v>23</v>
      </c>
      <c r="C4" s="22">
        <v>45581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3" ht="15.6" customHeight="1" x14ac:dyDescent="0.3">
      <c r="A5" s="28"/>
      <c r="B5" s="21" t="s">
        <v>24</v>
      </c>
      <c r="C5" s="23">
        <f>ROUNDUP((C4-C3)/7,0)</f>
        <v>14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3" x14ac:dyDescent="0.3">
      <c r="A6" s="28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3" x14ac:dyDescent="0.3">
      <c r="A7" s="3"/>
      <c r="B7" s="3"/>
      <c r="C7" s="3"/>
      <c r="D7" s="3"/>
      <c r="E7" s="3"/>
      <c r="F7" s="10">
        <f>C3</f>
        <v>45484</v>
      </c>
      <c r="G7" s="10">
        <f t="shared" ref="G7:T7" si="0">F7+7</f>
        <v>45491</v>
      </c>
      <c r="H7" s="10">
        <f t="shared" si="0"/>
        <v>45498</v>
      </c>
      <c r="I7" s="10">
        <f t="shared" si="0"/>
        <v>45505</v>
      </c>
      <c r="J7" s="10">
        <f t="shared" si="0"/>
        <v>45512</v>
      </c>
      <c r="K7" s="10">
        <f t="shared" si="0"/>
        <v>45519</v>
      </c>
      <c r="L7" s="10">
        <f t="shared" si="0"/>
        <v>45526</v>
      </c>
      <c r="M7" s="10">
        <f t="shared" si="0"/>
        <v>45533</v>
      </c>
      <c r="N7" s="10">
        <f t="shared" si="0"/>
        <v>45540</v>
      </c>
      <c r="O7" s="10">
        <f t="shared" si="0"/>
        <v>45547</v>
      </c>
      <c r="P7" s="10">
        <f t="shared" si="0"/>
        <v>45554</v>
      </c>
      <c r="Q7" s="10">
        <f t="shared" si="0"/>
        <v>45561</v>
      </c>
      <c r="R7" s="10">
        <f t="shared" si="0"/>
        <v>45568</v>
      </c>
      <c r="S7" s="10">
        <f t="shared" si="0"/>
        <v>45575</v>
      </c>
      <c r="T7" s="10">
        <f t="shared" si="0"/>
        <v>45582</v>
      </c>
    </row>
    <row r="8" spans="1:23" x14ac:dyDescent="0.3">
      <c r="A8" s="5" t="s">
        <v>0</v>
      </c>
      <c r="B8" s="5" t="s">
        <v>1</v>
      </c>
      <c r="C8" s="5" t="s">
        <v>2</v>
      </c>
      <c r="D8" s="6" t="s">
        <v>3</v>
      </c>
      <c r="E8" s="6" t="s">
        <v>4</v>
      </c>
      <c r="F8" s="11">
        <v>1</v>
      </c>
      <c r="G8" s="11">
        <f>F8+1</f>
        <v>2</v>
      </c>
      <c r="H8" s="11">
        <f t="shared" ref="H8:T8" si="1">G8+1</f>
        <v>3</v>
      </c>
      <c r="I8" s="11">
        <f t="shared" si="1"/>
        <v>4</v>
      </c>
      <c r="J8" s="11">
        <f t="shared" si="1"/>
        <v>5</v>
      </c>
      <c r="K8" s="11">
        <f t="shared" si="1"/>
        <v>6</v>
      </c>
      <c r="L8" s="11">
        <f t="shared" si="1"/>
        <v>7</v>
      </c>
      <c r="M8" s="11">
        <f t="shared" si="1"/>
        <v>8</v>
      </c>
      <c r="N8" s="11">
        <f t="shared" si="1"/>
        <v>9</v>
      </c>
      <c r="O8" s="11">
        <f t="shared" si="1"/>
        <v>10</v>
      </c>
      <c r="P8" s="11">
        <f t="shared" si="1"/>
        <v>11</v>
      </c>
      <c r="Q8" s="11">
        <f t="shared" si="1"/>
        <v>12</v>
      </c>
      <c r="R8" s="11">
        <f t="shared" si="1"/>
        <v>13</v>
      </c>
      <c r="S8" s="11">
        <f t="shared" si="1"/>
        <v>14</v>
      </c>
      <c r="T8" s="11">
        <f t="shared" si="1"/>
        <v>15</v>
      </c>
    </row>
    <row r="9" spans="1:23" x14ac:dyDescent="0.3">
      <c r="A9" s="12"/>
      <c r="B9" s="13"/>
      <c r="C9" s="13"/>
      <c r="D9" s="12"/>
      <c r="E9" s="1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3" x14ac:dyDescent="0.3">
      <c r="A10" s="15" t="s">
        <v>26</v>
      </c>
      <c r="B10" s="16">
        <v>45484</v>
      </c>
      <c r="C10" s="16">
        <v>45490</v>
      </c>
      <c r="D10" s="15">
        <f>IF(B10="","",C10-B10)</f>
        <v>6</v>
      </c>
      <c r="E10" s="17">
        <v>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3" x14ac:dyDescent="0.3">
      <c r="A11" s="15" t="s">
        <v>7</v>
      </c>
      <c r="B11" s="16">
        <v>45491</v>
      </c>
      <c r="C11" s="16">
        <v>45497</v>
      </c>
      <c r="D11" s="15">
        <v>6</v>
      </c>
      <c r="E11" s="17">
        <v>1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3" x14ac:dyDescent="0.3">
      <c r="A12" s="15" t="s">
        <v>6</v>
      </c>
      <c r="B12" s="16">
        <v>45498</v>
      </c>
      <c r="C12" s="16">
        <v>45504</v>
      </c>
      <c r="D12" s="15">
        <f t="shared" ref="D12:D25" si="2">IF(B12="","",C12-B12)</f>
        <v>6</v>
      </c>
      <c r="E12" s="17">
        <v>1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3" x14ac:dyDescent="0.3">
      <c r="A13" s="15" t="s">
        <v>27</v>
      </c>
      <c r="B13" s="16">
        <v>45505</v>
      </c>
      <c r="C13" s="16">
        <v>45511</v>
      </c>
      <c r="D13" s="15">
        <f t="shared" si="2"/>
        <v>6</v>
      </c>
      <c r="E13" s="17">
        <v>1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1:23" x14ac:dyDescent="0.3">
      <c r="A14" s="25" t="s">
        <v>28</v>
      </c>
      <c r="B14" s="16">
        <v>45512</v>
      </c>
      <c r="C14" s="16">
        <v>45518</v>
      </c>
      <c r="D14" s="15">
        <f t="shared" si="2"/>
        <v>6</v>
      </c>
      <c r="E14" s="17">
        <v>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3" x14ac:dyDescent="0.3">
      <c r="A15" s="15" t="s">
        <v>29</v>
      </c>
      <c r="B15" s="16">
        <v>45519</v>
      </c>
      <c r="C15" s="16">
        <v>45525</v>
      </c>
      <c r="D15" s="15">
        <f t="shared" si="2"/>
        <v>6</v>
      </c>
      <c r="E15" s="17">
        <v>1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3" x14ac:dyDescent="0.3">
      <c r="A16" s="15" t="s">
        <v>30</v>
      </c>
      <c r="B16" s="16">
        <v>45526</v>
      </c>
      <c r="C16" s="16">
        <v>45532</v>
      </c>
      <c r="D16" s="15">
        <f t="shared" si="2"/>
        <v>6</v>
      </c>
      <c r="E16" s="17">
        <v>1</v>
      </c>
      <c r="F16" s="18"/>
      <c r="G16" s="18"/>
      <c r="H16" s="18"/>
      <c r="I16" s="18"/>
      <c r="J16" s="18"/>
      <c r="K16" s="18"/>
      <c r="L16" s="24">
        <f>$K$15</f>
        <v>0</v>
      </c>
      <c r="M16" s="18"/>
      <c r="N16" s="18"/>
      <c r="O16" s="18"/>
      <c r="P16" s="18"/>
      <c r="Q16" s="18"/>
      <c r="R16" s="18"/>
      <c r="S16" s="18"/>
      <c r="T16" s="18"/>
    </row>
    <row r="17" spans="1:20" x14ac:dyDescent="0.3">
      <c r="A17" s="15" t="s">
        <v>31</v>
      </c>
      <c r="B17" s="16">
        <v>45533</v>
      </c>
      <c r="C17" s="16">
        <v>45539</v>
      </c>
      <c r="D17" s="15">
        <f t="shared" si="2"/>
        <v>6</v>
      </c>
      <c r="E17" s="17">
        <v>1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3">
      <c r="A18" s="7" t="s">
        <v>20</v>
      </c>
      <c r="B18" s="7"/>
      <c r="C18" s="7"/>
      <c r="D18" s="8" t="str">
        <f t="shared" si="2"/>
        <v/>
      </c>
      <c r="E18" s="8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5" t="s">
        <v>13</v>
      </c>
      <c r="B19" s="16">
        <v>45540</v>
      </c>
      <c r="C19" s="16">
        <v>45546</v>
      </c>
      <c r="D19" s="15">
        <f t="shared" si="2"/>
        <v>6</v>
      </c>
      <c r="E19" s="17">
        <v>1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x14ac:dyDescent="0.3">
      <c r="A20" s="15" t="s">
        <v>32</v>
      </c>
      <c r="B20" s="16">
        <v>45547</v>
      </c>
      <c r="C20" s="16">
        <v>45553</v>
      </c>
      <c r="D20" s="15">
        <f t="shared" si="2"/>
        <v>6</v>
      </c>
      <c r="E20" s="17">
        <v>1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3">
      <c r="A21" s="15" t="s">
        <v>33</v>
      </c>
      <c r="B21" s="16">
        <v>45554</v>
      </c>
      <c r="C21" s="16">
        <v>45560</v>
      </c>
      <c r="D21" s="15">
        <f t="shared" si="2"/>
        <v>6</v>
      </c>
      <c r="E21" s="17">
        <v>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3">
      <c r="A22" s="15" t="s">
        <v>34</v>
      </c>
      <c r="B22" s="16">
        <v>45561</v>
      </c>
      <c r="C22" s="16">
        <v>45567</v>
      </c>
      <c r="D22" s="15">
        <f t="shared" si="2"/>
        <v>6</v>
      </c>
      <c r="E22" s="17">
        <v>1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x14ac:dyDescent="0.3">
      <c r="A23" s="7" t="s">
        <v>19</v>
      </c>
      <c r="B23" s="7"/>
      <c r="C23" s="7"/>
      <c r="D23" s="8" t="str">
        <f t="shared" si="2"/>
        <v/>
      </c>
      <c r="E23" s="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5" t="s">
        <v>17</v>
      </c>
      <c r="B24" s="16">
        <v>45568</v>
      </c>
      <c r="C24" s="16">
        <v>45574</v>
      </c>
      <c r="D24" s="15">
        <f t="shared" si="2"/>
        <v>6</v>
      </c>
      <c r="E24" s="17">
        <v>1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x14ac:dyDescent="0.3">
      <c r="A25" s="15" t="s">
        <v>35</v>
      </c>
      <c r="B25" s="16">
        <v>45575</v>
      </c>
      <c r="C25" s="16">
        <v>45581</v>
      </c>
      <c r="D25" s="15">
        <f t="shared" si="2"/>
        <v>6</v>
      </c>
      <c r="E25" s="17">
        <v>1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</sheetData>
  <mergeCells count="4">
    <mergeCell ref="D1:T6"/>
    <mergeCell ref="A1:A6"/>
    <mergeCell ref="B1:C1"/>
    <mergeCell ref="B6:C6"/>
  </mergeCells>
  <conditionalFormatting sqref="E10:E25">
    <cfRule type="dataBar" priority="11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{51A43F61-8906-445E-8B12-7E861D6AD3DF}</x14:id>
        </ext>
      </extLst>
    </cfRule>
  </conditionalFormatting>
  <conditionalFormatting sqref="F7:T25">
    <cfRule type="expression" dxfId="5" priority="1">
      <formula>F$8=$C$5</formula>
    </cfRule>
  </conditionalFormatting>
  <conditionalFormatting sqref="F10:T25">
    <cfRule type="expression" dxfId="4" priority="3">
      <formula>AND(F$7&gt;=$B10,F$7&lt;=$B10+($D10*$E10)-1)</formula>
    </cfRule>
    <cfRule type="expression" dxfId="3" priority="4">
      <formula>AND(F$7&gt;=$B10,F$7&lt;=$C10)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A43F61-8906-445E-8B12-7E861D6AD3D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E10:E25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D588-8FA1-4840-A6D8-8DD0F70678F7}">
  <dimension ref="A1:W26"/>
  <sheetViews>
    <sheetView tabSelected="1" zoomScale="61" workbookViewId="0">
      <selection activeCell="AD35" sqref="AD35"/>
    </sheetView>
  </sheetViews>
  <sheetFormatPr defaultRowHeight="15.6" x14ac:dyDescent="0.3"/>
  <cols>
    <col min="1" max="1" width="88.44140625" style="1" customWidth="1"/>
    <col min="2" max="2" width="19" style="1" customWidth="1"/>
    <col min="3" max="3" width="39.5546875" style="1" customWidth="1"/>
    <col min="4" max="5" width="8.88671875" style="1"/>
    <col min="6" max="20" width="11.44140625" style="1" bestFit="1" customWidth="1"/>
  </cols>
  <sheetData>
    <row r="1" spans="1:23" x14ac:dyDescent="0.3">
      <c r="A1" s="28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0"/>
      <c r="V1" s="20"/>
      <c r="W1" s="20"/>
    </row>
    <row r="2" spans="1:23" ht="15.6" customHeight="1" x14ac:dyDescent="0.3">
      <c r="A2" s="28"/>
      <c r="B2" s="21" t="s">
        <v>21</v>
      </c>
      <c r="C2" s="21" t="s">
        <v>25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3" ht="15.6" customHeight="1" x14ac:dyDescent="0.3">
      <c r="A3" s="28"/>
      <c r="B3" s="21" t="s">
        <v>22</v>
      </c>
      <c r="C3" s="22">
        <v>45663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3" ht="15.6" customHeight="1" x14ac:dyDescent="0.3">
      <c r="A4" s="28"/>
      <c r="B4" s="21" t="s">
        <v>23</v>
      </c>
      <c r="C4" s="22">
        <v>45767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3" ht="15.6" customHeight="1" x14ac:dyDescent="0.3">
      <c r="A5" s="28"/>
      <c r="B5" s="21" t="s">
        <v>24</v>
      </c>
      <c r="C5" s="23">
        <f>ROUNDUP((C4-C3)/7,0)</f>
        <v>15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3" x14ac:dyDescent="0.3">
      <c r="A6" s="28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3" x14ac:dyDescent="0.3">
      <c r="A7" s="3"/>
      <c r="B7" s="3"/>
      <c r="C7" s="3"/>
      <c r="D7" s="3"/>
      <c r="E7" s="3"/>
      <c r="F7" s="10">
        <f>C3</f>
        <v>45663</v>
      </c>
      <c r="G7" s="10">
        <f t="shared" ref="G7:T7" si="0">F7+7</f>
        <v>45670</v>
      </c>
      <c r="H7" s="10">
        <f t="shared" si="0"/>
        <v>45677</v>
      </c>
      <c r="I7" s="10">
        <f t="shared" si="0"/>
        <v>45684</v>
      </c>
      <c r="J7" s="10">
        <f t="shared" si="0"/>
        <v>45691</v>
      </c>
      <c r="K7" s="10">
        <f t="shared" si="0"/>
        <v>45698</v>
      </c>
      <c r="L7" s="10">
        <f t="shared" si="0"/>
        <v>45705</v>
      </c>
      <c r="M7" s="10">
        <f t="shared" si="0"/>
        <v>45712</v>
      </c>
      <c r="N7" s="10">
        <f t="shared" si="0"/>
        <v>45719</v>
      </c>
      <c r="O7" s="10">
        <f t="shared" si="0"/>
        <v>45726</v>
      </c>
      <c r="P7" s="10">
        <f t="shared" si="0"/>
        <v>45733</v>
      </c>
      <c r="Q7" s="10">
        <f t="shared" si="0"/>
        <v>45740</v>
      </c>
      <c r="R7" s="10">
        <f t="shared" si="0"/>
        <v>45747</v>
      </c>
      <c r="S7" s="10">
        <f t="shared" si="0"/>
        <v>45754</v>
      </c>
      <c r="T7" s="10">
        <f t="shared" si="0"/>
        <v>45761</v>
      </c>
    </row>
    <row r="8" spans="1:23" x14ac:dyDescent="0.3">
      <c r="A8" s="5" t="s">
        <v>0</v>
      </c>
      <c r="B8" s="5" t="s">
        <v>1</v>
      </c>
      <c r="C8" s="5" t="s">
        <v>2</v>
      </c>
      <c r="D8" s="6" t="s">
        <v>3</v>
      </c>
      <c r="E8" s="6" t="s">
        <v>4</v>
      </c>
      <c r="F8" s="11">
        <v>1</v>
      </c>
      <c r="G8" s="11">
        <f>F8+1</f>
        <v>2</v>
      </c>
      <c r="H8" s="11">
        <f t="shared" ref="H8:T8" si="1">G8+1</f>
        <v>3</v>
      </c>
      <c r="I8" s="11">
        <f t="shared" si="1"/>
        <v>4</v>
      </c>
      <c r="J8" s="11">
        <f t="shared" si="1"/>
        <v>5</v>
      </c>
      <c r="K8" s="11">
        <f t="shared" si="1"/>
        <v>6</v>
      </c>
      <c r="L8" s="11">
        <f t="shared" si="1"/>
        <v>7</v>
      </c>
      <c r="M8" s="11">
        <f t="shared" si="1"/>
        <v>8</v>
      </c>
      <c r="N8" s="11">
        <f t="shared" si="1"/>
        <v>9</v>
      </c>
      <c r="O8" s="11">
        <f t="shared" si="1"/>
        <v>10</v>
      </c>
      <c r="P8" s="11">
        <f t="shared" si="1"/>
        <v>11</v>
      </c>
      <c r="Q8" s="11">
        <f t="shared" si="1"/>
        <v>12</v>
      </c>
      <c r="R8" s="11">
        <f t="shared" si="1"/>
        <v>13</v>
      </c>
      <c r="S8" s="11">
        <f t="shared" si="1"/>
        <v>14</v>
      </c>
      <c r="T8" s="11">
        <f t="shared" si="1"/>
        <v>15</v>
      </c>
    </row>
    <row r="9" spans="1:23" x14ac:dyDescent="0.3">
      <c r="A9" s="12"/>
      <c r="B9" s="13"/>
      <c r="C9" s="13"/>
      <c r="D9" s="12"/>
      <c r="E9" s="14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3" x14ac:dyDescent="0.3">
      <c r="A10" s="29" t="s">
        <v>38</v>
      </c>
      <c r="B10" s="16">
        <v>45663</v>
      </c>
      <c r="C10" s="16">
        <v>45669</v>
      </c>
      <c r="D10" s="15">
        <v>7</v>
      </c>
      <c r="E10" s="17">
        <v>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23" x14ac:dyDescent="0.3">
      <c r="A11" s="30"/>
      <c r="B11" s="16">
        <v>45670</v>
      </c>
      <c r="C11" s="16">
        <v>45676</v>
      </c>
      <c r="D11" s="15">
        <v>7</v>
      </c>
      <c r="E11" s="17">
        <v>1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3" x14ac:dyDescent="0.3">
      <c r="A12" s="31"/>
      <c r="B12" s="16">
        <v>45677</v>
      </c>
      <c r="C12" s="16">
        <v>45684</v>
      </c>
      <c r="D12" s="15">
        <v>8</v>
      </c>
      <c r="E12" s="17">
        <v>1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1:23" x14ac:dyDescent="0.3">
      <c r="A13" s="7" t="s">
        <v>44</v>
      </c>
      <c r="B13" s="7"/>
      <c r="C13" s="7"/>
      <c r="D13" s="8" t="str">
        <f t="shared" ref="D13" si="2">IF(B13="","",C13-B13)</f>
        <v/>
      </c>
      <c r="E13" s="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3" x14ac:dyDescent="0.3">
      <c r="A14" s="29" t="s">
        <v>37</v>
      </c>
      <c r="B14" s="16">
        <v>45685</v>
      </c>
      <c r="C14" s="16">
        <v>45688</v>
      </c>
      <c r="D14" s="15">
        <v>4</v>
      </c>
      <c r="E14" s="17">
        <v>1</v>
      </c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3" x14ac:dyDescent="0.3">
      <c r="A15" s="30"/>
      <c r="B15" s="16">
        <v>45689</v>
      </c>
      <c r="C15" s="16">
        <v>45695</v>
      </c>
      <c r="D15" s="15">
        <v>7</v>
      </c>
      <c r="E15" s="17">
        <v>1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23" x14ac:dyDescent="0.3">
      <c r="A16" s="31"/>
      <c r="B16" s="16">
        <v>45696</v>
      </c>
      <c r="C16" s="16">
        <v>45702</v>
      </c>
      <c r="D16" s="15">
        <v>7</v>
      </c>
      <c r="E16" s="17">
        <v>1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1:20" x14ac:dyDescent="0.3">
      <c r="A17" s="29" t="s">
        <v>36</v>
      </c>
      <c r="B17" s="16">
        <v>45703</v>
      </c>
      <c r="C17" s="16">
        <v>45709</v>
      </c>
      <c r="D17" s="15">
        <v>7</v>
      </c>
      <c r="E17" s="17">
        <v>1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1:20" x14ac:dyDescent="0.3">
      <c r="A18" s="31"/>
      <c r="B18" s="16">
        <v>45710</v>
      </c>
      <c r="C18" s="16">
        <v>45716</v>
      </c>
      <c r="D18" s="15">
        <v>7</v>
      </c>
      <c r="E18" s="17">
        <v>1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1:20" x14ac:dyDescent="0.3">
      <c r="A19" s="29" t="s">
        <v>39</v>
      </c>
      <c r="B19" s="16">
        <v>45717</v>
      </c>
      <c r="C19" s="16">
        <v>45723</v>
      </c>
      <c r="D19" s="15">
        <v>7</v>
      </c>
      <c r="E19" s="17">
        <v>1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1:20" x14ac:dyDescent="0.3">
      <c r="A20" s="30"/>
      <c r="B20" s="16">
        <v>45724</v>
      </c>
      <c r="C20" s="16">
        <v>45730</v>
      </c>
      <c r="D20" s="15">
        <v>7</v>
      </c>
      <c r="E20" s="17">
        <v>1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1:20" x14ac:dyDescent="0.3">
      <c r="A21" s="30"/>
      <c r="B21" s="16">
        <v>45731</v>
      </c>
      <c r="C21" s="16">
        <v>45737</v>
      </c>
      <c r="D21" s="15">
        <v>7</v>
      </c>
      <c r="E21" s="17">
        <v>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x14ac:dyDescent="0.3">
      <c r="A22" s="31"/>
      <c r="B22" s="16">
        <v>45738</v>
      </c>
      <c r="C22" s="16">
        <v>45742</v>
      </c>
      <c r="D22" s="15">
        <v>5</v>
      </c>
      <c r="E22" s="17">
        <v>1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x14ac:dyDescent="0.3">
      <c r="A23" s="7" t="s">
        <v>43</v>
      </c>
      <c r="B23" s="7"/>
      <c r="C23" s="7"/>
      <c r="D23" s="7"/>
      <c r="E23" s="8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5" t="s">
        <v>40</v>
      </c>
      <c r="B24" s="16">
        <v>45745</v>
      </c>
      <c r="C24" s="16">
        <v>45751</v>
      </c>
      <c r="D24" s="15">
        <f>IF(B24="","",C24-B24)</f>
        <v>6</v>
      </c>
      <c r="E24" s="17">
        <v>1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x14ac:dyDescent="0.3">
      <c r="A25" s="15" t="s">
        <v>41</v>
      </c>
      <c r="B25" s="16">
        <v>45752</v>
      </c>
      <c r="C25" s="16">
        <v>45758</v>
      </c>
      <c r="D25" s="15">
        <v>7</v>
      </c>
      <c r="E25" s="17">
        <v>1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x14ac:dyDescent="0.3">
      <c r="A26" s="15" t="s">
        <v>42</v>
      </c>
      <c r="B26" s="16">
        <v>45759</v>
      </c>
      <c r="C26" s="16">
        <v>45765</v>
      </c>
      <c r="D26" s="15">
        <v>7</v>
      </c>
      <c r="E26" s="17">
        <v>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</sheetData>
  <mergeCells count="8">
    <mergeCell ref="A19:A22"/>
    <mergeCell ref="A17:A18"/>
    <mergeCell ref="A1:A6"/>
    <mergeCell ref="B1:C1"/>
    <mergeCell ref="D1:T6"/>
    <mergeCell ref="B6:C6"/>
    <mergeCell ref="A10:A12"/>
    <mergeCell ref="A14:A16"/>
  </mergeCells>
  <conditionalFormatting sqref="E10:E26">
    <cfRule type="dataBar" priority="11">
      <dataBar>
        <cfvo type="num" val="0"/>
        <cfvo type="num" val="1"/>
        <color rgb="FFFFB628"/>
      </dataBar>
      <extLst>
        <ext xmlns:x14="http://schemas.microsoft.com/office/spreadsheetml/2009/9/main" uri="{B025F937-C7B1-47D3-B67F-A62EFF666E3E}">
          <x14:id>{BFB76409-9EC4-47FE-A265-424E4D05B3A8}</x14:id>
        </ext>
      </extLst>
    </cfRule>
  </conditionalFormatting>
  <conditionalFormatting sqref="F7:T26">
    <cfRule type="expression" dxfId="2" priority="1">
      <formula>F$8=$C$5</formula>
    </cfRule>
  </conditionalFormatting>
  <conditionalFormatting sqref="F10:T26">
    <cfRule type="expression" dxfId="1" priority="2">
      <formula>AND(F$7&gt;=$B10,F$7&lt;=$B10+($D10*$E10)-1)</formula>
    </cfRule>
    <cfRule type="expression" dxfId="0" priority="3">
      <formula>AND(F$7&gt;=$B10,F$7&lt;=$C10)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B76409-9EC4-47FE-A265-424E4D05B3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E10:E26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Sem 7</vt:lpstr>
      <vt:lpstr>Sem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Birje</dc:creator>
  <cp:lastModifiedBy>Harsh Minde.</cp:lastModifiedBy>
  <dcterms:created xsi:type="dcterms:W3CDTF">2024-08-22T06:32:22Z</dcterms:created>
  <dcterms:modified xsi:type="dcterms:W3CDTF">2025-04-07T16:08:00Z</dcterms:modified>
</cp:coreProperties>
</file>