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benchmarking data/"/>
    </mc:Choice>
  </mc:AlternateContent>
  <xr:revisionPtr revIDLastSave="7" documentId="8_{D3F0B91C-A9C4-481A-AC09-93AD8F654CFF}" xr6:coauthVersionLast="47" xr6:coauthVersionMax="47" xr10:uidLastSave="{C501C2BF-0C30-4F44-9EE5-8857DA1309E6}"/>
  <bookViews>
    <workbookView xWindow="-120" yWindow="-120" windowWidth="20730" windowHeight="11040" xr2:uid="{BA1D1248-D3B8-4FE0-BBA5-746B4D4F3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I37" i="1"/>
  <c r="G37" i="1"/>
  <c r="E37" i="1"/>
  <c r="D37" i="1"/>
  <c r="C37" i="1"/>
  <c r="K36" i="1"/>
  <c r="I36" i="1"/>
  <c r="G36" i="1"/>
  <c r="E36" i="1"/>
  <c r="D36" i="1"/>
  <c r="C36" i="1"/>
  <c r="K35" i="1"/>
  <c r="I35" i="1"/>
  <c r="G35" i="1"/>
  <c r="E35" i="1"/>
  <c r="D35" i="1"/>
  <c r="C35" i="1"/>
  <c r="K34" i="1"/>
  <c r="I34" i="1"/>
  <c r="G34" i="1"/>
  <c r="E34" i="1"/>
  <c r="D34" i="1"/>
  <c r="C34" i="1"/>
  <c r="K33" i="1"/>
  <c r="I33" i="1"/>
  <c r="G33" i="1"/>
  <c r="E33" i="1"/>
  <c r="D33" i="1"/>
  <c r="C33" i="1"/>
  <c r="K32" i="1"/>
  <c r="I32" i="1"/>
  <c r="G32" i="1"/>
  <c r="E32" i="1"/>
  <c r="D32" i="1"/>
  <c r="C32" i="1"/>
  <c r="K31" i="1"/>
  <c r="I31" i="1"/>
  <c r="G31" i="1"/>
  <c r="E31" i="1"/>
  <c r="D31" i="1"/>
  <c r="C31" i="1"/>
  <c r="K30" i="1"/>
  <c r="I30" i="1"/>
  <c r="G30" i="1"/>
  <c r="E30" i="1"/>
  <c r="D30" i="1"/>
  <c r="C30" i="1"/>
  <c r="K29" i="1"/>
  <c r="I29" i="1"/>
  <c r="G29" i="1"/>
  <c r="E29" i="1"/>
  <c r="D29" i="1"/>
  <c r="C29" i="1"/>
  <c r="L27" i="1"/>
  <c r="F27" i="1"/>
  <c r="J27" i="1" s="1"/>
  <c r="L25" i="1"/>
  <c r="F25" i="1"/>
  <c r="J25" i="1" s="1"/>
  <c r="L24" i="1"/>
  <c r="F24" i="1"/>
  <c r="L23" i="1"/>
  <c r="F23" i="1"/>
  <c r="H23" i="1" s="1"/>
  <c r="L22" i="1"/>
  <c r="F22" i="1"/>
  <c r="J22" i="1" s="1"/>
  <c r="L21" i="1"/>
  <c r="F21" i="1"/>
  <c r="J21" i="1" s="1"/>
  <c r="L20" i="1"/>
  <c r="F20" i="1"/>
  <c r="H20" i="1" s="1"/>
  <c r="L19" i="1"/>
  <c r="F19" i="1"/>
  <c r="J19" i="1" s="1"/>
  <c r="L18" i="1"/>
  <c r="F18" i="1"/>
  <c r="J18" i="1" s="1"/>
  <c r="L14" i="1"/>
  <c r="F14" i="1"/>
  <c r="L11" i="1"/>
  <c r="L36" i="1" s="1"/>
  <c r="F11" i="1"/>
  <c r="J11" i="1" s="1"/>
  <c r="L10" i="1"/>
  <c r="F10" i="1"/>
  <c r="J10" i="1" s="1"/>
  <c r="L9" i="1"/>
  <c r="L34" i="1" s="1"/>
  <c r="F9" i="1"/>
  <c r="L8" i="1"/>
  <c r="F8" i="1"/>
  <c r="H8" i="1" s="1"/>
  <c r="L7" i="1"/>
  <c r="F7" i="1"/>
  <c r="L6" i="1"/>
  <c r="F6" i="1"/>
  <c r="H6" i="1" s="1"/>
  <c r="L5" i="1"/>
  <c r="L30" i="1" s="1"/>
  <c r="F5" i="1"/>
  <c r="J5" i="1" s="1"/>
  <c r="L4" i="1"/>
  <c r="F4" i="1"/>
  <c r="F37" i="1" l="1"/>
  <c r="L37" i="1"/>
  <c r="L33" i="1"/>
  <c r="J20" i="1"/>
  <c r="F29" i="1"/>
  <c r="J23" i="1"/>
  <c r="F34" i="1"/>
  <c r="J30" i="1"/>
  <c r="H31" i="1"/>
  <c r="H25" i="1"/>
  <c r="F32" i="1"/>
  <c r="J36" i="1"/>
  <c r="L29" i="1"/>
  <c r="L35" i="1"/>
  <c r="L32" i="1"/>
  <c r="J4" i="1"/>
  <c r="J29" i="1" s="1"/>
  <c r="H14" i="1"/>
  <c r="J14" i="1"/>
  <c r="J37" i="1" s="1"/>
  <c r="L31" i="1"/>
  <c r="H7" i="1"/>
  <c r="H10" i="1"/>
  <c r="F36" i="1"/>
  <c r="J7" i="1"/>
  <c r="J32" i="1" s="1"/>
  <c r="F30" i="1"/>
  <c r="H4" i="1"/>
  <c r="F35" i="1"/>
  <c r="H9" i="1"/>
  <c r="H34" i="1" s="1"/>
  <c r="J9" i="1"/>
  <c r="H19" i="1"/>
  <c r="J6" i="1"/>
  <c r="J31" i="1" s="1"/>
  <c r="H11" i="1"/>
  <c r="H24" i="1"/>
  <c r="H21" i="1"/>
  <c r="J24" i="1"/>
  <c r="J35" i="1" s="1"/>
  <c r="F31" i="1"/>
  <c r="F33" i="1"/>
  <c r="H5" i="1"/>
  <c r="J8" i="1"/>
  <c r="J33" i="1" s="1"/>
  <c r="H18" i="1"/>
  <c r="H29" i="1" s="1"/>
  <c r="H27" i="1"/>
  <c r="H37" i="1" s="1"/>
  <c r="H22" i="1"/>
  <c r="H33" i="1" s="1"/>
  <c r="H36" i="1" l="1"/>
  <c r="J34" i="1"/>
  <c r="H30" i="1"/>
  <c r="H35" i="1"/>
  <c r="H32" i="1"/>
</calcChain>
</file>

<file path=xl/sharedStrings.xml><?xml version="1.0" encoding="utf-8"?>
<sst xmlns="http://schemas.openxmlformats.org/spreadsheetml/2006/main" count="86" uniqueCount="37">
  <si>
    <t>Year</t>
  </si>
  <si>
    <t>Month</t>
  </si>
  <si>
    <t>TransactedCustomers</t>
  </si>
  <si>
    <t>Repeaters</t>
  </si>
  <si>
    <t>Onetimers</t>
  </si>
  <si>
    <t>Total sales</t>
  </si>
  <si>
    <t>LoyaltySales</t>
  </si>
  <si>
    <t>% loyalty sales</t>
  </si>
  <si>
    <t>NonLoyaltySales</t>
  </si>
  <si>
    <t>% nonloyalty sales</t>
  </si>
  <si>
    <t>%Winback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</si>
  <si>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</si>
  <si>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</si>
  <si>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</si>
  <si>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</si>
  <si>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</si>
  <si>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</si>
  <si>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</si>
  <si>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</si>
  <si>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overall</t>
  </si>
  <si>
    <t>%loyalty sales</t>
  </si>
  <si>
    <t>Winback&gt;365</t>
  </si>
  <si>
    <t>winback &gt;365</t>
  </si>
  <si>
    <t xml:space="preserve">April    </t>
  </si>
  <si>
    <t>2025 and 2024</t>
  </si>
  <si>
    <t xml:space="preserve">August   </t>
  </si>
  <si>
    <t xml:space="preserve">February </t>
  </si>
  <si>
    <t xml:space="preserve">January  </t>
  </si>
  <si>
    <t xml:space="preserve">July     </t>
  </si>
  <si>
    <t xml:space="preserve">June     </t>
  </si>
  <si>
    <t xml:space="preserve">March    </t>
  </si>
  <si>
    <t xml:space="preserve">May      </t>
  </si>
  <si>
    <t>Overall</t>
  </si>
  <si>
    <t>MOM</t>
  </si>
  <si>
    <t>months</t>
  </si>
  <si>
    <t>YEAR</t>
  </si>
  <si>
    <t>nonloyalty_sales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</si>
</sst>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2" xfId="0" applyBorder="1"/>
    <xf numFmtId="164" fontId="0" fillId="0" borderId="2" xfId="1" applyNumberFormat="1" applyFont="1" applyBorder="1"/>
    <xf numFmtId="164" fontId="2" fillId="2" borderId="1" xfId="1" applyNumberFormat="1" applyFont="1" applyFill="1" applyBorder="1"/>
    <xf numFmtId="165" fontId="0" fillId="0" borderId="1" xfId="2" applyNumberFormat="1" applyFont="1" applyBorder="1"/>
    <xf numFmtId="0" fontId="0" fillId="0" borderId="3" xfId="0" applyBorder="1"/>
    <xf numFmtId="0" fontId="0" fillId="0" borderId="4" xfId="0" applyBorder="1"/>
    <xf numFmtId="10" fontId="0" fillId="0" borderId="5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5C3E-14CF-4FF8-8DB6-20D4CD37A99D}">
  <dimension ref="A3:AE37"/>
  <sheetViews>
    <sheetView tabSelected="1" topLeftCell="A7" workbookViewId="0">
      <selection activeCell="C17" sqref="C17"/>
    </sheetView>
  </sheetViews>
  <sheetFormatPr defaultRowHeight="15" x14ac:dyDescent="0.25"/>
  <cols>
    <col min="1" max="1" width="5" bestFit="1" customWidth="1"/>
    <col min="2" max="2" width="9.28515625" bestFit="1" customWidth="1"/>
    <col min="3" max="3" width="21.28515625" bestFit="1" customWidth="1"/>
    <col min="4" max="5" width="11.5703125" bestFit="1" customWidth="1"/>
    <col min="6" max="7" width="16.85546875" bestFit="1" customWidth="1"/>
    <col min="8" max="8" width="14" bestFit="1" customWidth="1"/>
    <col min="9" max="9" width="15.7109375" bestFit="1" customWidth="1"/>
    <col min="10" max="10" width="17.5703125" bestFit="1" customWidth="1"/>
    <col min="11" max="11" width="12.7109375" bestFit="1" customWidth="1"/>
    <col min="12" max="12" width="10.140625" bestFit="1" customWidth="1"/>
    <col min="13" max="13" width="12.7109375" bestFit="1" customWidth="1"/>
    <col min="14" max="14" width="10.140625" bestFit="1" customWidth="1"/>
    <col min="20" max="20" width="13.28515625" bestFit="1" customWidth="1"/>
  </cols>
  <sheetData>
    <row r="3" spans="1:3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21</v>
      </c>
      <c r="L3" s="1" t="s">
        <v>10</v>
      </c>
    </row>
    <row r="4" spans="1:31" x14ac:dyDescent="0.25">
      <c r="A4" s="2">
        <v>2025</v>
      </c>
      <c r="B4" s="2" t="s">
        <v>11</v>
      </c>
      <c r="C4" s="3">
        <v>83381</v>
      </c>
      <c r="D4" s="3">
        <v>44903</v>
      </c>
      <c r="E4" s="3">
        <v>41636</v>
      </c>
      <c r="F4" s="3">
        <f t="shared" ref="F4:F11" si="0">G4+I4</f>
        <v>777681772.50999999</v>
      </c>
      <c r="G4" s="3">
        <v>761407578.70000005</v>
      </c>
      <c r="H4" s="4">
        <f t="shared" ref="H4:H11" si="1">G4/F4</f>
        <v>0.97907345345452257</v>
      </c>
      <c r="I4" s="3">
        <v>16274193.810000001</v>
      </c>
      <c r="J4" s="4">
        <f t="shared" ref="J4:J11" si="2">I4/F4</f>
        <v>2.0926546545477553E-2</v>
      </c>
      <c r="K4" s="3">
        <v>13970</v>
      </c>
      <c r="L4" s="4">
        <f>K4/C4</f>
        <v>0.16754416473777001</v>
      </c>
      <c r="AC4" t="s">
        <v>35</v>
      </c>
      <c r="AD4" t="s">
        <v>34</v>
      </c>
      <c r="AE4" t="s">
        <v>36</v>
      </c>
    </row>
    <row r="5" spans="1:31" x14ac:dyDescent="0.25">
      <c r="A5" s="2">
        <v>2025</v>
      </c>
      <c r="B5" s="2" t="s">
        <v>12</v>
      </c>
      <c r="C5" s="3">
        <v>63027</v>
      </c>
      <c r="D5" s="3">
        <v>34021</v>
      </c>
      <c r="E5" s="3">
        <v>31123</v>
      </c>
      <c r="F5" s="3">
        <f t="shared" si="0"/>
        <v>604488969.94999993</v>
      </c>
      <c r="G5" s="3">
        <v>598279488.91999996</v>
      </c>
      <c r="H5" s="4">
        <f t="shared" si="1"/>
        <v>0.98972771822368644</v>
      </c>
      <c r="I5" s="3">
        <v>6209481.0300000003</v>
      </c>
      <c r="J5" s="4">
        <f t="shared" si="2"/>
        <v>1.027228177631366E-2</v>
      </c>
      <c r="K5" s="3">
        <v>10463</v>
      </c>
      <c r="L5" s="4">
        <f t="shared" ref="L5:L11" si="3">K5/C5</f>
        <v>0.16600821869992224</v>
      </c>
      <c r="AC5">
        <v>2025</v>
      </c>
      <c r="AD5" t="s">
        <v>11</v>
      </c>
      <c r="AE5">
        <v>16274193.810000001</v>
      </c>
    </row>
    <row r="6" spans="1:31" x14ac:dyDescent="0.25">
      <c r="A6" s="2">
        <v>2025</v>
      </c>
      <c r="B6" s="2" t="s">
        <v>13</v>
      </c>
      <c r="C6" s="3">
        <v>48778</v>
      </c>
      <c r="D6" s="3">
        <v>29634</v>
      </c>
      <c r="E6" s="3">
        <v>20577</v>
      </c>
      <c r="F6" s="3">
        <f t="shared" si="0"/>
        <v>465607893.68000001</v>
      </c>
      <c r="G6" s="3">
        <v>461030675.94</v>
      </c>
      <c r="H6" s="4">
        <f t="shared" si="1"/>
        <v>0.99016937255117543</v>
      </c>
      <c r="I6" s="3">
        <v>4577217.74</v>
      </c>
      <c r="J6" s="4">
        <f t="shared" si="2"/>
        <v>9.830627448824571E-3</v>
      </c>
      <c r="K6" s="3">
        <v>8574</v>
      </c>
      <c r="L6" s="4">
        <f t="shared" si="3"/>
        <v>0.17577596457419328</v>
      </c>
      <c r="AC6">
        <v>2025</v>
      </c>
      <c r="AD6" t="s">
        <v>12</v>
      </c>
      <c r="AE6">
        <v>6209481.0300000003</v>
      </c>
    </row>
    <row r="7" spans="1:31" x14ac:dyDescent="0.25">
      <c r="A7" s="2">
        <v>2025</v>
      </c>
      <c r="B7" s="2" t="s">
        <v>14</v>
      </c>
      <c r="C7" s="3">
        <v>61247</v>
      </c>
      <c r="D7" s="3">
        <v>35297</v>
      </c>
      <c r="E7" s="3">
        <v>28096</v>
      </c>
      <c r="F7" s="3">
        <f t="shared" si="0"/>
        <v>611424110.48000002</v>
      </c>
      <c r="G7" s="3">
        <v>605825972.90999997</v>
      </c>
      <c r="H7" s="4">
        <f t="shared" si="1"/>
        <v>0.99084410072477314</v>
      </c>
      <c r="I7" s="3">
        <v>5598137.5700000003</v>
      </c>
      <c r="J7" s="4">
        <f t="shared" si="2"/>
        <v>9.1558992752267636E-3</v>
      </c>
      <c r="K7" s="3">
        <v>11612</v>
      </c>
      <c r="L7" s="4">
        <f t="shared" si="3"/>
        <v>0.18959295965516679</v>
      </c>
      <c r="AC7">
        <v>2025</v>
      </c>
      <c r="AD7" t="s">
        <v>13</v>
      </c>
      <c r="AE7">
        <v>4577217.74</v>
      </c>
    </row>
    <row r="8" spans="1:31" x14ac:dyDescent="0.25">
      <c r="A8" s="2">
        <v>2025</v>
      </c>
      <c r="B8" s="2" t="s">
        <v>15</v>
      </c>
      <c r="C8" s="3">
        <v>55451</v>
      </c>
      <c r="D8" s="3">
        <v>32323</v>
      </c>
      <c r="E8" s="3">
        <v>24897</v>
      </c>
      <c r="F8" s="3">
        <f t="shared" si="0"/>
        <v>493936248.05000001</v>
      </c>
      <c r="G8" s="3">
        <v>489393940.88999999</v>
      </c>
      <c r="H8" s="4">
        <f t="shared" si="1"/>
        <v>0.99080385944961014</v>
      </c>
      <c r="I8" s="3">
        <v>4542307.16</v>
      </c>
      <c r="J8" s="4">
        <f t="shared" si="2"/>
        <v>9.1961405503897999E-3</v>
      </c>
      <c r="K8" s="3">
        <v>10111</v>
      </c>
      <c r="L8" s="4">
        <f t="shared" si="3"/>
        <v>0.18234116607455231</v>
      </c>
      <c r="AC8">
        <v>2025</v>
      </c>
      <c r="AD8" t="s">
        <v>14</v>
      </c>
      <c r="AE8">
        <v>5598137.5700000003</v>
      </c>
    </row>
    <row r="9" spans="1:31" x14ac:dyDescent="0.25">
      <c r="A9" s="2">
        <v>2025</v>
      </c>
      <c r="B9" s="2" t="s">
        <v>16</v>
      </c>
      <c r="C9" s="3">
        <v>62619</v>
      </c>
      <c r="D9" s="3">
        <v>38394</v>
      </c>
      <c r="E9" s="3">
        <v>26112</v>
      </c>
      <c r="F9" s="3">
        <f t="shared" si="0"/>
        <v>528170675.19000006</v>
      </c>
      <c r="G9" s="3">
        <v>518268673.97000003</v>
      </c>
      <c r="H9" s="4">
        <f t="shared" si="1"/>
        <v>0.98125226998557247</v>
      </c>
      <c r="I9" s="3">
        <v>9902001.2200000007</v>
      </c>
      <c r="J9" s="4">
        <f t="shared" si="2"/>
        <v>1.8747730014427498E-2</v>
      </c>
      <c r="K9" s="3">
        <v>11864</v>
      </c>
      <c r="L9" s="4">
        <f t="shared" si="3"/>
        <v>0.18946326194924862</v>
      </c>
      <c r="AC9">
        <v>2025</v>
      </c>
      <c r="AD9" t="s">
        <v>15</v>
      </c>
      <c r="AE9">
        <v>4542307.16</v>
      </c>
    </row>
    <row r="10" spans="1:31" x14ac:dyDescent="0.25">
      <c r="A10" s="2">
        <v>2025</v>
      </c>
      <c r="B10" s="2" t="s">
        <v>17</v>
      </c>
      <c r="C10" s="3">
        <v>58714</v>
      </c>
      <c r="D10" s="3">
        <v>34877</v>
      </c>
      <c r="E10" s="3">
        <v>25418</v>
      </c>
      <c r="F10" s="3">
        <f t="shared" si="0"/>
        <v>481129230.79000002</v>
      </c>
      <c r="G10" s="3">
        <v>471704912.69</v>
      </c>
      <c r="H10" s="4">
        <f t="shared" si="1"/>
        <v>0.98041208578301187</v>
      </c>
      <c r="I10" s="3">
        <v>9424318.0999999996</v>
      </c>
      <c r="J10" s="4">
        <f t="shared" si="2"/>
        <v>1.958791421698812E-2</v>
      </c>
      <c r="K10" s="3">
        <v>11553</v>
      </c>
      <c r="L10" s="4">
        <f t="shared" si="3"/>
        <v>0.19676738086316722</v>
      </c>
      <c r="AC10">
        <v>2025</v>
      </c>
      <c r="AD10" t="s">
        <v>16</v>
      </c>
      <c r="AE10">
        <v>9902001.2200000007</v>
      </c>
    </row>
    <row r="11" spans="1:31" x14ac:dyDescent="0.25">
      <c r="A11" s="2">
        <v>2025</v>
      </c>
      <c r="B11" s="2" t="s">
        <v>18</v>
      </c>
      <c r="C11" s="3">
        <v>49014</v>
      </c>
      <c r="D11" s="3">
        <v>28600</v>
      </c>
      <c r="E11" s="3">
        <v>21695</v>
      </c>
      <c r="F11" s="3">
        <f t="shared" si="0"/>
        <v>392787697.86000001</v>
      </c>
      <c r="G11" s="3">
        <v>383159841.37</v>
      </c>
      <c r="H11" s="4">
        <f t="shared" si="1"/>
        <v>0.97548839604077509</v>
      </c>
      <c r="I11" s="3">
        <v>9627856.4900000002</v>
      </c>
      <c r="J11" s="4">
        <f t="shared" si="2"/>
        <v>2.4511603959224876E-2</v>
      </c>
      <c r="K11" s="3">
        <v>9190</v>
      </c>
      <c r="L11" s="4">
        <f t="shared" si="3"/>
        <v>0.18749744970824661</v>
      </c>
      <c r="AC11">
        <v>2025</v>
      </c>
      <c r="AD11" t="s">
        <v>17</v>
      </c>
      <c r="AE11">
        <v>9424318.0999999996</v>
      </c>
    </row>
    <row r="12" spans="1:31" x14ac:dyDescent="0.25">
      <c r="A12" s="5"/>
      <c r="B12" s="5"/>
      <c r="C12" s="6"/>
      <c r="D12" s="6"/>
      <c r="E12" s="6"/>
      <c r="F12" s="6"/>
      <c r="G12" s="6"/>
      <c r="H12" s="5"/>
      <c r="I12" s="5"/>
      <c r="J12" s="5"/>
      <c r="K12" s="5"/>
      <c r="L12" s="5"/>
      <c r="AC12">
        <v>2025</v>
      </c>
      <c r="AD12" t="s">
        <v>18</v>
      </c>
      <c r="AE12">
        <v>9627856.4900000002</v>
      </c>
    </row>
    <row r="13" spans="1:31" x14ac:dyDescent="0.25">
      <c r="A13" s="1" t="s">
        <v>0</v>
      </c>
      <c r="B13" s="1" t="s">
        <v>19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1" t="s">
        <v>20</v>
      </c>
      <c r="I13" s="1" t="s">
        <v>8</v>
      </c>
      <c r="J13" s="1" t="s">
        <v>9</v>
      </c>
      <c r="K13" s="1" t="s">
        <v>21</v>
      </c>
      <c r="L13" s="1" t="s">
        <v>10</v>
      </c>
    </row>
    <row r="14" spans="1:31" x14ac:dyDescent="0.25">
      <c r="A14" s="2">
        <v>2025</v>
      </c>
      <c r="B14" s="2" t="s">
        <v>19</v>
      </c>
      <c r="C14" s="3">
        <v>402139</v>
      </c>
      <c r="D14" s="3">
        <v>212859</v>
      </c>
      <c r="E14" s="3">
        <v>219554</v>
      </c>
      <c r="F14" s="3">
        <f>G14+I14</f>
        <v>4355226598.5100002</v>
      </c>
      <c r="G14" s="3">
        <v>4289071085.3899999</v>
      </c>
      <c r="H14" s="8">
        <f>G14/F14</f>
        <v>0.9848100870015275</v>
      </c>
      <c r="I14" s="3">
        <v>66155513.119999997</v>
      </c>
      <c r="J14" s="8">
        <f>I14/F14</f>
        <v>1.5189912998472449E-2</v>
      </c>
      <c r="K14" s="3">
        <v>87337</v>
      </c>
      <c r="L14" s="4">
        <f t="shared" ref="L14" si="4">K14/C14</f>
        <v>0.21718112393973227</v>
      </c>
    </row>
    <row r="17" spans="1:20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22</v>
      </c>
      <c r="L17" s="1" t="s">
        <v>10</v>
      </c>
    </row>
    <row r="18" spans="1:20" x14ac:dyDescent="0.25">
      <c r="A18" s="2">
        <v>2024</v>
      </c>
      <c r="B18" s="2" t="s">
        <v>11</v>
      </c>
      <c r="C18" s="3">
        <v>77125</v>
      </c>
      <c r="D18" s="3">
        <v>37456</v>
      </c>
      <c r="E18" s="3">
        <v>42622</v>
      </c>
      <c r="F18" s="3">
        <f t="shared" ref="F18:F27" si="5">G18+I18</f>
        <v>763503185.69000006</v>
      </c>
      <c r="G18" s="3">
        <v>763359479.20000005</v>
      </c>
      <c r="H18" s="4">
        <f t="shared" ref="H18:H27" si="6">G18/F18</f>
        <v>0.99981178010427008</v>
      </c>
      <c r="I18" s="3">
        <v>143706.49</v>
      </c>
      <c r="J18" s="4">
        <f t="shared" ref="J18:J27" si="7">I18/F18</f>
        <v>1.8821989572987604E-4</v>
      </c>
      <c r="K18" s="3">
        <v>10848</v>
      </c>
      <c r="L18" s="4">
        <f>K18/C18</f>
        <v>0.14065478119935171</v>
      </c>
      <c r="T18" t="s">
        <v>24</v>
      </c>
    </row>
    <row r="19" spans="1:20" x14ac:dyDescent="0.25">
      <c r="A19" s="2">
        <v>2024</v>
      </c>
      <c r="B19" s="2" t="s">
        <v>12</v>
      </c>
      <c r="C19" s="3">
        <v>67265</v>
      </c>
      <c r="D19" s="3">
        <v>33688</v>
      </c>
      <c r="E19" s="3">
        <v>36212</v>
      </c>
      <c r="F19" s="3">
        <f t="shared" si="5"/>
        <v>604307605.64999998</v>
      </c>
      <c r="G19" s="3">
        <v>604226982</v>
      </c>
      <c r="H19" s="4">
        <f t="shared" si="6"/>
        <v>0.99986658508142845</v>
      </c>
      <c r="I19" s="3">
        <v>80623.649999999994</v>
      </c>
      <c r="J19" s="4">
        <f t="shared" si="7"/>
        <v>1.3341491857161105E-4</v>
      </c>
      <c r="K19" s="3">
        <v>9896</v>
      </c>
      <c r="L19" s="4">
        <f t="shared" ref="L19:L27" si="8">K19/C19</f>
        <v>0.14711960157585668</v>
      </c>
    </row>
    <row r="20" spans="1:20" x14ac:dyDescent="0.25">
      <c r="A20" s="2">
        <v>2024</v>
      </c>
      <c r="B20" s="2" t="s">
        <v>13</v>
      </c>
      <c r="C20" s="3">
        <v>56522</v>
      </c>
      <c r="D20" s="3">
        <v>29772</v>
      </c>
      <c r="E20" s="3">
        <v>28680</v>
      </c>
      <c r="F20" s="3">
        <f t="shared" si="5"/>
        <v>496897103.49000001</v>
      </c>
      <c r="G20" s="3">
        <v>496868928.49000001</v>
      </c>
      <c r="H20" s="4">
        <f t="shared" si="6"/>
        <v>0.99994329811986804</v>
      </c>
      <c r="I20" s="3">
        <v>28175</v>
      </c>
      <c r="J20" s="4">
        <f t="shared" si="7"/>
        <v>5.670188013194369E-5</v>
      </c>
      <c r="K20" s="3">
        <v>8402</v>
      </c>
      <c r="L20" s="4">
        <f t="shared" si="8"/>
        <v>0.14865008315346237</v>
      </c>
    </row>
    <row r="21" spans="1:20" x14ac:dyDescent="0.25">
      <c r="A21" s="2">
        <v>2024</v>
      </c>
      <c r="B21" s="2" t="s">
        <v>14</v>
      </c>
      <c r="C21" s="3">
        <v>67729</v>
      </c>
      <c r="D21" s="3">
        <v>36316</v>
      </c>
      <c r="E21" s="3">
        <v>33967</v>
      </c>
      <c r="F21" s="3">
        <f t="shared" si="5"/>
        <v>588303295.23000002</v>
      </c>
      <c r="G21" s="3">
        <v>588262260.24000001</v>
      </c>
      <c r="H21" s="4">
        <f t="shared" si="6"/>
        <v>0.99993024858039603</v>
      </c>
      <c r="I21" s="3">
        <v>41034.99</v>
      </c>
      <c r="J21" s="4">
        <f t="shared" si="7"/>
        <v>6.9751419603993834E-5</v>
      </c>
      <c r="K21" s="3">
        <v>10217</v>
      </c>
      <c r="L21" s="4">
        <f t="shared" si="8"/>
        <v>0.15085118634558314</v>
      </c>
    </row>
    <row r="22" spans="1:20" x14ac:dyDescent="0.25">
      <c r="A22" s="2">
        <v>2024</v>
      </c>
      <c r="B22" s="2" t="s">
        <v>15</v>
      </c>
      <c r="C22" s="3">
        <v>49802</v>
      </c>
      <c r="D22" s="3">
        <v>27383</v>
      </c>
      <c r="E22" s="3">
        <v>24162</v>
      </c>
      <c r="F22" s="3">
        <f t="shared" si="5"/>
        <v>373972552.95999998</v>
      </c>
      <c r="G22" s="3">
        <v>373951887.95999998</v>
      </c>
      <c r="H22" s="4">
        <f t="shared" si="6"/>
        <v>0.99994474193403649</v>
      </c>
      <c r="I22" s="3">
        <v>20665</v>
      </c>
      <c r="J22" s="4">
        <f t="shared" si="7"/>
        <v>5.525806596349418E-5</v>
      </c>
      <c r="K22" s="3">
        <v>7576</v>
      </c>
      <c r="L22" s="4">
        <f t="shared" si="8"/>
        <v>0.15212240472270189</v>
      </c>
    </row>
    <row r="23" spans="1:20" x14ac:dyDescent="0.25">
      <c r="A23" s="2">
        <v>2024</v>
      </c>
      <c r="B23" s="2" t="s">
        <v>16</v>
      </c>
      <c r="C23" s="3">
        <v>74479</v>
      </c>
      <c r="D23" s="3">
        <v>40273</v>
      </c>
      <c r="E23" s="3">
        <v>36970</v>
      </c>
      <c r="F23" s="3">
        <f t="shared" si="5"/>
        <v>542903327.89999998</v>
      </c>
      <c r="G23" s="3">
        <v>542859160.89999998</v>
      </c>
      <c r="H23" s="4">
        <f t="shared" si="6"/>
        <v>0.99991864665819818</v>
      </c>
      <c r="I23" s="3">
        <v>44167</v>
      </c>
      <c r="J23" s="4">
        <f t="shared" si="7"/>
        <v>8.1353341801830578E-5</v>
      </c>
      <c r="K23" s="3">
        <v>12197</v>
      </c>
      <c r="L23" s="4">
        <f t="shared" si="8"/>
        <v>0.16376428254944347</v>
      </c>
    </row>
    <row r="24" spans="1:20" x14ac:dyDescent="0.25">
      <c r="A24" s="2">
        <v>2024</v>
      </c>
      <c r="B24" s="2" t="s">
        <v>17</v>
      </c>
      <c r="C24" s="3">
        <v>79357</v>
      </c>
      <c r="D24" s="3">
        <v>41803</v>
      </c>
      <c r="E24" s="3">
        <v>40424</v>
      </c>
      <c r="F24" s="3">
        <f t="shared" si="5"/>
        <v>557148000.28999996</v>
      </c>
      <c r="G24" s="3">
        <v>557095463.88</v>
      </c>
      <c r="H24" s="4">
        <f t="shared" si="6"/>
        <v>0.99990570474995399</v>
      </c>
      <c r="I24" s="3">
        <v>52536.41</v>
      </c>
      <c r="J24" s="4">
        <f t="shared" si="7"/>
        <v>9.4295250046045912E-5</v>
      </c>
      <c r="K24" s="3">
        <v>13186</v>
      </c>
      <c r="L24" s="4">
        <f t="shared" si="8"/>
        <v>0.16616051514044131</v>
      </c>
    </row>
    <row r="25" spans="1:20" x14ac:dyDescent="0.25">
      <c r="A25" s="2">
        <v>2024</v>
      </c>
      <c r="B25" s="2" t="s">
        <v>18</v>
      </c>
      <c r="C25" s="3">
        <v>54484</v>
      </c>
      <c r="D25" s="3">
        <v>30275</v>
      </c>
      <c r="E25" s="3">
        <v>25966</v>
      </c>
      <c r="F25" s="3">
        <f t="shared" si="5"/>
        <v>408743030.25</v>
      </c>
      <c r="G25" s="3">
        <v>408717573.75</v>
      </c>
      <c r="H25" s="4">
        <f t="shared" si="6"/>
        <v>0.99993772003895842</v>
      </c>
      <c r="I25" s="3">
        <v>25456.5</v>
      </c>
      <c r="J25" s="4">
        <f t="shared" si="7"/>
        <v>6.2279961041610934E-5</v>
      </c>
      <c r="K25" s="3">
        <v>8089</v>
      </c>
      <c r="L25" s="4">
        <f t="shared" si="8"/>
        <v>0.14846560458116145</v>
      </c>
    </row>
    <row r="26" spans="1:20" x14ac:dyDescent="0.25">
      <c r="A26" s="9">
        <v>2024</v>
      </c>
      <c r="B26" s="10" t="s">
        <v>32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22</v>
      </c>
      <c r="L26" s="1" t="s">
        <v>10</v>
      </c>
    </row>
    <row r="27" spans="1:20" x14ac:dyDescent="0.25">
      <c r="C27" s="2">
        <v>437855</v>
      </c>
      <c r="D27" s="2">
        <v>208074</v>
      </c>
      <c r="E27" s="2">
        <v>269003</v>
      </c>
      <c r="F27" s="3">
        <f t="shared" si="5"/>
        <v>4335778101.46</v>
      </c>
      <c r="G27" s="2">
        <v>4335341736.4200001</v>
      </c>
      <c r="H27" s="4">
        <f t="shared" si="6"/>
        <v>0.9998993571557887</v>
      </c>
      <c r="I27" s="3">
        <v>436365.04</v>
      </c>
      <c r="J27" s="4">
        <f t="shared" si="7"/>
        <v>1.0064284421129887E-4</v>
      </c>
      <c r="K27" s="2">
        <v>80411</v>
      </c>
      <c r="L27" s="4">
        <f t="shared" si="8"/>
        <v>0.18364755455573192</v>
      </c>
    </row>
    <row r="28" spans="1:20" x14ac:dyDescent="0.25">
      <c r="B28" s="1" t="s">
        <v>33</v>
      </c>
    </row>
    <row r="29" spans="1:20" x14ac:dyDescent="0.25">
      <c r="B29" s="2" t="s">
        <v>23</v>
      </c>
      <c r="C29" s="11">
        <f>C4/C18-1</f>
        <v>8.111507293354947E-2</v>
      </c>
      <c r="D29" s="4">
        <f t="shared" ref="D29:L30" si="9">D4/D18-1</f>
        <v>0.19881994873985476</v>
      </c>
      <c r="E29" s="4">
        <f t="shared" si="9"/>
        <v>-2.3133592980151052E-2</v>
      </c>
      <c r="F29" s="4">
        <f t="shared" si="9"/>
        <v>1.8570435704451382E-2</v>
      </c>
      <c r="G29" s="4">
        <f t="shared" si="9"/>
        <v>-2.5569873083197692E-3</v>
      </c>
      <c r="H29" s="4">
        <f t="shared" si="9"/>
        <v>-2.0742230750256496E-2</v>
      </c>
      <c r="I29" s="4">
        <f t="shared" si="9"/>
        <v>112.24606014662248</v>
      </c>
      <c r="J29" s="4">
        <f t="shared" si="9"/>
        <v>110.18137359671215</v>
      </c>
      <c r="K29" s="4">
        <f t="shared" si="9"/>
        <v>0.28779498525073755</v>
      </c>
      <c r="L29" s="4">
        <f t="shared" si="9"/>
        <v>0.19117290794621233</v>
      </c>
    </row>
    <row r="30" spans="1:20" x14ac:dyDescent="0.25">
      <c r="B30" s="2" t="s">
        <v>25</v>
      </c>
      <c r="C30" s="11">
        <f>C5/C19-1</f>
        <v>-6.3004534304616056E-2</v>
      </c>
      <c r="D30" s="4">
        <f t="shared" si="9"/>
        <v>9.8848254571359817E-3</v>
      </c>
      <c r="E30" s="4">
        <f t="shared" si="9"/>
        <v>-0.14053352479840941</v>
      </c>
      <c r="F30" s="4">
        <f t="shared" si="9"/>
        <v>3.0011917491079565E-4</v>
      </c>
      <c r="G30" s="4">
        <f t="shared" si="9"/>
        <v>-9.8431438137929206E-3</v>
      </c>
      <c r="H30" s="4">
        <f t="shared" si="9"/>
        <v>-1.0140219714329546E-2</v>
      </c>
      <c r="I30" s="4">
        <f t="shared" si="9"/>
        <v>76.018108582283247</v>
      </c>
      <c r="J30" s="4">
        <f t="shared" si="9"/>
        <v>75.995000906139055</v>
      </c>
      <c r="K30" s="4">
        <f t="shared" si="9"/>
        <v>5.7295877122069516E-2</v>
      </c>
      <c r="L30" s="4">
        <f t="shared" si="9"/>
        <v>0.12838953424113475</v>
      </c>
    </row>
    <row r="31" spans="1:20" x14ac:dyDescent="0.25">
      <c r="B31" s="2" t="s">
        <v>26</v>
      </c>
      <c r="C31" s="11">
        <f t="shared" ref="C31:L36" si="10">C6/C20-1</f>
        <v>-0.13700859842185342</v>
      </c>
      <c r="D31" s="4">
        <f t="shared" si="10"/>
        <v>-4.6352277307537548E-3</v>
      </c>
      <c r="E31" s="4">
        <f t="shared" si="10"/>
        <v>-0.28253138075313811</v>
      </c>
      <c r="F31" s="4">
        <f t="shared" si="10"/>
        <v>-6.2969193400882251E-2</v>
      </c>
      <c r="G31" s="4">
        <f t="shared" si="10"/>
        <v>-7.2128182092032977E-2</v>
      </c>
      <c r="H31" s="4">
        <f t="shared" si="10"/>
        <v>-9.7744798000746203E-3</v>
      </c>
      <c r="I31" s="4">
        <f t="shared" si="10"/>
        <v>161.4567077196096</v>
      </c>
      <c r="J31" s="4">
        <f t="shared" si="10"/>
        <v>172.37392386194207</v>
      </c>
      <c r="K31" s="4">
        <f t="shared" si="10"/>
        <v>2.047131635324928E-2</v>
      </c>
      <c r="L31" s="4">
        <f t="shared" si="10"/>
        <v>0.18248144128333177</v>
      </c>
    </row>
    <row r="32" spans="1:20" x14ac:dyDescent="0.25">
      <c r="B32" s="2" t="s">
        <v>27</v>
      </c>
      <c r="C32" s="11">
        <f t="shared" si="10"/>
        <v>-9.5704941753163353E-2</v>
      </c>
      <c r="D32" s="4">
        <f t="shared" si="10"/>
        <v>-2.8059257627492062E-2</v>
      </c>
      <c r="E32" s="4">
        <f t="shared" si="10"/>
        <v>-0.17284423116554304</v>
      </c>
      <c r="F32" s="4">
        <f t="shared" si="10"/>
        <v>3.9300842673269054E-2</v>
      </c>
      <c r="G32" s="4">
        <f t="shared" si="10"/>
        <v>2.9856942824845412E-2</v>
      </c>
      <c r="H32" s="4">
        <f t="shared" si="10"/>
        <v>-9.0867816715440863E-3</v>
      </c>
      <c r="I32" s="4">
        <f t="shared" si="10"/>
        <v>135.42351490764347</v>
      </c>
      <c r="J32" s="4">
        <f t="shared" si="10"/>
        <v>130.26470152447641</v>
      </c>
      <c r="K32" s="4">
        <f t="shared" si="10"/>
        <v>0.1365371439757268</v>
      </c>
      <c r="L32" s="4">
        <f t="shared" si="10"/>
        <v>0.25682113775910653</v>
      </c>
    </row>
    <row r="33" spans="2:12" x14ac:dyDescent="0.25">
      <c r="B33" s="2" t="s">
        <v>28</v>
      </c>
      <c r="C33" s="11">
        <f t="shared" si="10"/>
        <v>0.11342917955102205</v>
      </c>
      <c r="D33" s="4">
        <f t="shared" si="10"/>
        <v>0.18040390023006969</v>
      </c>
      <c r="E33" s="4">
        <f t="shared" si="10"/>
        <v>3.04196672460888E-2</v>
      </c>
      <c r="F33" s="4">
        <f t="shared" si="10"/>
        <v>0.32078208451525403</v>
      </c>
      <c r="G33" s="4">
        <f t="shared" si="10"/>
        <v>0.30870830351937784</v>
      </c>
      <c r="H33" s="4">
        <f t="shared" si="10"/>
        <v>-9.1413876198264132E-3</v>
      </c>
      <c r="I33" s="4">
        <f t="shared" si="10"/>
        <v>218.80678248245826</v>
      </c>
      <c r="J33" s="4">
        <f t="shared" si="10"/>
        <v>165.42168686224306</v>
      </c>
      <c r="K33" s="4">
        <f t="shared" si="10"/>
        <v>0.33460929250263982</v>
      </c>
      <c r="L33" s="4">
        <f t="shared" si="10"/>
        <v>0.19864767065005995</v>
      </c>
    </row>
    <row r="34" spans="2:12" x14ac:dyDescent="0.25">
      <c r="B34" s="2" t="s">
        <v>29</v>
      </c>
      <c r="C34" s="11">
        <f t="shared" si="10"/>
        <v>-0.15923951717933915</v>
      </c>
      <c r="D34" s="4">
        <f t="shared" si="10"/>
        <v>-4.665656891714054E-2</v>
      </c>
      <c r="E34" s="4">
        <f t="shared" si="10"/>
        <v>-0.29369759264268325</v>
      </c>
      <c r="F34" s="4">
        <f t="shared" si="10"/>
        <v>-2.7136788361543429E-2</v>
      </c>
      <c r="G34" s="4">
        <f t="shared" si="10"/>
        <v>-4.5298097004076832E-2</v>
      </c>
      <c r="H34" s="4">
        <f t="shared" si="10"/>
        <v>-1.8667895368298382E-2</v>
      </c>
      <c r="I34" s="4">
        <f t="shared" si="10"/>
        <v>223.19456200330566</v>
      </c>
      <c r="J34" s="4">
        <f t="shared" si="10"/>
        <v>229.44818564546841</v>
      </c>
      <c r="K34" s="4">
        <f t="shared" si="10"/>
        <v>-2.7301795523489436E-2</v>
      </c>
      <c r="L34" s="4">
        <f t="shared" si="10"/>
        <v>0.15692664480758278</v>
      </c>
    </row>
    <row r="35" spans="2:12" x14ac:dyDescent="0.25">
      <c r="B35" s="2" t="s">
        <v>30</v>
      </c>
      <c r="C35" s="11">
        <f t="shared" si="10"/>
        <v>-0.26012828105901176</v>
      </c>
      <c r="D35" s="4">
        <f t="shared" si="10"/>
        <v>-0.16568188885965118</v>
      </c>
      <c r="E35" s="4">
        <f t="shared" si="10"/>
        <v>-0.37121511973085297</v>
      </c>
      <c r="F35" s="4">
        <f t="shared" si="10"/>
        <v>-0.13644268571444496</v>
      </c>
      <c r="G35" s="4">
        <f t="shared" si="10"/>
        <v>-0.15327813045771521</v>
      </c>
      <c r="H35" s="4">
        <f t="shared" si="10"/>
        <v>-1.9495457295962582E-2</v>
      </c>
      <c r="I35" s="4">
        <f t="shared" si="10"/>
        <v>178.38641220441212</v>
      </c>
      <c r="J35" s="4">
        <f t="shared" si="10"/>
        <v>206.72959621426341</v>
      </c>
      <c r="K35" s="4">
        <f t="shared" si="10"/>
        <v>-0.12384347034733811</v>
      </c>
      <c r="L35" s="4">
        <f t="shared" si="10"/>
        <v>0.18420059480952222</v>
      </c>
    </row>
    <row r="36" spans="2:12" x14ac:dyDescent="0.25">
      <c r="B36" s="2" t="s">
        <v>31</v>
      </c>
      <c r="C36" s="11">
        <f t="shared" si="10"/>
        <v>-0.10039644666324055</v>
      </c>
      <c r="D36" s="4">
        <f t="shared" si="10"/>
        <v>-5.5326176713459962E-2</v>
      </c>
      <c r="E36" s="4">
        <f t="shared" si="10"/>
        <v>-0.16448432565662785</v>
      </c>
      <c r="F36" s="4">
        <f t="shared" si="10"/>
        <v>-3.9035117932754049E-2</v>
      </c>
      <c r="G36" s="4">
        <f t="shared" si="10"/>
        <v>-6.2531523040486814E-2</v>
      </c>
      <c r="H36" s="4">
        <f t="shared" si="10"/>
        <v>-2.4450846795969206E-2</v>
      </c>
      <c r="I36" s="4">
        <f t="shared" si="10"/>
        <v>377.20817826488326</v>
      </c>
      <c r="J36" s="4">
        <f t="shared" si="10"/>
        <v>392.57127957816169</v>
      </c>
      <c r="K36" s="4">
        <f t="shared" si="10"/>
        <v>0.1361107677092348</v>
      </c>
      <c r="L36" s="4">
        <f t="shared" si="10"/>
        <v>0.26290160092769277</v>
      </c>
    </row>
    <row r="37" spans="2:12" x14ac:dyDescent="0.25">
      <c r="B37" s="2" t="s">
        <v>32</v>
      </c>
      <c r="C37" s="11">
        <f>C14/C27-1</f>
        <v>-8.157038288931262E-2</v>
      </c>
      <c r="D37" s="4">
        <f t="shared" ref="D37:L37" si="11">D14/D27-1</f>
        <v>2.2996626200294079E-2</v>
      </c>
      <c r="E37" s="4">
        <f t="shared" si="11"/>
        <v>-0.18382322873722601</v>
      </c>
      <c r="F37" s="4">
        <f t="shared" si="11"/>
        <v>4.4855840393334123E-3</v>
      </c>
      <c r="G37" s="4">
        <f t="shared" si="11"/>
        <v>-1.0672895896831736E-2</v>
      </c>
      <c r="H37" s="4">
        <f t="shared" si="11"/>
        <v>-1.5090788934180921E-2</v>
      </c>
      <c r="I37" s="4">
        <f t="shared" si="11"/>
        <v>150.60589656769938</v>
      </c>
      <c r="J37" s="4">
        <f t="shared" si="11"/>
        <v>149.92889233715758</v>
      </c>
      <c r="K37" s="4">
        <f t="shared" si="11"/>
        <v>8.6132494310479979E-2</v>
      </c>
      <c r="L37" s="4">
        <f t="shared" si="11"/>
        <v>0.1825974185451178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2025-09-15T05:22:41Z</dcterms:created>
  <dcterms:modified xsi:type="dcterms:W3CDTF">2025-09-15T08:54:41Z</dcterms:modified>
</cp:coreProperties>
</file>