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ervices-my.sharepoint.com/personal/harish_pandey_easyrewardz_com/Documents/North/campus/campus-benchmarking data/"/>
    </mc:Choice>
  </mc:AlternateContent>
  <xr:revisionPtr revIDLastSave="12" documentId="8_{1309D62F-9DB8-4CE1-99E8-34993E61D8A9}" xr6:coauthVersionLast="47" xr6:coauthVersionMax="47" xr10:uidLastSave="{4300435B-F804-425D-9FED-C6AAE313D6CF}"/>
  <bookViews>
    <workbookView xWindow="-110" yWindow="-110" windowWidth="19420" windowHeight="10300" xr2:uid="{9CBE991A-34E0-41E7-882E-D1D31F5E7F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1" l="1"/>
  <c r="C29" i="1"/>
  <c r="D29" i="1"/>
  <c r="E29" i="1"/>
  <c r="F29" i="1"/>
  <c r="G29" i="1"/>
  <c r="G20" i="1"/>
  <c r="F20" i="1"/>
  <c r="E20" i="1"/>
  <c r="D20" i="1"/>
  <c r="C20" i="1"/>
  <c r="D10" i="1"/>
  <c r="E10" i="1"/>
  <c r="F10" i="1"/>
  <c r="G10" i="1"/>
  <c r="C10" i="1"/>
  <c r="K28" i="1"/>
  <c r="K27" i="1"/>
  <c r="K26" i="1"/>
  <c r="K25" i="1"/>
  <c r="K24" i="1"/>
  <c r="K23" i="1"/>
  <c r="K22" i="1"/>
  <c r="K21" i="1"/>
  <c r="G28" i="1"/>
  <c r="E28" i="1"/>
  <c r="D28" i="1"/>
  <c r="C28" i="1"/>
  <c r="G27" i="1"/>
  <c r="E27" i="1"/>
  <c r="D27" i="1"/>
  <c r="C27" i="1"/>
  <c r="G26" i="1"/>
  <c r="E26" i="1"/>
  <c r="D26" i="1"/>
  <c r="C26" i="1"/>
  <c r="G25" i="1"/>
  <c r="E25" i="1"/>
  <c r="D25" i="1"/>
  <c r="C25" i="1"/>
  <c r="G24" i="1"/>
  <c r="F24" i="1"/>
  <c r="E24" i="1"/>
  <c r="D24" i="1"/>
  <c r="C24" i="1"/>
  <c r="G23" i="1"/>
  <c r="F23" i="1"/>
  <c r="E23" i="1"/>
  <c r="D23" i="1"/>
  <c r="C23" i="1"/>
  <c r="G22" i="1"/>
  <c r="E22" i="1"/>
  <c r="D22" i="1"/>
  <c r="C22" i="1"/>
  <c r="G21" i="1"/>
  <c r="E21" i="1"/>
  <c r="D21" i="1"/>
  <c r="C21" i="1"/>
  <c r="L9" i="1"/>
  <c r="F9" i="1"/>
  <c r="J9" i="1" s="1"/>
  <c r="L8" i="1"/>
  <c r="F8" i="1"/>
  <c r="J8" i="1" s="1"/>
  <c r="L7" i="1"/>
  <c r="F7" i="1"/>
  <c r="J7" i="1" s="1"/>
  <c r="L6" i="1"/>
  <c r="F6" i="1"/>
  <c r="J6" i="1" s="1"/>
  <c r="L5" i="1"/>
  <c r="F5" i="1"/>
  <c r="J5" i="1" s="1"/>
  <c r="L4" i="1"/>
  <c r="F4" i="1"/>
  <c r="J4" i="1" s="1"/>
  <c r="L3" i="1"/>
  <c r="F3" i="1"/>
  <c r="J3" i="1" s="1"/>
  <c r="L2" i="1"/>
  <c r="F2" i="1"/>
  <c r="J2" i="1" s="1"/>
  <c r="F13" i="1"/>
  <c r="J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J19" i="1" s="1"/>
  <c r="F12" i="1"/>
  <c r="J12" i="1" s="1"/>
  <c r="L19" i="1"/>
  <c r="L18" i="1"/>
  <c r="L17" i="1"/>
  <c r="L16" i="1"/>
  <c r="L15" i="1"/>
  <c r="J15" i="1"/>
  <c r="L14" i="1"/>
  <c r="L13" i="1"/>
  <c r="L12" i="1"/>
  <c r="F22" i="1" l="1"/>
  <c r="F28" i="1"/>
  <c r="J17" i="1"/>
  <c r="F27" i="1"/>
  <c r="F26" i="1"/>
  <c r="F21" i="1"/>
  <c r="F25" i="1"/>
  <c r="H12" i="1"/>
  <c r="H4" i="1"/>
  <c r="H8" i="1"/>
  <c r="H3" i="1"/>
  <c r="H5" i="1"/>
  <c r="H7" i="1"/>
  <c r="H9" i="1"/>
  <c r="H2" i="1"/>
  <c r="H6" i="1"/>
  <c r="H19" i="1"/>
  <c r="J16" i="1"/>
  <c r="H13" i="1"/>
  <c r="J14" i="1"/>
  <c r="J18" i="1"/>
</calcChain>
</file>

<file path=xl/sharedStrings.xml><?xml version="1.0" encoding="utf-8"?>
<sst xmlns="http://schemas.openxmlformats.org/spreadsheetml/2006/main" count="48" uniqueCount="20">
  <si>
    <t>Year</t>
  </si>
  <si>
    <t>Month</t>
  </si>
  <si>
    <t>TransactedCustomers</t>
  </si>
  <si>
    <t>Repeaters</t>
  </si>
  <si>
    <t>Onetimers</t>
  </si>
  <si>
    <t>Total sales</t>
  </si>
  <si>
    <t>LoyaltySales</t>
  </si>
  <si>
    <t>% loyalty sales</t>
  </si>
  <si>
    <t>NonLoyaltySales</t>
  </si>
  <si>
    <t>% nonloyalty sales</t>
  </si>
  <si>
    <t>Winback</t>
  </si>
  <si>
    <t>%Winback</t>
  </si>
  <si>
    <t>January</t>
  </si>
  <si>
    <t>February</t>
  </si>
  <si>
    <t>March</t>
  </si>
  <si>
    <t>April</t>
  </si>
  <si>
    <t>May</t>
  </si>
  <si>
    <t>June</t>
  </si>
  <si>
    <t>July</t>
  </si>
  <si>
    <t>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</si>
</sst>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164" fontId="0" fillId="0" borderId="1" xfId="1" applyNumberFormat="1" applyFont="1" applyBorder="1"/>
    <xf numFmtId="10" fontId="0" fillId="0" borderId="1" xfId="2" applyNumberFormat="1" applyFont="1" applyBorder="1"/>
    <xf numFmtId="164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601E5-03EF-440B-A811-A9EB18BE4FCF}">
  <dimension ref="A1:L32"/>
  <sheetViews>
    <sheetView tabSelected="1" topLeftCell="A16" workbookViewId="0">
      <selection activeCell="H32" sqref="H32"/>
    </sheetView>
  </sheetViews>
  <sheetFormatPr defaultRowHeight="14.5" x14ac:dyDescent="0.35"/>
  <cols>
    <col min="1" max="1" width="5" bestFit="1" customWidth="1"/>
    <col min="2" max="2" width="9.26953125" bestFit="1" customWidth="1"/>
    <col min="3" max="3" width="20.26953125" bestFit="1" customWidth="1"/>
    <col min="4" max="4" width="10" bestFit="1" customWidth="1"/>
    <col min="5" max="5" width="10.453125" bestFit="1" customWidth="1"/>
    <col min="6" max="6" width="12.54296875" bestFit="1" customWidth="1"/>
    <col min="7" max="7" width="15.26953125" bestFit="1" customWidth="1"/>
    <col min="8" max="8" width="14" bestFit="1" customWidth="1"/>
    <col min="9" max="9" width="15.7265625" bestFit="1" customWidth="1"/>
    <col min="10" max="10" width="17.54296875" bestFit="1" customWidth="1"/>
    <col min="11" max="11" width="9" bestFit="1" customWidth="1"/>
    <col min="12" max="12" width="10.1796875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5">
      <c r="A2" s="2">
        <v>2025</v>
      </c>
      <c r="B2" s="2" t="s">
        <v>12</v>
      </c>
      <c r="C2" s="3">
        <v>89586</v>
      </c>
      <c r="D2" s="3">
        <v>25163</v>
      </c>
      <c r="E2" s="3">
        <v>67242</v>
      </c>
      <c r="F2" s="3">
        <f>G2+I2</f>
        <v>189965509.16</v>
      </c>
      <c r="G2" s="3">
        <v>186786125.27000001</v>
      </c>
      <c r="H2" s="4">
        <f>G2/F2</f>
        <v>0.98326336236478529</v>
      </c>
      <c r="I2" s="3">
        <v>3179383.89</v>
      </c>
      <c r="J2" s="4">
        <f t="shared" ref="J2:J9" si="0">I2/F2</f>
        <v>1.6736637635214813E-2</v>
      </c>
      <c r="K2" s="3">
        <v>8141</v>
      </c>
      <c r="L2" s="4">
        <f>K2/C2</f>
        <v>9.087357399593686E-2</v>
      </c>
    </row>
    <row r="3" spans="1:12" x14ac:dyDescent="0.35">
      <c r="A3" s="2">
        <v>2025</v>
      </c>
      <c r="B3" s="2" t="s">
        <v>13</v>
      </c>
      <c r="C3" s="3">
        <v>76561</v>
      </c>
      <c r="D3" s="3">
        <v>20664</v>
      </c>
      <c r="E3" s="3">
        <v>58110</v>
      </c>
      <c r="F3" s="3">
        <f t="shared" ref="F3:F9" si="1">G3+I3</f>
        <v>160630651.41999999</v>
      </c>
      <c r="G3" s="3">
        <v>156649570.56999999</v>
      </c>
      <c r="H3" s="4">
        <f t="shared" ref="H3:H9" si="2">G3/F3</f>
        <v>0.9752159328571065</v>
      </c>
      <c r="I3" s="3">
        <v>3981080.85</v>
      </c>
      <c r="J3" s="4">
        <f t="shared" si="0"/>
        <v>2.4784067142893496E-2</v>
      </c>
      <c r="K3" s="3">
        <v>6575</v>
      </c>
      <c r="L3" s="4">
        <f t="shared" ref="L3:L9" si="3">K3/C3</f>
        <v>8.5879233552330819E-2</v>
      </c>
    </row>
    <row r="4" spans="1:12" x14ac:dyDescent="0.35">
      <c r="A4" s="2">
        <v>2025</v>
      </c>
      <c r="B4" s="2" t="s">
        <v>14</v>
      </c>
      <c r="C4" s="3">
        <v>77176</v>
      </c>
      <c r="D4" s="3">
        <v>22555</v>
      </c>
      <c r="E4" s="3">
        <v>56601</v>
      </c>
      <c r="F4" s="3">
        <f t="shared" si="1"/>
        <v>162117042.34</v>
      </c>
      <c r="G4" s="3">
        <v>156814780.84</v>
      </c>
      <c r="H4" s="4">
        <f t="shared" si="2"/>
        <v>0.9672936205628534</v>
      </c>
      <c r="I4" s="3">
        <v>5302261.5</v>
      </c>
      <c r="J4" s="4">
        <f t="shared" si="0"/>
        <v>3.2706379437146597E-2</v>
      </c>
      <c r="K4" s="3">
        <v>7316</v>
      </c>
      <c r="L4" s="4">
        <f t="shared" si="3"/>
        <v>9.4796309733595943E-2</v>
      </c>
    </row>
    <row r="5" spans="1:12" x14ac:dyDescent="0.35">
      <c r="A5" s="2">
        <v>2025</v>
      </c>
      <c r="B5" s="2" t="s">
        <v>15</v>
      </c>
      <c r="C5" s="3">
        <v>82142</v>
      </c>
      <c r="D5" s="3">
        <v>22371</v>
      </c>
      <c r="E5" s="3">
        <v>61972</v>
      </c>
      <c r="F5" s="3">
        <f t="shared" si="1"/>
        <v>169321724.58999997</v>
      </c>
      <c r="G5" s="3">
        <v>167856348.38999999</v>
      </c>
      <c r="H5" s="4">
        <f t="shared" si="2"/>
        <v>0.99134561023667644</v>
      </c>
      <c r="I5" s="3">
        <v>1465376.2</v>
      </c>
      <c r="J5" s="4">
        <f t="shared" si="0"/>
        <v>8.6543897633236371E-3</v>
      </c>
      <c r="K5" s="3">
        <v>7584</v>
      </c>
      <c r="L5" s="4">
        <f t="shared" si="3"/>
        <v>9.2327919943512457E-2</v>
      </c>
    </row>
    <row r="6" spans="1:12" x14ac:dyDescent="0.35">
      <c r="A6" s="2">
        <v>2025</v>
      </c>
      <c r="B6" s="2" t="s">
        <v>16</v>
      </c>
      <c r="C6" s="3">
        <v>76885</v>
      </c>
      <c r="D6" s="3">
        <v>22586</v>
      </c>
      <c r="E6" s="3">
        <v>56329</v>
      </c>
      <c r="F6" s="3">
        <f t="shared" si="1"/>
        <v>163837475.71000001</v>
      </c>
      <c r="G6" s="3">
        <v>161986818.56</v>
      </c>
      <c r="H6" s="4">
        <f t="shared" si="2"/>
        <v>0.98870431113528778</v>
      </c>
      <c r="I6" s="3">
        <v>1850657.15</v>
      </c>
      <c r="J6" s="4">
        <f t="shared" si="0"/>
        <v>1.1295688864712184E-2</v>
      </c>
      <c r="K6" s="3">
        <v>7942</v>
      </c>
      <c r="L6" s="4">
        <f t="shared" si="3"/>
        <v>0.10329713208037979</v>
      </c>
    </row>
    <row r="7" spans="1:12" x14ac:dyDescent="0.35">
      <c r="A7" s="2">
        <v>2025</v>
      </c>
      <c r="B7" s="2" t="s">
        <v>17</v>
      </c>
      <c r="C7" s="3">
        <v>77580</v>
      </c>
      <c r="D7" s="3">
        <v>23226</v>
      </c>
      <c r="E7" s="3">
        <v>56285</v>
      </c>
      <c r="F7" s="3">
        <f t="shared" si="1"/>
        <v>154859091.69999999</v>
      </c>
      <c r="G7" s="3">
        <v>153203885.75</v>
      </c>
      <c r="H7" s="4">
        <f t="shared" si="2"/>
        <v>0.98931153520384496</v>
      </c>
      <c r="I7" s="3">
        <v>1655205.95</v>
      </c>
      <c r="J7" s="4">
        <f t="shared" si="0"/>
        <v>1.0688464796155072E-2</v>
      </c>
      <c r="K7" s="3">
        <v>8315</v>
      </c>
      <c r="L7" s="4">
        <f t="shared" si="3"/>
        <v>0.10717968548594999</v>
      </c>
    </row>
    <row r="8" spans="1:12" x14ac:dyDescent="0.35">
      <c r="A8" s="2">
        <v>2025</v>
      </c>
      <c r="B8" s="2" t="s">
        <v>18</v>
      </c>
      <c r="C8" s="3">
        <v>80439</v>
      </c>
      <c r="D8" s="3">
        <v>24301</v>
      </c>
      <c r="E8" s="3">
        <v>58331</v>
      </c>
      <c r="F8" s="3">
        <f t="shared" si="1"/>
        <v>152625803.43000001</v>
      </c>
      <c r="G8" s="3">
        <v>150748605.96000001</v>
      </c>
      <c r="H8" s="4">
        <f t="shared" si="2"/>
        <v>0.98770065462187095</v>
      </c>
      <c r="I8" s="3">
        <v>1877197.47</v>
      </c>
      <c r="J8" s="4">
        <f t="shared" si="0"/>
        <v>1.2299345378129026E-2</v>
      </c>
      <c r="K8" s="3">
        <v>8735</v>
      </c>
      <c r="L8" s="4">
        <f t="shared" si="3"/>
        <v>0.1085916035753801</v>
      </c>
    </row>
    <row r="9" spans="1:12" x14ac:dyDescent="0.35">
      <c r="A9" s="2">
        <v>2025</v>
      </c>
      <c r="B9" s="2" t="s">
        <v>19</v>
      </c>
      <c r="C9" s="3">
        <v>85989</v>
      </c>
      <c r="D9" s="3">
        <v>25694</v>
      </c>
      <c r="E9" s="3">
        <v>62576</v>
      </c>
      <c r="F9" s="3">
        <f t="shared" si="1"/>
        <v>166522319.83000001</v>
      </c>
      <c r="G9" s="3">
        <v>165022884.58000001</v>
      </c>
      <c r="H9" s="4">
        <f t="shared" si="2"/>
        <v>0.99099558995136061</v>
      </c>
      <c r="I9" s="3">
        <v>1499435.25</v>
      </c>
      <c r="J9" s="4">
        <f t="shared" si="0"/>
        <v>9.0044100486394232E-3</v>
      </c>
      <c r="K9" s="3">
        <v>9753</v>
      </c>
      <c r="L9" s="4">
        <f t="shared" si="3"/>
        <v>0.11342148414332066</v>
      </c>
    </row>
    <row r="10" spans="1:12" x14ac:dyDescent="0.35">
      <c r="C10" s="5">
        <f>SUM(C2:C9)</f>
        <v>646358</v>
      </c>
      <c r="D10" s="5">
        <f t="shared" ref="D10:G10" si="4">SUM(D2:D9)</f>
        <v>186560</v>
      </c>
      <c r="E10" s="5">
        <f t="shared" si="4"/>
        <v>477446</v>
      </c>
      <c r="F10" s="5">
        <f t="shared" si="4"/>
        <v>1319879618.1800001</v>
      </c>
      <c r="G10" s="5">
        <f t="shared" si="4"/>
        <v>1299069019.9200001</v>
      </c>
    </row>
    <row r="11" spans="1:12" x14ac:dyDescent="0.35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10</v>
      </c>
      <c r="L11" s="1" t="s">
        <v>11</v>
      </c>
    </row>
    <row r="12" spans="1:12" x14ac:dyDescent="0.35">
      <c r="A12" s="2">
        <v>2024</v>
      </c>
      <c r="B12" s="2" t="s">
        <v>12</v>
      </c>
      <c r="C12" s="3">
        <v>76656</v>
      </c>
      <c r="D12" s="3">
        <v>17934</v>
      </c>
      <c r="E12" s="3">
        <v>60825</v>
      </c>
      <c r="F12" s="3">
        <f>G12+I12</f>
        <v>166108920.84</v>
      </c>
      <c r="G12" s="3">
        <v>164555705.56999999</v>
      </c>
      <c r="H12" s="4">
        <f>G12/F12</f>
        <v>0.99064941688775343</v>
      </c>
      <c r="I12" s="3">
        <v>1553215.27</v>
      </c>
      <c r="J12" s="4">
        <f t="shared" ref="J12:J19" si="5">I12/F12</f>
        <v>9.3505831122465324E-3</v>
      </c>
      <c r="K12" s="3">
        <v>4795</v>
      </c>
      <c r="L12" s="4">
        <f>K12/C12</f>
        <v>6.2552181173032767E-2</v>
      </c>
    </row>
    <row r="13" spans="1:12" x14ac:dyDescent="0.35">
      <c r="A13" s="2">
        <v>2024</v>
      </c>
      <c r="B13" s="2" t="s">
        <v>13</v>
      </c>
      <c r="C13" s="3">
        <v>70312</v>
      </c>
      <c r="D13" s="3">
        <v>16246</v>
      </c>
      <c r="E13" s="3">
        <v>55853</v>
      </c>
      <c r="F13" s="3">
        <f t="shared" ref="F13:F19" si="6">G13+I13</f>
        <v>148201914.59</v>
      </c>
      <c r="G13" s="3">
        <v>146191851.46000001</v>
      </c>
      <c r="H13" s="4">
        <f t="shared" ref="H13:H19" si="7">G13/F13</f>
        <v>0.98643699620507042</v>
      </c>
      <c r="I13" s="3">
        <v>2010063.13</v>
      </c>
      <c r="J13" s="4">
        <f t="shared" si="5"/>
        <v>1.3563003794929583E-2</v>
      </c>
      <c r="K13" s="3">
        <v>4449</v>
      </c>
      <c r="L13" s="4">
        <f t="shared" ref="L13:L19" si="8">K13/C13</f>
        <v>6.3275116623051547E-2</v>
      </c>
    </row>
    <row r="14" spans="1:12" x14ac:dyDescent="0.35">
      <c r="A14" s="2">
        <v>2024</v>
      </c>
      <c r="B14" s="2" t="s">
        <v>14</v>
      </c>
      <c r="C14" s="3">
        <v>72005</v>
      </c>
      <c r="D14" s="3">
        <v>17909</v>
      </c>
      <c r="E14" s="3">
        <v>55867</v>
      </c>
      <c r="F14" s="3">
        <f t="shared" si="6"/>
        <v>149051795.56999999</v>
      </c>
      <c r="G14" s="3">
        <v>147479505.97</v>
      </c>
      <c r="H14" s="4">
        <f t="shared" si="7"/>
        <v>0.98945138772741859</v>
      </c>
      <c r="I14" s="3">
        <v>1572289.6</v>
      </c>
      <c r="J14" s="4">
        <f t="shared" si="5"/>
        <v>1.0548612272581429E-2</v>
      </c>
      <c r="K14" s="3">
        <v>4888</v>
      </c>
      <c r="L14" s="4">
        <f t="shared" si="8"/>
        <v>6.7884174710089576E-2</v>
      </c>
    </row>
    <row r="15" spans="1:12" x14ac:dyDescent="0.35">
      <c r="A15" s="2">
        <v>2024</v>
      </c>
      <c r="B15" s="2" t="s">
        <v>15</v>
      </c>
      <c r="C15" s="3">
        <v>82418</v>
      </c>
      <c r="D15" s="3">
        <v>20975</v>
      </c>
      <c r="E15" s="3">
        <v>63714</v>
      </c>
      <c r="F15" s="3">
        <f t="shared" si="6"/>
        <v>167431580.44999999</v>
      </c>
      <c r="G15" s="3">
        <v>163220321.97</v>
      </c>
      <c r="H15" s="4">
        <f t="shared" si="7"/>
        <v>0.97484788431978286</v>
      </c>
      <c r="I15" s="3">
        <v>4211258.4800000004</v>
      </c>
      <c r="J15" s="4">
        <f t="shared" si="5"/>
        <v>2.515211568021725E-2</v>
      </c>
      <c r="K15" s="3">
        <v>5645</v>
      </c>
      <c r="L15" s="4">
        <f t="shared" si="8"/>
        <v>6.8492319638913834E-2</v>
      </c>
    </row>
    <row r="16" spans="1:12" x14ac:dyDescent="0.35">
      <c r="A16" s="2">
        <v>2024</v>
      </c>
      <c r="B16" s="2" t="s">
        <v>16</v>
      </c>
      <c r="C16" s="3">
        <v>79112</v>
      </c>
      <c r="D16" s="3">
        <v>20224</v>
      </c>
      <c r="E16" s="3">
        <v>61391</v>
      </c>
      <c r="F16" s="3">
        <f t="shared" si="6"/>
        <v>155075298.38</v>
      </c>
      <c r="G16" s="3">
        <v>151062011.38</v>
      </c>
      <c r="H16" s="4">
        <f t="shared" si="7"/>
        <v>0.97412039801357819</v>
      </c>
      <c r="I16" s="3">
        <v>4013287</v>
      </c>
      <c r="J16" s="4">
        <f t="shared" si="5"/>
        <v>2.5879601986421794E-2</v>
      </c>
      <c r="K16" s="3">
        <v>5197</v>
      </c>
      <c r="L16" s="4">
        <f t="shared" si="8"/>
        <v>6.5691677621599762E-2</v>
      </c>
    </row>
    <row r="17" spans="1:12" x14ac:dyDescent="0.35">
      <c r="A17" s="2">
        <v>2024</v>
      </c>
      <c r="B17" s="2" t="s">
        <v>17</v>
      </c>
      <c r="C17" s="3">
        <v>80669</v>
      </c>
      <c r="D17" s="3">
        <v>21621</v>
      </c>
      <c r="E17" s="3">
        <v>61368</v>
      </c>
      <c r="F17" s="3">
        <f t="shared" si="6"/>
        <v>148210221.07999998</v>
      </c>
      <c r="G17" s="3">
        <v>146731113.25999999</v>
      </c>
      <c r="H17" s="4">
        <f t="shared" si="7"/>
        <v>0.99002020367271693</v>
      </c>
      <c r="I17" s="3">
        <v>1479107.82</v>
      </c>
      <c r="J17" s="4">
        <f t="shared" si="5"/>
        <v>9.979796327283099E-3</v>
      </c>
      <c r="K17" s="3">
        <v>5753</v>
      </c>
      <c r="L17" s="4">
        <f t="shared" si="8"/>
        <v>7.1316118955236832E-2</v>
      </c>
    </row>
    <row r="18" spans="1:12" x14ac:dyDescent="0.35">
      <c r="A18" s="2">
        <v>2024</v>
      </c>
      <c r="B18" s="2" t="s">
        <v>18</v>
      </c>
      <c r="C18" s="3">
        <v>74369</v>
      </c>
      <c r="D18" s="3">
        <v>19497</v>
      </c>
      <c r="E18" s="3">
        <v>56845</v>
      </c>
      <c r="F18" s="3">
        <f t="shared" si="6"/>
        <v>137943848.49000001</v>
      </c>
      <c r="G18" s="3">
        <v>135281745.77000001</v>
      </c>
      <c r="H18" s="4">
        <f t="shared" si="7"/>
        <v>0.98070154813613897</v>
      </c>
      <c r="I18" s="3">
        <v>2662102.7200000002</v>
      </c>
      <c r="J18" s="4">
        <f t="shared" si="5"/>
        <v>1.9298451863861001E-2</v>
      </c>
      <c r="K18" s="3">
        <v>5544</v>
      </c>
      <c r="L18" s="4">
        <f t="shared" si="8"/>
        <v>7.4547190361575394E-2</v>
      </c>
    </row>
    <row r="19" spans="1:12" x14ac:dyDescent="0.35">
      <c r="A19" s="2">
        <v>2024</v>
      </c>
      <c r="B19" s="2" t="s">
        <v>19</v>
      </c>
      <c r="C19" s="3">
        <v>73728</v>
      </c>
      <c r="D19" s="3">
        <v>19689</v>
      </c>
      <c r="E19" s="3">
        <v>56004</v>
      </c>
      <c r="F19" s="3">
        <f t="shared" si="6"/>
        <v>141302139.73000002</v>
      </c>
      <c r="G19" s="3">
        <v>138927127.21000001</v>
      </c>
      <c r="H19" s="4">
        <f t="shared" si="7"/>
        <v>0.98319195643789836</v>
      </c>
      <c r="I19" s="3">
        <v>2375012.52</v>
      </c>
      <c r="J19" s="4">
        <f t="shared" si="5"/>
        <v>1.6808043562101548E-2</v>
      </c>
      <c r="K19" s="3">
        <v>5486</v>
      </c>
      <c r="L19" s="4">
        <f t="shared" si="8"/>
        <v>7.4408637152777776E-2</v>
      </c>
    </row>
    <row r="20" spans="1:12" x14ac:dyDescent="0.35">
      <c r="C20" s="5">
        <f>SUM(C12:C19)</f>
        <v>609269</v>
      </c>
      <c r="D20" s="5">
        <f t="shared" ref="D20" si="9">SUM(D12:D19)</f>
        <v>154095</v>
      </c>
      <c r="E20" s="5">
        <f t="shared" ref="E20" si="10">SUM(E12:E19)</f>
        <v>471867</v>
      </c>
      <c r="F20" s="5">
        <f t="shared" ref="F20" si="11">SUM(F12:F19)</f>
        <v>1213325719.1300001</v>
      </c>
      <c r="G20" s="5">
        <f t="shared" ref="G20" si="12">SUM(G12:G19)</f>
        <v>1193449382.5899999</v>
      </c>
    </row>
    <row r="21" spans="1:12" x14ac:dyDescent="0.35">
      <c r="B21" s="2" t="s">
        <v>12</v>
      </c>
      <c r="C21" s="4">
        <f>C2/C12-1</f>
        <v>0.16867564182842831</v>
      </c>
      <c r="D21" s="4">
        <f t="shared" ref="D21:G21" si="13">D2/D12-1</f>
        <v>0.40308910449425661</v>
      </c>
      <c r="E21" s="4">
        <f t="shared" si="13"/>
        <v>0.10549938347718868</v>
      </c>
      <c r="F21" s="4">
        <f t="shared" si="13"/>
        <v>0.14362015115960691</v>
      </c>
      <c r="G21" s="4">
        <f t="shared" si="13"/>
        <v>0.13509358197576127</v>
      </c>
      <c r="H21" s="4"/>
      <c r="I21" s="4"/>
      <c r="J21" s="2"/>
      <c r="K21" s="4">
        <f t="shared" ref="K21" si="14">K2/K12-1</f>
        <v>0.69781021897810214</v>
      </c>
    </row>
    <row r="22" spans="1:12" x14ac:dyDescent="0.35">
      <c r="B22" s="2" t="s">
        <v>13</v>
      </c>
      <c r="C22" s="4">
        <f t="shared" ref="C22:G22" si="15">C3/C13-1</f>
        <v>8.8875298668790625E-2</v>
      </c>
      <c r="D22" s="4">
        <f t="shared" si="15"/>
        <v>0.27194386310476415</v>
      </c>
      <c r="E22" s="4">
        <f t="shared" si="15"/>
        <v>4.0409646751293549E-2</v>
      </c>
      <c r="F22" s="4">
        <f t="shared" si="15"/>
        <v>8.3863537555395551E-2</v>
      </c>
      <c r="G22" s="4">
        <f t="shared" si="15"/>
        <v>7.1534213470586971E-2</v>
      </c>
      <c r="H22" s="4"/>
      <c r="I22" s="4"/>
      <c r="J22" s="2"/>
      <c r="K22" s="4">
        <f t="shared" ref="K22" si="16">K3/K13-1</f>
        <v>0.47786019330186558</v>
      </c>
    </row>
    <row r="23" spans="1:12" x14ac:dyDescent="0.35">
      <c r="B23" s="2" t="s">
        <v>14</v>
      </c>
      <c r="C23" s="4">
        <f t="shared" ref="C23:G23" si="17">C4/C14-1</f>
        <v>7.181445732935221E-2</v>
      </c>
      <c r="D23" s="4">
        <f t="shared" si="17"/>
        <v>0.25942263666313026</v>
      </c>
      <c r="E23" s="4">
        <f t="shared" si="17"/>
        <v>1.3138346429913961E-2</v>
      </c>
      <c r="F23" s="4">
        <f t="shared" si="17"/>
        <v>8.765574892966721E-2</v>
      </c>
      <c r="G23" s="4">
        <f t="shared" si="17"/>
        <v>6.3298794016159565E-2</v>
      </c>
      <c r="H23" s="4"/>
      <c r="I23" s="4"/>
      <c r="J23" s="2"/>
      <c r="K23" s="4">
        <f t="shared" ref="K23" si="18">K4/K14-1</f>
        <v>0.49672667757774147</v>
      </c>
    </row>
    <row r="24" spans="1:12" x14ac:dyDescent="0.35">
      <c r="B24" s="2" t="s">
        <v>15</v>
      </c>
      <c r="C24" s="4">
        <f t="shared" ref="C24:G24" si="19">C5/C15-1</f>
        <v>-3.3487830328325918E-3</v>
      </c>
      <c r="D24" s="4">
        <f t="shared" si="19"/>
        <v>6.6555423122765189E-2</v>
      </c>
      <c r="E24" s="4">
        <f t="shared" si="19"/>
        <v>-2.7340929779954171E-2</v>
      </c>
      <c r="F24" s="4">
        <f t="shared" si="19"/>
        <v>1.1289053922324044E-2</v>
      </c>
      <c r="G24" s="4">
        <f t="shared" si="19"/>
        <v>2.8403487776798464E-2</v>
      </c>
      <c r="H24" s="4"/>
      <c r="I24" s="4"/>
      <c r="J24" s="2"/>
      <c r="K24" s="4">
        <f t="shared" ref="K24" si="20">K5/K15-1</f>
        <v>0.34348981399468559</v>
      </c>
    </row>
    <row r="25" spans="1:12" x14ac:dyDescent="0.35">
      <c r="B25" s="2" t="s">
        <v>16</v>
      </c>
      <c r="C25" s="4">
        <f t="shared" ref="C25:G25" si="21">C6/C16-1</f>
        <v>-2.8149964607139255E-2</v>
      </c>
      <c r="D25" s="4">
        <f t="shared" si="21"/>
        <v>0.11679193037974689</v>
      </c>
      <c r="E25" s="4">
        <f t="shared" si="21"/>
        <v>-8.2455082992621054E-2</v>
      </c>
      <c r="F25" s="4">
        <f t="shared" si="21"/>
        <v>5.6502727523560781E-2</v>
      </c>
      <c r="G25" s="4">
        <f t="shared" si="21"/>
        <v>7.2320016662021036E-2</v>
      </c>
      <c r="H25" s="4"/>
      <c r="I25" s="4"/>
      <c r="J25" s="2"/>
      <c r="K25" s="4">
        <f t="shared" ref="K25" si="22">K6/K16-1</f>
        <v>0.52818934000384843</v>
      </c>
    </row>
    <row r="26" spans="1:12" x14ac:dyDescent="0.35">
      <c r="B26" s="2" t="s">
        <v>17</v>
      </c>
      <c r="C26" s="4">
        <f t="shared" ref="C26:G26" si="23">C7/C17-1</f>
        <v>-3.8292280801795031E-2</v>
      </c>
      <c r="D26" s="4">
        <f t="shared" si="23"/>
        <v>7.4233384209795972E-2</v>
      </c>
      <c r="E26" s="4">
        <f t="shared" si="23"/>
        <v>-8.2828184069873578E-2</v>
      </c>
      <c r="F26" s="4">
        <f t="shared" si="23"/>
        <v>4.4861080238259188E-2</v>
      </c>
      <c r="G26" s="4">
        <f t="shared" si="23"/>
        <v>4.4113156004824905E-2</v>
      </c>
      <c r="H26" s="4"/>
      <c r="I26" s="4"/>
      <c r="J26" s="2"/>
      <c r="K26" s="4">
        <f t="shared" ref="K26" si="24">K7/K17-1</f>
        <v>0.44533286980705711</v>
      </c>
    </row>
    <row r="27" spans="1:12" x14ac:dyDescent="0.35">
      <c r="B27" s="2" t="s">
        <v>18</v>
      </c>
      <c r="C27" s="4">
        <f t="shared" ref="C27:G27" si="25">C8/C18-1</f>
        <v>8.162002985114758E-2</v>
      </c>
      <c r="D27" s="4">
        <f t="shared" si="25"/>
        <v>0.24639688157152384</v>
      </c>
      <c r="E27" s="4">
        <f t="shared" si="25"/>
        <v>2.6141261324654774E-2</v>
      </c>
      <c r="F27" s="4">
        <f t="shared" si="25"/>
        <v>0.10643428540464672</v>
      </c>
      <c r="G27" s="4">
        <f t="shared" si="25"/>
        <v>0.11433072586375448</v>
      </c>
      <c r="H27" s="4"/>
      <c r="I27" s="4"/>
      <c r="J27" s="2"/>
      <c r="K27" s="4">
        <f t="shared" ref="K27" si="26">K8/K18-1</f>
        <v>0.57557720057720063</v>
      </c>
    </row>
    <row r="28" spans="1:12" x14ac:dyDescent="0.35">
      <c r="B28" s="2" t="s">
        <v>19</v>
      </c>
      <c r="C28" s="4">
        <f t="shared" ref="C28:G29" si="27">C9/C19-1</f>
        <v>0.16630045572916674</v>
      </c>
      <c r="D28" s="4">
        <f t="shared" si="27"/>
        <v>0.30499263548174116</v>
      </c>
      <c r="E28" s="4">
        <f t="shared" si="27"/>
        <v>0.11734876080279988</v>
      </c>
      <c r="F28" s="4">
        <f t="shared" si="27"/>
        <v>0.17848406363973468</v>
      </c>
      <c r="G28" s="4">
        <f t="shared" si="27"/>
        <v>0.18783773834575945</v>
      </c>
      <c r="H28" s="4"/>
      <c r="I28" s="4"/>
      <c r="J28" s="2"/>
      <c r="K28" s="4">
        <f t="shared" ref="K28" si="28">K9/K19-1</f>
        <v>0.77779803135253367</v>
      </c>
    </row>
    <row r="29" spans="1:12" x14ac:dyDescent="0.35">
      <c r="C29" s="4">
        <f t="shared" si="27"/>
        <v>6.0874589056722161E-2</v>
      </c>
      <c r="D29" s="4">
        <f t="shared" si="27"/>
        <v>0.21068172231415683</v>
      </c>
      <c r="E29" s="4">
        <f t="shared" si="27"/>
        <v>1.1823246804714138E-2</v>
      </c>
      <c r="F29" s="4">
        <f t="shared" si="27"/>
        <v>8.7819698676133706E-2</v>
      </c>
      <c r="G29" s="4">
        <f t="shared" si="27"/>
        <v>8.8499469580173074E-2</v>
      </c>
    </row>
    <row r="32" spans="1:12" x14ac:dyDescent="0.35">
      <c r="H32">
        <f>LOG(2)/LOG(1.08)</f>
        <v>9.0064683420005878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 Pandey</dc:creator>
  <cp:lastModifiedBy>Chirag Rathee</cp:lastModifiedBy>
  <dcterms:created xsi:type="dcterms:W3CDTF">2025-09-15T06:17:36Z</dcterms:created>
  <dcterms:modified xsi:type="dcterms:W3CDTF">2025-09-15T09:11:36Z</dcterms:modified>
</cp:coreProperties>
</file>