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linska\Desktop\AKTUALNY2022_23\MATERIAŁY DYDAKT\Pliki do Excela 2022\20. Scenariusze_tabele_danych\"/>
    </mc:Choice>
  </mc:AlternateContent>
  <bookViews>
    <workbookView xWindow="240" yWindow="15" windowWidth="12120" windowHeight="5220" firstSheet="1" activeTab="5"/>
  </bookViews>
  <sheets>
    <sheet name="Prosta_tabela" sheetId="9" r:id="rId1"/>
    <sheet name="KredytCHF" sheetId="1" r:id="rId2"/>
    <sheet name="KredytCHF_r" sheetId="5" state="hidden" r:id="rId3"/>
    <sheet name="Kapitał początkowy" sheetId="4" r:id="rId4"/>
    <sheet name="Kapitał początkowy_R" sheetId="6" state="hidden" r:id="rId5"/>
    <sheet name="Lokata" sheetId="2" r:id="rId6"/>
    <sheet name="Lokata_R" sheetId="7" state="hidden" r:id="rId7"/>
    <sheet name="Pożyczka" sheetId="3" r:id="rId8"/>
    <sheet name="Pożyczka_R" sheetId="8" state="hidden" r:id="rId9"/>
  </sheets>
  <calcPr calcId="162913"/>
</workbook>
</file>

<file path=xl/calcChain.xml><?xml version="1.0" encoding="utf-8"?>
<calcChain xmlns="http://schemas.openxmlformats.org/spreadsheetml/2006/main">
  <c r="B3" i="8" l="1"/>
  <c r="B4" i="8" s="1"/>
  <c r="C9" i="8" s="1"/>
  <c r="B2" i="7"/>
  <c r="B7" i="9"/>
  <c r="B3" i="7"/>
  <c r="B6" i="7"/>
  <c r="B9" i="7" s="1"/>
  <c r="D2" i="6"/>
  <c r="D6" i="6" s="1"/>
  <c r="B9" i="6" s="1"/>
  <c r="D2" i="4"/>
  <c r="B3" i="5"/>
  <c r="A5" i="5"/>
  <c r="B3" i="3"/>
  <c r="B2" i="2"/>
  <c r="B3" i="2"/>
  <c r="B6" i="2" s="1"/>
  <c r="B3" i="1"/>
</calcChain>
</file>

<file path=xl/comments1.xml><?xml version="1.0" encoding="utf-8"?>
<comments xmlns="http://schemas.openxmlformats.org/spreadsheetml/2006/main">
  <authors>
    <author>AS</author>
  </authors>
  <commentList>
    <comment ref="A9" authorId="0" shapeId="0">
      <text>
        <r>
          <rPr>
            <b/>
            <sz val="10"/>
            <color indexed="81"/>
            <rFont val="Tahoma"/>
            <charset val="1"/>
          </rPr>
          <t>AS:</t>
        </r>
        <r>
          <rPr>
            <sz val="10"/>
            <color indexed="81"/>
            <rFont val="Tahoma"/>
            <charset val="1"/>
          </rPr>
          <t xml:space="preserve">
Tu wpisz formułę na obliczenie odsetek, jak w komórce B7 (ta formuła będzie rozpropagowana w komórkach tabeli do obliczeń wszystkich odsetek)</t>
        </r>
      </text>
    </comment>
    <comment ref="B9" authorId="0" shapeId="0">
      <text>
        <r>
          <rPr>
            <b/>
            <sz val="10"/>
            <color indexed="81"/>
            <rFont val="Tahoma"/>
            <charset val="1"/>
          </rPr>
          <t>AS:</t>
        </r>
        <r>
          <rPr>
            <sz val="10"/>
            <color indexed="81"/>
            <rFont val="Tahoma"/>
            <charset val="1"/>
          </rPr>
          <t xml:space="preserve">
Tu </t>
        </r>
        <r>
          <rPr>
            <b/>
            <sz val="10"/>
            <color indexed="81"/>
            <rFont val="Tahoma"/>
            <family val="2"/>
            <charset val="238"/>
          </rPr>
          <t xml:space="preserve">przepisz </t>
        </r>
        <r>
          <rPr>
            <sz val="10"/>
            <color indexed="81"/>
            <rFont val="Tahoma"/>
            <family val="2"/>
            <charset val="238"/>
          </rPr>
          <t>kwotę podaną w komórce B6</t>
        </r>
      </text>
    </comment>
  </commentList>
</comments>
</file>

<file path=xl/comments2.xml><?xml version="1.0" encoding="utf-8"?>
<comments xmlns="http://schemas.openxmlformats.org/spreadsheetml/2006/main">
  <authors>
    <author>AS</author>
  </authors>
  <commentList>
    <comment ref="D6" authorId="0" shapeId="0">
      <text>
        <r>
          <rPr>
            <b/>
            <sz val="10"/>
            <color indexed="81"/>
            <rFont val="Tahoma"/>
            <family val="2"/>
            <charset val="238"/>
          </rPr>
          <t>AS:</t>
        </r>
        <r>
          <rPr>
            <sz val="10"/>
            <color indexed="81"/>
            <rFont val="Tahoma"/>
            <family val="2"/>
            <charset val="238"/>
          </rPr>
          <t xml:space="preserve">
Tu wstaw odpowienią formułę :)
Dane są </t>
        </r>
        <r>
          <rPr>
            <b/>
            <sz val="10"/>
            <color indexed="81"/>
            <rFont val="Tahoma"/>
            <family val="2"/>
            <charset val="238"/>
          </rPr>
          <t>przygotowane</t>
        </r>
        <r>
          <rPr>
            <sz val="10"/>
            <color indexed="81"/>
            <rFont val="Tahoma"/>
            <family val="2"/>
            <charset val="238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AS</author>
  </authors>
  <commentList>
    <comment ref="D6" authorId="0" shapeId="0">
      <text>
        <r>
          <rPr>
            <b/>
            <sz val="10"/>
            <color indexed="81"/>
            <rFont val="Tahoma"/>
            <family val="2"/>
            <charset val="238"/>
          </rPr>
          <t>AS:</t>
        </r>
        <r>
          <rPr>
            <sz val="10"/>
            <color indexed="81"/>
            <rFont val="Tahoma"/>
            <family val="2"/>
            <charset val="238"/>
          </rPr>
          <t xml:space="preserve">
Tu wstaw odpowienią formułę :)
Dane są </t>
        </r>
        <r>
          <rPr>
            <b/>
            <sz val="10"/>
            <color indexed="81"/>
            <rFont val="Tahoma"/>
            <family val="2"/>
            <charset val="238"/>
          </rPr>
          <t>przygotowane</t>
        </r>
        <r>
          <rPr>
            <sz val="10"/>
            <color indexed="81"/>
            <rFont val="Tahoma"/>
            <family val="2"/>
            <charset val="238"/>
          </rPr>
          <t>.</t>
        </r>
      </text>
    </comment>
  </commentList>
</comments>
</file>

<file path=xl/sharedStrings.xml><?xml version="1.0" encoding="utf-8"?>
<sst xmlns="http://schemas.openxmlformats.org/spreadsheetml/2006/main" count="74" uniqueCount="31">
  <si>
    <t>Cena 1 CHF</t>
  </si>
  <si>
    <t>Kredyt (CHF)</t>
  </si>
  <si>
    <t>Kredyt (PLN)</t>
  </si>
  <si>
    <t>Oprocentowanie</t>
  </si>
  <si>
    <t>Rata</t>
  </si>
  <si>
    <t>Wartość depozytu</t>
  </si>
  <si>
    <t>Liczba rat</t>
  </si>
  <si>
    <t>Lokata w banku</t>
  </si>
  <si>
    <t>Tabela wysokości depozytu</t>
  </si>
  <si>
    <t>Liczba rat (miesięcy oszczędzania)</t>
  </si>
  <si>
    <t>Wartość bieżąca lokaty</t>
  </si>
  <si>
    <t>Wysokość miesięcznych wpłat (raty)</t>
  </si>
  <si>
    <t>komórka wejściowa dla wierszy</t>
  </si>
  <si>
    <t>komórka wejściowa dla kolumn</t>
  </si>
  <si>
    <t>wiersz wejściowy</t>
  </si>
  <si>
    <t>&lt;</t>
  </si>
  <si>
    <t>kolumna wejściowa</t>
  </si>
  <si>
    <t>(zmienna - komórka wejściowa dla kolumn)</t>
  </si>
  <si>
    <t>(zmienna - komórka wejściowa dla wierszy)</t>
  </si>
  <si>
    <t>Kredyt</t>
  </si>
  <si>
    <t>Stopa nominalna</t>
  </si>
  <si>
    <t>Wysokość raty</t>
  </si>
  <si>
    <t>Liczba rat (miesięcy spłaty kredytu)</t>
  </si>
  <si>
    <t>(4% w skali roku)</t>
  </si>
  <si>
    <t>Aktualna wartość inwestycji</t>
  </si>
  <si>
    <t>Stopa procentowa</t>
  </si>
  <si>
    <t>Przyszła (oczekiwana, planowana) wartość kapitału</t>
  </si>
  <si>
    <t>Wartość początkowa (bieżąca/aktualna) kapitału</t>
  </si>
  <si>
    <r>
      <t xml:space="preserve">Zdefiniuj formułę tablicową dla </t>
    </r>
    <r>
      <rPr>
        <b/>
        <i/>
        <sz val="12"/>
        <color indexed="8"/>
        <rFont val="Arial"/>
        <family val="2"/>
        <charset val="238"/>
      </rPr>
      <t xml:space="preserve">zakresu komórek C5:D2, </t>
    </r>
    <r>
      <rPr>
        <sz val="12"/>
        <color indexed="8"/>
        <rFont val="Arial"/>
        <family val="2"/>
        <charset val="238"/>
      </rPr>
      <t xml:space="preserve">która obliczy odpowiednie odsetki z kwoty w </t>
    </r>
    <r>
      <rPr>
        <b/>
        <i/>
        <sz val="12"/>
        <color indexed="8"/>
        <rFont val="Arial"/>
        <family val="2"/>
        <charset val="238"/>
      </rPr>
      <t>komórce D2</t>
    </r>
    <r>
      <rPr>
        <sz val="12"/>
        <color indexed="8"/>
        <rFont val="Arial"/>
        <family val="2"/>
        <charset val="238"/>
      </rPr>
      <t xml:space="preserve"> wykorzystując oprocentowanie z pierwszej kolumny tabeli.</t>
    </r>
  </si>
  <si>
    <t>Kwota</t>
  </si>
  <si>
    <t>Odsetki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</si>
</sst>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_-* #,##0.00\ [$CHF]_-;\-* #,##0.00\ [$CHF]_-;_-* &quot;-&quot;??\ [$CHF]_-;_-@_-"/>
    <numFmt numFmtId="165" formatCode="_-[$€-2]\ * #,##0.00_-;\-[$€-2]\ * #,##0.00_-;_-[$€-2]\ * &quot;-&quot;??_-;_-@_-"/>
    <numFmt numFmtId="166" formatCode="0.0%"/>
    <numFmt numFmtId="167" formatCode="[$€-2]\ #,##0"/>
  </numFmts>
  <fonts count="21">
    <font>
      <sz val="11"/>
      <color theme="1"/>
      <name val="Czcionka tekstu podstawowego"/>
      <family val="2"/>
      <charset val="238"/>
    </font>
    <font>
      <sz val="10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sz val="12"/>
      <color indexed="8"/>
      <name val="Arial"/>
      <family val="2"/>
      <charset val="238"/>
    </font>
    <font>
      <b/>
      <i/>
      <sz val="12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Helv"/>
    </font>
    <font>
      <sz val="10"/>
      <color indexed="81"/>
      <name val="Tahoma"/>
      <charset val="1"/>
    </font>
    <font>
      <b/>
      <sz val="10"/>
      <color indexed="81"/>
      <name val="Tahoma"/>
      <charset val="1"/>
    </font>
    <font>
      <sz val="11"/>
      <color theme="1"/>
      <name val="Czcionka tekstu podstawowego"/>
      <family val="2"/>
      <charset val="238"/>
    </font>
    <font>
      <b/>
      <sz val="8"/>
      <color theme="1"/>
      <name val="Czcionka tekstu podstawowego"/>
      <charset val="238"/>
    </font>
    <font>
      <sz val="10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9"/>
      <color theme="1"/>
      <name val="Czcionka tekstu podstawowego"/>
      <charset val="238"/>
    </font>
    <font>
      <sz val="9"/>
      <color theme="1"/>
      <name val="Czcionka tekstu podstawowego"/>
      <family val="2"/>
      <charset val="238"/>
    </font>
    <font>
      <i/>
      <sz val="11"/>
      <color rgb="FFFF0000"/>
      <name val="Czcionka tekstu podstawowego"/>
      <charset val="238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12"/>
      </left>
      <right style="dashed">
        <color indexed="12"/>
      </right>
      <top style="dashed">
        <color indexed="12"/>
      </top>
      <bottom style="dashed">
        <color indexed="12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5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75">
    <xf numFmtId="0" fontId="0" fillId="0" borderId="0" xfId="0"/>
    <xf numFmtId="44" fontId="10" fillId="0" borderId="0" xfId="4" applyFont="1"/>
    <xf numFmtId="164" fontId="10" fillId="0" borderId="0" xfId="4" applyNumberFormat="1" applyFont="1"/>
    <xf numFmtId="0" fontId="11" fillId="0" borderId="0" xfId="0" applyFont="1"/>
    <xf numFmtId="0" fontId="12" fillId="0" borderId="0" xfId="0" applyFont="1"/>
    <xf numFmtId="44" fontId="13" fillId="0" borderId="0" xfId="4" applyFont="1"/>
    <xf numFmtId="164" fontId="14" fillId="2" borderId="1" xfId="4" applyNumberFormat="1" applyFont="1" applyFill="1" applyBorder="1"/>
    <xf numFmtId="44" fontId="14" fillId="3" borderId="1" xfId="4" applyFont="1" applyFill="1" applyBorder="1"/>
    <xf numFmtId="44" fontId="15" fillId="0" borderId="2" xfId="4" applyFont="1" applyBorder="1"/>
    <xf numFmtId="44" fontId="15" fillId="0" borderId="3" xfId="4" applyFont="1" applyBorder="1"/>
    <xf numFmtId="44" fontId="15" fillId="0" borderId="4" xfId="4" applyFont="1" applyBorder="1"/>
    <xf numFmtId="44" fontId="15" fillId="0" borderId="5" xfId="4" applyFont="1" applyBorder="1"/>
    <xf numFmtId="44" fontId="15" fillId="0" borderId="6" xfId="4" applyFont="1" applyBorder="1"/>
    <xf numFmtId="44" fontId="15" fillId="0" borderId="7" xfId="4" applyFont="1" applyBorder="1"/>
    <xf numFmtId="44" fontId="15" fillId="0" borderId="8" xfId="4" applyFont="1" applyBorder="1"/>
    <xf numFmtId="44" fontId="15" fillId="0" borderId="9" xfId="4" applyFont="1" applyBorder="1"/>
    <xf numFmtId="44" fontId="15" fillId="0" borderId="10" xfId="4" applyFont="1" applyBorder="1"/>
    <xf numFmtId="8" fontId="0" fillId="0" borderId="0" xfId="0" applyNumberFormat="1"/>
    <xf numFmtId="44" fontId="15" fillId="0" borderId="11" xfId="4" applyFont="1" applyBorder="1"/>
    <xf numFmtId="44" fontId="15" fillId="0" borderId="12" xfId="4" applyFont="1" applyBorder="1"/>
    <xf numFmtId="44" fontId="15" fillId="0" borderId="13" xfId="4" applyFont="1" applyBorder="1"/>
    <xf numFmtId="44" fontId="15" fillId="0" borderId="14" xfId="4" applyFont="1" applyBorder="1"/>
    <xf numFmtId="44" fontId="15" fillId="0" borderId="15" xfId="4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4" fontId="15" fillId="0" borderId="19" xfId="4" applyFont="1" applyBorder="1"/>
    <xf numFmtId="44" fontId="15" fillId="0" borderId="20" xfId="4" applyFont="1" applyBorder="1"/>
    <xf numFmtId="44" fontId="15" fillId="0" borderId="21" xfId="4" applyFont="1" applyBorder="1"/>
    <xf numFmtId="44" fontId="10" fillId="0" borderId="22" xfId="4" applyFont="1" applyBorder="1"/>
    <xf numFmtId="44" fontId="10" fillId="0" borderId="23" xfId="4" applyFont="1" applyBorder="1"/>
    <xf numFmtId="10" fontId="10" fillId="0" borderId="0" xfId="3" applyNumberFormat="1" applyFont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13" fillId="4" borderId="25" xfId="0" applyFont="1" applyFill="1" applyBorder="1"/>
    <xf numFmtId="0" fontId="16" fillId="0" borderId="0" xfId="0" applyFont="1"/>
    <xf numFmtId="0" fontId="0" fillId="0" borderId="27" xfId="0" applyBorder="1"/>
    <xf numFmtId="8" fontId="0" fillId="5" borderId="28" xfId="0" applyNumberFormat="1" applyFill="1" applyBorder="1"/>
    <xf numFmtId="44" fontId="14" fillId="6" borderId="1" xfId="4" applyFont="1" applyFill="1" applyBorder="1"/>
    <xf numFmtId="10" fontId="10" fillId="0" borderId="22" xfId="4" applyNumberFormat="1" applyFont="1" applyBorder="1"/>
    <xf numFmtId="10" fontId="10" fillId="0" borderId="23" xfId="4" applyNumberFormat="1" applyFont="1" applyBorder="1"/>
    <xf numFmtId="0" fontId="17" fillId="0" borderId="6" xfId="0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165" fontId="10" fillId="0" borderId="22" xfId="4" applyNumberFormat="1" applyFont="1" applyBorder="1"/>
    <xf numFmtId="165" fontId="10" fillId="0" borderId="23" xfId="4" applyNumberFormat="1" applyFont="1" applyBorder="1"/>
    <xf numFmtId="166" fontId="17" fillId="0" borderId="6" xfId="0" applyNumberFormat="1" applyFont="1" applyBorder="1" applyAlignment="1">
      <alignment vertical="center"/>
    </xf>
    <xf numFmtId="165" fontId="17" fillId="0" borderId="6" xfId="4" applyNumberFormat="1" applyFont="1" applyBorder="1" applyAlignment="1">
      <alignment vertical="center"/>
    </xf>
    <xf numFmtId="165" fontId="18" fillId="0" borderId="6" xfId="0" applyNumberFormat="1" applyFont="1" applyBorder="1" applyAlignment="1">
      <alignment vertical="center"/>
    </xf>
    <xf numFmtId="165" fontId="0" fillId="5" borderId="28" xfId="0" applyNumberFormat="1" applyFill="1" applyBorder="1"/>
    <xf numFmtId="165" fontId="15" fillId="0" borderId="19" xfId="4" applyNumberFormat="1" applyFont="1" applyBorder="1"/>
    <xf numFmtId="165" fontId="15" fillId="0" borderId="14" xfId="4" applyNumberFormat="1" applyFont="1" applyBorder="1"/>
    <xf numFmtId="165" fontId="15" fillId="0" borderId="15" xfId="4" applyNumberFormat="1" applyFont="1" applyBorder="1"/>
    <xf numFmtId="165" fontId="15" fillId="0" borderId="20" xfId="4" applyNumberFormat="1" applyFont="1" applyBorder="1"/>
    <xf numFmtId="165" fontId="15" fillId="0" borderId="6" xfId="4" applyNumberFormat="1" applyFont="1" applyBorder="1"/>
    <xf numFmtId="165" fontId="15" fillId="0" borderId="11" xfId="4" applyNumberFormat="1" applyFont="1" applyBorder="1"/>
    <xf numFmtId="165" fontId="15" fillId="0" borderId="21" xfId="4" applyNumberFormat="1" applyFont="1" applyBorder="1"/>
    <xf numFmtId="165" fontId="15" fillId="0" borderId="12" xfId="4" applyNumberFormat="1" applyFont="1" applyBorder="1"/>
    <xf numFmtId="165" fontId="15" fillId="0" borderId="13" xfId="4" applyNumberFormat="1" applyFont="1" applyBorder="1"/>
    <xf numFmtId="0" fontId="7" fillId="0" borderId="0" xfId="1" applyFont="1"/>
    <xf numFmtId="0" fontId="5" fillId="0" borderId="0" xfId="2" applyFont="1"/>
    <xf numFmtId="167" fontId="6" fillId="0" borderId="29" xfId="2" quotePrefix="1" applyNumberFormat="1" applyFont="1" applyFill="1" applyBorder="1"/>
    <xf numFmtId="10" fontId="6" fillId="0" borderId="29" xfId="2" applyNumberFormat="1" applyFont="1" applyBorder="1"/>
    <xf numFmtId="167" fontId="0" fillId="0" borderId="29" xfId="0" applyNumberFormat="1" applyBorder="1"/>
    <xf numFmtId="0" fontId="6" fillId="0" borderId="30" xfId="2" applyFont="1" applyBorder="1"/>
    <xf numFmtId="167" fontId="6" fillId="7" borderId="30" xfId="2" applyNumberFormat="1" applyFont="1" applyFill="1" applyBorder="1"/>
    <xf numFmtId="9" fontId="6" fillId="7" borderId="30" xfId="2" applyNumberFormat="1" applyFont="1" applyFill="1" applyBorder="1"/>
    <xf numFmtId="167" fontId="7" fillId="0" borderId="29" xfId="1" applyNumberFormat="1" applyFont="1" applyBorder="1"/>
    <xf numFmtId="0" fontId="19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right" vertical="center" textRotation="90"/>
    </xf>
    <xf numFmtId="0" fontId="17" fillId="0" borderId="0" xfId="0" applyFont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5">
    <cellStyle name="Normal_DATA_TAB" xfId="1"/>
    <cellStyle name="Normal_QUEST4" xfId="2"/>
    <cellStyle name="Normalny" xfId="0" builtinId="0"/>
    <cellStyle name="Procentowy" xfId="3" builtinId="5"/>
    <cellStyle name="Walutowy" xfId="4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182218</xdr:colOff>
      <xdr:row>0</xdr:row>
      <xdr:rowOff>1</xdr:rowOff>
    </xdr:from>
    <xdr:to>
      <xdr:col>11</xdr:col>
      <xdr:colOff>521803</xdr:colOff>
      <xdr:row>3</xdr:row>
      <xdr:rowOff>124240</xdr:rowOff>
    </xdr:to>
    <xdr:sp macro="" textlink="">
      <xdr:nvSpPr>
        <xdr:cNvPr id="2" name="pole tekstowe 1"/>
        <xdr:cNvSpPr txBox="1"/>
      </xdr:nvSpPr>
      <xdr:spPr>
        <a:xfrm>
          <a:off x="4406348" y="1"/>
          <a:ext cx="5830955" cy="679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menu w arkuszu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KredytCHF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A5:I27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obliczana będzie wysokość kredytu w zł, którego parametry znajdują się w pierwszym wierszu (kredyt we frankach) i pierwszej kolumnie (wartość 1 franka) tabeli</a:t>
          </a:r>
          <a:r>
            <a:rPr lang="pl-PL" sz="1100" baseline="0"/>
            <a:t>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182218</xdr:colOff>
      <xdr:row>0</xdr:row>
      <xdr:rowOff>1</xdr:rowOff>
    </xdr:from>
    <xdr:to>
      <xdr:col>11</xdr:col>
      <xdr:colOff>521803</xdr:colOff>
      <xdr:row>3</xdr:row>
      <xdr:rowOff>124240</xdr:rowOff>
    </xdr:to>
    <xdr:sp macro="" textlink="">
      <xdr:nvSpPr>
        <xdr:cNvPr id="2" name="pole tekstowe 1"/>
        <xdr:cNvSpPr txBox="1"/>
      </xdr:nvSpPr>
      <xdr:spPr>
        <a:xfrm>
          <a:off x="4401793" y="1"/>
          <a:ext cx="5816460" cy="6766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menu w arkuszu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KredytCHF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A5:I27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obliczana będzie wysokość kredytu w zł, którego parametry znajdują się w pierwszym wierszu (kredyt we frankach) i pierwszej kolumnie (wartość 1 franka) tabeli</a:t>
          </a:r>
          <a:r>
            <a:rPr lang="pl-PL" sz="1100" baseline="0"/>
            <a:t>.</a:t>
          </a:r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0</xdr:row>
      <xdr:rowOff>0</xdr:rowOff>
    </xdr:from>
    <xdr:to>
      <xdr:col>10</xdr:col>
      <xdr:colOff>612912</xdr:colOff>
      <xdr:row>4</xdr:row>
      <xdr:rowOff>149087</xdr:rowOff>
    </xdr:to>
    <xdr:sp macro="" textlink="">
      <xdr:nvSpPr>
        <xdr:cNvPr id="2" name="pole tekstowe 1"/>
        <xdr:cNvSpPr txBox="1"/>
      </xdr:nvSpPr>
      <xdr:spPr>
        <a:xfrm>
          <a:off x="4331804" y="0"/>
          <a:ext cx="4571999" cy="911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200"/>
            </a:lnSpc>
          </a:pP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Chcesz zgromadzić 250 000 euro.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 C9:M24 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obliczane będą wartości kapitału, który musisz mieć na początku inwestycji. Parametry  znajdują się w wierszu (liczba rat) i  kolumnie (miesiećzne wpłaty - raty) tabeli</a:t>
          </a:r>
          <a:r>
            <a:rPr lang="pl-PL" sz="1100" baseline="0"/>
            <a:t>.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0</xdr:row>
      <xdr:rowOff>0</xdr:rowOff>
    </xdr:from>
    <xdr:to>
      <xdr:col>10</xdr:col>
      <xdr:colOff>612912</xdr:colOff>
      <xdr:row>4</xdr:row>
      <xdr:rowOff>149087</xdr:rowOff>
    </xdr:to>
    <xdr:sp macro="" textlink="">
      <xdr:nvSpPr>
        <xdr:cNvPr id="2" name="pole tekstowe 1"/>
        <xdr:cNvSpPr txBox="1"/>
      </xdr:nvSpPr>
      <xdr:spPr>
        <a:xfrm>
          <a:off x="4328077" y="0"/>
          <a:ext cx="4562060" cy="911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100"/>
            </a:lnSpc>
          </a:pP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Chcesz zgromadzić 250 000 euro.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 C9:M24 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obliczane będą wartości kapitału, który musisz mieć na początku inwestycji. Parametry  znajdują się w wierszu (liczba rat) i  kolumnie (miesiećzne wpłaty - raty) tabeli</a:t>
          </a:r>
          <a:r>
            <a:rPr lang="pl-PL" sz="1100" baseline="0"/>
            <a:t>.</a:t>
          </a:r>
          <a:endParaRPr lang="pl-P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770282</xdr:colOff>
      <xdr:row>0</xdr:row>
      <xdr:rowOff>0</xdr:rowOff>
    </xdr:from>
    <xdr:to>
      <xdr:col>10</xdr:col>
      <xdr:colOff>612912</xdr:colOff>
      <xdr:row>4</xdr:row>
      <xdr:rowOff>66675</xdr:rowOff>
    </xdr:to>
    <xdr:sp macro="" textlink="">
      <xdr:nvSpPr>
        <xdr:cNvPr id="2" name="pole tekstowe 1"/>
        <xdr:cNvSpPr txBox="1"/>
      </xdr:nvSpPr>
      <xdr:spPr>
        <a:xfrm>
          <a:off x="5806108" y="0"/>
          <a:ext cx="3694043" cy="795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 C9:M24 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obliczane będą wartości lokaty, którego parametry znajdują się w wierszu (liczba rat) i  kolumnie (miesiećzne wpłaty - raty) tabeli</a:t>
          </a:r>
          <a:r>
            <a:rPr lang="pl-PL" sz="1100" baseline="0"/>
            <a:t>.</a:t>
          </a:r>
          <a:endParaRPr lang="pl-PL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770282</xdr:colOff>
      <xdr:row>0</xdr:row>
      <xdr:rowOff>0</xdr:rowOff>
    </xdr:from>
    <xdr:to>
      <xdr:col>10</xdr:col>
      <xdr:colOff>612912</xdr:colOff>
      <xdr:row>4</xdr:row>
      <xdr:rowOff>66675</xdr:rowOff>
    </xdr:to>
    <xdr:sp macro="" textlink="">
      <xdr:nvSpPr>
        <xdr:cNvPr id="2" name="pole tekstowe 1"/>
        <xdr:cNvSpPr txBox="1"/>
      </xdr:nvSpPr>
      <xdr:spPr>
        <a:xfrm>
          <a:off x="5970932" y="0"/>
          <a:ext cx="370025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 C9:M24 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obliczane będą wartości lokaty, którego parametry znajdują się w wierszu (liczba rat) i  kolumnie (miesiećzne wpłaty - raty) tabeli</a:t>
          </a:r>
          <a:r>
            <a:rPr lang="pl-PL" sz="1100" baseline="0"/>
            <a:t>.</a:t>
          </a:r>
          <a:endParaRPr lang="pl-PL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171449</xdr:rowOff>
    </xdr:from>
    <xdr:to>
      <xdr:col>1</xdr:col>
      <xdr:colOff>609600</xdr:colOff>
      <xdr:row>27</xdr:row>
      <xdr:rowOff>9525</xdr:rowOff>
    </xdr:to>
    <xdr:sp macro="" textlink="">
      <xdr:nvSpPr>
        <xdr:cNvPr id="2" name="pole tekstowe 1"/>
        <xdr:cNvSpPr txBox="1"/>
      </xdr:nvSpPr>
      <xdr:spPr>
        <a:xfrm>
          <a:off x="323850" y="1085849"/>
          <a:ext cx="1400175" cy="3867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/>
            <a:t>W</a:t>
          </a:r>
          <a:r>
            <a:rPr lang="pl-PL" sz="1100" baseline="0"/>
            <a:t> komórce B4 wstaw formułę, która umożliwi obliczenie  wysokości raty kredytu w wysokości 100 000 zł, spłacanego przez 10 lat, oprocentowanego 4% w skali roku.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 C9:M24 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obliczane będą raty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kredytu, którego parametry znajdują się w wierszu (liczba rat) i  kolumnie (oprocentowanie) tabeli</a:t>
          </a:r>
          <a:r>
            <a:rPr lang="pl-PL" sz="1100" baseline="0"/>
            <a:t> .</a:t>
          </a:r>
          <a:endParaRPr lang="pl-P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171449</xdr:rowOff>
    </xdr:from>
    <xdr:to>
      <xdr:col>1</xdr:col>
      <xdr:colOff>609600</xdr:colOff>
      <xdr:row>27</xdr:row>
      <xdr:rowOff>9525</xdr:rowOff>
    </xdr:to>
    <xdr:sp macro="" textlink="">
      <xdr:nvSpPr>
        <xdr:cNvPr id="2" name="pole tekstowe 1"/>
        <xdr:cNvSpPr txBox="1"/>
      </xdr:nvSpPr>
      <xdr:spPr>
        <a:xfrm>
          <a:off x="323850" y="1085849"/>
          <a:ext cx="1400175" cy="3867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/>
            <a:t>W</a:t>
          </a:r>
          <a:r>
            <a:rPr lang="pl-PL" sz="1100" baseline="0"/>
            <a:t> komórce B4 wstaw formułę, która umożliwi obliczenie  wysokości raty kredytu w wysokości 100 000 zł, spłacanego przez 10 lat, oprocentowanego 4% w skali roku.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Korzystając z odpowiednich opcji utwórz w </a:t>
          </a:r>
          <a:r>
            <a:rPr lang="pl-PL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zakresie komórek  C9:M24 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tabelę z danymi, w której obliczane będą raty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kredytu, którego parametry znajdują się w wierszu (liczba rat) i  kolumnie (oprocentowanie) tabeli</a:t>
          </a:r>
          <a:r>
            <a:rPr lang="pl-PL" sz="1100" baseline="0"/>
            <a:t> .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workbookViewId="0">
      <selection activeCell="F10" sqref="F10"/>
    </sheetView>
  </sheetViews>
  <sheetFormatPr defaultRowHeight="14.25"/>
  <cols>
    <col min="1" max="1" width="14.125" bestFit="1" customWidth="1"/>
    <col min="2" max="2" width="19.375" customWidth="1"/>
  </cols>
  <sheetData>
    <row r="1" spans="1:12" ht="15" customHeight="1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5" spans="1:12">
      <c r="A5" s="64" t="s">
        <v>3</v>
      </c>
      <c r="B5" s="66">
        <v>0.03</v>
      </c>
      <c r="C5" s="59"/>
    </row>
    <row r="6" spans="1:12">
      <c r="A6" s="64" t="s">
        <v>29</v>
      </c>
      <c r="B6" s="65">
        <v>2000000</v>
      </c>
      <c r="C6" s="59"/>
    </row>
    <row r="7" spans="1:12">
      <c r="A7" s="64" t="s">
        <v>30</v>
      </c>
      <c r="B7" s="65">
        <f>B6*B5</f>
        <v>60000</v>
      </c>
      <c r="C7" s="59"/>
    </row>
    <row r="8" spans="1:12">
      <c r="A8" s="60"/>
      <c r="B8" s="60"/>
      <c r="C8" s="59"/>
    </row>
    <row r="9" spans="1:12">
      <c r="A9" s="67"/>
      <c r="B9" s="61"/>
    </row>
    <row r="10" spans="1:12">
      <c r="A10" s="62">
        <v>0.03</v>
      </c>
      <c r="B10" s="63"/>
    </row>
    <row r="11" spans="1:12">
      <c r="A11" s="62">
        <v>3.5000000000000003E-2</v>
      </c>
      <c r="B11" s="63"/>
    </row>
    <row r="12" spans="1:12">
      <c r="A12" s="62">
        <v>0.04</v>
      </c>
      <c r="B12" s="63"/>
    </row>
    <row r="13" spans="1:12">
      <c r="A13" s="62">
        <v>4.4999999999999998E-2</v>
      </c>
      <c r="B13" s="63"/>
    </row>
    <row r="14" spans="1:12">
      <c r="A14" s="62">
        <v>0.05</v>
      </c>
      <c r="B14" s="63"/>
    </row>
    <row r="15" spans="1:12">
      <c r="A15" s="62">
        <v>5.5E-2</v>
      </c>
      <c r="B15" s="63"/>
    </row>
    <row r="16" spans="1:12">
      <c r="A16" s="62">
        <v>0.06</v>
      </c>
      <c r="B16" s="63"/>
    </row>
    <row r="17" spans="1:3">
      <c r="A17" s="62">
        <v>6.5000000000000002E-2</v>
      </c>
      <c r="B17" s="63"/>
    </row>
    <row r="18" spans="1:3">
      <c r="A18" s="62">
        <v>7.0000000000000007E-2</v>
      </c>
      <c r="B18" s="63"/>
    </row>
    <row r="19" spans="1:3">
      <c r="A19" s="62">
        <v>7.4999999999999997E-2</v>
      </c>
      <c r="B19" s="63"/>
    </row>
    <row r="20" spans="1:3">
      <c r="A20" s="62">
        <v>0.08</v>
      </c>
      <c r="B20" s="63"/>
    </row>
    <row r="21" spans="1:3">
      <c r="A21" s="62">
        <v>8.5000000000000006E-2</v>
      </c>
      <c r="B21" s="63"/>
    </row>
    <row r="22" spans="1:3">
      <c r="A22" s="62">
        <v>0.09</v>
      </c>
      <c r="B22" s="63"/>
    </row>
    <row r="23" spans="1:3">
      <c r="A23" s="62">
        <v>9.5000000000000001E-2</v>
      </c>
      <c r="B23" s="63"/>
    </row>
    <row r="24" spans="1:3">
      <c r="A24" s="62">
        <v>0.1</v>
      </c>
      <c r="B24" s="63"/>
    </row>
    <row r="25" spans="1:3">
      <c r="A25" s="62">
        <v>0.105</v>
      </c>
      <c r="B25" s="63"/>
    </row>
    <row r="26" spans="1:3">
      <c r="A26" s="59"/>
      <c r="B26" s="59"/>
      <c r="C26" s="59"/>
    </row>
  </sheetData>
  <mergeCells count="1">
    <mergeCell ref="A1:L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115" zoomScaleNormal="115" workbookViewId="0">
      <selection activeCell="A5" sqref="A5"/>
    </sheetView>
  </sheetViews>
  <sheetFormatPr defaultRowHeight="14.25"/>
  <cols>
    <col min="1" max="1" width="11.375" bestFit="1" customWidth="1"/>
    <col min="2" max="2" width="18.375" customWidth="1"/>
    <col min="3" max="3" width="12.25" customWidth="1"/>
    <col min="4" max="4" width="13.375" bestFit="1" customWidth="1"/>
    <col min="5" max="9" width="12.25" bestFit="1" customWidth="1"/>
    <col min="10" max="10" width="1.625" bestFit="1" customWidth="1"/>
  </cols>
  <sheetData>
    <row r="1" spans="1:11">
      <c r="A1" s="4" t="s">
        <v>1</v>
      </c>
      <c r="B1" s="2">
        <v>50000</v>
      </c>
      <c r="C1" s="36" t="s">
        <v>12</v>
      </c>
    </row>
    <row r="2" spans="1:11">
      <c r="A2" s="4" t="s">
        <v>0</v>
      </c>
      <c r="B2" s="1">
        <v>2</v>
      </c>
      <c r="C2" s="36" t="s">
        <v>13</v>
      </c>
    </row>
    <row r="3" spans="1:11" ht="15">
      <c r="A3" s="4" t="s">
        <v>2</v>
      </c>
      <c r="B3" s="5">
        <f>B2*B1</f>
        <v>100000</v>
      </c>
    </row>
    <row r="5" spans="1:11" s="3" customFormat="1" ht="17.25" customHeight="1">
      <c r="A5" s="39"/>
      <c r="B5" s="6">
        <v>55000</v>
      </c>
      <c r="C5" s="6">
        <v>60000</v>
      </c>
      <c r="D5" s="6">
        <v>450000</v>
      </c>
      <c r="E5" s="6">
        <v>70000</v>
      </c>
      <c r="F5" s="6">
        <v>75000</v>
      </c>
      <c r="G5" s="6">
        <v>80000</v>
      </c>
      <c r="H5" s="6">
        <v>85000</v>
      </c>
      <c r="I5" s="6">
        <v>90000</v>
      </c>
      <c r="J5" s="3" t="s">
        <v>15</v>
      </c>
      <c r="K5" s="3" t="s">
        <v>14</v>
      </c>
    </row>
    <row r="6" spans="1:11">
      <c r="A6" s="7">
        <v>2.0499999999999998</v>
      </c>
      <c r="B6" s="8"/>
      <c r="C6" s="9"/>
      <c r="D6" s="9"/>
      <c r="E6" s="9"/>
      <c r="F6" s="9"/>
      <c r="G6" s="9"/>
      <c r="H6" s="9"/>
      <c r="I6" s="10"/>
    </row>
    <row r="7" spans="1:11">
      <c r="A7" s="7">
        <v>2.1</v>
      </c>
      <c r="B7" s="11"/>
      <c r="C7" s="12"/>
      <c r="D7" s="12"/>
      <c r="E7" s="12"/>
      <c r="F7" s="12"/>
      <c r="G7" s="12"/>
      <c r="H7" s="12"/>
      <c r="I7" s="13"/>
    </row>
    <row r="8" spans="1:11">
      <c r="A8" s="7">
        <v>2.15</v>
      </c>
      <c r="B8" s="11"/>
      <c r="C8" s="12"/>
      <c r="D8" s="12"/>
      <c r="E8" s="12"/>
      <c r="F8" s="12"/>
      <c r="G8" s="12"/>
      <c r="H8" s="12"/>
      <c r="I8" s="13"/>
    </row>
    <row r="9" spans="1:11">
      <c r="A9" s="7">
        <v>2.2000000000000002</v>
      </c>
      <c r="B9" s="11"/>
      <c r="C9" s="12"/>
      <c r="D9" s="12"/>
      <c r="E9" s="12"/>
      <c r="F9" s="12"/>
      <c r="G9" s="12"/>
      <c r="H9" s="12"/>
      <c r="I9" s="13"/>
    </row>
    <row r="10" spans="1:11">
      <c r="A10" s="7">
        <v>2.25</v>
      </c>
      <c r="B10" s="11"/>
      <c r="C10" s="12"/>
      <c r="D10" s="12"/>
      <c r="E10" s="12"/>
      <c r="F10" s="12"/>
      <c r="G10" s="12"/>
      <c r="H10" s="12"/>
      <c r="I10" s="13"/>
    </row>
    <row r="11" spans="1:11">
      <c r="A11" s="7">
        <v>2.2999999999999998</v>
      </c>
      <c r="B11" s="11"/>
      <c r="C11" s="12"/>
      <c r="D11" s="12"/>
      <c r="E11" s="12"/>
      <c r="F11" s="12"/>
      <c r="G11" s="12"/>
      <c r="H11" s="12"/>
      <c r="I11" s="13"/>
    </row>
    <row r="12" spans="1:11">
      <c r="A12" s="7">
        <v>2.35</v>
      </c>
      <c r="B12" s="11"/>
      <c r="C12" s="12"/>
      <c r="D12" s="12"/>
      <c r="E12" s="12"/>
      <c r="F12" s="12"/>
      <c r="G12" s="12"/>
      <c r="H12" s="12"/>
      <c r="I12" s="13"/>
    </row>
    <row r="13" spans="1:11">
      <c r="A13" s="7">
        <v>2.4</v>
      </c>
      <c r="B13" s="11"/>
      <c r="C13" s="12"/>
      <c r="D13" s="12"/>
      <c r="E13" s="12"/>
      <c r="F13" s="12"/>
      <c r="G13" s="12"/>
      <c r="H13" s="12"/>
      <c r="I13" s="13"/>
    </row>
    <row r="14" spans="1:11">
      <c r="A14" s="7">
        <v>2.4500000000000002</v>
      </c>
      <c r="B14" s="11"/>
      <c r="C14" s="12"/>
      <c r="D14" s="12"/>
      <c r="E14" s="12"/>
      <c r="F14" s="12"/>
      <c r="G14" s="12"/>
      <c r="H14" s="12"/>
      <c r="I14" s="13"/>
    </row>
    <row r="15" spans="1:11">
      <c r="A15" s="7">
        <v>2.5</v>
      </c>
      <c r="B15" s="11"/>
      <c r="C15" s="12"/>
      <c r="D15" s="12"/>
      <c r="E15" s="12"/>
      <c r="F15" s="12"/>
      <c r="G15" s="12"/>
      <c r="H15" s="12"/>
      <c r="I15" s="13"/>
    </row>
    <row r="16" spans="1:11">
      <c r="A16" s="7">
        <v>2.5499999999999998</v>
      </c>
      <c r="B16" s="11"/>
      <c r="C16" s="12"/>
      <c r="D16" s="12"/>
      <c r="E16" s="12"/>
      <c r="F16" s="12"/>
      <c r="G16" s="12"/>
      <c r="H16" s="12"/>
      <c r="I16" s="13"/>
    </row>
    <row r="17" spans="1:9">
      <c r="A17" s="7">
        <v>2.6</v>
      </c>
      <c r="B17" s="11"/>
      <c r="C17" s="12"/>
      <c r="D17" s="12"/>
      <c r="E17" s="12"/>
      <c r="F17" s="12"/>
      <c r="G17" s="12"/>
      <c r="H17" s="12"/>
      <c r="I17" s="13"/>
    </row>
    <row r="18" spans="1:9">
      <c r="A18" s="7">
        <v>2.65</v>
      </c>
      <c r="B18" s="11"/>
      <c r="C18" s="12"/>
      <c r="D18" s="12"/>
      <c r="E18" s="12"/>
      <c r="F18" s="12"/>
      <c r="G18" s="12"/>
      <c r="H18" s="12"/>
      <c r="I18" s="13"/>
    </row>
    <row r="19" spans="1:9">
      <c r="A19" s="7">
        <v>2.7</v>
      </c>
      <c r="B19" s="11"/>
      <c r="C19" s="12"/>
      <c r="D19" s="12"/>
      <c r="E19" s="12"/>
      <c r="F19" s="12"/>
      <c r="G19" s="12"/>
      <c r="H19" s="12"/>
      <c r="I19" s="13"/>
    </row>
    <row r="20" spans="1:9">
      <c r="A20" s="7">
        <v>2.75</v>
      </c>
      <c r="B20" s="11"/>
      <c r="C20" s="12"/>
      <c r="D20" s="12"/>
      <c r="E20" s="12"/>
      <c r="F20" s="12"/>
      <c r="G20" s="12"/>
      <c r="H20" s="12"/>
      <c r="I20" s="13"/>
    </row>
    <row r="21" spans="1:9">
      <c r="A21" s="7">
        <v>2.8</v>
      </c>
      <c r="B21" s="11"/>
      <c r="C21" s="12"/>
      <c r="D21" s="12"/>
      <c r="E21" s="12"/>
      <c r="F21" s="12"/>
      <c r="G21" s="12"/>
      <c r="H21" s="12"/>
      <c r="I21" s="13"/>
    </row>
    <row r="22" spans="1:9">
      <c r="A22" s="7">
        <v>2.85</v>
      </c>
      <c r="B22" s="11"/>
      <c r="C22" s="12"/>
      <c r="D22" s="12"/>
      <c r="E22" s="12"/>
      <c r="F22" s="12"/>
      <c r="G22" s="12"/>
      <c r="H22" s="12"/>
      <c r="I22" s="13"/>
    </row>
    <row r="23" spans="1:9">
      <c r="A23" s="7">
        <v>2.9</v>
      </c>
      <c r="B23" s="11"/>
      <c r="C23" s="12"/>
      <c r="D23" s="12"/>
      <c r="E23" s="12"/>
      <c r="F23" s="12"/>
      <c r="G23" s="12"/>
      <c r="H23" s="12"/>
      <c r="I23" s="13"/>
    </row>
    <row r="24" spans="1:9">
      <c r="A24" s="7">
        <v>2.95</v>
      </c>
      <c r="B24" s="11"/>
      <c r="C24" s="12"/>
      <c r="D24" s="12"/>
      <c r="E24" s="12"/>
      <c r="F24" s="12"/>
      <c r="G24" s="12"/>
      <c r="H24" s="12"/>
      <c r="I24" s="13"/>
    </row>
    <row r="25" spans="1:9">
      <c r="A25" s="7">
        <v>3</v>
      </c>
      <c r="B25" s="11"/>
      <c r="C25" s="12"/>
      <c r="D25" s="12"/>
      <c r="E25" s="12"/>
      <c r="F25" s="12"/>
      <c r="G25" s="12"/>
      <c r="H25" s="12"/>
      <c r="I25" s="13"/>
    </row>
    <row r="26" spans="1:9">
      <c r="A26" s="7">
        <v>3.05000000000001</v>
      </c>
      <c r="B26" s="11"/>
      <c r="C26" s="12"/>
      <c r="D26" s="12"/>
      <c r="E26" s="12"/>
      <c r="F26" s="12"/>
      <c r="G26" s="12"/>
      <c r="H26" s="12"/>
      <c r="I26" s="13"/>
    </row>
    <row r="27" spans="1:9">
      <c r="A27" s="7">
        <v>3.1000000000000099</v>
      </c>
      <c r="B27" s="14"/>
      <c r="C27" s="15"/>
      <c r="D27" s="15"/>
      <c r="E27" s="15"/>
      <c r="F27" s="15"/>
      <c r="G27" s="15"/>
      <c r="H27" s="15"/>
      <c r="I27" s="16"/>
    </row>
    <row r="28" spans="1:9">
      <c r="A28" s="1"/>
    </row>
    <row r="29" spans="1:9">
      <c r="A29" t="s">
        <v>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zoomScale="115" zoomScaleNormal="115" workbookViewId="0">
      <selection activeCell="D8" sqref="D8"/>
    </sheetView>
  </sheetViews>
  <sheetFormatPr defaultRowHeight="14.25"/>
  <cols>
    <col min="1" max="1" width="11.375" bestFit="1" customWidth="1"/>
    <col min="2" max="2" width="18.375" customWidth="1"/>
    <col min="3" max="3" width="12.25" customWidth="1"/>
    <col min="4" max="4" width="13.375" bestFit="1" customWidth="1"/>
    <col min="5" max="9" width="12.25" bestFit="1" customWidth="1"/>
    <col min="10" max="10" width="1.625" bestFit="1" customWidth="1"/>
  </cols>
  <sheetData>
    <row r="1" spans="1:11">
      <c r="A1" s="4" t="s">
        <v>1</v>
      </c>
      <c r="B1" s="2">
        <v>50000</v>
      </c>
      <c r="C1" s="36" t="s">
        <v>12</v>
      </c>
    </row>
    <row r="2" spans="1:11">
      <c r="A2" s="4" t="s">
        <v>0</v>
      </c>
      <c r="B2" s="1">
        <v>2</v>
      </c>
      <c r="C2" s="36" t="s">
        <v>13</v>
      </c>
    </row>
    <row r="3" spans="1:11" ht="15">
      <c r="A3" s="4" t="s">
        <v>2</v>
      </c>
      <c r="B3" s="5">
        <f>B2*B1</f>
        <v>100000</v>
      </c>
    </row>
    <row r="5" spans="1:11" s="3" customFormat="1" ht="17.25" customHeight="1">
      <c r="A5" s="39">
        <f>B3</f>
        <v>100000</v>
      </c>
      <c r="B5" s="6">
        <v>55000</v>
      </c>
      <c r="C5" s="6">
        <v>60000</v>
      </c>
      <c r="D5" s="6">
        <v>450000</v>
      </c>
      <c r="E5" s="6">
        <v>70000</v>
      </c>
      <c r="F5" s="6">
        <v>75000</v>
      </c>
      <c r="G5" s="6">
        <v>80000</v>
      </c>
      <c r="H5" s="6">
        <v>85000</v>
      </c>
      <c r="I5" s="6">
        <v>90000</v>
      </c>
      <c r="J5" s="3" t="s">
        <v>15</v>
      </c>
      <c r="K5" s="3" t="s">
        <v>14</v>
      </c>
    </row>
    <row r="6" spans="1:11">
      <c r="A6" s="7">
        <v>2.0499999999999998</v>
      </c>
      <c r="B6" s="8">
        <f t="dataTable" ref="B6:I27" dt2D="1" dtr="0" r1="B1" r2="B2"/>
        <v>112749.99999999999</v>
      </c>
      <c r="C6" s="9">
        <v>122999.99999999999</v>
      </c>
      <c r="D6" s="9">
        <v>922499.99999999988</v>
      </c>
      <c r="E6" s="9">
        <v>143500</v>
      </c>
      <c r="F6" s="9">
        <v>153750</v>
      </c>
      <c r="G6" s="9">
        <v>164000</v>
      </c>
      <c r="H6" s="9">
        <v>174249.99999999997</v>
      </c>
      <c r="I6" s="10">
        <v>184499.99999999997</v>
      </c>
    </row>
    <row r="7" spans="1:11">
      <c r="A7" s="7">
        <v>2.1</v>
      </c>
      <c r="B7" s="11">
        <v>115500</v>
      </c>
      <c r="C7" s="12">
        <v>126000</v>
      </c>
      <c r="D7" s="12">
        <v>945000</v>
      </c>
      <c r="E7" s="12">
        <v>147000</v>
      </c>
      <c r="F7" s="12">
        <v>157500</v>
      </c>
      <c r="G7" s="12">
        <v>168000</v>
      </c>
      <c r="H7" s="12">
        <v>178500</v>
      </c>
      <c r="I7" s="13">
        <v>189000</v>
      </c>
    </row>
    <row r="8" spans="1:11">
      <c r="A8" s="7">
        <v>2.15</v>
      </c>
      <c r="B8" s="11">
        <v>118250</v>
      </c>
      <c r="C8" s="12">
        <v>129000</v>
      </c>
      <c r="D8" s="12">
        <v>967500</v>
      </c>
      <c r="E8" s="12">
        <v>150500</v>
      </c>
      <c r="F8" s="12">
        <v>161250</v>
      </c>
      <c r="G8" s="12">
        <v>172000</v>
      </c>
      <c r="H8" s="12">
        <v>182750</v>
      </c>
      <c r="I8" s="13">
        <v>193500</v>
      </c>
    </row>
    <row r="9" spans="1:11">
      <c r="A9" s="7">
        <v>2.2000000000000002</v>
      </c>
      <c r="B9" s="11">
        <v>121000.00000000001</v>
      </c>
      <c r="C9" s="12">
        <v>132000</v>
      </c>
      <c r="D9" s="12">
        <v>990000.00000000012</v>
      </c>
      <c r="E9" s="12">
        <v>154000</v>
      </c>
      <c r="F9" s="12">
        <v>165000</v>
      </c>
      <c r="G9" s="12">
        <v>176000</v>
      </c>
      <c r="H9" s="12">
        <v>187000.00000000003</v>
      </c>
      <c r="I9" s="13">
        <v>198000.00000000003</v>
      </c>
    </row>
    <row r="10" spans="1:11">
      <c r="A10" s="7">
        <v>2.25</v>
      </c>
      <c r="B10" s="11">
        <v>123750</v>
      </c>
      <c r="C10" s="12">
        <v>135000</v>
      </c>
      <c r="D10" s="12">
        <v>1012500</v>
      </c>
      <c r="E10" s="12">
        <v>157500</v>
      </c>
      <c r="F10" s="12">
        <v>168750</v>
      </c>
      <c r="G10" s="12">
        <v>180000</v>
      </c>
      <c r="H10" s="12">
        <v>191250</v>
      </c>
      <c r="I10" s="13">
        <v>202500</v>
      </c>
    </row>
    <row r="11" spans="1:11">
      <c r="A11" s="7">
        <v>2.2999999999999998</v>
      </c>
      <c r="B11" s="11">
        <v>126499.99999999999</v>
      </c>
      <c r="C11" s="12">
        <v>138000</v>
      </c>
      <c r="D11" s="12">
        <v>1034999.9999999999</v>
      </c>
      <c r="E11" s="12">
        <v>161000</v>
      </c>
      <c r="F11" s="12">
        <v>172500</v>
      </c>
      <c r="G11" s="12">
        <v>184000</v>
      </c>
      <c r="H11" s="12">
        <v>195499.99999999997</v>
      </c>
      <c r="I11" s="13">
        <v>206999.99999999997</v>
      </c>
    </row>
    <row r="12" spans="1:11">
      <c r="A12" s="7">
        <v>2.35</v>
      </c>
      <c r="B12" s="11">
        <v>129250</v>
      </c>
      <c r="C12" s="12">
        <v>141000</v>
      </c>
      <c r="D12" s="12">
        <v>1057500</v>
      </c>
      <c r="E12" s="12">
        <v>164500</v>
      </c>
      <c r="F12" s="12">
        <v>176250</v>
      </c>
      <c r="G12" s="12">
        <v>188000</v>
      </c>
      <c r="H12" s="12">
        <v>199750</v>
      </c>
      <c r="I12" s="13">
        <v>211500</v>
      </c>
    </row>
    <row r="13" spans="1:11">
      <c r="A13" s="7">
        <v>2.4</v>
      </c>
      <c r="B13" s="11">
        <v>132000</v>
      </c>
      <c r="C13" s="12">
        <v>144000</v>
      </c>
      <c r="D13" s="12">
        <v>1080000</v>
      </c>
      <c r="E13" s="12">
        <v>168000</v>
      </c>
      <c r="F13" s="12">
        <v>180000</v>
      </c>
      <c r="G13" s="12">
        <v>192000</v>
      </c>
      <c r="H13" s="12">
        <v>204000</v>
      </c>
      <c r="I13" s="13">
        <v>216000</v>
      </c>
    </row>
    <row r="14" spans="1:11">
      <c r="A14" s="7">
        <v>2.4500000000000002</v>
      </c>
      <c r="B14" s="11">
        <v>134750</v>
      </c>
      <c r="C14" s="12">
        <v>147000</v>
      </c>
      <c r="D14" s="12">
        <v>1102500</v>
      </c>
      <c r="E14" s="12">
        <v>171500</v>
      </c>
      <c r="F14" s="12">
        <v>183750</v>
      </c>
      <c r="G14" s="12">
        <v>196000</v>
      </c>
      <c r="H14" s="12">
        <v>208250.00000000003</v>
      </c>
      <c r="I14" s="13">
        <v>220500.00000000003</v>
      </c>
    </row>
    <row r="15" spans="1:11">
      <c r="A15" s="7">
        <v>2.5</v>
      </c>
      <c r="B15" s="11">
        <v>137500</v>
      </c>
      <c r="C15" s="12">
        <v>150000</v>
      </c>
      <c r="D15" s="12">
        <v>1125000</v>
      </c>
      <c r="E15" s="12">
        <v>175000</v>
      </c>
      <c r="F15" s="12">
        <v>187500</v>
      </c>
      <c r="G15" s="12">
        <v>200000</v>
      </c>
      <c r="H15" s="12">
        <v>212500</v>
      </c>
      <c r="I15" s="13">
        <v>225000</v>
      </c>
    </row>
    <row r="16" spans="1:11">
      <c r="A16" s="7">
        <v>2.5499999999999998</v>
      </c>
      <c r="B16" s="11">
        <v>140250</v>
      </c>
      <c r="C16" s="12">
        <v>153000</v>
      </c>
      <c r="D16" s="12">
        <v>1147500</v>
      </c>
      <c r="E16" s="12">
        <v>178500</v>
      </c>
      <c r="F16" s="12">
        <v>191250</v>
      </c>
      <c r="G16" s="12">
        <v>204000</v>
      </c>
      <c r="H16" s="12">
        <v>216749.99999999997</v>
      </c>
      <c r="I16" s="13">
        <v>229499.99999999997</v>
      </c>
    </row>
    <row r="17" spans="1:9">
      <c r="A17" s="7">
        <v>2.6</v>
      </c>
      <c r="B17" s="11">
        <v>143000</v>
      </c>
      <c r="C17" s="12">
        <v>156000</v>
      </c>
      <c r="D17" s="12">
        <v>1170000</v>
      </c>
      <c r="E17" s="12">
        <v>182000</v>
      </c>
      <c r="F17" s="12">
        <v>195000</v>
      </c>
      <c r="G17" s="12">
        <v>208000</v>
      </c>
      <c r="H17" s="12">
        <v>221000</v>
      </c>
      <c r="I17" s="13">
        <v>234000</v>
      </c>
    </row>
    <row r="18" spans="1:9">
      <c r="A18" s="7">
        <v>2.65</v>
      </c>
      <c r="B18" s="11">
        <v>145750</v>
      </c>
      <c r="C18" s="12">
        <v>159000</v>
      </c>
      <c r="D18" s="12">
        <v>1192500</v>
      </c>
      <c r="E18" s="12">
        <v>185500</v>
      </c>
      <c r="F18" s="12">
        <v>198750</v>
      </c>
      <c r="G18" s="12">
        <v>212000</v>
      </c>
      <c r="H18" s="12">
        <v>225250</v>
      </c>
      <c r="I18" s="13">
        <v>238500</v>
      </c>
    </row>
    <row r="19" spans="1:9">
      <c r="A19" s="7">
        <v>2.7</v>
      </c>
      <c r="B19" s="11">
        <v>148500</v>
      </c>
      <c r="C19" s="12">
        <v>162000</v>
      </c>
      <c r="D19" s="12">
        <v>1215000</v>
      </c>
      <c r="E19" s="12">
        <v>189000</v>
      </c>
      <c r="F19" s="12">
        <v>202500</v>
      </c>
      <c r="G19" s="12">
        <v>216000</v>
      </c>
      <c r="H19" s="12">
        <v>229500.00000000003</v>
      </c>
      <c r="I19" s="13">
        <v>243000.00000000003</v>
      </c>
    </row>
    <row r="20" spans="1:9">
      <c r="A20" s="7">
        <v>2.75</v>
      </c>
      <c r="B20" s="11">
        <v>151250</v>
      </c>
      <c r="C20" s="12">
        <v>165000</v>
      </c>
      <c r="D20" s="12">
        <v>1237500</v>
      </c>
      <c r="E20" s="12">
        <v>192500</v>
      </c>
      <c r="F20" s="12">
        <v>206250</v>
      </c>
      <c r="G20" s="12">
        <v>220000</v>
      </c>
      <c r="H20" s="12">
        <v>233750</v>
      </c>
      <c r="I20" s="13">
        <v>247500</v>
      </c>
    </row>
    <row r="21" spans="1:9">
      <c r="A21" s="7">
        <v>2.8</v>
      </c>
      <c r="B21" s="11">
        <v>154000</v>
      </c>
      <c r="C21" s="12">
        <v>168000</v>
      </c>
      <c r="D21" s="12">
        <v>1260000</v>
      </c>
      <c r="E21" s="12">
        <v>196000</v>
      </c>
      <c r="F21" s="12">
        <v>210000</v>
      </c>
      <c r="G21" s="12">
        <v>224000</v>
      </c>
      <c r="H21" s="12">
        <v>237999.99999999997</v>
      </c>
      <c r="I21" s="13">
        <v>251999.99999999997</v>
      </c>
    </row>
    <row r="22" spans="1:9">
      <c r="A22" s="7">
        <v>2.85</v>
      </c>
      <c r="B22" s="11">
        <v>156750</v>
      </c>
      <c r="C22" s="12">
        <v>171000</v>
      </c>
      <c r="D22" s="12">
        <v>1282500</v>
      </c>
      <c r="E22" s="12">
        <v>199500</v>
      </c>
      <c r="F22" s="12">
        <v>213750</v>
      </c>
      <c r="G22" s="12">
        <v>228000</v>
      </c>
      <c r="H22" s="12">
        <v>242250</v>
      </c>
      <c r="I22" s="13">
        <v>256500</v>
      </c>
    </row>
    <row r="23" spans="1:9">
      <c r="A23" s="7">
        <v>2.9</v>
      </c>
      <c r="B23" s="11">
        <v>159500</v>
      </c>
      <c r="C23" s="12">
        <v>174000</v>
      </c>
      <c r="D23" s="12">
        <v>1305000</v>
      </c>
      <c r="E23" s="12">
        <v>203000</v>
      </c>
      <c r="F23" s="12">
        <v>217500</v>
      </c>
      <c r="G23" s="12">
        <v>232000</v>
      </c>
      <c r="H23" s="12">
        <v>246500</v>
      </c>
      <c r="I23" s="13">
        <v>261000</v>
      </c>
    </row>
    <row r="24" spans="1:9">
      <c r="A24" s="7">
        <v>2.95</v>
      </c>
      <c r="B24" s="11">
        <v>162250</v>
      </c>
      <c r="C24" s="12">
        <v>177000</v>
      </c>
      <c r="D24" s="12">
        <v>1327500</v>
      </c>
      <c r="E24" s="12">
        <v>206500</v>
      </c>
      <c r="F24" s="12">
        <v>221250</v>
      </c>
      <c r="G24" s="12">
        <v>236000</v>
      </c>
      <c r="H24" s="12">
        <v>250750.00000000003</v>
      </c>
      <c r="I24" s="13">
        <v>265500</v>
      </c>
    </row>
    <row r="25" spans="1:9">
      <c r="A25" s="7">
        <v>3</v>
      </c>
      <c r="B25" s="11">
        <v>165000</v>
      </c>
      <c r="C25" s="12">
        <v>180000</v>
      </c>
      <c r="D25" s="12">
        <v>1350000</v>
      </c>
      <c r="E25" s="12">
        <v>210000</v>
      </c>
      <c r="F25" s="12">
        <v>225000</v>
      </c>
      <c r="G25" s="12">
        <v>240000</v>
      </c>
      <c r="H25" s="12">
        <v>255000</v>
      </c>
      <c r="I25" s="13">
        <v>270000</v>
      </c>
    </row>
    <row r="26" spans="1:9">
      <c r="A26" s="7">
        <v>3.05000000000001</v>
      </c>
      <c r="B26" s="11">
        <v>167750.00000000055</v>
      </c>
      <c r="C26" s="12">
        <v>183000.00000000061</v>
      </c>
      <c r="D26" s="12">
        <v>1372500.0000000044</v>
      </c>
      <c r="E26" s="12">
        <v>213500.0000000007</v>
      </c>
      <c r="F26" s="12">
        <v>228750.00000000076</v>
      </c>
      <c r="G26" s="12">
        <v>244000.00000000081</v>
      </c>
      <c r="H26" s="12">
        <v>259250.00000000084</v>
      </c>
      <c r="I26" s="13">
        <v>274500.00000000093</v>
      </c>
    </row>
    <row r="27" spans="1:9">
      <c r="A27" s="7">
        <v>3.1000000000000099</v>
      </c>
      <c r="B27" s="14">
        <v>170500.00000000055</v>
      </c>
      <c r="C27" s="15">
        <v>186000.00000000058</v>
      </c>
      <c r="D27" s="15">
        <v>1395000.0000000044</v>
      </c>
      <c r="E27" s="15">
        <v>217000.0000000007</v>
      </c>
      <c r="F27" s="15">
        <v>232500.00000000073</v>
      </c>
      <c r="G27" s="15">
        <v>248000.00000000079</v>
      </c>
      <c r="H27" s="15">
        <v>263500.00000000081</v>
      </c>
      <c r="I27" s="16">
        <v>279000.00000000087</v>
      </c>
    </row>
    <row r="28" spans="1:9">
      <c r="A28" s="1"/>
    </row>
    <row r="29" spans="1:9">
      <c r="A29" t="s">
        <v>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zoomScale="115" zoomScaleNormal="115" workbookViewId="0">
      <selection activeCell="D12" sqref="D12"/>
    </sheetView>
  </sheetViews>
  <sheetFormatPr defaultRowHeight="14.25"/>
  <cols>
    <col min="1" max="1" width="18.375" customWidth="1"/>
    <col min="2" max="2" width="11.625" customWidth="1"/>
    <col min="3" max="3" width="12.375" customWidth="1"/>
    <col min="4" max="4" width="12.25" customWidth="1"/>
  </cols>
  <sheetData>
    <row r="1" spans="1:12" ht="15">
      <c r="A1" s="69" t="s">
        <v>24</v>
      </c>
      <c r="B1" s="69"/>
    </row>
    <row r="2" spans="1:12" ht="15">
      <c r="A2" s="72" t="s">
        <v>25</v>
      </c>
      <c r="B2" s="72"/>
      <c r="C2" s="72"/>
      <c r="D2" s="46">
        <f>4%/12</f>
        <v>3.3333333333333335E-3</v>
      </c>
    </row>
    <row r="3" spans="1:12" ht="15">
      <c r="A3" s="72" t="s">
        <v>21</v>
      </c>
      <c r="B3" s="72"/>
      <c r="C3" s="72"/>
      <c r="D3" s="47">
        <v>-50</v>
      </c>
    </row>
    <row r="4" spans="1:12" ht="15">
      <c r="A4" s="72" t="s">
        <v>6</v>
      </c>
      <c r="B4" s="72"/>
      <c r="C4" s="72"/>
      <c r="D4" s="42">
        <v>100</v>
      </c>
    </row>
    <row r="5" spans="1:12" ht="15.75" thickBot="1">
      <c r="A5" s="72" t="s">
        <v>26</v>
      </c>
      <c r="B5" s="72"/>
      <c r="C5" s="73"/>
      <c r="D5" s="43">
        <v>250000</v>
      </c>
    </row>
    <row r="6" spans="1:12" ht="15.75" thickBot="1">
      <c r="A6" s="74" t="s">
        <v>27</v>
      </c>
      <c r="B6" s="74"/>
      <c r="C6" s="74"/>
      <c r="D6" s="48"/>
      <c r="E6" s="33"/>
      <c r="F6" s="33"/>
      <c r="G6" s="35" t="s">
        <v>8</v>
      </c>
      <c r="H6" s="33"/>
      <c r="I6" s="33"/>
      <c r="J6" s="33"/>
      <c r="K6" s="33"/>
      <c r="L6" s="34"/>
    </row>
    <row r="8" spans="1:12" ht="15" thickBot="1">
      <c r="C8" s="70" t="s">
        <v>9</v>
      </c>
      <c r="D8" s="70"/>
      <c r="E8" s="70"/>
      <c r="F8" s="70"/>
      <c r="G8" s="70"/>
      <c r="H8" s="70"/>
      <c r="I8" s="70"/>
      <c r="J8" s="70"/>
      <c r="K8" s="70"/>
      <c r="L8" s="70"/>
    </row>
    <row r="9" spans="1:12" ht="15" thickBot="1">
      <c r="B9" s="38"/>
      <c r="C9" s="25">
        <v>120</v>
      </c>
      <c r="D9" s="23">
        <v>132</v>
      </c>
      <c r="E9" s="25">
        <v>144</v>
      </c>
      <c r="F9" s="23">
        <v>156</v>
      </c>
      <c r="G9" s="25">
        <v>168</v>
      </c>
      <c r="H9" s="23">
        <v>180</v>
      </c>
      <c r="I9" s="25">
        <v>192</v>
      </c>
      <c r="J9" s="23">
        <v>204</v>
      </c>
      <c r="K9" s="25">
        <v>216</v>
      </c>
      <c r="L9" s="25">
        <v>228</v>
      </c>
    </row>
    <row r="10" spans="1:12">
      <c r="A10" s="71" t="s">
        <v>11</v>
      </c>
      <c r="B10" s="44">
        <v>-100</v>
      </c>
      <c r="C10" s="50"/>
      <c r="D10" s="51"/>
      <c r="E10" s="51"/>
      <c r="F10" s="51"/>
      <c r="G10" s="51"/>
      <c r="H10" s="51"/>
      <c r="I10" s="51"/>
      <c r="J10" s="51"/>
      <c r="K10" s="51"/>
      <c r="L10" s="52"/>
    </row>
    <row r="11" spans="1:12">
      <c r="A11" s="71"/>
      <c r="B11" s="44">
        <v>-150</v>
      </c>
      <c r="C11" s="53"/>
      <c r="D11" s="54"/>
      <c r="E11" s="54"/>
      <c r="F11" s="54"/>
      <c r="G11" s="54"/>
      <c r="H11" s="54"/>
      <c r="I11" s="54"/>
      <c r="J11" s="54"/>
      <c r="K11" s="54"/>
      <c r="L11" s="55"/>
    </row>
    <row r="12" spans="1:12">
      <c r="A12" s="71"/>
      <c r="B12" s="44">
        <v>-200</v>
      </c>
      <c r="C12" s="53"/>
      <c r="D12" s="54"/>
      <c r="E12" s="54"/>
      <c r="F12" s="54"/>
      <c r="G12" s="54"/>
      <c r="H12" s="54"/>
      <c r="I12" s="54"/>
      <c r="J12" s="54"/>
      <c r="K12" s="54"/>
      <c r="L12" s="55"/>
    </row>
    <row r="13" spans="1:12">
      <c r="A13" s="71"/>
      <c r="B13" s="44">
        <v>-250</v>
      </c>
      <c r="C13" s="53"/>
      <c r="D13" s="54"/>
      <c r="E13" s="54"/>
      <c r="F13" s="54"/>
      <c r="G13" s="54"/>
      <c r="H13" s="54"/>
      <c r="I13" s="54"/>
      <c r="J13" s="54"/>
      <c r="K13" s="54"/>
      <c r="L13" s="55"/>
    </row>
    <row r="14" spans="1:12">
      <c r="A14" s="71"/>
      <c r="B14" s="44">
        <v>-300</v>
      </c>
      <c r="C14" s="53"/>
      <c r="D14" s="54"/>
      <c r="E14" s="54"/>
      <c r="F14" s="54"/>
      <c r="G14" s="54"/>
      <c r="H14" s="54"/>
      <c r="I14" s="54"/>
      <c r="J14" s="54"/>
      <c r="K14" s="54"/>
      <c r="L14" s="55"/>
    </row>
    <row r="15" spans="1:12">
      <c r="A15" s="71"/>
      <c r="B15" s="44">
        <v>-350</v>
      </c>
      <c r="C15" s="53"/>
      <c r="D15" s="54"/>
      <c r="E15" s="54"/>
      <c r="F15" s="54"/>
      <c r="G15" s="54"/>
      <c r="H15" s="54"/>
      <c r="I15" s="54"/>
      <c r="J15" s="54"/>
      <c r="K15" s="54"/>
      <c r="L15" s="55"/>
    </row>
    <row r="16" spans="1:12">
      <c r="A16" s="71"/>
      <c r="B16" s="44">
        <v>-400</v>
      </c>
      <c r="C16" s="53"/>
      <c r="D16" s="54"/>
      <c r="E16" s="54"/>
      <c r="F16" s="54"/>
      <c r="G16" s="54"/>
      <c r="H16" s="54"/>
      <c r="I16" s="54"/>
      <c r="J16" s="54"/>
      <c r="K16" s="54"/>
      <c r="L16" s="55"/>
    </row>
    <row r="17" spans="1:12">
      <c r="A17" s="71"/>
      <c r="B17" s="44">
        <v>-450</v>
      </c>
      <c r="C17" s="53"/>
      <c r="D17" s="54"/>
      <c r="E17" s="54"/>
      <c r="F17" s="54"/>
      <c r="G17" s="54"/>
      <c r="H17" s="54"/>
      <c r="I17" s="54"/>
      <c r="J17" s="54"/>
      <c r="K17" s="54"/>
      <c r="L17" s="55"/>
    </row>
    <row r="18" spans="1:12">
      <c r="A18" s="71"/>
      <c r="B18" s="44">
        <v>-500</v>
      </c>
      <c r="C18" s="53"/>
      <c r="D18" s="54"/>
      <c r="E18" s="54"/>
      <c r="F18" s="54"/>
      <c r="G18" s="54"/>
      <c r="H18" s="54"/>
      <c r="I18" s="54"/>
      <c r="J18" s="54"/>
      <c r="K18" s="54"/>
      <c r="L18" s="55"/>
    </row>
    <row r="19" spans="1:12">
      <c r="A19" s="71"/>
      <c r="B19" s="44">
        <v>-550</v>
      </c>
      <c r="C19" s="53"/>
      <c r="D19" s="54"/>
      <c r="E19" s="54"/>
      <c r="F19" s="54"/>
      <c r="G19" s="54"/>
      <c r="H19" s="54"/>
      <c r="I19" s="54"/>
      <c r="J19" s="54"/>
      <c r="K19" s="54"/>
      <c r="L19" s="55"/>
    </row>
    <row r="20" spans="1:12">
      <c r="A20" s="71"/>
      <c r="B20" s="44">
        <v>-600</v>
      </c>
      <c r="C20" s="53"/>
      <c r="D20" s="54"/>
      <c r="E20" s="54"/>
      <c r="F20" s="54"/>
      <c r="G20" s="54"/>
      <c r="H20" s="54"/>
      <c r="I20" s="54"/>
      <c r="J20" s="54"/>
      <c r="K20" s="54"/>
      <c r="L20" s="55"/>
    </row>
    <row r="21" spans="1:12">
      <c r="A21" s="71"/>
      <c r="B21" s="44">
        <v>-650</v>
      </c>
      <c r="C21" s="53"/>
      <c r="D21" s="54"/>
      <c r="E21" s="54"/>
      <c r="F21" s="54"/>
      <c r="G21" s="54"/>
      <c r="H21" s="54"/>
      <c r="I21" s="54"/>
      <c r="J21" s="54"/>
      <c r="K21" s="54"/>
      <c r="L21" s="55"/>
    </row>
    <row r="22" spans="1:12">
      <c r="A22" s="71"/>
      <c r="B22" s="44">
        <v>-700</v>
      </c>
      <c r="C22" s="53"/>
      <c r="D22" s="54"/>
      <c r="E22" s="54"/>
      <c r="F22" s="54"/>
      <c r="G22" s="54"/>
      <c r="H22" s="54"/>
      <c r="I22" s="54"/>
      <c r="J22" s="54"/>
      <c r="K22" s="54"/>
      <c r="L22" s="55"/>
    </row>
    <row r="23" spans="1:12">
      <c r="A23" s="71"/>
      <c r="B23" s="44">
        <v>-750</v>
      </c>
      <c r="C23" s="53"/>
      <c r="D23" s="54"/>
      <c r="E23" s="54"/>
      <c r="F23" s="54"/>
      <c r="G23" s="54"/>
      <c r="H23" s="54"/>
      <c r="I23" s="54"/>
      <c r="J23" s="54"/>
      <c r="K23" s="54"/>
      <c r="L23" s="55"/>
    </row>
    <row r="24" spans="1:12">
      <c r="A24" s="71"/>
      <c r="B24" s="44">
        <v>-800</v>
      </c>
      <c r="C24" s="53"/>
      <c r="D24" s="54"/>
      <c r="E24" s="54"/>
      <c r="F24" s="54"/>
      <c r="G24" s="54"/>
      <c r="H24" s="54"/>
      <c r="I24" s="54"/>
      <c r="J24" s="54"/>
      <c r="K24" s="54"/>
      <c r="L24" s="55"/>
    </row>
    <row r="25" spans="1:12">
      <c r="A25" s="71"/>
      <c r="B25" s="44">
        <v>-850</v>
      </c>
      <c r="C25" s="53"/>
      <c r="D25" s="54"/>
      <c r="E25" s="54"/>
      <c r="F25" s="54"/>
      <c r="G25" s="54"/>
      <c r="H25" s="54"/>
      <c r="I25" s="54"/>
      <c r="J25" s="54"/>
      <c r="K25" s="54"/>
      <c r="L25" s="55"/>
    </row>
    <row r="26" spans="1:12">
      <c r="A26" s="71"/>
      <c r="B26" s="44">
        <v>-900</v>
      </c>
      <c r="C26" s="53"/>
      <c r="D26" s="54"/>
      <c r="E26" s="54"/>
      <c r="F26" s="54"/>
      <c r="G26" s="54"/>
      <c r="H26" s="54"/>
      <c r="I26" s="54"/>
      <c r="J26" s="54"/>
      <c r="K26" s="54"/>
      <c r="L26" s="55"/>
    </row>
    <row r="27" spans="1:12">
      <c r="A27" s="71"/>
      <c r="B27" s="44">
        <v>-950</v>
      </c>
      <c r="C27" s="53"/>
      <c r="D27" s="54"/>
      <c r="E27" s="54"/>
      <c r="F27" s="54"/>
      <c r="G27" s="54"/>
      <c r="H27" s="54"/>
      <c r="I27" s="54"/>
      <c r="J27" s="54"/>
      <c r="K27" s="54"/>
      <c r="L27" s="55"/>
    </row>
    <row r="28" spans="1:12" ht="15" thickBot="1">
      <c r="A28" s="71"/>
      <c r="B28" s="45">
        <v>-1000</v>
      </c>
      <c r="C28" s="56"/>
      <c r="D28" s="57"/>
      <c r="E28" s="57"/>
      <c r="F28" s="57"/>
      <c r="G28" s="57"/>
      <c r="H28" s="57"/>
      <c r="I28" s="57"/>
      <c r="J28" s="57"/>
      <c r="K28" s="57"/>
      <c r="L28" s="58"/>
    </row>
  </sheetData>
  <mergeCells count="8">
    <mergeCell ref="A1:B1"/>
    <mergeCell ref="C8:L8"/>
    <mergeCell ref="A10:A28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28"/>
  <sheetViews>
    <sheetView topLeftCell="E17" zoomScale="115" zoomScaleNormal="115" workbookViewId="0">
      <selection activeCell="H20" sqref="H20"/>
    </sheetView>
  </sheetViews>
  <sheetFormatPr defaultRowHeight="14.25"/>
  <cols>
    <col min="1" max="1" width="18.375" customWidth="1"/>
    <col min="2" max="2" width="12.875" bestFit="1" customWidth="1"/>
    <col min="3" max="3" width="12.375" customWidth="1"/>
    <col min="4" max="4" width="12.25" customWidth="1"/>
    <col min="5" max="12" width="11.75" customWidth="1"/>
  </cols>
  <sheetData>
    <row r="1" spans="1:12" ht="15">
      <c r="A1" s="69" t="s">
        <v>24</v>
      </c>
      <c r="B1" s="69"/>
    </row>
    <row r="2" spans="1:12" ht="15">
      <c r="A2" s="72" t="s">
        <v>25</v>
      </c>
      <c r="B2" s="72"/>
      <c r="C2" s="72"/>
      <c r="D2" s="46">
        <f>4%/12</f>
        <v>3.3333333333333335E-3</v>
      </c>
    </row>
    <row r="3" spans="1:12" ht="15">
      <c r="A3" s="72" t="s">
        <v>21</v>
      </c>
      <c r="B3" s="72"/>
      <c r="C3" s="72"/>
      <c r="D3" s="47">
        <v>-50</v>
      </c>
    </row>
    <row r="4" spans="1:12" ht="15">
      <c r="A4" s="72" t="s">
        <v>6</v>
      </c>
      <c r="B4" s="72"/>
      <c r="C4" s="72"/>
      <c r="D4" s="42">
        <v>100</v>
      </c>
    </row>
    <row r="5" spans="1:12" ht="15.75" thickBot="1">
      <c r="A5" s="72" t="s">
        <v>26</v>
      </c>
      <c r="B5" s="72"/>
      <c r="C5" s="73"/>
      <c r="D5" s="43">
        <v>250000</v>
      </c>
    </row>
    <row r="6" spans="1:12" ht="15.75" thickBot="1">
      <c r="A6" s="74" t="s">
        <v>27</v>
      </c>
      <c r="B6" s="74"/>
      <c r="C6" s="74"/>
      <c r="D6" s="48">
        <f>PV(D2,D4,D3,D5)</f>
        <v>-174986.08197586119</v>
      </c>
      <c r="E6" s="33"/>
      <c r="F6" s="33"/>
      <c r="G6" s="35" t="s">
        <v>8</v>
      </c>
      <c r="H6" s="33"/>
      <c r="I6" s="33"/>
      <c r="J6" s="33"/>
      <c r="K6" s="33"/>
      <c r="L6" s="34"/>
    </row>
    <row r="8" spans="1:12" ht="15" thickBot="1">
      <c r="C8" s="70" t="s">
        <v>9</v>
      </c>
      <c r="D8" s="70"/>
      <c r="E8" s="70"/>
      <c r="F8" s="70"/>
      <c r="G8" s="70"/>
      <c r="H8" s="70"/>
      <c r="I8" s="70"/>
      <c r="J8" s="70"/>
      <c r="K8" s="70"/>
      <c r="L8" s="70"/>
    </row>
    <row r="9" spans="1:12" ht="15" thickBot="1">
      <c r="B9" s="49">
        <f>D6</f>
        <v>-174986.08197586119</v>
      </c>
      <c r="C9" s="25">
        <v>120</v>
      </c>
      <c r="D9" s="23">
        <v>132</v>
      </c>
      <c r="E9" s="25">
        <v>144</v>
      </c>
      <c r="F9" s="23">
        <v>156</v>
      </c>
      <c r="G9" s="25">
        <v>168</v>
      </c>
      <c r="H9" s="23">
        <v>180</v>
      </c>
      <c r="I9" s="25">
        <v>192</v>
      </c>
      <c r="J9" s="23">
        <v>204</v>
      </c>
      <c r="K9" s="25">
        <v>216</v>
      </c>
      <c r="L9" s="25">
        <v>228</v>
      </c>
    </row>
    <row r="10" spans="1:12">
      <c r="A10" s="71" t="s">
        <v>11</v>
      </c>
      <c r="B10" s="44">
        <v>-100</v>
      </c>
      <c r="C10" s="50">
        <f t="dataTable" ref="C10:L28" dt2D="1" dtr="0" r1="D4" r2="D3"/>
        <v>-157814.50346648888</v>
      </c>
      <c r="D10" s="51">
        <v>-150462.19519553051</v>
      </c>
      <c r="E10" s="51">
        <v>-143397.70514900895</v>
      </c>
      <c r="F10" s="51">
        <v>-136609.76620818197</v>
      </c>
      <c r="G10" s="51">
        <v>-130087.55232423973</v>
      </c>
      <c r="H10" s="51">
        <v>-123820.66125189504</v>
      </c>
      <c r="I10" s="51">
        <v>-117799.09795889632</v>
      </c>
      <c r="J10" s="51">
        <v>-112013.25868500196</v>
      </c>
      <c r="K10" s="51">
        <v>-106453.91562499281</v>
      </c>
      <c r="L10" s="52">
        <v>-101112.20221129313</v>
      </c>
    </row>
    <row r="11" spans="1:12">
      <c r="A11" s="71"/>
      <c r="B11" s="44">
        <v>-150</v>
      </c>
      <c r="C11" s="53">
        <v>-152875.99472362219</v>
      </c>
      <c r="D11" s="54">
        <v>-145129.81279529107</v>
      </c>
      <c r="E11" s="54">
        <v>-137686.86792484872</v>
      </c>
      <c r="F11" s="54">
        <v>-130535.289397906</v>
      </c>
      <c r="G11" s="54">
        <v>-123663.67119875256</v>
      </c>
      <c r="H11" s="54">
        <v>-117061.05381896085</v>
      </c>
      <c r="I11" s="54">
        <v>-110716.90677812291</v>
      </c>
      <c r="J11" s="54">
        <v>-104621.11182884136</v>
      </c>
      <c r="K11" s="54">
        <v>-98763.946819188845</v>
      </c>
      <c r="L11" s="55">
        <v>-93136.070186898127</v>
      </c>
    </row>
    <row r="12" spans="1:12">
      <c r="A12" s="71"/>
      <c r="B12" s="44">
        <v>-200</v>
      </c>
      <c r="C12" s="53">
        <v>-147937.48598075553</v>
      </c>
      <c r="D12" s="54">
        <v>-139797.43039505163</v>
      </c>
      <c r="E12" s="54">
        <v>-131976.03070068848</v>
      </c>
      <c r="F12" s="54">
        <v>-124460.81258763003</v>
      </c>
      <c r="G12" s="54">
        <v>-117239.79007326542</v>
      </c>
      <c r="H12" s="54">
        <v>-110301.44638602664</v>
      </c>
      <c r="I12" s="54">
        <v>-103634.7155973495</v>
      </c>
      <c r="J12" s="54">
        <v>-97228.96497268074</v>
      </c>
      <c r="K12" s="54">
        <v>-91073.978013384898</v>
      </c>
      <c r="L12" s="55">
        <v>-85159.938162503109</v>
      </c>
    </row>
    <row r="13" spans="1:12">
      <c r="A13" s="71"/>
      <c r="B13" s="44">
        <v>-250</v>
      </c>
      <c r="C13" s="53">
        <v>-142998.97723788887</v>
      </c>
      <c r="D13" s="54">
        <v>-134465.04799481219</v>
      </c>
      <c r="E13" s="54">
        <v>-126265.19347652825</v>
      </c>
      <c r="F13" s="54">
        <v>-118386.33577735406</v>
      </c>
      <c r="G13" s="54">
        <v>-110815.90894777825</v>
      </c>
      <c r="H13" s="54">
        <v>-103541.83895309246</v>
      </c>
      <c r="I13" s="54">
        <v>-96552.524416576081</v>
      </c>
      <c r="J13" s="54">
        <v>-89836.818116520139</v>
      </c>
      <c r="K13" s="54">
        <v>-83384.009207580937</v>
      </c>
      <c r="L13" s="55">
        <v>-77183.806138108106</v>
      </c>
    </row>
    <row r="14" spans="1:12">
      <c r="A14" s="71"/>
      <c r="B14" s="44">
        <v>-300</v>
      </c>
      <c r="C14" s="53">
        <v>-138060.46849502221</v>
      </c>
      <c r="D14" s="54">
        <v>-129132.66559457274</v>
      </c>
      <c r="E14" s="54">
        <v>-120554.35625236802</v>
      </c>
      <c r="F14" s="54">
        <v>-112311.85896707809</v>
      </c>
      <c r="G14" s="54">
        <v>-104392.02782229109</v>
      </c>
      <c r="H14" s="54">
        <v>-96782.231520158268</v>
      </c>
      <c r="I14" s="54">
        <v>-89470.333235802682</v>
      </c>
      <c r="J14" s="54">
        <v>-82444.671260359522</v>
      </c>
      <c r="K14" s="54">
        <v>-75694.040401776976</v>
      </c>
      <c r="L14" s="55">
        <v>-69207.674113713103</v>
      </c>
    </row>
    <row r="15" spans="1:12">
      <c r="A15" s="71"/>
      <c r="B15" s="44">
        <v>-350</v>
      </c>
      <c r="C15" s="53">
        <v>-133121.95975215556</v>
      </c>
      <c r="D15" s="54">
        <v>-123800.28319433331</v>
      </c>
      <c r="E15" s="54">
        <v>-114843.51902820778</v>
      </c>
      <c r="F15" s="54">
        <v>-106237.38215680212</v>
      </c>
      <c r="G15" s="54">
        <v>-97968.146696803946</v>
      </c>
      <c r="H15" s="54">
        <v>-90022.62408722406</v>
      </c>
      <c r="I15" s="54">
        <v>-82388.142055029268</v>
      </c>
      <c r="J15" s="54">
        <v>-75052.524404198921</v>
      </c>
      <c r="K15" s="54">
        <v>-68004.07159597303</v>
      </c>
      <c r="L15" s="55">
        <v>-61231.542089318085</v>
      </c>
    </row>
    <row r="16" spans="1:12">
      <c r="A16" s="71"/>
      <c r="B16" s="44">
        <v>-400</v>
      </c>
      <c r="C16" s="53">
        <v>-128183.45100928887</v>
      </c>
      <c r="D16" s="54">
        <v>-118467.90079409388</v>
      </c>
      <c r="E16" s="54">
        <v>-109132.68180404755</v>
      </c>
      <c r="F16" s="54">
        <v>-100162.90534652617</v>
      </c>
      <c r="G16" s="54">
        <v>-91544.265571316777</v>
      </c>
      <c r="H16" s="54">
        <v>-83263.016654289881</v>
      </c>
      <c r="I16" s="54">
        <v>-75305.950874255854</v>
      </c>
      <c r="J16" s="54">
        <v>-67660.377548038305</v>
      </c>
      <c r="K16" s="54">
        <v>-60314.102790169069</v>
      </c>
      <c r="L16" s="55">
        <v>-53255.410064923075</v>
      </c>
    </row>
    <row r="17" spans="1:12">
      <c r="A17" s="71"/>
      <c r="B17" s="44">
        <v>-450</v>
      </c>
      <c r="C17" s="53">
        <v>-123244.94226642221</v>
      </c>
      <c r="D17" s="54">
        <v>-113135.51839385445</v>
      </c>
      <c r="E17" s="54">
        <v>-103421.8445798873</v>
      </c>
      <c r="F17" s="54">
        <v>-94088.428536250198</v>
      </c>
      <c r="G17" s="54">
        <v>-85120.384445829623</v>
      </c>
      <c r="H17" s="54">
        <v>-76503.409221355687</v>
      </c>
      <c r="I17" s="54">
        <v>-68223.759693482454</v>
      </c>
      <c r="J17" s="54">
        <v>-60268.230691877696</v>
      </c>
      <c r="K17" s="54">
        <v>-52624.133984365108</v>
      </c>
      <c r="L17" s="55">
        <v>-45279.278040528065</v>
      </c>
    </row>
    <row r="18" spans="1:12">
      <c r="A18" s="71"/>
      <c r="B18" s="44">
        <v>-500</v>
      </c>
      <c r="C18" s="53">
        <v>-118306.43352355553</v>
      </c>
      <c r="D18" s="54">
        <v>-107803.13599361501</v>
      </c>
      <c r="E18" s="54">
        <v>-97711.007355727066</v>
      </c>
      <c r="F18" s="54">
        <v>-88013.951725974228</v>
      </c>
      <c r="G18" s="54">
        <v>-78696.503320342468</v>
      </c>
      <c r="H18" s="54">
        <v>-69743.801788421493</v>
      </c>
      <c r="I18" s="54">
        <v>-61141.568512709033</v>
      </c>
      <c r="J18" s="54">
        <v>-52876.083835717087</v>
      </c>
      <c r="K18" s="54">
        <v>-44934.165178561147</v>
      </c>
      <c r="L18" s="55">
        <v>-37303.146016133047</v>
      </c>
    </row>
    <row r="19" spans="1:12">
      <c r="A19" s="71"/>
      <c r="B19" s="44">
        <v>-550</v>
      </c>
      <c r="C19" s="53">
        <v>-113367.92478068889</v>
      </c>
      <c r="D19" s="54">
        <v>-102470.75359337556</v>
      </c>
      <c r="E19" s="54">
        <v>-92000.170131566832</v>
      </c>
      <c r="F19" s="54">
        <v>-81939.474915698258</v>
      </c>
      <c r="G19" s="54">
        <v>-72272.622194855314</v>
      </c>
      <c r="H19" s="54">
        <v>-62984.1943554873</v>
      </c>
      <c r="I19" s="54">
        <v>-54059.377331935619</v>
      </c>
      <c r="J19" s="54">
        <v>-45483.936979556478</v>
      </c>
      <c r="K19" s="54">
        <v>-37244.1963727572</v>
      </c>
      <c r="L19" s="55">
        <v>-29327.013991738047</v>
      </c>
    </row>
    <row r="20" spans="1:12">
      <c r="A20" s="71"/>
      <c r="B20" s="44">
        <v>-600</v>
      </c>
      <c r="C20" s="53">
        <v>-108429.41603782222</v>
      </c>
      <c r="D20" s="54">
        <v>-97138.371193136118</v>
      </c>
      <c r="E20" s="54">
        <v>-86289.332907406599</v>
      </c>
      <c r="F20" s="54">
        <v>-75864.998105422303</v>
      </c>
      <c r="G20" s="54">
        <v>-65848.74106936816</v>
      </c>
      <c r="H20" s="54">
        <v>-56224.586922553091</v>
      </c>
      <c r="I20" s="54">
        <v>-46977.186151162219</v>
      </c>
      <c r="J20" s="54">
        <v>-38091.790123395869</v>
      </c>
      <c r="K20" s="54">
        <v>-29554.227566953236</v>
      </c>
      <c r="L20" s="55">
        <v>-21350.881967343033</v>
      </c>
    </row>
    <row r="21" spans="1:12">
      <c r="A21" s="71"/>
      <c r="B21" s="44">
        <v>-650</v>
      </c>
      <c r="C21" s="53">
        <v>-103490.90729495554</v>
      </c>
      <c r="D21" s="54">
        <v>-91805.988792896693</v>
      </c>
      <c r="E21" s="54">
        <v>-80578.495683246365</v>
      </c>
      <c r="F21" s="54">
        <v>-69790.521295146347</v>
      </c>
      <c r="G21" s="54">
        <v>-59424.859943880991</v>
      </c>
      <c r="H21" s="54">
        <v>-49464.979489618905</v>
      </c>
      <c r="I21" s="54">
        <v>-39894.994970388798</v>
      </c>
      <c r="J21" s="54">
        <v>-30699.643267235264</v>
      </c>
      <c r="K21" s="54">
        <v>-21864.258761149275</v>
      </c>
      <c r="L21" s="55">
        <v>-13374.749942948021</v>
      </c>
    </row>
    <row r="22" spans="1:12">
      <c r="A22" s="71"/>
      <c r="B22" s="44">
        <v>-700</v>
      </c>
      <c r="C22" s="53">
        <v>-98552.398552088882</v>
      </c>
      <c r="D22" s="54">
        <v>-86473.606392657268</v>
      </c>
      <c r="E22" s="54">
        <v>-74867.658459086131</v>
      </c>
      <c r="F22" s="54">
        <v>-63716.044484870385</v>
      </c>
      <c r="G22" s="54">
        <v>-53000.978818393829</v>
      </c>
      <c r="H22" s="54">
        <v>-42705.372056684719</v>
      </c>
      <c r="I22" s="54">
        <v>-32812.803789615384</v>
      </c>
      <c r="J22" s="54">
        <v>-23307.496411074655</v>
      </c>
      <c r="K22" s="54">
        <v>-14174.289955345324</v>
      </c>
      <c r="L22" s="55">
        <v>-5398.6179185530073</v>
      </c>
    </row>
    <row r="23" spans="1:12">
      <c r="A23" s="71"/>
      <c r="B23" s="44">
        <v>-750</v>
      </c>
      <c r="C23" s="53">
        <v>-93613.889809222208</v>
      </c>
      <c r="D23" s="54">
        <v>-81141.223992417828</v>
      </c>
      <c r="E23" s="54">
        <v>-69156.821234925897</v>
      </c>
      <c r="F23" s="54">
        <v>-57641.567674594415</v>
      </c>
      <c r="G23" s="54">
        <v>-46577.097692906682</v>
      </c>
      <c r="H23" s="54">
        <v>-35945.764623750518</v>
      </c>
      <c r="I23" s="54">
        <v>-25730.612608841984</v>
      </c>
      <c r="J23" s="54">
        <v>-15915.349554914044</v>
      </c>
      <c r="K23" s="54">
        <v>-6484.3211495413625</v>
      </c>
      <c r="L23" s="55">
        <v>2577.5141058420058</v>
      </c>
    </row>
    <row r="24" spans="1:12">
      <c r="A24" s="71"/>
      <c r="B24" s="44">
        <v>-800</v>
      </c>
      <c r="C24" s="53">
        <v>-88675.381066355534</v>
      </c>
      <c r="D24" s="54">
        <v>-75808.841592178374</v>
      </c>
      <c r="E24" s="54">
        <v>-63445.984010765671</v>
      </c>
      <c r="F24" s="54">
        <v>-51567.090864318452</v>
      </c>
      <c r="G24" s="54">
        <v>-40153.21656741952</v>
      </c>
      <c r="H24" s="54">
        <v>-29186.157190816328</v>
      </c>
      <c r="I24" s="54">
        <v>-18648.42142806857</v>
      </c>
      <c r="J24" s="54">
        <v>-8523.2026987534373</v>
      </c>
      <c r="K24" s="54">
        <v>1205.6476562625867</v>
      </c>
      <c r="L24" s="55">
        <v>10553.646130237006</v>
      </c>
    </row>
    <row r="25" spans="1:12">
      <c r="A25" s="71"/>
      <c r="B25" s="44">
        <v>-850</v>
      </c>
      <c r="C25" s="53">
        <v>-83736.872323488875</v>
      </c>
      <c r="D25" s="54">
        <v>-70476.45919193895</v>
      </c>
      <c r="E25" s="54">
        <v>-57735.14678660543</v>
      </c>
      <c r="F25" s="54">
        <v>-45492.614054042482</v>
      </c>
      <c r="G25" s="54">
        <v>-33729.335441932373</v>
      </c>
      <c r="H25" s="54">
        <v>-22426.549757882123</v>
      </c>
      <c r="I25" s="54">
        <v>-11566.230247295152</v>
      </c>
      <c r="J25" s="54">
        <v>-1131.0558425928277</v>
      </c>
      <c r="K25" s="54">
        <v>8895.616462066535</v>
      </c>
      <c r="L25" s="55">
        <v>18529.778154632033</v>
      </c>
    </row>
    <row r="26" spans="1:12">
      <c r="A26" s="71"/>
      <c r="B26" s="44">
        <v>-900</v>
      </c>
      <c r="C26" s="53">
        <v>-78798.363580622201</v>
      </c>
      <c r="D26" s="54">
        <v>-65144.07679169951</v>
      </c>
      <c r="E26" s="54">
        <v>-52024.309562445182</v>
      </c>
      <c r="F26" s="54">
        <v>-39418.13724376652</v>
      </c>
      <c r="G26" s="54">
        <v>-27305.454316445208</v>
      </c>
      <c r="H26" s="54">
        <v>-15666.942324947935</v>
      </c>
      <c r="I26" s="54">
        <v>-4484.0390665217528</v>
      </c>
      <c r="J26" s="54">
        <v>6261.0910135677814</v>
      </c>
      <c r="K26" s="54">
        <v>16585.585267870498</v>
      </c>
      <c r="L26" s="55">
        <v>26505.910179027032</v>
      </c>
    </row>
    <row r="27" spans="1:12">
      <c r="A27" s="71"/>
      <c r="B27" s="44">
        <v>-950</v>
      </c>
      <c r="C27" s="53">
        <v>-73859.854837755527</v>
      </c>
      <c r="D27" s="54">
        <v>-59811.694391460063</v>
      </c>
      <c r="E27" s="54">
        <v>-46313.472338284948</v>
      </c>
      <c r="F27" s="54">
        <v>-33343.66043349055</v>
      </c>
      <c r="G27" s="54">
        <v>-20881.573190958043</v>
      </c>
      <c r="H27" s="54">
        <v>-8907.3348920137487</v>
      </c>
      <c r="I27" s="54">
        <v>2598.1521142516626</v>
      </c>
      <c r="J27" s="54">
        <v>13653.237869728404</v>
      </c>
      <c r="K27" s="54">
        <v>24275.554073674462</v>
      </c>
      <c r="L27" s="55">
        <v>34482.042203422032</v>
      </c>
    </row>
    <row r="28" spans="1:12" ht="15" thickBot="1">
      <c r="A28" s="71"/>
      <c r="B28" s="45">
        <v>-1000</v>
      </c>
      <c r="C28" s="56">
        <v>-68921.346094888868</v>
      </c>
      <c r="D28" s="57">
        <v>-54479.311991220638</v>
      </c>
      <c r="E28" s="57">
        <v>-40602.635114124714</v>
      </c>
      <c r="F28" s="57">
        <v>-27269.183623214583</v>
      </c>
      <c r="G28" s="57">
        <v>-14457.692065470896</v>
      </c>
      <c r="H28" s="57">
        <v>-2147.7274590795441</v>
      </c>
      <c r="I28" s="57">
        <v>9680.343295025079</v>
      </c>
      <c r="J28" s="57">
        <v>21045.384725888998</v>
      </c>
      <c r="K28" s="57">
        <v>31965.522879478423</v>
      </c>
      <c r="L28" s="58">
        <v>42458.174227817057</v>
      </c>
    </row>
  </sheetData>
  <mergeCells count="8">
    <mergeCell ref="C8:L8"/>
    <mergeCell ref="A10:A28"/>
    <mergeCell ref="A1:B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15" zoomScaleNormal="115" workbookViewId="0">
      <selection activeCell="C2" sqref="C2"/>
    </sheetView>
  </sheetViews>
  <sheetFormatPr defaultRowHeight="14.25"/>
  <cols>
    <col min="1" max="1" width="25.75" customWidth="1"/>
    <col min="2" max="2" width="12.125" customWidth="1"/>
    <col min="3" max="10" width="10.125" bestFit="1" customWidth="1"/>
    <col min="11" max="12" width="11" bestFit="1" customWidth="1"/>
  </cols>
  <sheetData>
    <row r="1" spans="1:12">
      <c r="A1" s="70" t="s">
        <v>7</v>
      </c>
      <c r="B1" s="70"/>
    </row>
    <row r="2" spans="1:12">
      <c r="A2" t="s">
        <v>6</v>
      </c>
      <c r="B2">
        <f>12*10</f>
        <v>120</v>
      </c>
      <c r="C2" t="s">
        <v>17</v>
      </c>
    </row>
    <row r="3" spans="1:12">
      <c r="A3" t="s">
        <v>3</v>
      </c>
      <c r="B3" s="31">
        <f>6%/12</f>
        <v>5.0000000000000001E-3</v>
      </c>
    </row>
    <row r="4" spans="1:12">
      <c r="A4" t="s">
        <v>4</v>
      </c>
      <c r="B4" s="1">
        <v>-100</v>
      </c>
      <c r="C4" t="s">
        <v>18</v>
      </c>
    </row>
    <row r="5" spans="1:12" ht="15" thickBot="1">
      <c r="A5" t="s">
        <v>10</v>
      </c>
      <c r="B5" s="1">
        <v>0</v>
      </c>
    </row>
    <row r="6" spans="1:12" ht="15.75" thickBot="1">
      <c r="A6" t="s">
        <v>5</v>
      </c>
      <c r="B6" s="17">
        <f>FV(B3,B2,B4,B5)</f>
        <v>16387.934680645605</v>
      </c>
      <c r="C6" s="32"/>
      <c r="D6" s="33"/>
      <c r="E6" s="33"/>
      <c r="F6" s="33"/>
      <c r="G6" s="35" t="s">
        <v>8</v>
      </c>
      <c r="H6" s="33"/>
      <c r="I6" s="33"/>
      <c r="J6" s="33"/>
      <c r="K6" s="33"/>
      <c r="L6" s="34"/>
    </row>
    <row r="8" spans="1:12" ht="15" thickBot="1">
      <c r="C8" s="70" t="s">
        <v>9</v>
      </c>
      <c r="D8" s="70"/>
      <c r="E8" s="70"/>
      <c r="F8" s="70"/>
      <c r="G8" s="70"/>
      <c r="H8" s="70"/>
      <c r="I8" s="70"/>
      <c r="J8" s="70"/>
      <c r="K8" s="70"/>
      <c r="L8" s="70"/>
    </row>
    <row r="9" spans="1:12" ht="15" thickBot="1">
      <c r="B9" s="38"/>
      <c r="C9" s="25">
        <v>132</v>
      </c>
      <c r="D9" s="23">
        <v>144</v>
      </c>
      <c r="E9" s="23">
        <v>156</v>
      </c>
      <c r="F9" s="23">
        <v>168</v>
      </c>
      <c r="G9" s="23">
        <v>180</v>
      </c>
      <c r="H9" s="23">
        <v>192</v>
      </c>
      <c r="I9" s="23">
        <v>204</v>
      </c>
      <c r="J9" s="23">
        <v>216</v>
      </c>
      <c r="K9" s="23">
        <v>228</v>
      </c>
      <c r="L9" s="24">
        <v>240</v>
      </c>
    </row>
    <row r="10" spans="1:12">
      <c r="A10" s="71" t="s">
        <v>11</v>
      </c>
      <c r="B10" s="29">
        <v>-110</v>
      </c>
      <c r="C10" s="26"/>
      <c r="D10" s="21"/>
      <c r="E10" s="21"/>
      <c r="F10" s="21"/>
      <c r="G10" s="21"/>
      <c r="H10" s="21"/>
      <c r="I10" s="21"/>
      <c r="J10" s="21"/>
      <c r="K10" s="21"/>
      <c r="L10" s="22"/>
    </row>
    <row r="11" spans="1:12">
      <c r="A11" s="71"/>
      <c r="B11" s="29">
        <v>-120</v>
      </c>
      <c r="C11" s="27"/>
      <c r="D11" s="12"/>
      <c r="E11" s="12"/>
      <c r="F11" s="12"/>
      <c r="G11" s="12"/>
      <c r="H11" s="12"/>
      <c r="I11" s="12"/>
      <c r="J11" s="12"/>
      <c r="K11" s="12"/>
      <c r="L11" s="18"/>
    </row>
    <row r="12" spans="1:12">
      <c r="A12" s="71"/>
      <c r="B12" s="29">
        <v>-130</v>
      </c>
      <c r="C12" s="27"/>
      <c r="D12" s="12"/>
      <c r="E12" s="12"/>
      <c r="F12" s="12"/>
      <c r="G12" s="12"/>
      <c r="H12" s="12"/>
      <c r="I12" s="12"/>
      <c r="J12" s="12"/>
      <c r="K12" s="12"/>
      <c r="L12" s="18"/>
    </row>
    <row r="13" spans="1:12">
      <c r="A13" s="71"/>
      <c r="B13" s="29">
        <v>-140</v>
      </c>
      <c r="C13" s="27"/>
      <c r="D13" s="12"/>
      <c r="E13" s="12"/>
      <c r="F13" s="12"/>
      <c r="G13" s="12"/>
      <c r="H13" s="12"/>
      <c r="I13" s="12"/>
      <c r="J13" s="12"/>
      <c r="K13" s="12"/>
      <c r="L13" s="18"/>
    </row>
    <row r="14" spans="1:12">
      <c r="A14" s="71"/>
      <c r="B14" s="29">
        <v>-150</v>
      </c>
      <c r="C14" s="27"/>
      <c r="D14" s="12"/>
      <c r="E14" s="12"/>
      <c r="F14" s="12"/>
      <c r="G14" s="12"/>
      <c r="H14" s="12"/>
      <c r="I14" s="12"/>
      <c r="J14" s="12"/>
      <c r="K14" s="12"/>
      <c r="L14" s="18"/>
    </row>
    <row r="15" spans="1:12">
      <c r="A15" s="71"/>
      <c r="B15" s="29">
        <v>-160</v>
      </c>
      <c r="C15" s="27"/>
      <c r="D15" s="12"/>
      <c r="E15" s="12"/>
      <c r="F15" s="12"/>
      <c r="G15" s="12"/>
      <c r="H15" s="12"/>
      <c r="I15" s="12"/>
      <c r="J15" s="12"/>
      <c r="K15" s="12"/>
      <c r="L15" s="18"/>
    </row>
    <row r="16" spans="1:12">
      <c r="A16" s="71"/>
      <c r="B16" s="29">
        <v>-170</v>
      </c>
      <c r="C16" s="27"/>
      <c r="D16" s="12"/>
      <c r="E16" s="12"/>
      <c r="F16" s="12"/>
      <c r="G16" s="12"/>
      <c r="H16" s="12"/>
      <c r="I16" s="12"/>
      <c r="J16" s="12"/>
      <c r="K16" s="12"/>
      <c r="L16" s="18"/>
    </row>
    <row r="17" spans="1:12">
      <c r="A17" s="71"/>
      <c r="B17" s="29">
        <v>-180</v>
      </c>
      <c r="C17" s="27"/>
      <c r="D17" s="12"/>
      <c r="E17" s="12"/>
      <c r="F17" s="12"/>
      <c r="G17" s="12"/>
      <c r="H17" s="12"/>
      <c r="I17" s="12"/>
      <c r="J17" s="12"/>
      <c r="K17" s="12"/>
      <c r="L17" s="18"/>
    </row>
    <row r="18" spans="1:12">
      <c r="A18" s="71"/>
      <c r="B18" s="29">
        <v>-190</v>
      </c>
      <c r="C18" s="27"/>
      <c r="D18" s="12"/>
      <c r="E18" s="12"/>
      <c r="F18" s="12"/>
      <c r="G18" s="12"/>
      <c r="H18" s="12"/>
      <c r="I18" s="12"/>
      <c r="J18" s="12"/>
      <c r="K18" s="12"/>
      <c r="L18" s="18"/>
    </row>
    <row r="19" spans="1:12">
      <c r="A19" s="71"/>
      <c r="B19" s="29">
        <v>-200</v>
      </c>
      <c r="C19" s="27"/>
      <c r="D19" s="12"/>
      <c r="E19" s="12"/>
      <c r="F19" s="12"/>
      <c r="G19" s="12"/>
      <c r="H19" s="12"/>
      <c r="I19" s="12"/>
      <c r="J19" s="12"/>
      <c r="K19" s="12"/>
      <c r="L19" s="18"/>
    </row>
    <row r="20" spans="1:12">
      <c r="A20" s="71"/>
      <c r="B20" s="29">
        <v>-210</v>
      </c>
      <c r="C20" s="27"/>
      <c r="D20" s="12"/>
      <c r="E20" s="12"/>
      <c r="F20" s="12"/>
      <c r="G20" s="12"/>
      <c r="H20" s="12"/>
      <c r="I20" s="12"/>
      <c r="J20" s="12"/>
      <c r="K20" s="12"/>
      <c r="L20" s="18"/>
    </row>
    <row r="21" spans="1:12">
      <c r="A21" s="71"/>
      <c r="B21" s="29">
        <v>-220</v>
      </c>
      <c r="C21" s="27"/>
      <c r="D21" s="12"/>
      <c r="E21" s="12"/>
      <c r="F21" s="12"/>
      <c r="G21" s="12"/>
      <c r="H21" s="12"/>
      <c r="I21" s="12"/>
      <c r="J21" s="12"/>
      <c r="K21" s="12"/>
      <c r="L21" s="18"/>
    </row>
    <row r="22" spans="1:12">
      <c r="A22" s="71"/>
      <c r="B22" s="29">
        <v>-230</v>
      </c>
      <c r="C22" s="27"/>
      <c r="D22" s="12"/>
      <c r="E22" s="12"/>
      <c r="F22" s="12"/>
      <c r="G22" s="12"/>
      <c r="H22" s="12"/>
      <c r="I22" s="12"/>
      <c r="J22" s="12"/>
      <c r="K22" s="12"/>
      <c r="L22" s="18"/>
    </row>
    <row r="23" spans="1:12">
      <c r="A23" s="71"/>
      <c r="B23" s="29">
        <v>-240</v>
      </c>
      <c r="C23" s="27"/>
      <c r="D23" s="12"/>
      <c r="E23" s="12"/>
      <c r="F23" s="12"/>
      <c r="G23" s="12"/>
      <c r="H23" s="12"/>
      <c r="I23" s="12"/>
      <c r="J23" s="12"/>
      <c r="K23" s="12"/>
      <c r="L23" s="18"/>
    </row>
    <row r="24" spans="1:12" ht="15" thickBot="1">
      <c r="A24" s="71"/>
      <c r="B24" s="30">
        <v>-250</v>
      </c>
      <c r="C24" s="28"/>
      <c r="D24" s="19"/>
      <c r="E24" s="19"/>
      <c r="F24" s="19"/>
      <c r="G24" s="19"/>
      <c r="H24" s="19"/>
      <c r="I24" s="19"/>
      <c r="J24" s="19"/>
      <c r="K24" s="19"/>
      <c r="L24" s="20"/>
    </row>
  </sheetData>
  <mergeCells count="3">
    <mergeCell ref="A1:B1"/>
    <mergeCell ref="C8:L8"/>
    <mergeCell ref="A10:A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4"/>
  <sheetViews>
    <sheetView topLeftCell="D1" zoomScale="115" zoomScaleNormal="115" workbookViewId="0">
      <selection activeCell="I10" sqref="I10"/>
    </sheetView>
  </sheetViews>
  <sheetFormatPr defaultRowHeight="14.25"/>
  <cols>
    <col min="1" max="1" width="25.75" customWidth="1"/>
    <col min="2" max="2" width="12.125" customWidth="1"/>
    <col min="3" max="10" width="10.125" bestFit="1" customWidth="1"/>
    <col min="11" max="12" width="11" bestFit="1" customWidth="1"/>
  </cols>
  <sheetData>
    <row r="1" spans="1:12">
      <c r="A1" s="70" t="s">
        <v>7</v>
      </c>
      <c r="B1" s="70"/>
    </row>
    <row r="2" spans="1:12">
      <c r="A2" t="s">
        <v>6</v>
      </c>
      <c r="B2">
        <f>12*10</f>
        <v>120</v>
      </c>
      <c r="C2" t="s">
        <v>18</v>
      </c>
    </row>
    <row r="3" spans="1:12">
      <c r="A3" t="s">
        <v>3</v>
      </c>
      <c r="B3" s="31">
        <f>6%/12</f>
        <v>5.0000000000000001E-3</v>
      </c>
    </row>
    <row r="4" spans="1:12">
      <c r="A4" t="s">
        <v>4</v>
      </c>
      <c r="B4" s="1">
        <v>-100</v>
      </c>
      <c r="C4" t="s">
        <v>17</v>
      </c>
    </row>
    <row r="5" spans="1:12" ht="15" thickBot="1">
      <c r="A5" t="s">
        <v>10</v>
      </c>
      <c r="B5" s="1">
        <v>0</v>
      </c>
    </row>
    <row r="6" spans="1:12" ht="15.75" thickBot="1">
      <c r="A6" t="s">
        <v>5</v>
      </c>
      <c r="B6" s="17">
        <f>FV(B3,B2,B4,B5)</f>
        <v>16387.934680645605</v>
      </c>
      <c r="C6" s="32"/>
      <c r="D6" s="33"/>
      <c r="E6" s="33"/>
      <c r="F6" s="33"/>
      <c r="G6" s="35" t="s">
        <v>8</v>
      </c>
      <c r="H6" s="33"/>
      <c r="I6" s="33"/>
      <c r="J6" s="33"/>
      <c r="K6" s="33"/>
      <c r="L6" s="34"/>
    </row>
    <row r="8" spans="1:12" ht="15" thickBot="1">
      <c r="C8" s="70" t="s">
        <v>9</v>
      </c>
      <c r="D8" s="70"/>
      <c r="E8" s="70"/>
      <c r="F8" s="70"/>
      <c r="G8" s="70"/>
      <c r="H8" s="70"/>
      <c r="I8" s="70"/>
      <c r="J8" s="70"/>
      <c r="K8" s="70"/>
      <c r="L8" s="70"/>
    </row>
    <row r="9" spans="1:12" ht="15" thickBot="1">
      <c r="B9" s="38">
        <f>B6</f>
        <v>16387.934680645605</v>
      </c>
      <c r="C9" s="25">
        <v>132</v>
      </c>
      <c r="D9" s="23">
        <v>144</v>
      </c>
      <c r="E9" s="23">
        <v>156</v>
      </c>
      <c r="F9" s="23">
        <v>168</v>
      </c>
      <c r="G9" s="23">
        <v>180</v>
      </c>
      <c r="H9" s="23">
        <v>192</v>
      </c>
      <c r="I9" s="23">
        <v>204</v>
      </c>
      <c r="J9" s="23">
        <v>216</v>
      </c>
      <c r="K9" s="23">
        <v>228</v>
      </c>
      <c r="L9" s="24">
        <v>240</v>
      </c>
    </row>
    <row r="10" spans="1:12">
      <c r="A10" s="71" t="s">
        <v>11</v>
      </c>
      <c r="B10" s="29">
        <v>-110</v>
      </c>
      <c r="C10" s="26">
        <f t="dataTable" ref="C10:L24" dt2D="1" dtr="0" r1="B2" r2="B4"/>
        <v>20495.489157017702</v>
      </c>
      <c r="D10" s="21">
        <v>23116.517942334034</v>
      </c>
      <c r="E10" s="21">
        <v>25899.206047962547</v>
      </c>
      <c r="F10" s="21">
        <v>28853.524267047596</v>
      </c>
      <c r="G10" s="21">
        <v>31990.058369437211</v>
      </c>
      <c r="H10" s="21">
        <v>35320.047032100607</v>
      </c>
      <c r="I10" s="21">
        <v>38855.422109010666</v>
      </c>
      <c r="J10" s="21">
        <v>42608.85138478483</v>
      </c>
      <c r="K10" s="21">
        <v>46593.78396527686</v>
      </c>
      <c r="L10" s="22">
        <v>50824.498467761194</v>
      </c>
    </row>
    <row r="11" spans="1:12">
      <c r="A11" s="71"/>
      <c r="B11" s="29">
        <v>-120</v>
      </c>
      <c r="C11" s="27">
        <v>22358.715444019312</v>
      </c>
      <c r="D11" s="12">
        <v>25218.019573455309</v>
      </c>
      <c r="E11" s="12">
        <v>28253.679325050052</v>
      </c>
      <c r="F11" s="12">
        <v>31476.571927688285</v>
      </c>
      <c r="G11" s="12">
        <v>34898.245493931507</v>
      </c>
      <c r="H11" s="12">
        <v>38530.96039865521</v>
      </c>
      <c r="I11" s="12">
        <v>42387.733209829814</v>
      </c>
      <c r="J11" s="12">
        <v>46482.38332885618</v>
      </c>
      <c r="K11" s="12">
        <v>50829.582507574756</v>
      </c>
      <c r="L11" s="18">
        <v>55444.90741937585</v>
      </c>
    </row>
    <row r="12" spans="1:12">
      <c r="A12" s="71"/>
      <c r="B12" s="29">
        <v>-130</v>
      </c>
      <c r="C12" s="27">
        <v>24221.941731020921</v>
      </c>
      <c r="D12" s="12">
        <v>27319.521204576587</v>
      </c>
      <c r="E12" s="12">
        <v>30608.152602137558</v>
      </c>
      <c r="F12" s="12">
        <v>34099.619588328977</v>
      </c>
      <c r="G12" s="12">
        <v>37806.432618425795</v>
      </c>
      <c r="H12" s="12">
        <v>41741.873765209806</v>
      </c>
      <c r="I12" s="12">
        <v>45920.044310648962</v>
      </c>
      <c r="J12" s="12">
        <v>50355.91527292753</v>
      </c>
      <c r="K12" s="12">
        <v>55065.381049872653</v>
      </c>
      <c r="L12" s="18">
        <v>60065.316370990506</v>
      </c>
    </row>
    <row r="13" spans="1:12">
      <c r="A13" s="71"/>
      <c r="B13" s="29">
        <v>-140</v>
      </c>
      <c r="C13" s="27">
        <v>26085.16801802253</v>
      </c>
      <c r="D13" s="12">
        <v>29421.022835697862</v>
      </c>
      <c r="E13" s="12">
        <v>32962.625879225059</v>
      </c>
      <c r="F13" s="12">
        <v>36722.667248969665</v>
      </c>
      <c r="G13" s="12">
        <v>40714.619742920091</v>
      </c>
      <c r="H13" s="12">
        <v>44952.787131764409</v>
      </c>
      <c r="I13" s="12">
        <v>49452.355411468117</v>
      </c>
      <c r="J13" s="12">
        <v>54229.447216998873</v>
      </c>
      <c r="K13" s="12">
        <v>59301.179592170549</v>
      </c>
      <c r="L13" s="18">
        <v>64685.725322605154</v>
      </c>
    </row>
    <row r="14" spans="1:12">
      <c r="A14" s="71"/>
      <c r="B14" s="29">
        <v>-150</v>
      </c>
      <c r="C14" s="27">
        <v>27948.39430502414</v>
      </c>
      <c r="D14" s="12">
        <v>31522.524466819137</v>
      </c>
      <c r="E14" s="12">
        <v>35317.099156312564</v>
      </c>
      <c r="F14" s="12">
        <v>39345.714909610353</v>
      </c>
      <c r="G14" s="12">
        <v>43622.80686741438</v>
      </c>
      <c r="H14" s="12">
        <v>48163.700498319005</v>
      </c>
      <c r="I14" s="12">
        <v>52984.666512287266</v>
      </c>
      <c r="J14" s="12">
        <v>58102.979161070223</v>
      </c>
      <c r="K14" s="12">
        <v>63536.978134468445</v>
      </c>
      <c r="L14" s="18">
        <v>69306.134274219818</v>
      </c>
    </row>
    <row r="15" spans="1:12">
      <c r="A15" s="71"/>
      <c r="B15" s="29">
        <v>-160</v>
      </c>
      <c r="C15" s="27">
        <v>29811.620592025749</v>
      </c>
      <c r="D15" s="12">
        <v>33624.026097940412</v>
      </c>
      <c r="E15" s="12">
        <v>37671.57243340007</v>
      </c>
      <c r="F15" s="12">
        <v>41968.762570251049</v>
      </c>
      <c r="G15" s="12">
        <v>46530.993991908676</v>
      </c>
      <c r="H15" s="12">
        <v>51374.613864873609</v>
      </c>
      <c r="I15" s="12">
        <v>56516.977613106421</v>
      </c>
      <c r="J15" s="12">
        <v>61976.511105141573</v>
      </c>
      <c r="K15" s="12">
        <v>67772.776676766342</v>
      </c>
      <c r="L15" s="18">
        <v>73926.543225834466</v>
      </c>
    </row>
    <row r="16" spans="1:12">
      <c r="A16" s="71"/>
      <c r="B16" s="29">
        <v>-170</v>
      </c>
      <c r="C16" s="27">
        <v>31674.846879027355</v>
      </c>
      <c r="D16" s="12">
        <v>35725.527729061687</v>
      </c>
      <c r="E16" s="12">
        <v>40026.045710487575</v>
      </c>
      <c r="F16" s="12">
        <v>44591.810230891737</v>
      </c>
      <c r="G16" s="12">
        <v>49439.181116402964</v>
      </c>
      <c r="H16" s="12">
        <v>54585.527231428212</v>
      </c>
      <c r="I16" s="12">
        <v>60049.288713925569</v>
      </c>
      <c r="J16" s="12">
        <v>65850.043049212924</v>
      </c>
      <c r="K16" s="12">
        <v>72008.575219064238</v>
      </c>
      <c r="L16" s="18">
        <v>78546.952177449115</v>
      </c>
    </row>
    <row r="17" spans="1:12">
      <c r="A17" s="71"/>
      <c r="B17" s="29">
        <v>-180</v>
      </c>
      <c r="C17" s="27">
        <v>33538.073166028968</v>
      </c>
      <c r="D17" s="12">
        <v>37827.029360182969</v>
      </c>
      <c r="E17" s="12">
        <v>42380.51898757508</v>
      </c>
      <c r="F17" s="12">
        <v>47214.857891532425</v>
      </c>
      <c r="G17" s="12">
        <v>52347.368240897253</v>
      </c>
      <c r="H17" s="12">
        <v>57796.440597982808</v>
      </c>
      <c r="I17" s="12">
        <v>63581.599814744724</v>
      </c>
      <c r="J17" s="12">
        <v>69723.574993284274</v>
      </c>
      <c r="K17" s="12">
        <v>76244.373761362134</v>
      </c>
      <c r="L17" s="18">
        <v>83167.361129063778</v>
      </c>
    </row>
    <row r="18" spans="1:12">
      <c r="A18" s="71"/>
      <c r="B18" s="29">
        <v>-190</v>
      </c>
      <c r="C18" s="27">
        <v>35401.299453030573</v>
      </c>
      <c r="D18" s="12">
        <v>39928.530991304244</v>
      </c>
      <c r="E18" s="12">
        <v>44734.992264662586</v>
      </c>
      <c r="F18" s="12">
        <v>49837.905552173121</v>
      </c>
      <c r="G18" s="12">
        <v>55255.555365391549</v>
      </c>
      <c r="H18" s="12">
        <v>61007.353964537411</v>
      </c>
      <c r="I18" s="12">
        <v>67113.910915563873</v>
      </c>
      <c r="J18" s="12">
        <v>73597.106937355609</v>
      </c>
      <c r="K18" s="12">
        <v>80480.172303660031</v>
      </c>
      <c r="L18" s="18">
        <v>87787.770080678427</v>
      </c>
    </row>
    <row r="19" spans="1:12">
      <c r="A19" s="71"/>
      <c r="B19" s="29">
        <v>-200</v>
      </c>
      <c r="C19" s="27">
        <v>37264.525740032186</v>
      </c>
      <c r="D19" s="12">
        <v>42030.032622425519</v>
      </c>
      <c r="E19" s="12">
        <v>47089.465541750091</v>
      </c>
      <c r="F19" s="12">
        <v>52460.953212813809</v>
      </c>
      <c r="G19" s="12">
        <v>58163.742489885837</v>
      </c>
      <c r="H19" s="12">
        <v>64218.267331092007</v>
      </c>
      <c r="I19" s="12">
        <v>70646.222016383021</v>
      </c>
      <c r="J19" s="12">
        <v>77470.638881426959</v>
      </c>
      <c r="K19" s="12">
        <v>84715.970845957927</v>
      </c>
      <c r="L19" s="18">
        <v>92408.17903229309</v>
      </c>
    </row>
    <row r="20" spans="1:12">
      <c r="A20" s="71"/>
      <c r="B20" s="29">
        <v>-210</v>
      </c>
      <c r="C20" s="27">
        <v>39127.752027033792</v>
      </c>
      <c r="D20" s="12">
        <v>44131.534253546793</v>
      </c>
      <c r="E20" s="12">
        <v>49443.938818837589</v>
      </c>
      <c r="F20" s="12">
        <v>55084.000873454497</v>
      </c>
      <c r="G20" s="12">
        <v>61071.929614380133</v>
      </c>
      <c r="H20" s="12">
        <v>67429.180697646618</v>
      </c>
      <c r="I20" s="12">
        <v>74178.533117202169</v>
      </c>
      <c r="J20" s="12">
        <v>81344.17082549831</v>
      </c>
      <c r="K20" s="12">
        <v>88951.769388255823</v>
      </c>
      <c r="L20" s="18">
        <v>97028.587983907739</v>
      </c>
    </row>
    <row r="21" spans="1:12">
      <c r="A21" s="71"/>
      <c r="B21" s="29">
        <v>-220</v>
      </c>
      <c r="C21" s="27">
        <v>40990.978314035405</v>
      </c>
      <c r="D21" s="12">
        <v>46233.035884668068</v>
      </c>
      <c r="E21" s="12">
        <v>51798.412095925094</v>
      </c>
      <c r="F21" s="12">
        <v>57707.048534095193</v>
      </c>
      <c r="G21" s="12">
        <v>63980.116738874422</v>
      </c>
      <c r="H21" s="12">
        <v>70640.094064201214</v>
      </c>
      <c r="I21" s="12">
        <v>77710.844218021331</v>
      </c>
      <c r="J21" s="12">
        <v>85217.70276956966</v>
      </c>
      <c r="K21" s="12">
        <v>93187.56793055372</v>
      </c>
      <c r="L21" s="18">
        <v>101648.99693552239</v>
      </c>
    </row>
    <row r="22" spans="1:12">
      <c r="A22" s="71"/>
      <c r="B22" s="29">
        <v>-230</v>
      </c>
      <c r="C22" s="27">
        <v>42854.20460103701</v>
      </c>
      <c r="D22" s="12">
        <v>48334.537515789343</v>
      </c>
      <c r="E22" s="12">
        <v>54152.885373012599</v>
      </c>
      <c r="F22" s="12">
        <v>60330.096194735881</v>
      </c>
      <c r="G22" s="12">
        <v>66888.30386336871</v>
      </c>
      <c r="H22" s="12">
        <v>73851.00743075581</v>
      </c>
      <c r="I22" s="12">
        <v>81243.15531884048</v>
      </c>
      <c r="J22" s="12">
        <v>89091.23471364101</v>
      </c>
      <c r="K22" s="12">
        <v>97423.366472851616</v>
      </c>
      <c r="L22" s="18">
        <v>106269.40588713705</v>
      </c>
    </row>
    <row r="23" spans="1:12">
      <c r="A23" s="71"/>
      <c r="B23" s="29">
        <v>-240</v>
      </c>
      <c r="C23" s="27">
        <v>44717.430888038623</v>
      </c>
      <c r="D23" s="12">
        <v>50436.039146910618</v>
      </c>
      <c r="E23" s="12">
        <v>56507.358650100105</v>
      </c>
      <c r="F23" s="12">
        <v>62953.143855376569</v>
      </c>
      <c r="G23" s="12">
        <v>69796.490987863013</v>
      </c>
      <c r="H23" s="12">
        <v>77061.92079731042</v>
      </c>
      <c r="I23" s="12">
        <v>84775.466419659628</v>
      </c>
      <c r="J23" s="12">
        <v>92964.76665771236</v>
      </c>
      <c r="K23" s="12">
        <v>101659.16501514951</v>
      </c>
      <c r="L23" s="18">
        <v>110889.8148387517</v>
      </c>
    </row>
    <row r="24" spans="1:12" ht="15" thickBot="1">
      <c r="A24" s="71"/>
      <c r="B24" s="30">
        <v>-250</v>
      </c>
      <c r="C24" s="28">
        <v>46580.657175040229</v>
      </c>
      <c r="D24" s="19">
        <v>52537.5407780319</v>
      </c>
      <c r="E24" s="19">
        <v>58861.83192718761</v>
      </c>
      <c r="F24" s="19">
        <v>65576.191516017265</v>
      </c>
      <c r="G24" s="19">
        <v>72704.678112357302</v>
      </c>
      <c r="H24" s="19">
        <v>80272.834163865016</v>
      </c>
      <c r="I24" s="19">
        <v>88307.777520478776</v>
      </c>
      <c r="J24" s="19">
        <v>96838.29860178371</v>
      </c>
      <c r="K24" s="19">
        <v>105894.96355744741</v>
      </c>
      <c r="L24" s="20">
        <v>115510.22379036635</v>
      </c>
    </row>
  </sheetData>
  <mergeCells count="3">
    <mergeCell ref="A1:B1"/>
    <mergeCell ref="C8:L8"/>
    <mergeCell ref="A10:A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26" sqref="D26"/>
    </sheetView>
  </sheetViews>
  <sheetFormatPr defaultRowHeight="14.25"/>
  <cols>
    <col min="1" max="1" width="14.625" bestFit="1" customWidth="1"/>
    <col min="2" max="2" width="13.125" bestFit="1" customWidth="1"/>
    <col min="3" max="3" width="9.5" bestFit="1" customWidth="1"/>
  </cols>
  <sheetData>
    <row r="1" spans="1:13">
      <c r="A1" t="s">
        <v>19</v>
      </c>
      <c r="B1" s="1">
        <v>100000</v>
      </c>
    </row>
    <row r="2" spans="1:13">
      <c r="A2" t="s">
        <v>6</v>
      </c>
      <c r="B2">
        <v>120</v>
      </c>
    </row>
    <row r="3" spans="1:13">
      <c r="A3" t="s">
        <v>20</v>
      </c>
      <c r="B3" s="31">
        <f>4%/12</f>
        <v>3.3333333333333335E-3</v>
      </c>
      <c r="C3" t="s">
        <v>23</v>
      </c>
    </row>
    <row r="4" spans="1:13">
      <c r="A4" t="s">
        <v>21</v>
      </c>
      <c r="B4" s="17"/>
    </row>
    <row r="5" spans="1:13" ht="15" thickBot="1"/>
    <row r="6" spans="1:13" ht="15.75" thickBot="1">
      <c r="C6" s="17"/>
      <c r="D6" s="32"/>
      <c r="E6" s="33"/>
      <c r="F6" s="33"/>
      <c r="G6" s="33"/>
      <c r="H6" s="35" t="s">
        <v>8</v>
      </c>
      <c r="I6" s="33"/>
      <c r="J6" s="33"/>
      <c r="K6" s="33"/>
      <c r="L6" s="33"/>
      <c r="M6" s="34"/>
    </row>
    <row r="8" spans="1:13" ht="15" thickBot="1">
      <c r="D8" s="70" t="s">
        <v>22</v>
      </c>
      <c r="E8" s="70"/>
      <c r="F8" s="70"/>
      <c r="G8" s="70"/>
      <c r="H8" s="70"/>
      <c r="I8" s="70"/>
      <c r="J8" s="70"/>
      <c r="K8" s="70"/>
      <c r="L8" s="70"/>
      <c r="M8" s="70"/>
    </row>
    <row r="9" spans="1:13" ht="15" thickBot="1">
      <c r="C9" s="38"/>
      <c r="D9" s="37">
        <v>120</v>
      </c>
      <c r="E9" s="23">
        <v>140</v>
      </c>
      <c r="F9" s="23">
        <v>160</v>
      </c>
      <c r="G9" s="23">
        <v>180</v>
      </c>
      <c r="H9" s="23">
        <v>200</v>
      </c>
      <c r="I9" s="23">
        <v>220</v>
      </c>
      <c r="J9" s="23">
        <v>240</v>
      </c>
      <c r="K9" s="23">
        <v>260</v>
      </c>
      <c r="L9" s="23">
        <v>280</v>
      </c>
      <c r="M9" s="24">
        <v>300</v>
      </c>
    </row>
    <row r="10" spans="1:13">
      <c r="C10" s="40">
        <v>3.3999999999999998E-3</v>
      </c>
      <c r="D10" s="26"/>
      <c r="E10" s="21"/>
      <c r="F10" s="21"/>
      <c r="G10" s="21"/>
      <c r="H10" s="21"/>
      <c r="I10" s="21"/>
      <c r="J10" s="21"/>
      <c r="K10" s="21"/>
      <c r="L10" s="21"/>
      <c r="M10" s="22"/>
    </row>
    <row r="11" spans="1:13">
      <c r="C11" s="40">
        <v>3.5000000000000001E-3</v>
      </c>
      <c r="D11" s="27"/>
      <c r="E11" s="12"/>
      <c r="F11" s="12"/>
      <c r="G11" s="12"/>
      <c r="H11" s="12"/>
      <c r="I11" s="12"/>
      <c r="J11" s="12"/>
      <c r="K11" s="12"/>
      <c r="L11" s="12"/>
      <c r="M11" s="18"/>
    </row>
    <row r="12" spans="1:13">
      <c r="C12" s="40">
        <v>3.5999999999999999E-3</v>
      </c>
      <c r="D12" s="27"/>
      <c r="E12" s="12"/>
      <c r="F12" s="12"/>
      <c r="G12" s="12"/>
      <c r="H12" s="12"/>
      <c r="I12" s="12"/>
      <c r="J12" s="12"/>
      <c r="K12" s="12"/>
      <c r="L12" s="12"/>
      <c r="M12" s="18"/>
    </row>
    <row r="13" spans="1:13">
      <c r="C13" s="40">
        <v>3.7000000000000002E-3</v>
      </c>
      <c r="D13" s="27"/>
      <c r="E13" s="12"/>
      <c r="F13" s="12"/>
      <c r="G13" s="12"/>
      <c r="H13" s="12"/>
      <c r="I13" s="12"/>
      <c r="J13" s="12"/>
      <c r="K13" s="12"/>
      <c r="L13" s="12"/>
      <c r="M13" s="18"/>
    </row>
    <row r="14" spans="1:13">
      <c r="C14" s="40">
        <v>3.8E-3</v>
      </c>
      <c r="D14" s="27"/>
      <c r="E14" s="12"/>
      <c r="F14" s="12"/>
      <c r="G14" s="12"/>
      <c r="H14" s="12"/>
      <c r="I14" s="12"/>
      <c r="J14" s="12"/>
      <c r="K14" s="12"/>
      <c r="L14" s="12"/>
      <c r="M14" s="18"/>
    </row>
    <row r="15" spans="1:13">
      <c r="C15" s="40">
        <v>3.8999999999999998E-3</v>
      </c>
      <c r="D15" s="27"/>
      <c r="E15" s="12"/>
      <c r="F15" s="12"/>
      <c r="G15" s="12"/>
      <c r="H15" s="12"/>
      <c r="I15" s="12"/>
      <c r="J15" s="12"/>
      <c r="K15" s="12"/>
      <c r="L15" s="12"/>
      <c r="M15" s="18"/>
    </row>
    <row r="16" spans="1:13">
      <c r="C16" s="40">
        <v>4.0000000000000001E-3</v>
      </c>
      <c r="D16" s="27"/>
      <c r="E16" s="12"/>
      <c r="F16" s="12"/>
      <c r="G16" s="12"/>
      <c r="H16" s="12"/>
      <c r="I16" s="12"/>
      <c r="J16" s="12"/>
      <c r="K16" s="12"/>
      <c r="L16" s="12"/>
      <c r="M16" s="18"/>
    </row>
    <row r="17" spans="3:13">
      <c r="C17" s="40">
        <v>4.1000000000000003E-3</v>
      </c>
      <c r="D17" s="27"/>
      <c r="E17" s="12"/>
      <c r="F17" s="12"/>
      <c r="G17" s="12"/>
      <c r="H17" s="12"/>
      <c r="I17" s="12"/>
      <c r="J17" s="12"/>
      <c r="K17" s="12"/>
      <c r="L17" s="12"/>
      <c r="M17" s="18"/>
    </row>
    <row r="18" spans="3:13">
      <c r="C18" s="40">
        <v>4.1999999999999997E-3</v>
      </c>
      <c r="D18" s="27"/>
      <c r="E18" s="12"/>
      <c r="F18" s="12"/>
      <c r="G18" s="12"/>
      <c r="H18" s="12"/>
      <c r="I18" s="12"/>
      <c r="J18" s="12"/>
      <c r="K18" s="12"/>
      <c r="L18" s="12"/>
      <c r="M18" s="18"/>
    </row>
    <row r="19" spans="3:13">
      <c r="C19" s="40">
        <v>4.3E-3</v>
      </c>
      <c r="D19" s="27"/>
      <c r="E19" s="12"/>
      <c r="F19" s="12"/>
      <c r="G19" s="12"/>
      <c r="H19" s="12"/>
      <c r="I19" s="12"/>
      <c r="J19" s="12"/>
      <c r="K19" s="12"/>
      <c r="L19" s="12"/>
      <c r="M19" s="18"/>
    </row>
    <row r="20" spans="3:13">
      <c r="C20" s="40">
        <v>4.4000000000000003E-3</v>
      </c>
      <c r="D20" s="27"/>
      <c r="E20" s="12"/>
      <c r="F20" s="12"/>
      <c r="G20" s="12"/>
      <c r="H20" s="12"/>
      <c r="I20" s="12"/>
      <c r="J20" s="12"/>
      <c r="K20" s="12"/>
      <c r="L20" s="12"/>
      <c r="M20" s="18"/>
    </row>
    <row r="21" spans="3:13">
      <c r="C21" s="40">
        <v>4.4999999999999997E-3</v>
      </c>
      <c r="D21" s="27"/>
      <c r="E21" s="12"/>
      <c r="F21" s="12"/>
      <c r="G21" s="12"/>
      <c r="H21" s="12"/>
      <c r="I21" s="12"/>
      <c r="J21" s="12"/>
      <c r="K21" s="12"/>
      <c r="L21" s="12"/>
      <c r="M21" s="18"/>
    </row>
    <row r="22" spans="3:13">
      <c r="C22" s="40">
        <v>4.5999999999999999E-3</v>
      </c>
      <c r="D22" s="27"/>
      <c r="E22" s="12"/>
      <c r="F22" s="12"/>
      <c r="G22" s="12"/>
      <c r="H22" s="12"/>
      <c r="I22" s="12"/>
      <c r="J22" s="12"/>
      <c r="K22" s="12"/>
      <c r="L22" s="12"/>
      <c r="M22" s="18"/>
    </row>
    <row r="23" spans="3:13">
      <c r="C23" s="40">
        <v>4.7000000000000002E-3</v>
      </c>
      <c r="D23" s="27"/>
      <c r="E23" s="12"/>
      <c r="F23" s="12"/>
      <c r="G23" s="12"/>
      <c r="H23" s="12"/>
      <c r="I23" s="12"/>
      <c r="J23" s="12"/>
      <c r="K23" s="12"/>
      <c r="L23" s="12"/>
      <c r="M23" s="18"/>
    </row>
    <row r="24" spans="3:13" ht="15" thickBot="1">
      <c r="C24" s="41">
        <v>4.7999999999999996E-3</v>
      </c>
      <c r="D24" s="28"/>
      <c r="E24" s="19"/>
      <c r="F24" s="19"/>
      <c r="G24" s="19"/>
      <c r="H24" s="19"/>
      <c r="I24" s="19"/>
      <c r="J24" s="19"/>
      <c r="K24" s="19"/>
      <c r="L24" s="19"/>
      <c r="M24" s="20"/>
    </row>
  </sheetData>
  <mergeCells count="1">
    <mergeCell ref="D8:M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4"/>
  <sheetViews>
    <sheetView topLeftCell="C6" workbookViewId="0">
      <selection activeCell="I13" sqref="I13"/>
    </sheetView>
  </sheetViews>
  <sheetFormatPr defaultRowHeight="14.25"/>
  <cols>
    <col min="1" max="1" width="14.625" bestFit="1" customWidth="1"/>
    <col min="2" max="2" width="13.125" bestFit="1" customWidth="1"/>
    <col min="3" max="3" width="10.375" bestFit="1" customWidth="1"/>
  </cols>
  <sheetData>
    <row r="1" spans="1:13">
      <c r="A1" t="s">
        <v>19</v>
      </c>
      <c r="B1" s="1">
        <v>100000</v>
      </c>
    </row>
    <row r="2" spans="1:13">
      <c r="A2" t="s">
        <v>6</v>
      </c>
      <c r="B2">
        <v>120</v>
      </c>
    </row>
    <row r="3" spans="1:13">
      <c r="A3" t="s">
        <v>20</v>
      </c>
      <c r="B3" s="31">
        <f>4%/12</f>
        <v>3.3333333333333335E-3</v>
      </c>
      <c r="C3" t="s">
        <v>23</v>
      </c>
    </row>
    <row r="4" spans="1:13">
      <c r="A4" t="s">
        <v>21</v>
      </c>
      <c r="B4" s="17">
        <f>PMT(B3,B2,B1,0)</f>
        <v>-1012.4513816488148</v>
      </c>
    </row>
    <row r="5" spans="1:13" ht="15" thickBot="1"/>
    <row r="6" spans="1:13" ht="15.75" thickBot="1">
      <c r="C6" s="17"/>
      <c r="D6" s="32"/>
      <c r="E6" s="33"/>
      <c r="F6" s="33"/>
      <c r="G6" s="33"/>
      <c r="H6" s="35" t="s">
        <v>8</v>
      </c>
      <c r="I6" s="33"/>
      <c r="J6" s="33"/>
      <c r="K6" s="33"/>
      <c r="L6" s="33"/>
      <c r="M6" s="34"/>
    </row>
    <row r="8" spans="1:13" ht="15" thickBot="1">
      <c r="D8" s="70" t="s">
        <v>22</v>
      </c>
      <c r="E8" s="70"/>
      <c r="F8" s="70"/>
      <c r="G8" s="70"/>
      <c r="H8" s="70"/>
      <c r="I8" s="70"/>
      <c r="J8" s="70"/>
      <c r="K8" s="70"/>
      <c r="L8" s="70"/>
      <c r="M8" s="70"/>
    </row>
    <row r="9" spans="1:13" ht="15" thickBot="1">
      <c r="C9" s="38">
        <f>B4</f>
        <v>-1012.4513816488148</v>
      </c>
      <c r="D9" s="37">
        <v>120</v>
      </c>
      <c r="E9" s="23">
        <v>140</v>
      </c>
      <c r="F9" s="23">
        <v>160</v>
      </c>
      <c r="G9" s="23">
        <v>180</v>
      </c>
      <c r="H9" s="23">
        <v>200</v>
      </c>
      <c r="I9" s="23">
        <v>220</v>
      </c>
      <c r="J9" s="23">
        <v>240</v>
      </c>
      <c r="K9" s="23">
        <v>260</v>
      </c>
      <c r="L9" s="23">
        <v>280</v>
      </c>
      <c r="M9" s="24">
        <v>300</v>
      </c>
    </row>
    <row r="10" spans="1:13">
      <c r="C10" s="40">
        <v>3.3999999999999998E-3</v>
      </c>
      <c r="D10" s="26">
        <f t="dataTable" ref="D10:M24" dt2D="1" dtr="0" r1="B2" r2="B3"/>
        <v>-1016.2578073927044</v>
      </c>
      <c r="E10" s="21">
        <v>-898.91270459962709</v>
      </c>
      <c r="F10" s="21">
        <v>-811.37397960762223</v>
      </c>
      <c r="G10" s="21">
        <v>-743.70330928725423</v>
      </c>
      <c r="H10" s="21">
        <v>-689.93738145995167</v>
      </c>
      <c r="I10" s="21">
        <v>-646.28108007115839</v>
      </c>
      <c r="J10" s="21">
        <v>-610.20407851160155</v>
      </c>
      <c r="K10" s="21">
        <v>-579.95439049858896</v>
      </c>
      <c r="L10" s="21">
        <v>-554.28039969097131</v>
      </c>
      <c r="M10" s="22">
        <v>-532.26407791651502</v>
      </c>
    </row>
    <row r="11" spans="1:13">
      <c r="C11" s="40">
        <v>3.5000000000000001E-3</v>
      </c>
      <c r="D11" s="27">
        <v>-1021.9837524481883</v>
      </c>
      <c r="E11" s="12">
        <v>-904.74513155753255</v>
      </c>
      <c r="F11" s="12">
        <v>-817.31363406562184</v>
      </c>
      <c r="G11" s="12">
        <v>-749.7503426564723</v>
      </c>
      <c r="H11" s="12">
        <v>-696.09155189634578</v>
      </c>
      <c r="I11" s="12">
        <v>-652.54186360830511</v>
      </c>
      <c r="J11" s="12">
        <v>-616.57073541795648</v>
      </c>
      <c r="K11" s="12">
        <v>-586.42600762747372</v>
      </c>
      <c r="L11" s="12">
        <v>-560.85591919603098</v>
      </c>
      <c r="M11" s="18">
        <v>-538.94231785372676</v>
      </c>
    </row>
    <row r="12" spans="1:13">
      <c r="C12" s="40">
        <v>3.5999999999999999E-3</v>
      </c>
      <c r="D12" s="27">
        <v>-1027.7292454638784</v>
      </c>
      <c r="E12" s="12">
        <v>-910.6002211264755</v>
      </c>
      <c r="F12" s="12">
        <v>-823.27900091043114</v>
      </c>
      <c r="G12" s="12">
        <v>-755.82606513890562</v>
      </c>
      <c r="H12" s="12">
        <v>-702.27730734946545</v>
      </c>
      <c r="I12" s="12">
        <v>-658.83703991153459</v>
      </c>
      <c r="J12" s="12">
        <v>-622.97449783260936</v>
      </c>
      <c r="K12" s="12">
        <v>-592.93734165608646</v>
      </c>
      <c r="L12" s="12">
        <v>-567.473659833483</v>
      </c>
      <c r="M12" s="18">
        <v>-545.66517074648937</v>
      </c>
    </row>
    <row r="13" spans="1:13">
      <c r="C13" s="40">
        <v>3.7000000000000002E-3</v>
      </c>
      <c r="D13" s="27">
        <v>-1033.4942637199765</v>
      </c>
      <c r="E13" s="12">
        <v>-916.47793872233763</v>
      </c>
      <c r="F13" s="12">
        <v>-829.27003014393847</v>
      </c>
      <c r="G13" s="12">
        <v>-761.93040738906245</v>
      </c>
      <c r="H13" s="12">
        <v>-708.494554854998</v>
      </c>
      <c r="I13" s="12">
        <v>-665.16648783739129</v>
      </c>
      <c r="J13" s="12">
        <v>-629.41521163577272</v>
      </c>
      <c r="K13" s="12">
        <v>-599.48820050840493</v>
      </c>
      <c r="L13" s="12">
        <v>-574.13338646401428</v>
      </c>
      <c r="M13" s="18">
        <v>-552.43235321425436</v>
      </c>
    </row>
    <row r="14" spans="1:13">
      <c r="C14" s="40">
        <v>3.8E-3</v>
      </c>
      <c r="D14" s="27">
        <v>-1039.2787839736293</v>
      </c>
      <c r="E14" s="12">
        <v>-922.37824895055689</v>
      </c>
      <c r="F14" s="12">
        <v>-835.28667059263694</v>
      </c>
      <c r="G14" s="12">
        <v>-768.0632984424725</v>
      </c>
      <c r="H14" s="12">
        <v>-714.74319930984677</v>
      </c>
      <c r="I14" s="12">
        <v>-671.53008351362848</v>
      </c>
      <c r="J14" s="12">
        <v>-635.89271932833515</v>
      </c>
      <c r="K14" s="12">
        <v>-606.07838803130039</v>
      </c>
      <c r="L14" s="12">
        <v>-580.83485914293715</v>
      </c>
      <c r="M14" s="18">
        <v>-559.24357633236605</v>
      </c>
    </row>
    <row r="15" spans="1:13">
      <c r="C15" s="40">
        <v>3.8999999999999998E-3</v>
      </c>
      <c r="D15" s="27">
        <v>-1045.0827824613493</v>
      </c>
      <c r="E15" s="12">
        <v>-928.30111561105343</v>
      </c>
      <c r="F15" s="12">
        <v>-841.32886991676912</v>
      </c>
      <c r="G15" s="12">
        <v>-774.22466573147949</v>
      </c>
      <c r="H15" s="12">
        <v>-721.02314349784683</v>
      </c>
      <c r="I15" s="12">
        <v>-677.92770037908542</v>
      </c>
      <c r="J15" s="12">
        <v>-642.40686009119042</v>
      </c>
      <c r="K15" s="12">
        <v>-612.70770407974226</v>
      </c>
      <c r="L15" s="12">
        <v>-587.57783323883496</v>
      </c>
      <c r="M15" s="18">
        <v>-566.09854579285911</v>
      </c>
    </row>
    <row r="16" spans="1:13">
      <c r="C16" s="40">
        <v>4.0000000000000001E-3</v>
      </c>
      <c r="D16" s="27">
        <v>-1050.9062349014887</v>
      </c>
      <c r="E16" s="12">
        <v>-934.2465017032564</v>
      </c>
      <c r="F16" s="12">
        <v>-847.39657461965203</v>
      </c>
      <c r="G16" s="12">
        <v>-780.41443510133342</v>
      </c>
      <c r="H16" s="12">
        <v>-727.3342881159416</v>
      </c>
      <c r="I16" s="12">
        <v>-684.35920922422986</v>
      </c>
      <c r="J16" s="12">
        <v>-648.95746984547714</v>
      </c>
      <c r="K16" s="12">
        <v>-619.37594460316518</v>
      </c>
      <c r="L16" s="12">
        <v>-594.36205955361766</v>
      </c>
      <c r="M16" s="18">
        <v>-572.99696206685633</v>
      </c>
    </row>
    <row r="17" spans="3:13">
      <c r="C17" s="40">
        <v>4.1000000000000003E-3</v>
      </c>
      <c r="D17" s="27">
        <v>-1056.7491164967532</v>
      </c>
      <c r="E17" s="12">
        <v>-940.21436943121864</v>
      </c>
      <c r="F17" s="12">
        <v>-853.48973005717301</v>
      </c>
      <c r="G17" s="12">
        <v>-786.6325308265682</v>
      </c>
      <c r="H17" s="12">
        <v>-733.67653180080367</v>
      </c>
      <c r="I17" s="12">
        <v>-690.82447823233599</v>
      </c>
      <c r="J17" s="12">
        <v>-655.54438131367601</v>
      </c>
      <c r="K17" s="12">
        <v>-626.08290173293119</v>
      </c>
      <c r="L17" s="12">
        <v>-601.1872844438775</v>
      </c>
      <c r="M17" s="18">
        <v>-579.93852056839853</v>
      </c>
    </row>
    <row r="18" spans="3:13">
      <c r="C18" s="40">
        <v>4.1999999999999997E-3</v>
      </c>
      <c r="D18" s="27">
        <v>-1062.6114019367703</v>
      </c>
      <c r="E18" s="12">
        <v>-946.2046802088372</v>
      </c>
      <c r="F18" s="12">
        <v>-859.60828044746142</v>
      </c>
      <c r="G18" s="12">
        <v>-792.87887562766787</v>
      </c>
      <c r="H18" s="12">
        <v>-740.04977115588804</v>
      </c>
      <c r="I18" s="12">
        <v>-697.32337302128383</v>
      </c>
      <c r="J18" s="12">
        <v>-662.16742408153129</v>
      </c>
      <c r="K18" s="12">
        <v>-632.82836387081693</v>
      </c>
      <c r="L18" s="12">
        <v>-608.05324994343948</v>
      </c>
      <c r="M18" s="18">
        <v>-586.92291181954454</v>
      </c>
    </row>
    <row r="19" spans="3:13">
      <c r="C19" s="40">
        <v>4.3E-3</v>
      </c>
      <c r="D19" s="27">
        <v>-1068.4930654006996</v>
      </c>
      <c r="E19" s="12">
        <v>-952.21739466515976</v>
      </c>
      <c r="F19" s="12">
        <v>-865.75216888072748</v>
      </c>
      <c r="G19" s="12">
        <v>-799.15339068800608</v>
      </c>
      <c r="H19" s="12">
        <v>-746.45390077890386</v>
      </c>
      <c r="I19" s="12">
        <v>-703.85575668594356</v>
      </c>
      <c r="J19" s="12">
        <v>-668.8264246607481</v>
      </c>
      <c r="K19" s="12">
        <v>-639.61211577845529</v>
      </c>
      <c r="L19" s="12">
        <v>-614.95969388699177</v>
      </c>
      <c r="M19" s="18">
        <v>-593.94982161657686</v>
      </c>
    </row>
    <row r="20" spans="3:13">
      <c r="C20" s="40">
        <v>4.4000000000000003E-3</v>
      </c>
      <c r="D20" s="27">
        <v>-1074.3940805598861</v>
      </c>
      <c r="E20" s="12">
        <v>-958.25247264978259</v>
      </c>
      <c r="F20" s="12">
        <v>-871.92133732926231</v>
      </c>
      <c r="G20" s="12">
        <v>-805.4559956710541</v>
      </c>
      <c r="H20" s="12">
        <v>-752.88881328969069</v>
      </c>
      <c r="I20" s="12">
        <v>-710.42148984112509</v>
      </c>
      <c r="J20" s="12">
        <v>-675.52120655242197</v>
      </c>
      <c r="K20" s="12">
        <v>-646.43393866766098</v>
      </c>
      <c r="L20" s="12">
        <v>-621.90635003468992</v>
      </c>
      <c r="M20" s="18">
        <v>-601.01893119714669</v>
      </c>
    </row>
    <row r="21" spans="3:13">
      <c r="C21" s="40">
        <v>4.4999999999999997E-3</v>
      </c>
      <c r="D21" s="27">
        <v>-1080.314420580565</v>
      </c>
      <c r="E21" s="12">
        <v>-964.30987323834563</v>
      </c>
      <c r="F21" s="12">
        <v>-878.1157266576073</v>
      </c>
      <c r="G21" s="12">
        <v>-811.7866087378535</v>
      </c>
      <c r="H21" s="12">
        <v>-759.35439935848524</v>
      </c>
      <c r="I21" s="12">
        <v>-717.02043066507053</v>
      </c>
      <c r="J21" s="12">
        <v>-682.25159031116243</v>
      </c>
      <c r="K21" s="12">
        <v>-653.29361029157008</v>
      </c>
      <c r="L21" s="12">
        <v>-628.89294819762699</v>
      </c>
      <c r="M21" s="18">
        <v>-608.12991740820416</v>
      </c>
    </row>
    <row r="22" spans="3:13">
      <c r="C22" s="40">
        <v>4.5999999999999999E-3</v>
      </c>
      <c r="D22" s="27">
        <v>-1086.2540581266071</v>
      </c>
      <c r="E22" s="12">
        <v>-970.38955473811109</v>
      </c>
      <c r="F22" s="12">
        <v>-884.33527663287384</v>
      </c>
      <c r="G22" s="12">
        <v>-818.14514656474114</v>
      </c>
      <c r="H22" s="12">
        <v>-765.85054773456466</v>
      </c>
      <c r="I22" s="12">
        <v>-723.65243494345623</v>
      </c>
      <c r="J22" s="12">
        <v>-689.01739360986085</v>
      </c>
      <c r="K22" s="12">
        <v>-660.19090503652433</v>
      </c>
      <c r="L22" s="12">
        <v>-635.91921436405846</v>
      </c>
      <c r="M22" s="18">
        <v>-615.28245287454718</v>
      </c>
    </row>
    <row r="23" spans="3:13">
      <c r="C23" s="40">
        <v>4.7000000000000002E-3</v>
      </c>
      <c r="D23" s="27">
        <v>-1092.2129653623072</v>
      </c>
      <c r="E23" s="12">
        <v>-976.49147469363072</v>
      </c>
      <c r="F23" s="12">
        <v>-890.57992593522465</v>
      </c>
      <c r="G23" s="12">
        <v>-824.53152436132302</v>
      </c>
      <c r="H23" s="12">
        <v>-772.37714527525236</v>
      </c>
      <c r="I23" s="12">
        <v>-730.31735611388626</v>
      </c>
      <c r="J23" s="12">
        <v>-695.81843130506343</v>
      </c>
      <c r="K23" s="12">
        <v>-667.1255940146292</v>
      </c>
      <c r="L23" s="12">
        <v>-642.98487082627832</v>
      </c>
      <c r="M23" s="18">
        <v>-622.47620616783388</v>
      </c>
    </row>
    <row r="24" spans="3:13" ht="15" thickBot="1">
      <c r="C24" s="41">
        <v>4.7999999999999996E-3</v>
      </c>
      <c r="D24" s="28">
        <v>-1098.1911139552199</v>
      </c>
      <c r="E24" s="19">
        <v>-982.61558989250113</v>
      </c>
      <c r="F24" s="19">
        <v>-896.84961216850115</v>
      </c>
      <c r="G24" s="19">
        <v>-830.94565588868875</v>
      </c>
      <c r="H24" s="19">
        <v>-778.93407697527323</v>
      </c>
      <c r="I24" s="19">
        <v>-737.01504531084754</v>
      </c>
      <c r="J24" s="19">
        <v>-702.65451550290481</v>
      </c>
      <c r="K24" s="19">
        <v>-674.097445156915</v>
      </c>
      <c r="L24" s="19">
        <v>-650.08963630803635</v>
      </c>
      <c r="M24" s="20">
        <v>-629.71084197590426</v>
      </c>
    </row>
  </sheetData>
  <mergeCells count="1">
    <mergeCell ref="D8:M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4" ma:contentTypeDescription="Utwórz nowy dokument." ma:contentTypeScope="" ma:versionID="87df775c9b444a54c7327dac2030e7a1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35582c654672fe57d2415d73b6157cf3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162CFF93-4D1B-41E1-A3AC-7771476864D8}"/>
</file>

<file path=customXml/itemProps2.xml><?xml version="1.0" encoding="utf-8"?>
<ds:datastoreItem xmlns:ds="http://schemas.openxmlformats.org/officeDocument/2006/customXml" ds:itemID="{EFAF9F8C-B292-411D-B4BD-A2721EA2E4A7}"/>
</file>

<file path=customXml/itemProps3.xml><?xml version="1.0" encoding="utf-8"?>
<ds:datastoreItem xmlns:ds="http://schemas.openxmlformats.org/officeDocument/2006/customXml" ds:itemID="{C4F16014-BACC-48EA-9BA2-C9EDB9719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Prosta_tabela</vt:lpstr>
      <vt:lpstr>KredytCHF</vt:lpstr>
      <vt:lpstr>KredytCHF_r</vt:lpstr>
      <vt:lpstr>Kapitał początkowy</vt:lpstr>
      <vt:lpstr>Kapitał początkowy_R</vt:lpstr>
      <vt:lpstr>Lokata</vt:lpstr>
      <vt:lpstr>Lokata_R</vt:lpstr>
      <vt:lpstr>Pożyczka</vt:lpstr>
      <vt:lpstr>Pożyczka_R</vt:lpstr>
    </vt:vector>
  </TitlesOfParts>
  <Company>Twoja nazwa firmy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Anna Stolińska</cp:lastModifiedBy>
  <dcterms:created xsi:type="dcterms:W3CDTF">2011-04-10T21:51:03Z</dcterms:created>
  <dcterms:modified xsi:type="dcterms:W3CDTF">2023-01-02T14:18:22Z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