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senius-my.sharepoint.com/personal/lukas_runge_fresenius_com/Documents/Dokumente/Uni/NLP/Evaluierung/"/>
    </mc:Choice>
  </mc:AlternateContent>
  <xr:revisionPtr revIDLastSave="1077" documentId="8_{D597105A-D79C-44CB-8739-5BF802FA53F4}" xr6:coauthVersionLast="47" xr6:coauthVersionMax="47" xr10:uidLastSave="{07CE3203-32B7-49AB-A8D1-73C685432469}"/>
  <bookViews>
    <workbookView xWindow="-28920" yWindow="-120" windowWidth="29040" windowHeight="15840" tabRatio="631" firstSheet="1" activeTab="6" xr2:uid="{A68AFFB3-6B5A-4316-8DED-160C5F79D1FF}"/>
  </bookViews>
  <sheets>
    <sheet name="Rouge(with history context)" sheetId="1" r:id="rId1"/>
    <sheet name="Rouge(no history context)" sheetId="6" r:id="rId2"/>
    <sheet name="Bert_Score (with context)" sheetId="7" r:id="rId3"/>
    <sheet name="Bert_Score (no context)" sheetId="8" r:id="rId4"/>
    <sheet name="FactCC (with context) " sheetId="9" r:id="rId5"/>
    <sheet name="FactCC (no context) " sheetId="10" r:id="rId6"/>
    <sheet name="Gesamt Score (with context)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E13" i="10"/>
  <c r="D13" i="10"/>
  <c r="C13" i="10"/>
  <c r="E13" i="9"/>
  <c r="D13" i="9"/>
  <c r="E13" i="8"/>
  <c r="D13" i="8"/>
  <c r="C13" i="8"/>
  <c r="D13" i="7"/>
  <c r="E13" i="7"/>
  <c r="C13" i="7"/>
  <c r="C6" i="6"/>
  <c r="D6" i="6"/>
  <c r="E6" i="6"/>
  <c r="C11" i="6"/>
  <c r="D11" i="6"/>
  <c r="E11" i="6"/>
  <c r="C16" i="6"/>
  <c r="D16" i="6"/>
  <c r="E16" i="6"/>
  <c r="C21" i="6"/>
  <c r="D21" i="6"/>
  <c r="E21" i="6"/>
  <c r="C26" i="6"/>
  <c r="D26" i="6"/>
  <c r="E26" i="6"/>
  <c r="C31" i="6"/>
  <c r="D31" i="6"/>
  <c r="E31" i="6"/>
  <c r="C36" i="6"/>
  <c r="D36" i="6"/>
  <c r="E36" i="6"/>
  <c r="C41" i="6"/>
  <c r="D41" i="6"/>
  <c r="E41" i="6"/>
  <c r="C46" i="6"/>
  <c r="D46" i="6"/>
  <c r="E46" i="6"/>
  <c r="C51" i="6"/>
  <c r="D51" i="6"/>
  <c r="E51" i="6"/>
  <c r="C56" i="6"/>
  <c r="D56" i="6"/>
  <c r="E56" i="6"/>
  <c r="D56" i="1"/>
  <c r="E56" i="1"/>
  <c r="C56" i="1"/>
  <c r="D51" i="1"/>
  <c r="E51" i="1"/>
  <c r="C51" i="1"/>
  <c r="D46" i="1"/>
  <c r="E46" i="1"/>
  <c r="C46" i="1"/>
  <c r="D41" i="1"/>
  <c r="E41" i="1"/>
  <c r="C41" i="1"/>
  <c r="D36" i="1"/>
  <c r="E36" i="1"/>
  <c r="C36" i="1"/>
  <c r="D31" i="1"/>
  <c r="E31" i="1"/>
  <c r="C31" i="1"/>
  <c r="D26" i="1"/>
  <c r="E26" i="1"/>
  <c r="C26" i="1"/>
  <c r="D21" i="1"/>
  <c r="E21" i="1"/>
  <c r="C21" i="1"/>
  <c r="D16" i="1"/>
  <c r="E16" i="1"/>
  <c r="C16" i="1"/>
  <c r="D11" i="1"/>
  <c r="E11" i="1"/>
  <c r="C11" i="1"/>
  <c r="E6" i="1"/>
  <c r="D6" i="1"/>
  <c r="C6" i="1"/>
  <c r="C57" i="1" l="1"/>
  <c r="E57" i="1"/>
  <c r="D57" i="1"/>
  <c r="E57" i="6"/>
  <c r="C57" i="6"/>
  <c r="D57" i="6"/>
</calcChain>
</file>

<file path=xl/sharedStrings.xml><?xml version="1.0" encoding="utf-8"?>
<sst xmlns="http://schemas.openxmlformats.org/spreadsheetml/2006/main" count="354" uniqueCount="44">
  <si>
    <t>Frage 1</t>
  </si>
  <si>
    <t>Score</t>
  </si>
  <si>
    <t>Frage</t>
  </si>
  <si>
    <t>Rouge-1 F1</t>
  </si>
  <si>
    <t>Rouge-2 F1</t>
  </si>
  <si>
    <t>Rouge-L F1</t>
  </si>
  <si>
    <t>Rouge-Lsum F1</t>
  </si>
  <si>
    <t>Rouge-1 F2</t>
  </si>
  <si>
    <t>Frage 2</t>
  </si>
  <si>
    <t>Frage 3</t>
  </si>
  <si>
    <t>Frage 4</t>
  </si>
  <si>
    <t>Frage 5</t>
  </si>
  <si>
    <t>Frage 6</t>
  </si>
  <si>
    <t>Rouge-2 F2</t>
  </si>
  <si>
    <t>Rouge-L F2</t>
  </si>
  <si>
    <t>Rouge-Lsum F2</t>
  </si>
  <si>
    <t>Rouge-1 F3</t>
  </si>
  <si>
    <t>Rouge-2 F3</t>
  </si>
  <si>
    <t>Rouge-L F3</t>
  </si>
  <si>
    <t>Rouge-Lsum F3</t>
  </si>
  <si>
    <t>Rouge-1 F4</t>
  </si>
  <si>
    <t>Rouge-2 F4</t>
  </si>
  <si>
    <t>Frage 7</t>
  </si>
  <si>
    <t>Frage 8</t>
  </si>
  <si>
    <t>Frage 9</t>
  </si>
  <si>
    <t>Frage 10</t>
  </si>
  <si>
    <t>Frage 11</t>
  </si>
  <si>
    <t>Rouge-L F4</t>
  </si>
  <si>
    <t>Rouge-Lsum F4</t>
  </si>
  <si>
    <t>Rouge-1 F5</t>
  </si>
  <si>
    <t>Rouge-2 F5</t>
  </si>
  <si>
    <t>Rouge-L F5</t>
  </si>
  <si>
    <t>Rouge-Lsum F5</t>
  </si>
  <si>
    <t>Llama 3.2 (3b)</t>
  </si>
  <si>
    <t>Gemma (7b)</t>
  </si>
  <si>
    <t>Mistral (7b)</t>
  </si>
  <si>
    <t>Gesamt:</t>
  </si>
  <si>
    <t>Metrik</t>
  </si>
  <si>
    <t>Gesamt</t>
  </si>
  <si>
    <t>Bert_score</t>
  </si>
  <si>
    <t>FactCC</t>
  </si>
  <si>
    <t>Rouge Durchschnitt</t>
  </si>
  <si>
    <t>Gesamtevaluierung Lauf 1</t>
  </si>
  <si>
    <t>Gesamtevaluierung Lauf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</si>
</sst>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0" borderId="0" xfId="0" applyFont="1" applyBorder="1"/>
    <xf numFmtId="164" fontId="0" fillId="0" borderId="0" xfId="0" applyNumberFormat="1"/>
    <xf numFmtId="0" fontId="0" fillId="3" borderId="2" xfId="0" applyFont="1" applyFill="1" applyBorder="1"/>
    <xf numFmtId="0" fontId="0" fillId="0" borderId="2" xfId="0" applyFont="1" applyFill="1" applyBorder="1"/>
    <xf numFmtId="9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left" indent="5"/>
    </xf>
  </cellXfs>
  <cellStyles count="1">
    <cellStyle name="Normal" xfId="0" builtinId="0"/>
  </cellStyles>
  <dxfs count="8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44F52-DBCA-4B7A-BC40-44C7BC6BBF11}" name="Table1" displayName="Table1" ref="C1:E56" totalsRowShown="0" dataDxfId="7">
  <autoFilter ref="C1:E56" xr:uid="{CDA44F52-DBCA-4B7A-BC40-44C7BC6BBF11}"/>
  <tableColumns count="3">
    <tableColumn id="1" xr3:uid="{96E7B499-A00C-4543-B7B5-63E2CB8317C6}" name="Llama 3.2 (3b)" dataDxfId="6"/>
    <tableColumn id="2" xr3:uid="{F725C718-7871-47B9-B575-4E0B03A6C04B}" name="Gemma (7b)" dataDxfId="5"/>
    <tableColumn id="3" xr3:uid="{9A7519DC-4083-4CB9-9EEF-8A344E5DDD51}" name="Mistral (7b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EF8790-84CC-4274-B3E2-B8696A1B2D7E}" name="Table14" displayName="Table14" ref="C1:E56" totalsRowShown="0" dataDxfId="3">
  <autoFilter ref="C1:E56" xr:uid="{CDA44F52-DBCA-4B7A-BC40-44C7BC6BBF11}"/>
  <tableColumns count="3">
    <tableColumn id="1" xr3:uid="{A5C0388A-2B75-42F3-8F36-D25A70489DFE}" name="Llama 3.2 (3b)" dataDxfId="2"/>
    <tableColumn id="2" xr3:uid="{A92B94FB-90A5-4A7D-B1F4-C504111076CB}" name="Gemma (7b)" dataDxfId="1"/>
    <tableColumn id="3" xr3:uid="{5DD977BB-BAFA-4D73-9DAC-275E7624B0C0}" name="Mistral (7b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3D623-EFB3-4012-B8E1-7ECF709F9A0B}" name="Table4" displayName="Table4" ref="A1:E13" totalsRowShown="0">
  <autoFilter ref="A1:E13" xr:uid="{87F3D623-EFB3-4012-B8E1-7ECF709F9A0B}"/>
  <tableColumns count="5">
    <tableColumn id="1" xr3:uid="{0083B634-0001-4330-AF60-CA197B80A197}" name="Frage"/>
    <tableColumn id="2" xr3:uid="{4393551F-0E16-48F6-BB83-DAF812330012}" name="Metrik"/>
    <tableColumn id="3" xr3:uid="{464FBA29-695B-4C80-828B-9AF5107BA5DA}" name="Llama 3.2 (3b)"/>
    <tableColumn id="4" xr3:uid="{38D789CB-D941-445C-A02D-01503D471AE3}" name="Gemma (7b)"/>
    <tableColumn id="5" xr3:uid="{4E505B23-5389-4C5D-8EC4-1C8588A6A3F2}" name="Mistral (7b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A82079-C96B-4FAE-8988-5373A6A151F6}" name="Table46" displayName="Table46" ref="A1:E13" totalsRowShown="0">
  <autoFilter ref="A1:E13" xr:uid="{87F3D623-EFB3-4012-B8E1-7ECF709F9A0B}"/>
  <tableColumns count="5">
    <tableColumn id="1" xr3:uid="{5FC9DF1A-094D-4908-AC68-40A73FFC0E69}" name="Frage"/>
    <tableColumn id="2" xr3:uid="{3955E8D8-1CCE-4223-937C-982084C6E448}" name="Metrik"/>
    <tableColumn id="3" xr3:uid="{9B0410E9-A5FF-4F5E-8EAA-F34F45BC5783}" name="Llama 3.2 (3b)"/>
    <tableColumn id="4" xr3:uid="{442F6CD0-155E-4470-90BC-33F8003619EA}" name="Gemma (7b)"/>
    <tableColumn id="5" xr3:uid="{3460CCDF-6304-47A4-8B79-444B31C37826}" name="Mistral (7b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C374F9-C82A-4F81-90C4-AE3F9CB821B8}" name="Table47" displayName="Table47" ref="A1:E13" totalsRowShown="0">
  <autoFilter ref="A1:E13" xr:uid="{87F3D623-EFB3-4012-B8E1-7ECF709F9A0B}"/>
  <tableColumns count="5">
    <tableColumn id="1" xr3:uid="{DA11100F-29A3-482E-9D72-73B39B0EF184}" name="Frage"/>
    <tableColumn id="2" xr3:uid="{4C65499C-3EE7-4327-BC64-FDF479FD5A3E}" name="Metrik"/>
    <tableColumn id="3" xr3:uid="{64EE8E13-7C00-40A3-B371-FCEA33A37C73}" name="Llama 3.2 (3b)"/>
    <tableColumn id="4" xr3:uid="{BD951353-C619-4EA5-AA2A-5BCF3CBD7D77}" name="Gemma (7b)"/>
    <tableColumn id="5" xr3:uid="{BCD7D2EA-DC31-45F3-8AC9-97616C90F54B}" name="Mistral (7b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C6E72E-E9BE-4B4B-BD35-006E3E4176AD}" name="Table468" displayName="Table468" ref="A1:E13" totalsRowShown="0">
  <autoFilter ref="A1:E13" xr:uid="{87F3D623-EFB3-4012-B8E1-7ECF709F9A0B}"/>
  <tableColumns count="5">
    <tableColumn id="1" xr3:uid="{A1CDA69C-09D7-4946-9AED-09D852DD93EF}" name="Frage"/>
    <tableColumn id="2" xr3:uid="{C122F878-7786-45ED-93B9-622CC305DE20}" name="Metrik"/>
    <tableColumn id="3" xr3:uid="{1C1B2388-699B-4006-BCE9-A3CEADE8715E}" name="Llama 3.2 (3b)"/>
    <tableColumn id="4" xr3:uid="{51B2A9FF-ADEE-4931-89EE-0D941CA5F685}" name="Gemma (7b)"/>
    <tableColumn id="5" xr3:uid="{C43CE4F2-2D3B-4DBD-83B0-42C148DE48F8}" name="Mistral (7b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957CD9-415C-43A0-B314-EF9518CE5397}" name="Table12" displayName="Table12" ref="A1:D2" totalsRowShown="0">
  <autoFilter ref="A1:D2" xr:uid="{3C957CD9-415C-43A0-B314-EF9518CE5397}"/>
  <tableColumns count="4">
    <tableColumn id="1" xr3:uid="{A198E24F-0B6D-4B67-BDBF-39BACD7FB257}" name="Metrik"/>
    <tableColumn id="2" xr3:uid="{C9C680F4-9ADC-40AC-99B9-6EEF3653E2C3}" name="Llama 3.2 (3b)"/>
    <tableColumn id="3" xr3:uid="{8F2695AA-B48C-4F99-A357-5057CB679798}" name="Gemma (7b)"/>
    <tableColumn id="4" xr3:uid="{C3825113-2C21-41CA-BCF2-0CCDA68F17B3}" name="Mistral (7b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198BFAE-D321-4757-82DB-AC0DEBC3D026}" name="Table1214" displayName="Table1214" ref="A7:D8" totalsRowShown="0">
  <autoFilter ref="A7:D8" xr:uid="{B198BFAE-D321-4757-82DB-AC0DEBC3D026}"/>
  <tableColumns count="4">
    <tableColumn id="1" xr3:uid="{1633823E-551F-456A-A8FD-D611FECFBAAF}" name="Metrik"/>
    <tableColumn id="2" xr3:uid="{4CABA3EB-D201-45F5-9E50-B645BF8670F3}" name="Llama 3.2 (3b)"/>
    <tableColumn id="3" xr3:uid="{99FD3B7D-6F5C-40AD-927C-06ECFE235A8A}" name="Gemma (7b)"/>
    <tableColumn id="4" xr3:uid="{66AE42BD-22DB-4666-B32F-95933070B707}" name="Mistral (7b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B89F-ED79-4587-B629-A46D4AAAB63D}">
  <dimension ref="A1:E57"/>
  <sheetViews>
    <sheetView workbookViewId="0">
      <selection sqref="A1:E57"/>
    </sheetView>
  </sheetViews>
  <sheetFormatPr defaultRowHeight="14.5" outlineLevelRow="1" x14ac:dyDescent="0.35"/>
  <cols>
    <col min="1" max="1" width="13.7265625" customWidth="1"/>
    <col min="2" max="2" width="20" customWidth="1"/>
    <col min="3" max="3" width="17.36328125" customWidth="1"/>
    <col min="4" max="4" width="18.453125" customWidth="1"/>
    <col min="5" max="5" width="17.54296875" customWidth="1"/>
  </cols>
  <sheetData>
    <row r="1" spans="1:5" x14ac:dyDescent="0.35">
      <c r="A1" s="1" t="s">
        <v>2</v>
      </c>
      <c r="B1" s="4" t="s">
        <v>1</v>
      </c>
      <c r="C1" t="s">
        <v>33</v>
      </c>
      <c r="D1" t="s">
        <v>34</v>
      </c>
      <c r="E1" t="s">
        <v>35</v>
      </c>
    </row>
    <row r="2" spans="1:5" hidden="1" outlineLevel="1" x14ac:dyDescent="0.35">
      <c r="A2" s="2" t="s">
        <v>0</v>
      </c>
      <c r="B2" s="5" t="s">
        <v>3</v>
      </c>
      <c r="C2" s="7">
        <v>0.30263157894736797</v>
      </c>
      <c r="D2" s="7">
        <v>0.34895833333333298</v>
      </c>
      <c r="E2" s="7">
        <v>0.34385964912280698</v>
      </c>
    </row>
    <row r="3" spans="1:5" hidden="1" outlineLevel="1" x14ac:dyDescent="0.35">
      <c r="A3" s="3" t="s">
        <v>0</v>
      </c>
      <c r="B3" s="6" t="s">
        <v>4</v>
      </c>
      <c r="C3" s="7">
        <v>8.6092715231788006E-2</v>
      </c>
      <c r="D3" s="7">
        <v>7.3298429319371694E-2</v>
      </c>
      <c r="E3" s="7">
        <v>6.3604240282685506E-2</v>
      </c>
    </row>
    <row r="4" spans="1:5" hidden="1" outlineLevel="1" x14ac:dyDescent="0.35">
      <c r="A4" s="2" t="s">
        <v>0</v>
      </c>
      <c r="B4" s="5" t="s">
        <v>5</v>
      </c>
      <c r="C4" s="7">
        <v>0.18421052631578899</v>
      </c>
      <c r="D4" s="7">
        <v>0.17708333333333301</v>
      </c>
      <c r="E4" s="7">
        <v>0.17708333333333301</v>
      </c>
    </row>
    <row r="5" spans="1:5" hidden="1" outlineLevel="1" x14ac:dyDescent="0.35">
      <c r="A5" s="3" t="s">
        <v>0</v>
      </c>
      <c r="B5" s="6" t="s">
        <v>6</v>
      </c>
      <c r="C5" s="7">
        <v>0.21052631578947301</v>
      </c>
      <c r="D5" s="7">
        <v>0.22395833333333301</v>
      </c>
      <c r="E5" s="7">
        <v>0.175438596491228</v>
      </c>
    </row>
    <row r="6" spans="1:5" collapsed="1" x14ac:dyDescent="0.35">
      <c r="A6" s="2" t="s">
        <v>0</v>
      </c>
      <c r="B6" s="5" t="s">
        <v>41</v>
      </c>
      <c r="C6" s="7">
        <f xml:space="preserve"> (C2+C3+C4+C5) / 4</f>
        <v>0.19586528407110448</v>
      </c>
      <c r="D6" s="7">
        <f xml:space="preserve"> (D2+D3+D4+D5) / 4</f>
        <v>0.20582460732984267</v>
      </c>
      <c r="E6" s="7">
        <f xml:space="preserve"> (E2+E3+E4+E5) / 4</f>
        <v>0.18999645480751337</v>
      </c>
    </row>
    <row r="7" spans="1:5" hidden="1" outlineLevel="1" x14ac:dyDescent="0.35">
      <c r="A7" s="3" t="s">
        <v>8</v>
      </c>
      <c r="B7" s="5" t="s">
        <v>7</v>
      </c>
      <c r="C7" s="7">
        <v>0.38515081206496499</v>
      </c>
      <c r="D7" s="7">
        <v>0.46190476190476099</v>
      </c>
      <c r="E7" s="7">
        <v>0.34426229508196698</v>
      </c>
    </row>
    <row r="8" spans="1:5" hidden="1" outlineLevel="1" x14ac:dyDescent="0.35">
      <c r="A8" s="2" t="s">
        <v>8</v>
      </c>
      <c r="B8" s="6" t="s">
        <v>13</v>
      </c>
      <c r="C8" s="7">
        <v>0.107226107226107</v>
      </c>
      <c r="D8" s="7">
        <v>0.100478468899521</v>
      </c>
      <c r="E8" s="7">
        <v>5.4945054945054903E-2</v>
      </c>
    </row>
    <row r="9" spans="1:5" hidden="1" outlineLevel="1" x14ac:dyDescent="0.35">
      <c r="A9" s="3" t="s">
        <v>8</v>
      </c>
      <c r="B9" s="5" t="s">
        <v>14</v>
      </c>
      <c r="C9" s="7">
        <v>0.16241299303944301</v>
      </c>
      <c r="D9" s="7">
        <v>0.19047619047618999</v>
      </c>
      <c r="E9" s="7">
        <v>0.13661202185792301</v>
      </c>
    </row>
    <row r="10" spans="1:5" hidden="1" outlineLevel="1" x14ac:dyDescent="0.35">
      <c r="A10" s="2" t="s">
        <v>8</v>
      </c>
      <c r="B10" s="6" t="s">
        <v>15</v>
      </c>
      <c r="C10" s="7">
        <v>0.30626450116009202</v>
      </c>
      <c r="D10" s="7">
        <v>0.32380952380952299</v>
      </c>
      <c r="E10" s="7">
        <v>0.24043715846994501</v>
      </c>
    </row>
    <row r="11" spans="1:5" collapsed="1" x14ac:dyDescent="0.35">
      <c r="A11" s="3" t="s">
        <v>8</v>
      </c>
      <c r="B11" s="5" t="s">
        <v>41</v>
      </c>
      <c r="C11" s="7">
        <f>(C7+C8+C9+C10) / 4</f>
        <v>0.24026360337265174</v>
      </c>
      <c r="D11" s="7">
        <f t="shared" ref="D11:E11" si="0">(D7+D8+D9+D10) / 4</f>
        <v>0.26916723627249872</v>
      </c>
      <c r="E11" s="7">
        <f t="shared" si="0"/>
        <v>0.19406413258872246</v>
      </c>
    </row>
    <row r="12" spans="1:5" hidden="1" outlineLevel="1" x14ac:dyDescent="0.35">
      <c r="A12" s="8" t="s">
        <v>9</v>
      </c>
      <c r="B12" s="5" t="s">
        <v>16</v>
      </c>
      <c r="C12" s="7">
        <v>0.33098591549295697</v>
      </c>
      <c r="D12" s="7">
        <v>0.318936877076411</v>
      </c>
      <c r="E12" s="7">
        <v>0.39608801955990203</v>
      </c>
    </row>
    <row r="13" spans="1:5" hidden="1" outlineLevel="1" x14ac:dyDescent="0.35">
      <c r="A13" s="9" t="s">
        <v>9</v>
      </c>
      <c r="B13" s="6" t="s">
        <v>17</v>
      </c>
      <c r="C13" s="7">
        <v>5.6737588652482199E-2</v>
      </c>
      <c r="D13" s="7">
        <v>6.6889632107023395E-2</v>
      </c>
      <c r="E13" s="7">
        <v>8.8452088452088407E-2</v>
      </c>
    </row>
    <row r="14" spans="1:5" hidden="1" outlineLevel="1" x14ac:dyDescent="0.35">
      <c r="A14" s="8" t="s">
        <v>9</v>
      </c>
      <c r="B14" s="5" t="s">
        <v>18</v>
      </c>
      <c r="C14" s="7">
        <v>0.161971830985915</v>
      </c>
      <c r="D14" s="7">
        <v>0.16611295681063101</v>
      </c>
      <c r="E14" s="7">
        <v>0.17114914425427799</v>
      </c>
    </row>
    <row r="15" spans="1:5" hidden="1" outlineLevel="1" x14ac:dyDescent="0.35">
      <c r="A15" s="9" t="s">
        <v>9</v>
      </c>
      <c r="B15" s="6" t="s">
        <v>19</v>
      </c>
      <c r="C15" s="7">
        <v>0.24647887323943601</v>
      </c>
      <c r="D15" s="7">
        <v>0.272425249169435</v>
      </c>
      <c r="E15" s="7">
        <v>0.25427872860635697</v>
      </c>
    </row>
    <row r="16" spans="1:5" collapsed="1" x14ac:dyDescent="0.35">
      <c r="A16" s="8" t="s">
        <v>9</v>
      </c>
      <c r="B16" s="5" t="s">
        <v>41</v>
      </c>
      <c r="C16" s="7">
        <f>(C12+C13+C14+C15) / 4</f>
        <v>0.19904355209269753</v>
      </c>
      <c r="D16" s="7">
        <f t="shared" ref="D16:E16" si="1">(D12+D13+D14+D15) / 4</f>
        <v>0.2060911787908751</v>
      </c>
      <c r="E16" s="7">
        <f t="shared" si="1"/>
        <v>0.22749199521815633</v>
      </c>
    </row>
    <row r="17" spans="1:5" hidden="1" outlineLevel="1" x14ac:dyDescent="0.35">
      <c r="A17" s="9" t="s">
        <v>10</v>
      </c>
      <c r="B17" s="5" t="s">
        <v>7</v>
      </c>
      <c r="C17" s="7">
        <v>0.25161290322580598</v>
      </c>
      <c r="D17" s="7">
        <v>0.31901840490797501</v>
      </c>
      <c r="E17" s="7">
        <v>0.422077922077922</v>
      </c>
    </row>
    <row r="18" spans="1:5" hidden="1" outlineLevel="1" x14ac:dyDescent="0.35">
      <c r="A18" s="8" t="s">
        <v>10</v>
      </c>
      <c r="B18" s="6" t="s">
        <v>13</v>
      </c>
      <c r="C18" s="7">
        <v>2.5974025974025899E-2</v>
      </c>
      <c r="D18" s="7">
        <v>3.0864197530864099E-2</v>
      </c>
      <c r="E18" s="7">
        <v>0.11111111111111099</v>
      </c>
    </row>
    <row r="19" spans="1:5" hidden="1" outlineLevel="1" x14ac:dyDescent="0.35">
      <c r="A19" s="9" t="s">
        <v>10</v>
      </c>
      <c r="B19" s="5" t="s">
        <v>14</v>
      </c>
      <c r="C19" s="7">
        <v>0.109677419354838</v>
      </c>
      <c r="D19" s="7">
        <v>0.12883435582822</v>
      </c>
      <c r="E19" s="7">
        <v>0.246753246753246</v>
      </c>
    </row>
    <row r="20" spans="1:5" hidden="1" outlineLevel="1" x14ac:dyDescent="0.35">
      <c r="A20" s="8" t="s">
        <v>10</v>
      </c>
      <c r="B20" s="6" t="s">
        <v>15</v>
      </c>
      <c r="C20" s="7">
        <v>0.225806451612903</v>
      </c>
      <c r="D20" s="7">
        <v>0.26993865030674802</v>
      </c>
      <c r="E20" s="7">
        <v>0.337662337662337</v>
      </c>
    </row>
    <row r="21" spans="1:5" collapsed="1" x14ac:dyDescent="0.35">
      <c r="A21" s="9" t="s">
        <v>10</v>
      </c>
      <c r="B21" s="5" t="s">
        <v>41</v>
      </c>
      <c r="C21" s="7">
        <f>(C17+C18+C19+C20) /4</f>
        <v>0.15326770004189322</v>
      </c>
      <c r="D21" s="7">
        <f t="shared" ref="D21:E21" si="2">(D17+D18+D19+D20) /4</f>
        <v>0.1871639021434518</v>
      </c>
      <c r="E21" s="7">
        <f t="shared" si="2"/>
        <v>0.27940115440115398</v>
      </c>
    </row>
    <row r="22" spans="1:5" hidden="1" outlineLevel="1" x14ac:dyDescent="0.35">
      <c r="A22" s="8" t="s">
        <v>11</v>
      </c>
      <c r="B22" s="5" t="s">
        <v>16</v>
      </c>
      <c r="C22" s="7">
        <v>0.41314553990610298</v>
      </c>
      <c r="D22" s="7">
        <v>0.31421446384039797</v>
      </c>
      <c r="E22" s="7">
        <v>0.38235294117647001</v>
      </c>
    </row>
    <row r="23" spans="1:5" hidden="1" outlineLevel="1" x14ac:dyDescent="0.35">
      <c r="A23" s="9" t="s">
        <v>11</v>
      </c>
      <c r="B23" s="6" t="s">
        <v>17</v>
      </c>
      <c r="C23" s="7">
        <v>8.4905660377358402E-2</v>
      </c>
      <c r="D23" s="7">
        <v>4.5112781954887202E-2</v>
      </c>
      <c r="E23" s="7">
        <v>6.4039408866994996E-2</v>
      </c>
    </row>
    <row r="24" spans="1:5" hidden="1" outlineLevel="1" x14ac:dyDescent="0.35">
      <c r="A24" s="8" t="s">
        <v>11</v>
      </c>
      <c r="B24" s="5" t="s">
        <v>18</v>
      </c>
      <c r="C24" s="7">
        <v>0.183098591549295</v>
      </c>
      <c r="D24" s="7">
        <v>0.114713216957605</v>
      </c>
      <c r="E24" s="7">
        <v>0.17647058823529399</v>
      </c>
    </row>
    <row r="25" spans="1:5" hidden="1" outlineLevel="1" x14ac:dyDescent="0.35">
      <c r="A25" s="9" t="s">
        <v>11</v>
      </c>
      <c r="B25" s="6" t="s">
        <v>19</v>
      </c>
      <c r="C25" s="7">
        <v>0.31924882629107898</v>
      </c>
      <c r="D25" s="7">
        <v>0.28428927680798</v>
      </c>
      <c r="E25" s="7">
        <v>0.30392156862745001</v>
      </c>
    </row>
    <row r="26" spans="1:5" collapsed="1" x14ac:dyDescent="0.35">
      <c r="A26" s="8" t="s">
        <v>11</v>
      </c>
      <c r="B26" s="5" t="s">
        <v>41</v>
      </c>
      <c r="C26" s="7">
        <f>(C25+C24+C23+C22) /4</f>
        <v>0.25009965453095884</v>
      </c>
      <c r="D26" s="7">
        <f t="shared" ref="D26:E26" si="3">(D25+D24+D23+D22) /4</f>
        <v>0.18958243489021753</v>
      </c>
      <c r="E26" s="7">
        <f t="shared" si="3"/>
        <v>0.23169612672655224</v>
      </c>
    </row>
    <row r="27" spans="1:5" hidden="1" outlineLevel="1" x14ac:dyDescent="0.35">
      <c r="A27" s="9" t="s">
        <v>12</v>
      </c>
      <c r="B27" s="5" t="s">
        <v>20</v>
      </c>
      <c r="C27" s="7">
        <v>0.25249169435215901</v>
      </c>
      <c r="D27" s="7">
        <v>0.331395348837209</v>
      </c>
      <c r="E27" s="7">
        <v>0.30769230769230699</v>
      </c>
    </row>
    <row r="28" spans="1:5" hidden="1" outlineLevel="1" x14ac:dyDescent="0.35">
      <c r="A28" s="8" t="s">
        <v>12</v>
      </c>
      <c r="B28" s="6" t="s">
        <v>21</v>
      </c>
      <c r="C28" s="7">
        <v>2.6755852842809302E-2</v>
      </c>
      <c r="D28" s="7">
        <v>5.2631578947368397E-2</v>
      </c>
      <c r="E28" s="7">
        <v>5.95238095238095E-2</v>
      </c>
    </row>
    <row r="29" spans="1:5" hidden="1" outlineLevel="1" x14ac:dyDescent="0.35">
      <c r="A29" s="9" t="s">
        <v>12</v>
      </c>
      <c r="B29" s="5" t="s">
        <v>27</v>
      </c>
      <c r="C29" s="7">
        <v>0.13953488372093001</v>
      </c>
      <c r="D29" s="7">
        <v>0.116279069767441</v>
      </c>
      <c r="E29" s="7">
        <v>0.15384615384615299</v>
      </c>
    </row>
    <row r="30" spans="1:5" hidden="1" outlineLevel="1" x14ac:dyDescent="0.35">
      <c r="A30" s="8" t="s">
        <v>12</v>
      </c>
      <c r="B30" s="6" t="s">
        <v>28</v>
      </c>
      <c r="C30" s="7">
        <v>0.20598006644518199</v>
      </c>
      <c r="D30" s="7">
        <v>0.30813953488371998</v>
      </c>
      <c r="E30" s="7">
        <v>0.23076923076923</v>
      </c>
    </row>
    <row r="31" spans="1:5" collapsed="1" x14ac:dyDescent="0.35">
      <c r="A31" s="9" t="s">
        <v>12</v>
      </c>
      <c r="B31" s="5" t="s">
        <v>41</v>
      </c>
      <c r="C31" s="7">
        <f>(C30+C29+C28+C27) /4</f>
        <v>0.15619062434027009</v>
      </c>
      <c r="D31" s="7">
        <f t="shared" ref="D31:E31" si="4">(D30+D29+D28+D27) /4</f>
        <v>0.20211138310893462</v>
      </c>
      <c r="E31" s="7">
        <f t="shared" si="4"/>
        <v>0.18795787545787487</v>
      </c>
    </row>
    <row r="32" spans="1:5" hidden="1" outlineLevel="1" x14ac:dyDescent="0.35">
      <c r="A32" s="8" t="s">
        <v>22</v>
      </c>
      <c r="B32" s="5" t="s">
        <v>16</v>
      </c>
      <c r="C32" s="7">
        <v>0.19999999999999901</v>
      </c>
      <c r="D32" s="7">
        <v>0.24719101123595499</v>
      </c>
      <c r="E32" s="7">
        <v>0.31847133757961699</v>
      </c>
    </row>
    <row r="33" spans="1:5" hidden="1" outlineLevel="1" x14ac:dyDescent="0.35">
      <c r="A33" s="9" t="s">
        <v>22</v>
      </c>
      <c r="B33" s="6" t="s">
        <v>17</v>
      </c>
      <c r="C33" s="7">
        <v>2.2471910112359501E-2</v>
      </c>
      <c r="D33" s="7">
        <v>5.6497175141242903E-2</v>
      </c>
      <c r="E33" s="7">
        <v>4.4871794871794803E-2</v>
      </c>
    </row>
    <row r="34" spans="1:5" hidden="1" outlineLevel="1" x14ac:dyDescent="0.35">
      <c r="A34" s="8" t="s">
        <v>22</v>
      </c>
      <c r="B34" s="5" t="s">
        <v>18</v>
      </c>
      <c r="C34" s="7">
        <v>0.122222222222222</v>
      </c>
      <c r="D34" s="7">
        <v>0.117977528089887</v>
      </c>
      <c r="E34" s="7">
        <v>0.14012738853503101</v>
      </c>
    </row>
    <row r="35" spans="1:5" hidden="1" outlineLevel="1" x14ac:dyDescent="0.35">
      <c r="A35" s="9" t="s">
        <v>22</v>
      </c>
      <c r="B35" s="6" t="s">
        <v>19</v>
      </c>
      <c r="C35" s="7">
        <v>0.155555555555555</v>
      </c>
      <c r="D35" s="7">
        <v>0.235955056179775</v>
      </c>
      <c r="E35" s="7">
        <v>0.22292993630573199</v>
      </c>
    </row>
    <row r="36" spans="1:5" collapsed="1" x14ac:dyDescent="0.35">
      <c r="A36" s="8" t="s">
        <v>22</v>
      </c>
      <c r="B36" s="5" t="s">
        <v>41</v>
      </c>
      <c r="C36" s="7">
        <f>(C35+C34+C33+C32)/4</f>
        <v>0.12506242197253387</v>
      </c>
      <c r="D36" s="7">
        <f t="shared" ref="D36:E36" si="5">(D35+D34+D33+D32)/4</f>
        <v>0.16440519266171499</v>
      </c>
      <c r="E36" s="7">
        <f t="shared" si="5"/>
        <v>0.18160011432304371</v>
      </c>
    </row>
    <row r="37" spans="1:5" hidden="1" outlineLevel="1" x14ac:dyDescent="0.35">
      <c r="A37" s="9" t="s">
        <v>23</v>
      </c>
      <c r="B37" s="5" t="s">
        <v>20</v>
      </c>
      <c r="C37" s="7">
        <v>0.31125827814569501</v>
      </c>
      <c r="D37" s="7">
        <v>0.22602739726027399</v>
      </c>
      <c r="E37" s="7">
        <v>0.31062670299727502</v>
      </c>
    </row>
    <row r="38" spans="1:5" hidden="1" outlineLevel="1" x14ac:dyDescent="0.35">
      <c r="A38" s="8" t="s">
        <v>23</v>
      </c>
      <c r="B38" s="6" t="s">
        <v>21</v>
      </c>
      <c r="C38" s="7">
        <v>0.06</v>
      </c>
      <c r="D38" s="7">
        <v>3.4482758620689599E-2</v>
      </c>
      <c r="E38" s="7">
        <v>7.1232876712328697E-2</v>
      </c>
    </row>
    <row r="39" spans="1:5" hidden="1" outlineLevel="1" x14ac:dyDescent="0.35">
      <c r="A39" s="9" t="s">
        <v>23</v>
      </c>
      <c r="B39" s="5" t="s">
        <v>27</v>
      </c>
      <c r="C39" s="7">
        <v>0.139072847682119</v>
      </c>
      <c r="D39" s="7">
        <v>0.116438356164383</v>
      </c>
      <c r="E39" s="7">
        <v>0.14168937329700201</v>
      </c>
    </row>
    <row r="40" spans="1:5" hidden="1" outlineLevel="1" x14ac:dyDescent="0.35">
      <c r="A40" s="8" t="s">
        <v>23</v>
      </c>
      <c r="B40" s="6" t="s">
        <v>28</v>
      </c>
      <c r="C40" s="7">
        <v>0.27152317880794702</v>
      </c>
      <c r="D40" s="7">
        <v>0.21232876712328699</v>
      </c>
      <c r="E40" s="7">
        <v>0.250681198910081</v>
      </c>
    </row>
    <row r="41" spans="1:5" collapsed="1" x14ac:dyDescent="0.35">
      <c r="A41" s="9" t="s">
        <v>23</v>
      </c>
      <c r="B41" s="5" t="s">
        <v>41</v>
      </c>
      <c r="C41" s="7">
        <f>(C40+C39+C38+C37)/4</f>
        <v>0.19546357615894025</v>
      </c>
      <c r="D41" s="7">
        <f t="shared" ref="D41:E41" si="6">(D40+D39+D38+D37)/4</f>
        <v>0.1473193197921584</v>
      </c>
      <c r="E41" s="7">
        <f t="shared" si="6"/>
        <v>0.19355753797917169</v>
      </c>
    </row>
    <row r="42" spans="1:5" hidden="1" outlineLevel="1" x14ac:dyDescent="0.35">
      <c r="A42" s="8" t="s">
        <v>24</v>
      </c>
      <c r="B42" s="5" t="s">
        <v>29</v>
      </c>
      <c r="C42" s="7">
        <v>0.19354838709677399</v>
      </c>
      <c r="D42" s="7">
        <v>0.145454545454545</v>
      </c>
      <c r="E42" s="7">
        <v>0.38414634146341398</v>
      </c>
    </row>
    <row r="43" spans="1:5" hidden="1" outlineLevel="1" x14ac:dyDescent="0.35">
      <c r="A43" s="9" t="s">
        <v>24</v>
      </c>
      <c r="B43" s="6" t="s">
        <v>30</v>
      </c>
      <c r="C43" s="7">
        <v>5.4347826086956499E-2</v>
      </c>
      <c r="D43" s="7">
        <v>6.13496932515337E-2</v>
      </c>
      <c r="E43" s="7">
        <v>6.13496932515337E-2</v>
      </c>
    </row>
    <row r="44" spans="1:5" hidden="1" outlineLevel="1" x14ac:dyDescent="0.35">
      <c r="A44" s="8" t="s">
        <v>24</v>
      </c>
      <c r="B44" s="5" t="s">
        <v>31</v>
      </c>
      <c r="C44" s="7">
        <v>0.13978494623655899</v>
      </c>
      <c r="D44" s="7">
        <v>9.69696969696969E-2</v>
      </c>
      <c r="E44" s="7">
        <v>0.16463414634146301</v>
      </c>
    </row>
    <row r="45" spans="1:5" hidden="1" outlineLevel="1" x14ac:dyDescent="0.35">
      <c r="A45" s="9" t="s">
        <v>24</v>
      </c>
      <c r="B45" s="6" t="s">
        <v>32</v>
      </c>
      <c r="C45" s="7">
        <v>0.15053763440860199</v>
      </c>
      <c r="D45" s="7">
        <v>0.109090909090909</v>
      </c>
      <c r="E45" s="7">
        <v>0.26829268292682901</v>
      </c>
    </row>
    <row r="46" spans="1:5" collapsed="1" x14ac:dyDescent="0.35">
      <c r="A46" s="8" t="s">
        <v>24</v>
      </c>
      <c r="B46" s="5" t="s">
        <v>41</v>
      </c>
      <c r="C46" s="7">
        <f>(C45+C44+C43+C42)/4</f>
        <v>0.13455469845722287</v>
      </c>
      <c r="D46" s="7">
        <f t="shared" ref="D46:E46" si="7">(D45+D44+D43+D42)/4</f>
        <v>0.10321621119167115</v>
      </c>
      <c r="E46" s="7">
        <f t="shared" si="7"/>
        <v>0.21960571599580991</v>
      </c>
    </row>
    <row r="47" spans="1:5" hidden="1" outlineLevel="1" x14ac:dyDescent="0.35">
      <c r="A47" s="9" t="s">
        <v>25</v>
      </c>
      <c r="B47" s="5" t="s">
        <v>20</v>
      </c>
      <c r="C47" s="7">
        <v>0.33050847457627103</v>
      </c>
      <c r="D47" s="7">
        <v>0.17730496453900699</v>
      </c>
      <c r="E47" s="7">
        <v>0</v>
      </c>
    </row>
    <row r="48" spans="1:5" hidden="1" outlineLevel="1" x14ac:dyDescent="0.35">
      <c r="A48" s="8" t="s">
        <v>25</v>
      </c>
      <c r="B48" s="6" t="s">
        <v>21</v>
      </c>
      <c r="C48" s="7">
        <v>6.83760683760683E-2</v>
      </c>
      <c r="D48" s="7">
        <v>2.8571428571428501E-2</v>
      </c>
      <c r="E48" s="7">
        <v>0</v>
      </c>
    </row>
    <row r="49" spans="1:5" hidden="1" outlineLevel="1" x14ac:dyDescent="0.35">
      <c r="A49" s="9" t="s">
        <v>25</v>
      </c>
      <c r="B49" s="5" t="s">
        <v>27</v>
      </c>
      <c r="C49" s="7">
        <v>0.20338983050847401</v>
      </c>
      <c r="D49" s="7">
        <v>9.2198581560283599E-2</v>
      </c>
      <c r="E49" s="7">
        <v>0</v>
      </c>
    </row>
    <row r="50" spans="1:5" hidden="1" outlineLevel="1" x14ac:dyDescent="0.35">
      <c r="A50" s="8" t="s">
        <v>25</v>
      </c>
      <c r="B50" s="6" t="s">
        <v>28</v>
      </c>
      <c r="C50" s="7">
        <v>0.27118644067796599</v>
      </c>
      <c r="D50" s="7">
        <v>0.170212765957446</v>
      </c>
      <c r="E50" s="7">
        <v>0</v>
      </c>
    </row>
    <row r="51" spans="1:5" collapsed="1" x14ac:dyDescent="0.35">
      <c r="A51" s="9" t="s">
        <v>25</v>
      </c>
      <c r="B51" s="5" t="s">
        <v>41</v>
      </c>
      <c r="C51" s="7">
        <f>(C50+C49+C48+C47)/4</f>
        <v>0.2183652035346948</v>
      </c>
      <c r="D51" s="7">
        <f t="shared" ref="D51:E51" si="8">(D50+D49+D48+D47)/4</f>
        <v>0.11707193515704128</v>
      </c>
      <c r="E51" s="7">
        <f t="shared" si="8"/>
        <v>0</v>
      </c>
    </row>
    <row r="52" spans="1:5" hidden="1" outlineLevel="1" x14ac:dyDescent="0.35">
      <c r="A52" s="8" t="s">
        <v>26</v>
      </c>
      <c r="B52" s="5" t="s">
        <v>29</v>
      </c>
      <c r="C52" s="7">
        <v>0.238095238095238</v>
      </c>
      <c r="D52" s="7">
        <v>0.25179856115107901</v>
      </c>
      <c r="E52" s="7">
        <v>0.30357142857142799</v>
      </c>
    </row>
    <row r="53" spans="1:5" hidden="1" outlineLevel="1" x14ac:dyDescent="0.35">
      <c r="A53" s="9" t="s">
        <v>26</v>
      </c>
      <c r="B53" s="6" t="s">
        <v>30</v>
      </c>
      <c r="C53" s="7">
        <v>2.8846153846153799E-2</v>
      </c>
      <c r="D53" s="7">
        <v>2.8985507246376802E-2</v>
      </c>
      <c r="E53" s="7">
        <v>5.9880239520958001E-2</v>
      </c>
    </row>
    <row r="54" spans="1:5" hidden="1" outlineLevel="1" x14ac:dyDescent="0.35">
      <c r="A54" s="8" t="s">
        <v>26</v>
      </c>
      <c r="B54" s="5" t="s">
        <v>31</v>
      </c>
      <c r="C54" s="7">
        <v>0.133333333333333</v>
      </c>
      <c r="D54" s="7">
        <v>0.107913669064748</v>
      </c>
      <c r="E54" s="7">
        <v>0.148809523809523</v>
      </c>
    </row>
    <row r="55" spans="1:5" hidden="1" outlineLevel="1" x14ac:dyDescent="0.35">
      <c r="A55" s="9" t="s">
        <v>26</v>
      </c>
      <c r="B55" s="6" t="s">
        <v>32</v>
      </c>
      <c r="C55" s="7">
        <v>0.161904761904761</v>
      </c>
      <c r="D55" s="7">
        <v>0.194244604316546</v>
      </c>
      <c r="E55" s="7">
        <v>0.23214285714285701</v>
      </c>
    </row>
    <row r="56" spans="1:5" collapsed="1" x14ac:dyDescent="0.35">
      <c r="A56" s="8" t="s">
        <v>26</v>
      </c>
      <c r="B56" s="5" t="s">
        <v>41</v>
      </c>
      <c r="C56" s="7">
        <f>(C55+C54+C53+C52)/4</f>
        <v>0.14054487179487143</v>
      </c>
      <c r="D56" s="7">
        <f t="shared" ref="D56:E56" si="9">(D55+D54+D53+D52)/4</f>
        <v>0.14573558544468745</v>
      </c>
      <c r="E56" s="7">
        <f t="shared" si="9"/>
        <v>0.18610101226119152</v>
      </c>
    </row>
    <row r="57" spans="1:5" x14ac:dyDescent="0.35">
      <c r="B57" s="5" t="s">
        <v>36</v>
      </c>
      <c r="C57" s="7">
        <f>(C56+C51+C46+C41+C36+C31+C26+C21+C16+C11+C6)/11</f>
        <v>0.18261101730616722</v>
      </c>
      <c r="D57" s="7">
        <f>(D56+D51+D46+D41+D36+D31+D26+D21+D16+D11+D6)/11</f>
        <v>0.1761535442530085</v>
      </c>
      <c r="E57" s="7">
        <f>(E56+E51+E46+E41+E36+E31+E26+E21+E16+E11+E6)/11</f>
        <v>0.1901338290690173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23D3-82D3-4B71-9EA7-2ADE4DA5C9D6}">
  <dimension ref="A1:E57"/>
  <sheetViews>
    <sheetView workbookViewId="0">
      <selection activeCell="M65" sqref="M65"/>
    </sheetView>
  </sheetViews>
  <sheetFormatPr defaultRowHeight="14.5" outlineLevelRow="1" x14ac:dyDescent="0.35"/>
  <cols>
    <col min="1" max="1" width="13.453125" customWidth="1"/>
    <col min="2" max="2" width="21.26953125" customWidth="1"/>
    <col min="3" max="3" width="18.81640625" customWidth="1"/>
    <col min="4" max="4" width="16.26953125" customWidth="1"/>
    <col min="5" max="5" width="15.81640625" customWidth="1"/>
  </cols>
  <sheetData>
    <row r="1" spans="1:5" x14ac:dyDescent="0.35">
      <c r="A1" s="1" t="s">
        <v>2</v>
      </c>
      <c r="B1" s="4" t="s">
        <v>1</v>
      </c>
      <c r="C1" t="s">
        <v>33</v>
      </c>
      <c r="D1" t="s">
        <v>34</v>
      </c>
      <c r="E1" t="s">
        <v>35</v>
      </c>
    </row>
    <row r="2" spans="1:5" hidden="1" outlineLevel="1" x14ac:dyDescent="0.35">
      <c r="A2" s="2" t="s">
        <v>0</v>
      </c>
      <c r="B2" s="5" t="s">
        <v>3</v>
      </c>
      <c r="C2" s="7">
        <v>0.34052757793764898</v>
      </c>
      <c r="D2" s="7">
        <v>0.37735849056603699</v>
      </c>
      <c r="E2" s="7">
        <v>0.34193548387096701</v>
      </c>
    </row>
    <row r="3" spans="1:5" hidden="1" outlineLevel="1" x14ac:dyDescent="0.35">
      <c r="A3" s="3" t="s">
        <v>0</v>
      </c>
      <c r="B3" s="6" t="s">
        <v>4</v>
      </c>
      <c r="C3" s="7">
        <v>8.19277108433734E-2</v>
      </c>
      <c r="D3" s="7">
        <v>0.10759493670886</v>
      </c>
      <c r="E3" s="7">
        <v>7.7922077922077906E-2</v>
      </c>
    </row>
    <row r="4" spans="1:5" hidden="1" outlineLevel="1" x14ac:dyDescent="0.35">
      <c r="A4" s="2" t="s">
        <v>0</v>
      </c>
      <c r="B4" s="5" t="s">
        <v>5</v>
      </c>
      <c r="C4" s="7">
        <v>0.16786570743405199</v>
      </c>
      <c r="D4" s="7">
        <v>0.17610062893081699</v>
      </c>
      <c r="E4" s="7">
        <v>0.187096774193548</v>
      </c>
    </row>
    <row r="5" spans="1:5" hidden="1" outlineLevel="1" x14ac:dyDescent="0.35">
      <c r="A5" s="3" t="s">
        <v>0</v>
      </c>
      <c r="B5" s="6" t="s">
        <v>6</v>
      </c>
      <c r="C5" s="7">
        <v>0.26858513189448402</v>
      </c>
      <c r="D5" s="7">
        <v>0.29559748427672899</v>
      </c>
      <c r="E5" s="7">
        <v>0.25161290322580598</v>
      </c>
    </row>
    <row r="6" spans="1:5" collapsed="1" x14ac:dyDescent="0.35">
      <c r="A6" s="2" t="s">
        <v>0</v>
      </c>
      <c r="B6" s="5" t="s">
        <v>41</v>
      </c>
      <c r="C6" s="7">
        <f xml:space="preserve"> (C2+C3+C4+C5) / 4</f>
        <v>0.21472653202738962</v>
      </c>
      <c r="D6" s="7">
        <f xml:space="preserve"> (D2+D3+D4+D5) / 4</f>
        <v>0.23916288512061074</v>
      </c>
      <c r="E6" s="7">
        <f xml:space="preserve"> (E2+E3+E4+E5) / 4</f>
        <v>0.21464180980309971</v>
      </c>
    </row>
    <row r="7" spans="1:5" hidden="1" outlineLevel="1" x14ac:dyDescent="0.35">
      <c r="A7" s="3" t="s">
        <v>8</v>
      </c>
      <c r="B7" s="5" t="s">
        <v>7</v>
      </c>
      <c r="C7" s="7">
        <v>0.39588688946015399</v>
      </c>
      <c r="D7" s="7">
        <v>0.38659793814432902</v>
      </c>
      <c r="E7" s="7">
        <v>0.43347639484978501</v>
      </c>
    </row>
    <row r="8" spans="1:5" hidden="1" outlineLevel="1" x14ac:dyDescent="0.35">
      <c r="A8" s="2" t="s">
        <v>8</v>
      </c>
      <c r="B8" s="6" t="s">
        <v>13</v>
      </c>
      <c r="C8" s="7">
        <v>9.8191214470284199E-2</v>
      </c>
      <c r="D8" s="7">
        <v>6.7357512953367796E-2</v>
      </c>
      <c r="E8" s="7">
        <v>9.4827586206896505E-2</v>
      </c>
    </row>
    <row r="9" spans="1:5" hidden="1" outlineLevel="1" x14ac:dyDescent="0.35">
      <c r="A9" s="3" t="s">
        <v>8</v>
      </c>
      <c r="B9" s="5" t="s">
        <v>14</v>
      </c>
      <c r="C9" s="7">
        <v>0.14910025706940799</v>
      </c>
      <c r="D9" s="7">
        <v>0.18041237113402001</v>
      </c>
      <c r="E9" s="7">
        <v>0.1931330472103</v>
      </c>
    </row>
    <row r="10" spans="1:5" hidden="1" outlineLevel="1" x14ac:dyDescent="0.35">
      <c r="A10" s="2" t="s">
        <v>8</v>
      </c>
      <c r="B10" s="6" t="s">
        <v>15</v>
      </c>
      <c r="C10" s="7">
        <v>0.28865979381443202</v>
      </c>
      <c r="D10" s="7">
        <v>0.28865979381443202</v>
      </c>
      <c r="E10" s="7">
        <v>0.28755364806866901</v>
      </c>
    </row>
    <row r="11" spans="1:5" collapsed="1" x14ac:dyDescent="0.35">
      <c r="A11" s="3" t="s">
        <v>8</v>
      </c>
      <c r="B11" s="5" t="s">
        <v>41</v>
      </c>
      <c r="C11" s="7">
        <f>(C7+C8+C9+C10) / 4</f>
        <v>0.23295953870356956</v>
      </c>
      <c r="D11" s="7">
        <f t="shared" ref="D11:E11" si="0">(D7+D8+D9+D10) / 4</f>
        <v>0.2307569040115372</v>
      </c>
      <c r="E11" s="7">
        <f t="shared" si="0"/>
        <v>0.25224766908391261</v>
      </c>
    </row>
    <row r="12" spans="1:5" hidden="1" outlineLevel="1" x14ac:dyDescent="0.35">
      <c r="A12" s="8" t="s">
        <v>9</v>
      </c>
      <c r="B12" s="5" t="s">
        <v>16</v>
      </c>
      <c r="C12" s="7">
        <v>0.29411764705882298</v>
      </c>
      <c r="D12" s="7">
        <v>0.37931034482758602</v>
      </c>
      <c r="E12" s="7">
        <v>0.36666666666666597</v>
      </c>
    </row>
    <row r="13" spans="1:5" hidden="1" outlineLevel="1" x14ac:dyDescent="0.35">
      <c r="A13" s="9" t="s">
        <v>9</v>
      </c>
      <c r="B13" s="6" t="s">
        <v>17</v>
      </c>
      <c r="C13" s="7">
        <v>2.96296296296296E-2</v>
      </c>
      <c r="D13" s="7">
        <v>8.0924855491329398E-2</v>
      </c>
      <c r="E13" s="7">
        <v>0.10738255033557</v>
      </c>
    </row>
    <row r="14" spans="1:5" hidden="1" outlineLevel="1" x14ac:dyDescent="0.35">
      <c r="A14" s="8" t="s">
        <v>9</v>
      </c>
      <c r="B14" s="5" t="s">
        <v>18</v>
      </c>
      <c r="C14" s="7">
        <v>0.125</v>
      </c>
      <c r="D14" s="7">
        <v>0.178160919540229</v>
      </c>
      <c r="E14" s="7">
        <v>0.18666666666666601</v>
      </c>
    </row>
    <row r="15" spans="1:5" hidden="1" outlineLevel="1" x14ac:dyDescent="0.35">
      <c r="A15" s="9" t="s">
        <v>9</v>
      </c>
      <c r="B15" s="6" t="s">
        <v>19</v>
      </c>
      <c r="C15" s="7">
        <v>0.20588235294117599</v>
      </c>
      <c r="D15" s="7">
        <v>0.28160919540229801</v>
      </c>
      <c r="E15" s="7">
        <v>0.25333333333333302</v>
      </c>
    </row>
    <row r="16" spans="1:5" collapsed="1" x14ac:dyDescent="0.35">
      <c r="A16" s="8" t="s">
        <v>9</v>
      </c>
      <c r="B16" s="5" t="s">
        <v>41</v>
      </c>
      <c r="C16" s="7">
        <f>(C12+C13+C14+C15) / 4</f>
        <v>0.16365740740740714</v>
      </c>
      <c r="D16" s="7">
        <f t="shared" ref="D16:E16" si="1">(D12+D13+D14+D15) / 4</f>
        <v>0.23000132881536059</v>
      </c>
      <c r="E16" s="7">
        <f t="shared" si="1"/>
        <v>0.22851230425055874</v>
      </c>
    </row>
    <row r="17" spans="1:5" hidden="1" outlineLevel="1" x14ac:dyDescent="0.35">
      <c r="A17" s="9" t="s">
        <v>10</v>
      </c>
      <c r="B17" s="5" t="s">
        <v>7</v>
      </c>
      <c r="C17" s="7">
        <v>0.43988269794721402</v>
      </c>
      <c r="D17" s="7">
        <v>0.32432432432432401</v>
      </c>
      <c r="E17" s="7">
        <v>0.43389830508474497</v>
      </c>
    </row>
    <row r="18" spans="1:5" hidden="1" outlineLevel="1" x14ac:dyDescent="0.35">
      <c r="A18" s="8" t="s">
        <v>10</v>
      </c>
      <c r="B18" s="6" t="s">
        <v>13</v>
      </c>
      <c r="C18" s="7">
        <v>0.13569321533923301</v>
      </c>
      <c r="D18" s="7">
        <v>8.8435374149659796E-2</v>
      </c>
      <c r="E18" s="7">
        <v>0.102389078498293</v>
      </c>
    </row>
    <row r="19" spans="1:5" hidden="1" outlineLevel="1" x14ac:dyDescent="0.35">
      <c r="A19" s="9" t="s">
        <v>10</v>
      </c>
      <c r="B19" s="5" t="s">
        <v>14</v>
      </c>
      <c r="C19" s="7">
        <v>0.19941348973607001</v>
      </c>
      <c r="D19" s="7">
        <v>0.18918918918918901</v>
      </c>
      <c r="E19" s="7">
        <v>0.21694915254237199</v>
      </c>
    </row>
    <row r="20" spans="1:5" hidden="1" outlineLevel="1" x14ac:dyDescent="0.35">
      <c r="A20" s="8" t="s">
        <v>10</v>
      </c>
      <c r="B20" s="6" t="s">
        <v>15</v>
      </c>
      <c r="C20" s="7">
        <v>0.34017595307917797</v>
      </c>
      <c r="D20" s="7">
        <v>0.28378378378378299</v>
      </c>
      <c r="E20" s="7">
        <v>0.32542372881355902</v>
      </c>
    </row>
    <row r="21" spans="1:5" collapsed="1" x14ac:dyDescent="0.35">
      <c r="A21" s="9" t="s">
        <v>10</v>
      </c>
      <c r="B21" s="5" t="s">
        <v>41</v>
      </c>
      <c r="C21" s="7">
        <f>(C17+C18+C19+C20) /4</f>
        <v>0.27879133902542375</v>
      </c>
      <c r="D21" s="7">
        <f t="shared" ref="D21:E21" si="2">(D17+D18+D19+D20) /4</f>
        <v>0.22143316786173894</v>
      </c>
      <c r="E21" s="7">
        <f t="shared" si="2"/>
        <v>0.26966506623474223</v>
      </c>
    </row>
    <row r="22" spans="1:5" hidden="1" outlineLevel="1" x14ac:dyDescent="0.35">
      <c r="A22" s="8" t="s">
        <v>11</v>
      </c>
      <c r="B22" s="5" t="s">
        <v>16</v>
      </c>
      <c r="C22" s="7">
        <v>0.38709677419354799</v>
      </c>
      <c r="D22" s="7">
        <v>0.40414507772020702</v>
      </c>
      <c r="E22" s="7">
        <v>0.35496183206106802</v>
      </c>
    </row>
    <row r="23" spans="1:5" hidden="1" outlineLevel="1" x14ac:dyDescent="0.35">
      <c r="A23" s="9" t="s">
        <v>11</v>
      </c>
      <c r="B23" s="6" t="s">
        <v>17</v>
      </c>
      <c r="C23" s="7">
        <v>6.8825910931174003E-2</v>
      </c>
      <c r="D23" s="7">
        <v>6.25E-2</v>
      </c>
      <c r="E23" s="7">
        <v>6.1302681992337099E-2</v>
      </c>
    </row>
    <row r="24" spans="1:5" hidden="1" outlineLevel="1" x14ac:dyDescent="0.35">
      <c r="A24" s="8" t="s">
        <v>11</v>
      </c>
      <c r="B24" s="5" t="s">
        <v>18</v>
      </c>
      <c r="C24" s="7">
        <v>0.14516129032257999</v>
      </c>
      <c r="D24" s="7">
        <v>0.16062176165803099</v>
      </c>
      <c r="E24" s="7">
        <v>0.13358778625954101</v>
      </c>
    </row>
    <row r="25" spans="1:5" hidden="1" outlineLevel="1" x14ac:dyDescent="0.35">
      <c r="A25" s="9" t="s">
        <v>11</v>
      </c>
      <c r="B25" s="6" t="s">
        <v>19</v>
      </c>
      <c r="C25" s="7">
        <v>0.29838709677419301</v>
      </c>
      <c r="D25" s="7">
        <v>0.30051813471502498</v>
      </c>
      <c r="E25" s="7">
        <v>0.244274809160305</v>
      </c>
    </row>
    <row r="26" spans="1:5" collapsed="1" x14ac:dyDescent="0.35">
      <c r="A26" s="8" t="s">
        <v>11</v>
      </c>
      <c r="B26" s="5" t="s">
        <v>41</v>
      </c>
      <c r="C26" s="7">
        <f>(C25+C24+C23+C22) /4</f>
        <v>0.22486776805537373</v>
      </c>
      <c r="D26" s="7">
        <f t="shared" ref="D26:E26" si="3">(D25+D24+D23+D22) /4</f>
        <v>0.23194624352331575</v>
      </c>
      <c r="E26" s="7">
        <f t="shared" si="3"/>
        <v>0.19853177736831279</v>
      </c>
    </row>
    <row r="27" spans="1:5" hidden="1" outlineLevel="1" x14ac:dyDescent="0.35">
      <c r="A27" s="9" t="s">
        <v>12</v>
      </c>
      <c r="B27" s="5" t="s">
        <v>20</v>
      </c>
      <c r="C27" s="7">
        <v>0.547770700636942</v>
      </c>
      <c r="D27" s="7">
        <v>7.5675675675675597E-2</v>
      </c>
      <c r="E27" s="7">
        <v>0.28440366972476999</v>
      </c>
    </row>
    <row r="28" spans="1:5" hidden="1" outlineLevel="1" x14ac:dyDescent="0.35">
      <c r="A28" s="8" t="s">
        <v>12</v>
      </c>
      <c r="B28" s="6" t="s">
        <v>21</v>
      </c>
      <c r="C28" s="7">
        <v>0.25</v>
      </c>
      <c r="D28" s="7">
        <v>1.09289617486338E-2</v>
      </c>
      <c r="E28" s="7">
        <v>0.12962962962962901</v>
      </c>
    </row>
    <row r="29" spans="1:5" hidden="1" outlineLevel="1" x14ac:dyDescent="0.35">
      <c r="A29" s="9" t="s">
        <v>12</v>
      </c>
      <c r="B29" s="5" t="s">
        <v>27</v>
      </c>
      <c r="C29" s="7">
        <v>0.26114649681528601</v>
      </c>
      <c r="D29" s="7">
        <v>5.4054054054054002E-2</v>
      </c>
      <c r="E29" s="7">
        <v>0.17431192660550399</v>
      </c>
    </row>
    <row r="30" spans="1:5" hidden="1" outlineLevel="1" x14ac:dyDescent="0.35">
      <c r="A30" s="8" t="s">
        <v>12</v>
      </c>
      <c r="B30" s="6" t="s">
        <v>28</v>
      </c>
      <c r="C30" s="7">
        <v>0.420382165605095</v>
      </c>
      <c r="D30" s="7">
        <v>7.5675675675675597E-2</v>
      </c>
      <c r="E30" s="7">
        <v>0.27522935779816499</v>
      </c>
    </row>
    <row r="31" spans="1:5" collapsed="1" x14ac:dyDescent="0.35">
      <c r="A31" s="9" t="s">
        <v>12</v>
      </c>
      <c r="B31" s="5" t="s">
        <v>41</v>
      </c>
      <c r="C31" s="7">
        <f>(C30+C29+C28+C27) /4</f>
        <v>0.36982484076433075</v>
      </c>
      <c r="D31" s="7">
        <f t="shared" ref="D31:E31" si="4">(D30+D29+D28+D27) /4</f>
        <v>5.4083591788509751E-2</v>
      </c>
      <c r="E31" s="7">
        <f t="shared" si="4"/>
        <v>0.21589364593951699</v>
      </c>
    </row>
    <row r="32" spans="1:5" hidden="1" outlineLevel="1" x14ac:dyDescent="0.35">
      <c r="A32" s="8" t="s">
        <v>22</v>
      </c>
      <c r="B32" s="5" t="s">
        <v>16</v>
      </c>
      <c r="C32" s="7">
        <v>0.27924528301886697</v>
      </c>
      <c r="D32" s="7">
        <v>0.25737265415549598</v>
      </c>
      <c r="E32" s="7">
        <v>0.33228840125391801</v>
      </c>
    </row>
    <row r="33" spans="1:5" hidden="1" outlineLevel="1" x14ac:dyDescent="0.35">
      <c r="A33" s="9" t="s">
        <v>22</v>
      </c>
      <c r="B33" s="6" t="s">
        <v>17</v>
      </c>
      <c r="C33" s="7">
        <v>2.2813688212927698E-2</v>
      </c>
      <c r="D33" s="7">
        <v>4.8517520215633402E-2</v>
      </c>
      <c r="E33" s="7">
        <v>6.9400630914826497E-2</v>
      </c>
    </row>
    <row r="34" spans="1:5" hidden="1" outlineLevel="1" x14ac:dyDescent="0.35">
      <c r="A34" s="8" t="s">
        <v>22</v>
      </c>
      <c r="B34" s="5" t="s">
        <v>18</v>
      </c>
      <c r="C34" s="7">
        <v>0.135849056603773</v>
      </c>
      <c r="D34" s="7">
        <v>0.123324396782841</v>
      </c>
      <c r="E34" s="7">
        <v>0.156739811912225</v>
      </c>
    </row>
    <row r="35" spans="1:5" hidden="1" outlineLevel="1" x14ac:dyDescent="0.35">
      <c r="A35" s="9" t="s">
        <v>22</v>
      </c>
      <c r="B35" s="6" t="s">
        <v>19</v>
      </c>
      <c r="C35" s="7">
        <v>0.23396226415094301</v>
      </c>
      <c r="D35" s="7">
        <v>0.230563002680965</v>
      </c>
      <c r="E35" s="7">
        <v>0.263322884012539</v>
      </c>
    </row>
    <row r="36" spans="1:5" collapsed="1" x14ac:dyDescent="0.35">
      <c r="A36" s="8" t="s">
        <v>22</v>
      </c>
      <c r="B36" s="5" t="s">
        <v>41</v>
      </c>
      <c r="C36" s="7">
        <f>(C35+C34+C33+C32)/4</f>
        <v>0.16796757299662768</v>
      </c>
      <c r="D36" s="7">
        <f t="shared" ref="D36:E36" si="5">(D35+D34+D33+D32)/4</f>
        <v>0.16494439345873385</v>
      </c>
      <c r="E36" s="7">
        <f t="shared" si="5"/>
        <v>0.20543793202337712</v>
      </c>
    </row>
    <row r="37" spans="1:5" hidden="1" outlineLevel="1" x14ac:dyDescent="0.35">
      <c r="A37" s="9" t="s">
        <v>23</v>
      </c>
      <c r="B37" s="5" t="s">
        <v>20</v>
      </c>
      <c r="C37" s="7">
        <v>0.27042253521126702</v>
      </c>
      <c r="D37" s="7">
        <v>0.376470588235294</v>
      </c>
      <c r="E37" s="7">
        <v>0.36094674556213002</v>
      </c>
    </row>
    <row r="38" spans="1:5" hidden="1" outlineLevel="1" x14ac:dyDescent="0.35">
      <c r="A38" s="8" t="s">
        <v>23</v>
      </c>
      <c r="B38" s="6" t="s">
        <v>21</v>
      </c>
      <c r="C38" s="7">
        <v>5.6657223796034002E-2</v>
      </c>
      <c r="D38" s="7">
        <v>9.4674556213017694E-2</v>
      </c>
      <c r="E38" s="7">
        <v>5.3571428571428499E-2</v>
      </c>
    </row>
    <row r="39" spans="1:5" hidden="1" outlineLevel="1" x14ac:dyDescent="0.35">
      <c r="A39" s="9" t="s">
        <v>23</v>
      </c>
      <c r="B39" s="5" t="s">
        <v>27</v>
      </c>
      <c r="C39" s="7">
        <v>0.12394366197183</v>
      </c>
      <c r="D39" s="7">
        <v>0.158823529411764</v>
      </c>
      <c r="E39" s="7">
        <v>0.14201183431952599</v>
      </c>
    </row>
    <row r="40" spans="1:5" hidden="1" outlineLevel="1" x14ac:dyDescent="0.35">
      <c r="A40" s="8" t="s">
        <v>23</v>
      </c>
      <c r="B40" s="6" t="s">
        <v>28</v>
      </c>
      <c r="C40" s="7">
        <v>0.24225352112675999</v>
      </c>
      <c r="D40" s="7">
        <v>0.34117647058823503</v>
      </c>
      <c r="E40" s="7">
        <v>0.26627218934911201</v>
      </c>
    </row>
    <row r="41" spans="1:5" collapsed="1" x14ac:dyDescent="0.35">
      <c r="A41" s="9" t="s">
        <v>23</v>
      </c>
      <c r="B41" s="5" t="s">
        <v>41</v>
      </c>
      <c r="C41" s="7">
        <f>(C40+C39+C38+C37)/4</f>
        <v>0.17331923552647277</v>
      </c>
      <c r="D41" s="7">
        <f t="shared" ref="D41:E41" si="6">(D40+D39+D38+D37)/4</f>
        <v>0.24278628611207767</v>
      </c>
      <c r="E41" s="7">
        <f t="shared" si="6"/>
        <v>0.20570054945054914</v>
      </c>
    </row>
    <row r="42" spans="1:5" hidden="1" outlineLevel="1" x14ac:dyDescent="0.35">
      <c r="A42" s="8" t="s">
        <v>24</v>
      </c>
      <c r="B42" s="5" t="s">
        <v>29</v>
      </c>
      <c r="C42" s="7">
        <v>0.35294117647058798</v>
      </c>
      <c r="D42" s="7">
        <v>0.31460674157303298</v>
      </c>
      <c r="E42" s="7">
        <v>0.29969418960244598</v>
      </c>
    </row>
    <row r="43" spans="1:5" hidden="1" outlineLevel="1" x14ac:dyDescent="0.35">
      <c r="A43" s="9" t="s">
        <v>24</v>
      </c>
      <c r="B43" s="6" t="s">
        <v>30</v>
      </c>
      <c r="C43" s="7">
        <v>4.6052631578947303E-2</v>
      </c>
      <c r="D43" s="7">
        <v>7.5471698113207503E-2</v>
      </c>
      <c r="E43" s="7">
        <v>4.3076923076922999E-2</v>
      </c>
    </row>
    <row r="44" spans="1:5" hidden="1" outlineLevel="1" x14ac:dyDescent="0.35">
      <c r="A44" s="8" t="s">
        <v>24</v>
      </c>
      <c r="B44" s="5" t="s">
        <v>31</v>
      </c>
      <c r="C44" s="7">
        <v>0.14379084967320199</v>
      </c>
      <c r="D44" s="7">
        <v>0.164794007490636</v>
      </c>
      <c r="E44" s="7">
        <v>0.14067278287461699</v>
      </c>
    </row>
    <row r="45" spans="1:5" hidden="1" outlineLevel="1" x14ac:dyDescent="0.35">
      <c r="A45" s="9" t="s">
        <v>24</v>
      </c>
      <c r="B45" s="6" t="s">
        <v>32</v>
      </c>
      <c r="C45" s="7">
        <v>0.24836601307189499</v>
      </c>
      <c r="D45" s="7">
        <v>0.21722846441947499</v>
      </c>
      <c r="E45" s="7">
        <v>0.23241590214067201</v>
      </c>
    </row>
    <row r="46" spans="1:5" collapsed="1" x14ac:dyDescent="0.35">
      <c r="A46" s="8" t="s">
        <v>24</v>
      </c>
      <c r="B46" s="5" t="s">
        <v>41</v>
      </c>
      <c r="C46" s="7">
        <f>(C45+C44+C43+C42)/4</f>
        <v>0.19778766769865808</v>
      </c>
      <c r="D46" s="7">
        <f t="shared" ref="D46:E46" si="7">(D45+D44+D43+D42)/4</f>
        <v>0.19302522789908788</v>
      </c>
      <c r="E46" s="7">
        <f t="shared" si="7"/>
        <v>0.1789649494236645</v>
      </c>
    </row>
    <row r="47" spans="1:5" hidden="1" outlineLevel="1" x14ac:dyDescent="0.35">
      <c r="A47" s="9" t="s">
        <v>25</v>
      </c>
      <c r="B47" s="5" t="s">
        <v>20</v>
      </c>
      <c r="C47" s="7">
        <v>0.28823529411764698</v>
      </c>
      <c r="D47" s="7">
        <v>0</v>
      </c>
      <c r="E47" s="7">
        <v>0</v>
      </c>
    </row>
    <row r="48" spans="1:5" hidden="1" outlineLevel="1" x14ac:dyDescent="0.35">
      <c r="A48" s="8" t="s">
        <v>25</v>
      </c>
      <c r="B48" s="6" t="s">
        <v>21</v>
      </c>
      <c r="C48" s="7">
        <v>4.14201183431952E-2</v>
      </c>
      <c r="D48" s="7">
        <v>0</v>
      </c>
      <c r="E48" s="7">
        <v>0</v>
      </c>
    </row>
    <row r="49" spans="1:5" hidden="1" outlineLevel="1" x14ac:dyDescent="0.35">
      <c r="A49" s="9" t="s">
        <v>25</v>
      </c>
      <c r="B49" s="5" t="s">
        <v>27</v>
      </c>
      <c r="C49" s="7">
        <v>0.152941176470588</v>
      </c>
      <c r="D49" s="7">
        <v>0</v>
      </c>
      <c r="E49" s="7">
        <v>0</v>
      </c>
    </row>
    <row r="50" spans="1:5" hidden="1" outlineLevel="1" x14ac:dyDescent="0.35">
      <c r="A50" s="8" t="s">
        <v>25</v>
      </c>
      <c r="B50" s="6" t="s">
        <v>28</v>
      </c>
      <c r="C50" s="7">
        <v>0.22941176470588201</v>
      </c>
      <c r="D50" s="7">
        <v>0</v>
      </c>
      <c r="E50" s="7">
        <v>0</v>
      </c>
    </row>
    <row r="51" spans="1:5" collapsed="1" x14ac:dyDescent="0.35">
      <c r="A51" s="9" t="s">
        <v>25</v>
      </c>
      <c r="B51" s="5" t="s">
        <v>41</v>
      </c>
      <c r="C51" s="7">
        <f>(C50+C49+C48+C47)/4</f>
        <v>0.17800208840932805</v>
      </c>
      <c r="D51" s="7">
        <f t="shared" ref="D51:E51" si="8">(D50+D49+D48+D47)/4</f>
        <v>0</v>
      </c>
      <c r="E51" s="7">
        <f t="shared" si="8"/>
        <v>0</v>
      </c>
    </row>
    <row r="52" spans="1:5" hidden="1" outlineLevel="1" x14ac:dyDescent="0.35">
      <c r="A52" s="8" t="s">
        <v>26</v>
      </c>
      <c r="B52" s="5" t="s">
        <v>29</v>
      </c>
      <c r="C52" s="7">
        <v>0</v>
      </c>
      <c r="D52" s="7">
        <v>0</v>
      </c>
      <c r="E52" s="7">
        <v>0</v>
      </c>
    </row>
    <row r="53" spans="1:5" hidden="1" outlineLevel="1" x14ac:dyDescent="0.35">
      <c r="A53" s="9" t="s">
        <v>26</v>
      </c>
      <c r="B53" s="6" t="s">
        <v>30</v>
      </c>
      <c r="C53" s="7">
        <v>0</v>
      </c>
      <c r="D53" s="7">
        <v>0</v>
      </c>
      <c r="E53" s="7">
        <v>0</v>
      </c>
    </row>
    <row r="54" spans="1:5" hidden="1" outlineLevel="1" x14ac:dyDescent="0.35">
      <c r="A54" s="8" t="s">
        <v>26</v>
      </c>
      <c r="B54" s="5" t="s">
        <v>31</v>
      </c>
      <c r="C54" s="7">
        <v>0</v>
      </c>
      <c r="D54" s="7">
        <v>0</v>
      </c>
      <c r="E54" s="7">
        <v>0</v>
      </c>
    </row>
    <row r="55" spans="1:5" hidden="1" outlineLevel="1" x14ac:dyDescent="0.35">
      <c r="A55" s="9" t="s">
        <v>26</v>
      </c>
      <c r="B55" s="6" t="s">
        <v>32</v>
      </c>
      <c r="C55" s="7">
        <v>0</v>
      </c>
      <c r="D55" s="7">
        <v>0</v>
      </c>
      <c r="E55" s="7">
        <v>0</v>
      </c>
    </row>
    <row r="56" spans="1:5" collapsed="1" x14ac:dyDescent="0.35">
      <c r="A56" s="8" t="s">
        <v>26</v>
      </c>
      <c r="B56" s="5" t="s">
        <v>41</v>
      </c>
      <c r="C56" s="7">
        <f>(C55+C54+C53+C52)/4</f>
        <v>0</v>
      </c>
      <c r="D56" s="7">
        <f t="shared" ref="D56:E56" si="9">(D55+D54+D53+D52)/4</f>
        <v>0</v>
      </c>
      <c r="E56" s="7">
        <f t="shared" si="9"/>
        <v>0</v>
      </c>
    </row>
    <row r="57" spans="1:5" x14ac:dyDescent="0.35">
      <c r="B57" s="5" t="s">
        <v>36</v>
      </c>
      <c r="C57" s="7">
        <f>(C56+C51+C46+C41+C36+C31+C26+C21+C16+C11+C6)/11</f>
        <v>0.20017309005587097</v>
      </c>
      <c r="D57" s="7">
        <f>(D56+D51+D46+D41+D36+D31+D26+D21+D16+D11+D6)/11</f>
        <v>0.16437636623554291</v>
      </c>
      <c r="E57" s="7">
        <f>(E56+E51+E46+E41+E36+E31+E26+E21+E16+E11+E6)/11</f>
        <v>0.17905415487070309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1848-F4D5-4555-B275-EA0A3BB192BD}">
  <dimension ref="A1:E13"/>
  <sheetViews>
    <sheetView workbookViewId="0">
      <selection sqref="A1:E13"/>
    </sheetView>
  </sheetViews>
  <sheetFormatPr defaultRowHeight="14.5" x14ac:dyDescent="0.35"/>
  <cols>
    <col min="1" max="1" width="11" customWidth="1"/>
    <col min="2" max="2" width="14.453125" customWidth="1"/>
    <col min="3" max="3" width="16.90625" customWidth="1"/>
    <col min="4" max="4" width="17" customWidth="1"/>
    <col min="5" max="5" width="15.36328125" customWidth="1"/>
  </cols>
  <sheetData>
    <row r="1" spans="1:5" x14ac:dyDescent="0.35">
      <c r="A1" t="s">
        <v>2</v>
      </c>
      <c r="B1" t="s">
        <v>37</v>
      </c>
      <c r="C1" t="s">
        <v>33</v>
      </c>
      <c r="D1" t="s">
        <v>34</v>
      </c>
      <c r="E1" t="s">
        <v>35</v>
      </c>
    </row>
    <row r="2" spans="1:5" x14ac:dyDescent="0.35">
      <c r="A2" t="s">
        <v>0</v>
      </c>
      <c r="B2" t="s">
        <v>39</v>
      </c>
      <c r="C2">
        <v>0.71609999999999996</v>
      </c>
      <c r="D2">
        <v>0.67749999999999999</v>
      </c>
      <c r="E2">
        <v>0.70040000000000002</v>
      </c>
    </row>
    <row r="3" spans="1:5" x14ac:dyDescent="0.35">
      <c r="A3" t="s">
        <v>8</v>
      </c>
      <c r="B3" t="s">
        <v>39</v>
      </c>
      <c r="C3">
        <v>0.70889999999999997</v>
      </c>
      <c r="D3">
        <v>0.73260000000000003</v>
      </c>
      <c r="E3">
        <v>0.70279999999999998</v>
      </c>
    </row>
    <row r="4" spans="1:5" x14ac:dyDescent="0.35">
      <c r="A4" t="s">
        <v>9</v>
      </c>
      <c r="B4" t="s">
        <v>39</v>
      </c>
      <c r="C4">
        <v>0.68559999999999999</v>
      </c>
      <c r="D4">
        <v>0.6865</v>
      </c>
      <c r="E4">
        <v>0.70269999999999999</v>
      </c>
    </row>
    <row r="5" spans="1:5" x14ac:dyDescent="0.35">
      <c r="A5" t="s">
        <v>10</v>
      </c>
      <c r="B5" t="s">
        <v>39</v>
      </c>
      <c r="C5">
        <v>0.65100000000000002</v>
      </c>
      <c r="D5">
        <v>0.67020000000000002</v>
      </c>
      <c r="E5">
        <v>0.73250000000000004</v>
      </c>
    </row>
    <row r="6" spans="1:5" x14ac:dyDescent="0.35">
      <c r="A6" t="s">
        <v>11</v>
      </c>
      <c r="B6" t="s">
        <v>39</v>
      </c>
      <c r="C6">
        <v>0.71299999999999997</v>
      </c>
      <c r="D6">
        <v>0.6734</v>
      </c>
      <c r="E6">
        <v>0.69850000000000001</v>
      </c>
    </row>
    <row r="7" spans="1:5" x14ac:dyDescent="0.35">
      <c r="A7" t="s">
        <v>12</v>
      </c>
      <c r="B7" t="s">
        <v>39</v>
      </c>
      <c r="C7">
        <v>0.65410000000000001</v>
      </c>
      <c r="D7">
        <v>0.68610000000000004</v>
      </c>
      <c r="E7">
        <v>0.64880000000000004</v>
      </c>
    </row>
    <row r="8" spans="1:5" x14ac:dyDescent="0.35">
      <c r="A8" t="s">
        <v>22</v>
      </c>
      <c r="B8" t="s">
        <v>39</v>
      </c>
      <c r="C8">
        <v>0.67469999999999997</v>
      </c>
      <c r="D8">
        <v>0.64449999999999996</v>
      </c>
      <c r="E8">
        <v>0.66900000000000004</v>
      </c>
    </row>
    <row r="9" spans="1:5" x14ac:dyDescent="0.35">
      <c r="A9" t="s">
        <v>23</v>
      </c>
      <c r="B9" t="s">
        <v>39</v>
      </c>
      <c r="C9">
        <v>0.67369999999999997</v>
      </c>
      <c r="D9">
        <v>0.65390000000000004</v>
      </c>
      <c r="E9">
        <v>0.6734</v>
      </c>
    </row>
    <row r="10" spans="1:5" x14ac:dyDescent="0.35">
      <c r="A10" t="s">
        <v>24</v>
      </c>
      <c r="B10" t="s">
        <v>39</v>
      </c>
      <c r="C10">
        <v>0.65429999999999999</v>
      </c>
      <c r="D10">
        <v>0.66169999999999995</v>
      </c>
      <c r="E10">
        <v>0.70730000000000004</v>
      </c>
    </row>
    <row r="11" spans="1:5" x14ac:dyDescent="0.35">
      <c r="A11" t="s">
        <v>25</v>
      </c>
      <c r="B11" t="s">
        <v>39</v>
      </c>
      <c r="C11">
        <v>0.70330000000000004</v>
      </c>
      <c r="D11">
        <v>0.63529999999999998</v>
      </c>
      <c r="E11">
        <v>0</v>
      </c>
    </row>
    <row r="12" spans="1:5" x14ac:dyDescent="0.35">
      <c r="A12" t="s">
        <v>26</v>
      </c>
      <c r="B12" t="s">
        <v>39</v>
      </c>
      <c r="C12">
        <v>0.66100000000000003</v>
      </c>
      <c r="D12">
        <v>0.63980000000000004</v>
      </c>
      <c r="E12">
        <v>0.68889999999999996</v>
      </c>
    </row>
    <row r="13" spans="1:5" x14ac:dyDescent="0.35">
      <c r="B13" t="s">
        <v>38</v>
      </c>
      <c r="C13">
        <f>(C12+C11+C10+C9+C8+C7+C6+C5+C4+C3+C2) /11</f>
        <v>0.68142727272727277</v>
      </c>
      <c r="D13">
        <f t="shared" ref="D13:E13" si="0">(D12+D11+D10+D9+D8+D7+D6+D5+D4+D3+D2) /11</f>
        <v>0.66922727272727267</v>
      </c>
      <c r="E13">
        <f t="shared" si="0"/>
        <v>0.62948181818181814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718D-F631-4142-B3F8-A0BD2D95F369}">
  <dimension ref="A1:E13"/>
  <sheetViews>
    <sheetView workbookViewId="0">
      <selection activeCell="L17" sqref="L17"/>
    </sheetView>
  </sheetViews>
  <sheetFormatPr defaultRowHeight="14.5" x14ac:dyDescent="0.35"/>
  <cols>
    <col min="1" max="1" width="12.08984375" customWidth="1"/>
    <col min="2" max="2" width="14.1796875" customWidth="1"/>
    <col min="3" max="3" width="15.6328125" customWidth="1"/>
    <col min="4" max="4" width="19.54296875" customWidth="1"/>
    <col min="5" max="5" width="19.7265625" customWidth="1"/>
  </cols>
  <sheetData>
    <row r="1" spans="1:5" x14ac:dyDescent="0.35">
      <c r="A1" t="s">
        <v>2</v>
      </c>
      <c r="B1" t="s">
        <v>37</v>
      </c>
      <c r="C1" t="s">
        <v>33</v>
      </c>
      <c r="D1" t="s">
        <v>34</v>
      </c>
      <c r="E1" t="s">
        <v>35</v>
      </c>
    </row>
    <row r="2" spans="1:5" x14ac:dyDescent="0.35">
      <c r="A2" t="s">
        <v>0</v>
      </c>
      <c r="B2" t="s">
        <v>39</v>
      </c>
      <c r="C2">
        <v>0.70499999999999996</v>
      </c>
      <c r="D2">
        <v>0.69420000000000004</v>
      </c>
      <c r="E2">
        <v>0.70750000000000002</v>
      </c>
    </row>
    <row r="3" spans="1:5" x14ac:dyDescent="0.35">
      <c r="A3" t="s">
        <v>8</v>
      </c>
      <c r="B3" t="s">
        <v>39</v>
      </c>
      <c r="C3">
        <v>0.71360000000000001</v>
      </c>
      <c r="D3">
        <v>0.71489999999999998</v>
      </c>
      <c r="E3">
        <v>0.72060000000000002</v>
      </c>
    </row>
    <row r="4" spans="1:5" x14ac:dyDescent="0.35">
      <c r="A4" t="s">
        <v>9</v>
      </c>
      <c r="B4" t="s">
        <v>39</v>
      </c>
      <c r="C4">
        <v>0.67459999999999998</v>
      </c>
      <c r="D4">
        <v>0.68220000000000003</v>
      </c>
      <c r="E4">
        <v>0.70320000000000005</v>
      </c>
    </row>
    <row r="5" spans="1:5" x14ac:dyDescent="0.35">
      <c r="A5" t="s">
        <v>10</v>
      </c>
      <c r="B5" t="s">
        <v>39</v>
      </c>
      <c r="C5">
        <v>0.72540000000000004</v>
      </c>
      <c r="D5">
        <v>0.71789999999999998</v>
      </c>
      <c r="E5">
        <v>0.72960000000000003</v>
      </c>
    </row>
    <row r="6" spans="1:5" x14ac:dyDescent="0.35">
      <c r="A6" t="s">
        <v>11</v>
      </c>
      <c r="B6" t="s">
        <v>39</v>
      </c>
      <c r="C6">
        <v>0.68510000000000004</v>
      </c>
      <c r="D6">
        <v>0.69359999999999999</v>
      </c>
      <c r="E6">
        <v>0.68589999999999995</v>
      </c>
    </row>
    <row r="7" spans="1:5" x14ac:dyDescent="0.35">
      <c r="A7" t="s">
        <v>12</v>
      </c>
      <c r="B7" t="s">
        <v>39</v>
      </c>
      <c r="C7">
        <v>0.7379</v>
      </c>
      <c r="D7">
        <v>0.56820000000000004</v>
      </c>
      <c r="E7">
        <v>0.71099999999999997</v>
      </c>
    </row>
    <row r="8" spans="1:5" x14ac:dyDescent="0.35">
      <c r="A8" t="s">
        <v>22</v>
      </c>
      <c r="B8" t="s">
        <v>39</v>
      </c>
      <c r="C8">
        <v>0.69640000000000002</v>
      </c>
      <c r="D8">
        <v>0.66359999999999997</v>
      </c>
      <c r="E8">
        <v>0.70940000000000003</v>
      </c>
    </row>
    <row r="9" spans="1:5" x14ac:dyDescent="0.35">
      <c r="A9" t="s">
        <v>23</v>
      </c>
      <c r="B9" t="s">
        <v>39</v>
      </c>
      <c r="C9">
        <v>0.65559999999999996</v>
      </c>
      <c r="D9">
        <v>0.68159999999999998</v>
      </c>
      <c r="E9">
        <v>0.69269999999999998</v>
      </c>
    </row>
    <row r="10" spans="1:5" x14ac:dyDescent="0.35">
      <c r="A10" t="s">
        <v>24</v>
      </c>
      <c r="B10" t="s">
        <v>39</v>
      </c>
      <c r="C10">
        <v>0.69279999999999997</v>
      </c>
      <c r="D10">
        <v>0.67720000000000002</v>
      </c>
      <c r="E10">
        <v>0.64600000000000002</v>
      </c>
    </row>
    <row r="11" spans="1:5" x14ac:dyDescent="0.35">
      <c r="A11" t="s">
        <v>25</v>
      </c>
      <c r="B11" t="s">
        <v>39</v>
      </c>
      <c r="C11">
        <v>0.67659999999999998</v>
      </c>
      <c r="D11">
        <v>0</v>
      </c>
      <c r="E11">
        <v>0</v>
      </c>
    </row>
    <row r="12" spans="1:5" x14ac:dyDescent="0.35">
      <c r="A12" t="s">
        <v>26</v>
      </c>
      <c r="B12" t="s">
        <v>39</v>
      </c>
      <c r="C12">
        <v>0</v>
      </c>
      <c r="D12">
        <v>0</v>
      </c>
      <c r="E12">
        <v>0</v>
      </c>
    </row>
    <row r="13" spans="1:5" x14ac:dyDescent="0.35">
      <c r="B13" t="s">
        <v>38</v>
      </c>
      <c r="C13">
        <f>(C12+C11+C10+C9+C8+C7+C6+C5+C4+C3+C2) /11</f>
        <v>0.6329999999999999</v>
      </c>
      <c r="D13">
        <f t="shared" ref="D13:E13" si="0">(D12+D11+D10+D9+D8+D7+D6+D5+D4+D3+D2) /11</f>
        <v>0.55394545454545463</v>
      </c>
      <c r="E13">
        <f t="shared" si="0"/>
        <v>0.57326363636363631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A455-55B9-4A98-B675-AE19110CFB95}">
  <dimension ref="A1:E13"/>
  <sheetViews>
    <sheetView workbookViewId="0">
      <selection sqref="A1:E13"/>
    </sheetView>
  </sheetViews>
  <sheetFormatPr defaultRowHeight="14.5" x14ac:dyDescent="0.35"/>
  <cols>
    <col min="1" max="1" width="13.453125" customWidth="1"/>
    <col min="2" max="2" width="16.6328125" customWidth="1"/>
    <col min="3" max="3" width="18.36328125" customWidth="1"/>
    <col min="4" max="4" width="18.1796875" customWidth="1"/>
    <col min="5" max="5" width="17.26953125" customWidth="1"/>
  </cols>
  <sheetData>
    <row r="1" spans="1:5" x14ac:dyDescent="0.35">
      <c r="A1" t="s">
        <v>2</v>
      </c>
      <c r="B1" t="s">
        <v>37</v>
      </c>
      <c r="C1" t="s">
        <v>33</v>
      </c>
      <c r="D1" t="s">
        <v>34</v>
      </c>
      <c r="E1" t="s">
        <v>35</v>
      </c>
    </row>
    <row r="2" spans="1:5" ht="14" customHeight="1" x14ac:dyDescent="0.35">
      <c r="A2" t="s">
        <v>0</v>
      </c>
      <c r="B2" t="s">
        <v>40</v>
      </c>
      <c r="C2" s="10">
        <v>0.8</v>
      </c>
      <c r="D2" s="10">
        <v>0.85</v>
      </c>
      <c r="E2" s="10">
        <v>0.9</v>
      </c>
    </row>
    <row r="3" spans="1:5" x14ac:dyDescent="0.35">
      <c r="A3" t="s">
        <v>8</v>
      </c>
      <c r="B3" t="s">
        <v>40</v>
      </c>
      <c r="C3" s="10">
        <v>0.7</v>
      </c>
      <c r="D3" s="10">
        <v>0.85</v>
      </c>
      <c r="E3" s="10">
        <v>0.85</v>
      </c>
    </row>
    <row r="4" spans="1:5" x14ac:dyDescent="0.35">
      <c r="A4" t="s">
        <v>9</v>
      </c>
      <c r="B4" t="s">
        <v>40</v>
      </c>
      <c r="C4" s="10">
        <v>0.9</v>
      </c>
      <c r="D4" s="10">
        <v>0.95</v>
      </c>
      <c r="E4" s="10">
        <v>0.9</v>
      </c>
    </row>
    <row r="5" spans="1:5" x14ac:dyDescent="0.35">
      <c r="A5" t="s">
        <v>10</v>
      </c>
      <c r="B5" t="s">
        <v>40</v>
      </c>
      <c r="C5" s="10">
        <v>0</v>
      </c>
      <c r="D5" s="10">
        <v>0</v>
      </c>
      <c r="E5" s="10">
        <v>0.75</v>
      </c>
    </row>
    <row r="6" spans="1:5" x14ac:dyDescent="0.35">
      <c r="A6" t="s">
        <v>11</v>
      </c>
      <c r="B6" t="s">
        <v>40</v>
      </c>
      <c r="C6" s="10">
        <v>0.3</v>
      </c>
      <c r="D6" s="10">
        <v>0</v>
      </c>
      <c r="E6" s="10">
        <v>0.6</v>
      </c>
    </row>
    <row r="7" spans="1:5" x14ac:dyDescent="0.35">
      <c r="A7" t="s">
        <v>12</v>
      </c>
      <c r="B7" t="s">
        <v>40</v>
      </c>
      <c r="C7" s="10">
        <v>0</v>
      </c>
      <c r="D7" s="10">
        <v>0</v>
      </c>
      <c r="E7" s="10">
        <v>0</v>
      </c>
    </row>
    <row r="8" spans="1:5" x14ac:dyDescent="0.35">
      <c r="A8" t="s">
        <v>22</v>
      </c>
      <c r="B8" t="s">
        <v>40</v>
      </c>
      <c r="C8" s="10">
        <v>0</v>
      </c>
      <c r="D8" s="10">
        <v>0</v>
      </c>
      <c r="E8" s="10">
        <v>0</v>
      </c>
    </row>
    <row r="9" spans="1:5" x14ac:dyDescent="0.35">
      <c r="A9" t="s">
        <v>23</v>
      </c>
      <c r="B9" t="s">
        <v>40</v>
      </c>
      <c r="C9" s="10">
        <v>0</v>
      </c>
      <c r="D9" s="10">
        <v>0</v>
      </c>
      <c r="E9" s="10">
        <v>0</v>
      </c>
    </row>
    <row r="10" spans="1:5" x14ac:dyDescent="0.35">
      <c r="A10" t="s">
        <v>24</v>
      </c>
      <c r="B10" t="s">
        <v>40</v>
      </c>
      <c r="C10" s="10">
        <v>0</v>
      </c>
      <c r="D10" s="10">
        <v>0</v>
      </c>
      <c r="E10" s="10">
        <v>0</v>
      </c>
    </row>
    <row r="11" spans="1:5" x14ac:dyDescent="0.35">
      <c r="A11" t="s">
        <v>25</v>
      </c>
      <c r="B11" t="s">
        <v>40</v>
      </c>
      <c r="C11" s="10">
        <v>0</v>
      </c>
      <c r="D11" s="10">
        <v>0</v>
      </c>
      <c r="E11" s="10">
        <v>0</v>
      </c>
    </row>
    <row r="12" spans="1:5" x14ac:dyDescent="0.35">
      <c r="A12" t="s">
        <v>26</v>
      </c>
      <c r="B12" t="s">
        <v>40</v>
      </c>
      <c r="C12" s="10">
        <v>0</v>
      </c>
      <c r="D12" s="10">
        <v>0</v>
      </c>
      <c r="E12" s="10">
        <v>0</v>
      </c>
    </row>
    <row r="13" spans="1:5" x14ac:dyDescent="0.35">
      <c r="B13" t="s">
        <v>38</v>
      </c>
      <c r="C13" s="11">
        <f>(C12+C11+C10+C9+C8+C7+C6+C5+C4+C3+C2) /11</f>
        <v>0.24545454545454548</v>
      </c>
      <c r="D13" s="11">
        <f t="shared" ref="D13:E13" si="0">(D12+D11+D10+D9+D8+D7+D6+D5+D4+D3+D2) /11</f>
        <v>0.24090909090909091</v>
      </c>
      <c r="E13" s="12">
        <f t="shared" si="0"/>
        <v>0.36363636363636365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379B-2A3F-4F2D-93CD-D813610C1217}">
  <dimension ref="A1:E13"/>
  <sheetViews>
    <sheetView workbookViewId="0">
      <selection activeCell="P23" sqref="P23"/>
    </sheetView>
  </sheetViews>
  <sheetFormatPr defaultRowHeight="14.5" x14ac:dyDescent="0.35"/>
  <cols>
    <col min="1" max="1" width="12.90625" customWidth="1"/>
    <col min="2" max="2" width="13.6328125" customWidth="1"/>
    <col min="3" max="3" width="18.90625" customWidth="1"/>
    <col min="4" max="4" width="16.54296875" customWidth="1"/>
    <col min="5" max="5" width="17.54296875" customWidth="1"/>
  </cols>
  <sheetData>
    <row r="1" spans="1:5" x14ac:dyDescent="0.35">
      <c r="A1" t="s">
        <v>2</v>
      </c>
      <c r="B1" t="s">
        <v>37</v>
      </c>
      <c r="C1" t="s">
        <v>33</v>
      </c>
      <c r="D1" t="s">
        <v>34</v>
      </c>
      <c r="E1" t="s">
        <v>35</v>
      </c>
    </row>
    <row r="2" spans="1:5" x14ac:dyDescent="0.35">
      <c r="A2" t="s">
        <v>0</v>
      </c>
      <c r="B2" t="s">
        <v>40</v>
      </c>
      <c r="C2" s="10">
        <v>0.8</v>
      </c>
      <c r="D2" s="10">
        <v>0.7</v>
      </c>
      <c r="E2" s="10">
        <v>0.75</v>
      </c>
    </row>
    <row r="3" spans="1:5" x14ac:dyDescent="0.35">
      <c r="A3" t="s">
        <v>8</v>
      </c>
      <c r="B3" t="s">
        <v>40</v>
      </c>
      <c r="C3" s="10">
        <v>0.85</v>
      </c>
      <c r="D3" s="10">
        <v>0.8</v>
      </c>
      <c r="E3" s="10">
        <v>0.75</v>
      </c>
    </row>
    <row r="4" spans="1:5" x14ac:dyDescent="0.35">
      <c r="A4" t="s">
        <v>9</v>
      </c>
      <c r="B4" t="s">
        <v>40</v>
      </c>
      <c r="C4" s="10">
        <v>0.8</v>
      </c>
      <c r="D4" s="10">
        <v>0.85</v>
      </c>
      <c r="E4" s="10">
        <v>0.75</v>
      </c>
    </row>
    <row r="5" spans="1:5" x14ac:dyDescent="0.35">
      <c r="A5" t="s">
        <v>10</v>
      </c>
      <c r="B5" t="s">
        <v>40</v>
      </c>
      <c r="C5" s="10">
        <v>0.9</v>
      </c>
      <c r="D5" s="10">
        <v>0.85</v>
      </c>
      <c r="E5" s="10">
        <v>0.9</v>
      </c>
    </row>
    <row r="6" spans="1:5" x14ac:dyDescent="0.35">
      <c r="A6" t="s">
        <v>11</v>
      </c>
      <c r="B6" t="s">
        <v>40</v>
      </c>
      <c r="C6" s="10">
        <v>0.8</v>
      </c>
      <c r="D6" s="10">
        <v>0.9</v>
      </c>
      <c r="E6" s="10">
        <v>0.85</v>
      </c>
    </row>
    <row r="7" spans="1:5" x14ac:dyDescent="0.35">
      <c r="A7" t="s">
        <v>12</v>
      </c>
      <c r="B7" t="s">
        <v>40</v>
      </c>
      <c r="C7" s="10">
        <v>0.95</v>
      </c>
      <c r="D7" s="10">
        <v>0.7</v>
      </c>
      <c r="E7" s="10">
        <v>0.9</v>
      </c>
    </row>
    <row r="8" spans="1:5" x14ac:dyDescent="0.35">
      <c r="A8" t="s">
        <v>22</v>
      </c>
      <c r="B8" t="s">
        <v>40</v>
      </c>
      <c r="C8" s="10">
        <v>0.75</v>
      </c>
      <c r="D8" s="10">
        <v>0.8</v>
      </c>
      <c r="E8" s="10">
        <v>0.85</v>
      </c>
    </row>
    <row r="9" spans="1:5" x14ac:dyDescent="0.35">
      <c r="A9" t="s">
        <v>23</v>
      </c>
      <c r="B9" t="s">
        <v>40</v>
      </c>
      <c r="C9" s="10">
        <v>0.7</v>
      </c>
      <c r="D9" s="10">
        <v>0.8</v>
      </c>
      <c r="E9" s="10">
        <v>0.85</v>
      </c>
    </row>
    <row r="10" spans="1:5" x14ac:dyDescent="0.35">
      <c r="A10" t="s">
        <v>24</v>
      </c>
      <c r="B10" t="s">
        <v>40</v>
      </c>
      <c r="C10" s="10">
        <v>0.8</v>
      </c>
      <c r="D10" s="10">
        <v>0.85</v>
      </c>
      <c r="E10" s="10">
        <v>0.9</v>
      </c>
    </row>
    <row r="11" spans="1:5" x14ac:dyDescent="0.35">
      <c r="A11" t="s">
        <v>25</v>
      </c>
      <c r="B11" t="s">
        <v>40</v>
      </c>
      <c r="C11" s="10">
        <v>0.85</v>
      </c>
      <c r="D11" s="10">
        <v>0</v>
      </c>
      <c r="E11" s="10">
        <v>0</v>
      </c>
    </row>
    <row r="12" spans="1:5" x14ac:dyDescent="0.35">
      <c r="A12" t="s">
        <v>26</v>
      </c>
      <c r="B12" t="s">
        <v>40</v>
      </c>
      <c r="C12" s="10">
        <v>0</v>
      </c>
      <c r="D12" s="10">
        <v>0</v>
      </c>
      <c r="E12" s="10">
        <v>0</v>
      </c>
    </row>
    <row r="13" spans="1:5" x14ac:dyDescent="0.35">
      <c r="B13" t="s">
        <v>38</v>
      </c>
      <c r="C13" s="11">
        <f>(C12+C11+C10+C9+C8+C7+C6+C5+C4+C3+C2) /11</f>
        <v>0.74545454545454537</v>
      </c>
      <c r="D13" s="11">
        <f t="shared" ref="D13:E13" si="0">(D12+D11+D10+D9+D8+D7+D6+D5+D4+D3+D2) /11</f>
        <v>0.65909090909090906</v>
      </c>
      <c r="E13" s="11">
        <f t="shared" si="0"/>
        <v>0.68181818181818177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C921-A07C-42A5-8815-C4B27F28ACED}">
  <dimension ref="A1:D8"/>
  <sheetViews>
    <sheetView tabSelected="1" workbookViewId="0">
      <selection activeCell="R17" sqref="R17"/>
    </sheetView>
  </sheetViews>
  <sheetFormatPr defaultRowHeight="14.5" x14ac:dyDescent="0.35"/>
  <cols>
    <col min="1" max="1" width="25.81640625" customWidth="1"/>
    <col min="2" max="2" width="20.08984375" customWidth="1"/>
    <col min="3" max="3" width="22.08984375" customWidth="1"/>
    <col min="4" max="4" width="20.453125" customWidth="1"/>
  </cols>
  <sheetData>
    <row r="1" spans="1:4" x14ac:dyDescent="0.35">
      <c r="A1" t="s">
        <v>37</v>
      </c>
      <c r="B1" t="s">
        <v>33</v>
      </c>
      <c r="C1" t="s">
        <v>34</v>
      </c>
      <c r="D1" t="s">
        <v>35</v>
      </c>
    </row>
    <row r="2" spans="1:4" x14ac:dyDescent="0.35">
      <c r="A2" t="s">
        <v>42</v>
      </c>
      <c r="B2">
        <v>9.0800000000000006E-2</v>
      </c>
      <c r="C2">
        <v>8.72E-2</v>
      </c>
      <c r="D2">
        <v>0.1434</v>
      </c>
    </row>
    <row r="7" spans="1:4" x14ac:dyDescent="0.35">
      <c r="A7" t="s">
        <v>37</v>
      </c>
      <c r="B7" t="s">
        <v>33</v>
      </c>
      <c r="C7" t="s">
        <v>34</v>
      </c>
      <c r="D7" t="s">
        <v>35</v>
      </c>
    </row>
    <row r="8" spans="1:4" x14ac:dyDescent="0.35">
      <c r="A8" t="s">
        <v>43</v>
      </c>
      <c r="B8">
        <v>0.39229999999999998</v>
      </c>
      <c r="C8">
        <v>0.30259999999999998</v>
      </c>
      <c r="D8">
        <v>0.32590000000000002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Rouge(with history context)</vt:lpstr>
      <vt:lpstr>Rouge(no history context)</vt:lpstr>
      <vt:lpstr>Bert_Score (with context)</vt:lpstr>
      <vt:lpstr>Bert_Score (no context)</vt:lpstr>
      <vt:lpstr>FactCC (with context) </vt:lpstr>
      <vt:lpstr>FactCC (no context) </vt:lpstr>
      <vt:lpstr>Gesamt Score (with context)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Runge</dc:creator>
  <cp:lastModifiedBy>Lukas Runge</cp:lastModifiedBy>
  <dcterms:created xsi:type="dcterms:W3CDTF">2025-01-16T12:51:19Z</dcterms:created>
  <dcterms:modified xsi:type="dcterms:W3CDTF">2025-01-16T21:58:48Z</dcterms:modified>
</cp:coreProperties>
</file>