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PB UNIVERSITY\PERKULIAHAN\Semester 6\Pemodelan Keuangan Derivatif\Tugas Akhir\Coding\"/>
    </mc:Choice>
  </mc:AlternateContent>
  <xr:revisionPtr revIDLastSave="0" documentId="13_ncr:1_{B242552C-6EA6-4A83-BDC8-FBF6F80D9ECA}" xr6:coauthVersionLast="47" xr6:coauthVersionMax="47" xr10:uidLastSave="{00000000-0000-0000-0000-000000000000}"/>
  <bookViews>
    <workbookView xWindow="-90" yWindow="0" windowWidth="9780" windowHeight="10170" xr2:uid="{2FFADF5D-5310-4ECC-B94B-FE4DCD5D73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6" i="1"/>
  <c r="J5" i="1"/>
  <c r="J4" i="1"/>
  <c r="J3" i="1"/>
  <c r="J2" i="1"/>
  <c r="J7" i="1"/>
</calcChain>
</file>

<file path=xl/sharedStrings.xml><?xml version="1.0" encoding="utf-8"?>
<sst xmlns="http://schemas.openxmlformats.org/spreadsheetml/2006/main" count="13" uniqueCount="8">
  <si>
    <t>Harga ESO</t>
  </si>
  <si>
    <t>Vesting Time (bulan)</t>
  </si>
  <si>
    <t>Forfiture Effect (%)</t>
  </si>
  <si>
    <t>Maturity Date (tahun)</t>
  </si>
  <si>
    <t>r (%)</t>
  </si>
  <si>
    <t>K ($)</t>
  </si>
  <si>
    <t>S0 ($)</t>
  </si>
  <si>
    <t>ESO 200K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</si>
</sst>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/>
    <xf numFmtId="2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0" fillId="0" borderId="1" xfId="0" applyNumberFormat="1" applyBorder="1"/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1149-B10C-4889-8C61-F90EAF8CD37F}">
  <dimension ref="A1:Q17"/>
  <sheetViews>
    <sheetView tabSelected="1" workbookViewId="0">
      <selection activeCell="C17" sqref="C17"/>
    </sheetView>
  </sheetViews>
  <sheetFormatPr defaultRowHeight="14.5" x14ac:dyDescent="0.35"/>
  <cols>
    <col min="1" max="1" width="18" style="2" bestFit="1" customWidth="1"/>
    <col min="2" max="2" width="9.453125" bestFit="1" customWidth="1"/>
    <col min="4" max="4" width="16.54296875" style="2" bestFit="1" customWidth="1"/>
    <col min="5" max="5" width="9.453125" bestFit="1" customWidth="1"/>
    <col min="7" max="7" width="19.1796875" style="2" bestFit="1" customWidth="1"/>
    <col min="8" max="8" width="9.453125" bestFit="1" customWidth="1"/>
    <col min="10" max="10" width="7.1796875" customWidth="1"/>
    <col min="11" max="11" width="9.453125" bestFit="1" customWidth="1"/>
    <col min="13" max="13" width="6.81640625" customWidth="1"/>
    <col min="14" max="14" width="9.453125" bestFit="1" customWidth="1"/>
    <col min="16" max="16" width="4.7265625" bestFit="1" customWidth="1"/>
    <col min="17" max="17" width="9.453125" bestFit="1" customWidth="1"/>
  </cols>
  <sheetData>
    <row r="1" spans="1:17" x14ac:dyDescent="0.35">
      <c r="A1" s="3" t="s">
        <v>1</v>
      </c>
      <c r="B1" s="3" t="s">
        <v>0</v>
      </c>
      <c r="C1" s="1"/>
      <c r="D1" s="3" t="s">
        <v>2</v>
      </c>
      <c r="E1" s="3" t="s">
        <v>0</v>
      </c>
      <c r="F1" s="1"/>
      <c r="G1" s="3" t="s">
        <v>3</v>
      </c>
      <c r="H1" s="3" t="s">
        <v>0</v>
      </c>
      <c r="I1" s="1"/>
      <c r="J1" s="3" t="s">
        <v>5</v>
      </c>
      <c r="K1" s="3" t="s">
        <v>0</v>
      </c>
      <c r="L1" s="1"/>
      <c r="M1" s="3" t="s">
        <v>6</v>
      </c>
      <c r="N1" s="3" t="s">
        <v>0</v>
      </c>
      <c r="O1" s="1"/>
      <c r="P1" s="3" t="s">
        <v>4</v>
      </c>
      <c r="Q1" s="5" t="s">
        <v>0</v>
      </c>
    </row>
    <row r="2" spans="1:17" x14ac:dyDescent="0.35">
      <c r="A2" s="4">
        <v>12</v>
      </c>
      <c r="B2" s="5">
        <v>86.732100000000003</v>
      </c>
      <c r="D2" s="4">
        <v>1</v>
      </c>
      <c r="E2" s="5">
        <v>89.375799999999998</v>
      </c>
      <c r="G2" s="11">
        <v>3</v>
      </c>
      <c r="H2" s="13">
        <v>49.886499999999998</v>
      </c>
      <c r="J2" s="5">
        <f>$M$7*1</f>
        <v>573.54999999999995</v>
      </c>
      <c r="K2" s="5">
        <v>86.230599999999995</v>
      </c>
      <c r="M2" s="5">
        <v>530</v>
      </c>
      <c r="N2" s="5">
        <v>76.239599999999996</v>
      </c>
      <c r="P2" s="5">
        <v>4.5</v>
      </c>
      <c r="Q2" s="5">
        <v>77.604200000000006</v>
      </c>
    </row>
    <row r="3" spans="1:17" x14ac:dyDescent="0.35">
      <c r="A3" s="4">
        <v>14</v>
      </c>
      <c r="B3" s="5">
        <v>86.012299999999996</v>
      </c>
      <c r="D3" s="4">
        <v>2</v>
      </c>
      <c r="E3" s="5">
        <v>87.605999999999995</v>
      </c>
      <c r="G3" s="11">
        <v>3.25</v>
      </c>
      <c r="H3" s="13">
        <v>55.550800000000002</v>
      </c>
      <c r="J3" s="5">
        <f>$M$7*1.01</f>
        <v>579.28549999999996</v>
      </c>
      <c r="K3" s="5">
        <v>85.865300000000005</v>
      </c>
      <c r="M3" s="5">
        <v>540</v>
      </c>
      <c r="N3" s="5">
        <v>77.678100000000001</v>
      </c>
      <c r="P3" s="5">
        <v>4.5999999999999996</v>
      </c>
      <c r="Q3" s="5">
        <v>78.796300000000002</v>
      </c>
    </row>
    <row r="4" spans="1:17" x14ac:dyDescent="0.35">
      <c r="A4" s="4">
        <v>16</v>
      </c>
      <c r="B4" s="5">
        <v>85.298500000000004</v>
      </c>
      <c r="D4" s="4">
        <v>3</v>
      </c>
      <c r="E4" s="5">
        <v>85.871300000000005</v>
      </c>
      <c r="G4" s="11">
        <v>3.5</v>
      </c>
      <c r="H4" s="13">
        <v>60.966500000000003</v>
      </c>
      <c r="J4" s="5">
        <f>$M$7*1.02</f>
        <v>585.02099999999996</v>
      </c>
      <c r="K4" s="5">
        <v>85.367199999999997</v>
      </c>
      <c r="M4" s="5">
        <v>550</v>
      </c>
      <c r="N4" s="5">
        <v>79.116600000000005</v>
      </c>
      <c r="P4" s="5">
        <v>4.7</v>
      </c>
      <c r="Q4" s="5">
        <v>79.882499999999993</v>
      </c>
    </row>
    <row r="5" spans="1:17" x14ac:dyDescent="0.35">
      <c r="A5" s="4">
        <v>18</v>
      </c>
      <c r="B5" s="5">
        <v>84.590599999999995</v>
      </c>
      <c r="D5" s="4">
        <v>4</v>
      </c>
      <c r="E5" s="5">
        <v>84.170900000000003</v>
      </c>
      <c r="G5" s="11">
        <v>3.75</v>
      </c>
      <c r="H5" s="13">
        <v>66.053899999999999</v>
      </c>
      <c r="J5" s="5">
        <f>$M$7*1.03</f>
        <v>590.75649999999996</v>
      </c>
      <c r="K5" s="5">
        <v>84.670699999999997</v>
      </c>
      <c r="M5" s="5">
        <v>560</v>
      </c>
      <c r="N5" s="5">
        <v>80.555099999999996</v>
      </c>
      <c r="P5" s="5">
        <v>4.8</v>
      </c>
      <c r="Q5" s="5">
        <v>80.858699999999999</v>
      </c>
    </row>
    <row r="6" spans="1:17" x14ac:dyDescent="0.35">
      <c r="A6" s="4">
        <v>20</v>
      </c>
      <c r="B6" s="5">
        <v>83.8887</v>
      </c>
      <c r="D6" s="6">
        <v>5</v>
      </c>
      <c r="E6" s="9">
        <v>82.504199999999997</v>
      </c>
      <c r="G6" s="11">
        <v>4</v>
      </c>
      <c r="H6" s="13">
        <v>70.662800000000004</v>
      </c>
      <c r="J6" s="5">
        <f>$M$7*1.04</f>
        <v>596.49199999999996</v>
      </c>
      <c r="K6" s="5">
        <v>83.735600000000005</v>
      </c>
      <c r="M6" s="5">
        <v>570</v>
      </c>
      <c r="N6" s="5">
        <v>81.993600000000001</v>
      </c>
      <c r="P6" s="5">
        <v>4.9000000000000004</v>
      </c>
      <c r="Q6" s="5">
        <v>81.731399999999994</v>
      </c>
    </row>
    <row r="7" spans="1:17" x14ac:dyDescent="0.35">
      <c r="A7" s="4">
        <v>22</v>
      </c>
      <c r="B7" s="5">
        <v>83.192899999999995</v>
      </c>
      <c r="D7" s="4">
        <v>6</v>
      </c>
      <c r="E7" s="5">
        <v>80.870500000000007</v>
      </c>
      <c r="G7" s="11">
        <v>4.25</v>
      </c>
      <c r="H7" s="13">
        <v>74.680599999999998</v>
      </c>
      <c r="J7" s="7">
        <f>$M$7*1.05</f>
        <v>602.22749999999996</v>
      </c>
      <c r="K7" s="9">
        <v>82.504199999999997</v>
      </c>
      <c r="M7" s="9">
        <v>573.54999999999995</v>
      </c>
      <c r="N7" s="9">
        <v>82.504199999999997</v>
      </c>
      <c r="P7" s="10">
        <v>5</v>
      </c>
      <c r="Q7" s="9">
        <v>82.504199999999997</v>
      </c>
    </row>
    <row r="8" spans="1:17" x14ac:dyDescent="0.35">
      <c r="A8" s="6">
        <v>24</v>
      </c>
      <c r="B8" s="9">
        <v>82.504199999999997</v>
      </c>
      <c r="D8" s="4">
        <v>7</v>
      </c>
      <c r="E8" s="5">
        <v>79.269199999999998</v>
      </c>
      <c r="G8" s="11">
        <v>4.5</v>
      </c>
      <c r="H8" s="13">
        <v>77.977500000000006</v>
      </c>
      <c r="J8" s="5">
        <f>$M$7*1.06</f>
        <v>607.96299999999997</v>
      </c>
      <c r="K8" s="5">
        <v>80.948400000000007</v>
      </c>
      <c r="M8" s="5">
        <v>580</v>
      </c>
      <c r="N8" s="5">
        <v>83.432100000000005</v>
      </c>
      <c r="P8" s="5">
        <v>5.0999999999999996</v>
      </c>
      <c r="Q8" s="5">
        <v>83.180199999999999</v>
      </c>
    </row>
    <row r="9" spans="1:17" x14ac:dyDescent="0.35">
      <c r="A9" s="4">
        <v>26</v>
      </c>
      <c r="B9" s="5">
        <v>81.822199999999995</v>
      </c>
      <c r="D9" s="4">
        <v>8</v>
      </c>
      <c r="E9" s="5">
        <v>77.699600000000004</v>
      </c>
      <c r="G9" s="11">
        <v>4.75</v>
      </c>
      <c r="H9" s="13">
        <v>80.549199999999999</v>
      </c>
      <c r="J9" s="8">
        <f>$M$7*1.07</f>
        <v>613.69849999999997</v>
      </c>
      <c r="K9" s="5">
        <v>79.032700000000006</v>
      </c>
      <c r="M9" s="5">
        <v>590</v>
      </c>
      <c r="N9" s="5">
        <v>84.870599999999996</v>
      </c>
      <c r="P9" s="5">
        <v>5.2</v>
      </c>
      <c r="Q9" s="5">
        <v>83.774699999999996</v>
      </c>
    </row>
    <row r="10" spans="1:17" x14ac:dyDescent="0.35">
      <c r="A10" s="4">
        <v>28</v>
      </c>
      <c r="B10" s="5">
        <v>81.148099999999999</v>
      </c>
      <c r="D10" s="4">
        <v>9</v>
      </c>
      <c r="E10" s="5">
        <v>76.161000000000001</v>
      </c>
      <c r="G10" s="12">
        <v>5</v>
      </c>
      <c r="H10" s="14">
        <v>82.504199999999997</v>
      </c>
      <c r="J10" s="5">
        <f>$M$7*1.08</f>
        <v>619.43399999999997</v>
      </c>
      <c r="K10" s="5">
        <v>76.7714</v>
      </c>
      <c r="M10" s="5">
        <v>600</v>
      </c>
      <c r="N10" s="5">
        <v>86.308999999999997</v>
      </c>
      <c r="P10" s="5">
        <v>5.3</v>
      </c>
      <c r="Q10" s="5">
        <v>84.281300000000002</v>
      </c>
    </row>
    <row r="11" spans="1:17" x14ac:dyDescent="0.35">
      <c r="A11" s="4">
        <v>30</v>
      </c>
      <c r="B11" s="5">
        <v>80.485399999999998</v>
      </c>
      <c r="D11" s="4">
        <v>10</v>
      </c>
      <c r="E11" s="5">
        <v>74.652900000000002</v>
      </c>
      <c r="G11" s="11">
        <v>5.25</v>
      </c>
      <c r="H11" s="13">
        <v>83.889099999999999</v>
      </c>
      <c r="J11" s="5">
        <f>$M$7*1.09</f>
        <v>625.16949999999997</v>
      </c>
      <c r="K11" s="5">
        <v>74.171800000000005</v>
      </c>
      <c r="M11" s="5">
        <v>610</v>
      </c>
      <c r="N11" s="5">
        <v>87.747500000000002</v>
      </c>
      <c r="P11" s="5">
        <v>5.4</v>
      </c>
      <c r="Q11" s="5">
        <v>84.712800000000001</v>
      </c>
    </row>
    <row r="12" spans="1:17" x14ac:dyDescent="0.35">
      <c r="A12" s="4">
        <v>32</v>
      </c>
      <c r="B12" s="5">
        <v>79.834699999999998</v>
      </c>
      <c r="G12" s="11">
        <v>5.5</v>
      </c>
      <c r="H12" s="13">
        <v>84.857299999999995</v>
      </c>
      <c r="J12" s="5">
        <f>$M$7*1.1</f>
        <v>630.90499999999997</v>
      </c>
      <c r="K12" s="5">
        <v>71.270399999999995</v>
      </c>
      <c r="M12" s="5">
        <v>620</v>
      </c>
      <c r="N12" s="5">
        <v>89.186000000000007</v>
      </c>
      <c r="P12" s="5">
        <v>5.5</v>
      </c>
      <c r="Q12" s="5">
        <v>85.086299999999994</v>
      </c>
    </row>
    <row r="13" spans="1:17" x14ac:dyDescent="0.35">
      <c r="A13" s="4">
        <v>34</v>
      </c>
      <c r="B13" s="5">
        <v>79.201599999999999</v>
      </c>
      <c r="G13" s="11">
        <v>5.75</v>
      </c>
      <c r="H13" s="13">
        <v>85.518500000000003</v>
      </c>
    </row>
    <row r="14" spans="1:17" x14ac:dyDescent="0.35">
      <c r="A14" s="4">
        <v>36</v>
      </c>
      <c r="B14" s="5">
        <v>78.596500000000006</v>
      </c>
      <c r="G14" s="11">
        <v>6</v>
      </c>
      <c r="H14" s="13">
        <v>85.963899999999995</v>
      </c>
    </row>
    <row r="17" spans="1:2" x14ac:dyDescent="0.35">
      <c r="A17" s="2" t="s">
        <v>7</v>
      </c>
      <c r="B17">
        <v>82.484700000000004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Wijaya</dc:creator>
  <cp:lastModifiedBy>Antonius Wijaya</cp:lastModifiedBy>
  <dcterms:created xsi:type="dcterms:W3CDTF">2025-04-30T14:02:45Z</dcterms:created>
  <dcterms:modified xsi:type="dcterms:W3CDTF">2025-05-13T14:41:49Z</dcterms:modified>
</cp:coreProperties>
</file>