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queño" sheetId="1" r:id="rId3"/>
    <sheet state="visible" name="Grande" sheetId="2" r:id="rId4"/>
    <sheet state="visible" name="Dinámico" sheetId="3" r:id="rId5"/>
    <sheet state="visible" name="Gráfico comparativo" sheetId="4" r:id="rId6"/>
  </sheets>
  <definedNames/>
  <calcPr/>
</workbook>
</file>

<file path=xl/sharedStrings.xml><?xml version="1.0" encoding="utf-8"?>
<sst xmlns="http://schemas.openxmlformats.org/spreadsheetml/2006/main" count="119" uniqueCount="32">
  <si>
    <t>Tiempo de respuesta (ms)</t>
  </si>
  <si>
    <t>GRANDE</t>
  </si>
  <si>
    <t>PRUEBA 1</t>
  </si>
  <si>
    <t>PRUEBA 2</t>
  </si>
  <si>
    <t>PRUEBA 3</t>
  </si>
  <si>
    <t>PRUEBA 4</t>
  </si>
  <si>
    <t>PRUEBA 5</t>
  </si>
  <si>
    <t>MEDIA</t>
  </si>
  <si>
    <t>IC(95%)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</si>
  <si>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</si>
  <si>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</si>
  <si>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</si>
  <si>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</si>
  <si>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</si>
  <si>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</si>
  <si>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</si>
  <si>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</si>
  <si>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</si>
  <si>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</si>
  <si>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</si>
  <si>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</si>
  <si>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ERROR</t>
  </si>
  <si>
    <t>PEQUEÑO</t>
  </si>
  <si>
    <t>I.C. (95%)</t>
  </si>
  <si>
    <t>DESVIACIÓN</t>
  </si>
  <si>
    <t>min</t>
  </si>
  <si>
    <t>MAX</t>
  </si>
  <si>
    <t>Estoy considerando n = 5</t>
  </si>
  <si>
    <t>Con alfa = 0.05</t>
  </si>
  <si>
    <t>t de Student:</t>
  </si>
  <si>
    <t>t(5-1,0.05/2) =</t>
  </si>
  <si>
    <t>DINÁMICA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</si>
</sst>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#,##0.000"/>
  </numFmts>
  <fonts count="7">
    <font>
      <sz val="10.0"/>
      <color rgb="FF000000"/>
      <name val="Arial"/>
    </font>
    <font>
      <b/>
    </font>
    <font/>
    <font>
      <i/>
    </font>
    <font>
      <sz val="11.0"/>
      <color rgb="FFF7981D"/>
      <name val="Inconsolata"/>
    </font>
    <font>
      <sz val="11.0"/>
      <color rgb="FF000000"/>
      <name val="Inconsolata"/>
    </font>
    <font>
      <sz val="11.0"/>
      <color rgb="FF000000"/>
      <name val="&quot;Courier New&quot;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3" numFmtId="164" xfId="0" applyAlignment="1" applyBorder="1" applyFont="1" applyNumberFormat="1">
      <alignment readingOrder="0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5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2" fillId="0" fontId="2" numFmtId="165" xfId="0" applyBorder="1" applyFont="1" applyNumberFormat="1"/>
    <xf borderId="7" fillId="0" fontId="2" numFmtId="165" xfId="0" applyAlignment="1" applyBorder="1" applyFont="1" applyNumberFormat="1">
      <alignment readingOrder="0"/>
    </xf>
    <xf borderId="8" fillId="0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10" fillId="0" fontId="2" numFmtId="165" xfId="0" applyAlignment="1" applyBorder="1" applyFont="1" applyNumberFormat="1">
      <alignment readingOrder="0"/>
    </xf>
    <xf borderId="11" fillId="0" fontId="2" numFmtId="165" xfId="0" applyAlignment="1" applyBorder="1" applyFont="1" applyNumberFormat="1">
      <alignment readingOrder="0"/>
    </xf>
    <xf borderId="12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3" fillId="0" fontId="1" numFmtId="0" xfId="0" applyAlignment="1" applyBorder="1" applyFont="1">
      <alignment horizontal="center" readingOrder="0"/>
    </xf>
    <xf borderId="14" fillId="0" fontId="2" numFmtId="0" xfId="0" applyBorder="1" applyFont="1"/>
    <xf borderId="0" fillId="0" fontId="2" numFmtId="0" xfId="0" applyAlignment="1" applyFont="1">
      <alignment horizontal="center"/>
    </xf>
    <xf borderId="13" fillId="0" fontId="2" numFmtId="165" xfId="0" applyBorder="1" applyFont="1" applyNumberFormat="1"/>
    <xf borderId="14" fillId="0" fontId="2" numFmtId="165" xfId="0" applyAlignment="1" applyBorder="1" applyFont="1" applyNumberFormat="1">
      <alignment horizontal="left"/>
    </xf>
    <xf borderId="8" fillId="2" fontId="2" numFmtId="165" xfId="0" applyAlignment="1" applyBorder="1" applyFill="1" applyFont="1" applyNumberForma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Font="1"/>
    <xf borderId="14" fillId="0" fontId="2" numFmtId="165" xfId="0" applyAlignment="1" applyBorder="1" applyFont="1" applyNumberFormat="1">
      <alignment horizontal="right"/>
    </xf>
    <xf borderId="9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readingOrder="0"/>
    </xf>
    <xf borderId="0" fillId="0" fontId="6" numFmtId="165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Comparativa de medias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'Pequeño'!$G$4:$G$15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'Pequeño'!$G$21:$G$32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5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'Pequeño'!$G$39:$G$50</c:f>
            </c:numRef>
          </c:val>
          <c:smooth val="0"/>
        </c:ser>
        <c:axId val="1351885137"/>
        <c:axId val="143754612"/>
      </c:lineChart>
      <c:catAx>
        <c:axId val="135188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Intensidad de carga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3754612"/>
      </c:catAx>
      <c:valAx>
        <c:axId val="14375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18851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Comparativa de medias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'Pequeño'!$G$4:$G$15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'Pequeño'!$G$21:$G$32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5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'Pequeño'!$A$4:$A$15</c:f>
            </c:strRef>
          </c:cat>
          <c:val>
            <c:numRef>
              <c:f>'Pequeño'!$G$39:$G$50</c:f>
            </c:numRef>
          </c:val>
          <c:smooth val="0"/>
        </c:ser>
        <c:axId val="1946569375"/>
        <c:axId val="1949120110"/>
      </c:lineChart>
      <c:catAx>
        <c:axId val="194656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Intensidad de carga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9120110"/>
      </c:catAx>
      <c:valAx>
        <c:axId val="1949120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656937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428625</xdr:colOff>
      <xdr:row>9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923925</xdr:colOff>
      <xdr:row>1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22</v>
      </c>
    </row>
    <row r="2">
      <c r="A2" s="2"/>
      <c r="B2" s="3">
        <v>0.7638888888888888</v>
      </c>
      <c r="C2" s="3">
        <v>0.4583333333333333</v>
      </c>
      <c r="D2" s="3">
        <v>0.0</v>
      </c>
      <c r="E2" s="3">
        <v>0.4166666666666667</v>
      </c>
      <c r="F2" s="3">
        <v>0.625</v>
      </c>
      <c r="G2" s="4"/>
      <c r="H2" s="4"/>
      <c r="I2" s="19" t="s">
        <v>23</v>
      </c>
      <c r="J2" s="20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24</v>
      </c>
      <c r="I3" s="6" t="s">
        <v>25</v>
      </c>
      <c r="J3" s="6" t="s">
        <v>26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7" t="s">
        <v>9</v>
      </c>
      <c r="B4" s="8">
        <v>13.0</v>
      </c>
      <c r="C4" s="13">
        <v>13.0</v>
      </c>
      <c r="D4" s="9">
        <v>11.0</v>
      </c>
      <c r="E4" s="9">
        <v>13.0</v>
      </c>
      <c r="F4" s="10">
        <v>11.0</v>
      </c>
      <c r="G4" s="11">
        <f t="shared" ref="G4:G15" si="1">SUM(B4:F4)/5</f>
        <v>12.2</v>
      </c>
      <c r="H4" s="11">
        <f t="shared" ref="H4:H15" si="2">STDEV(B4:F4)</f>
        <v>1.095445115</v>
      </c>
      <c r="I4" s="22">
        <f t="shared" ref="I4:I15" si="3">G4-(2.7765*H4/SQRT(count(B4:F4)-1))</f>
        <v>10.67924832</v>
      </c>
      <c r="J4" s="23">
        <f t="shared" ref="J4:J15" si="4">G4+(2.7765*H4/SQRT(count(B4:F4)-1))</f>
        <v>13.72075168</v>
      </c>
      <c r="L4" s="18" t="s">
        <v>27</v>
      </c>
    </row>
    <row r="5">
      <c r="A5" s="7" t="s">
        <v>10</v>
      </c>
      <c r="B5" s="12">
        <v>28.0</v>
      </c>
      <c r="C5" s="18">
        <v>27.0</v>
      </c>
      <c r="D5" s="13">
        <v>23.0</v>
      </c>
      <c r="E5" s="13">
        <v>25.0</v>
      </c>
      <c r="F5" s="14">
        <v>22.0</v>
      </c>
      <c r="G5" s="11">
        <f t="shared" si="1"/>
        <v>25</v>
      </c>
      <c r="H5" s="11">
        <f t="shared" si="2"/>
        <v>2.549509757</v>
      </c>
      <c r="I5" s="22">
        <f t="shared" si="3"/>
        <v>21.46064308</v>
      </c>
      <c r="J5" s="23">
        <f t="shared" si="4"/>
        <v>28.53935692</v>
      </c>
      <c r="L5" s="18" t="s">
        <v>28</v>
      </c>
    </row>
    <row r="6">
      <c r="A6" s="7" t="s">
        <v>11</v>
      </c>
      <c r="B6" s="12">
        <v>26.0</v>
      </c>
      <c r="C6" s="13">
        <v>27.0</v>
      </c>
      <c r="D6" s="13">
        <v>26.0</v>
      </c>
      <c r="E6" s="24">
        <v>25.0</v>
      </c>
      <c r="F6" s="14">
        <v>26.0</v>
      </c>
      <c r="G6" s="11">
        <f t="shared" si="1"/>
        <v>26</v>
      </c>
      <c r="H6" s="11">
        <f t="shared" si="2"/>
        <v>0.7071067812</v>
      </c>
      <c r="I6" s="22">
        <f t="shared" si="3"/>
        <v>25.01835901</v>
      </c>
      <c r="J6" s="23">
        <f t="shared" si="4"/>
        <v>26.98164099</v>
      </c>
      <c r="L6" s="18" t="s">
        <v>29</v>
      </c>
      <c r="M6" s="18"/>
    </row>
    <row r="7">
      <c r="A7" s="7" t="s">
        <v>12</v>
      </c>
      <c r="B7" s="12">
        <v>68.0</v>
      </c>
      <c r="C7" s="13">
        <v>59.0</v>
      </c>
      <c r="D7" s="24">
        <v>64.0</v>
      </c>
      <c r="E7" s="13">
        <v>67.0</v>
      </c>
      <c r="F7" s="14">
        <v>63.0</v>
      </c>
      <c r="G7" s="11">
        <f t="shared" si="1"/>
        <v>64.2</v>
      </c>
      <c r="H7" s="11">
        <f t="shared" si="2"/>
        <v>3.563705936</v>
      </c>
      <c r="I7" s="22">
        <f t="shared" si="3"/>
        <v>59.25268523</v>
      </c>
      <c r="J7" s="23">
        <f t="shared" si="4"/>
        <v>69.14731477</v>
      </c>
      <c r="L7" s="18" t="s">
        <v>30</v>
      </c>
      <c r="M7" s="18">
        <v>2.7765</v>
      </c>
    </row>
    <row r="8">
      <c r="A8" s="7" t="s">
        <v>13</v>
      </c>
      <c r="B8" s="12">
        <v>25.0</v>
      </c>
      <c r="C8" s="13">
        <v>26.0</v>
      </c>
      <c r="D8" s="24">
        <v>28.0</v>
      </c>
      <c r="E8" s="13">
        <v>25.0</v>
      </c>
      <c r="F8" s="14">
        <v>23.0</v>
      </c>
      <c r="G8" s="11">
        <f t="shared" si="1"/>
        <v>25.4</v>
      </c>
      <c r="H8" s="11">
        <f t="shared" si="2"/>
        <v>1.816590212</v>
      </c>
      <c r="I8" s="22">
        <f t="shared" si="3"/>
        <v>22.87811864</v>
      </c>
      <c r="J8" s="23">
        <f t="shared" si="4"/>
        <v>27.92188136</v>
      </c>
      <c r="L8" s="25"/>
    </row>
    <row r="9">
      <c r="A9" s="7" t="s">
        <v>14</v>
      </c>
      <c r="B9" s="12">
        <v>67.0</v>
      </c>
      <c r="C9" s="13">
        <v>65.0</v>
      </c>
      <c r="D9" s="13">
        <v>66.0</v>
      </c>
      <c r="E9" s="13">
        <v>66.0</v>
      </c>
      <c r="F9" s="14">
        <v>65.0</v>
      </c>
      <c r="G9" s="11">
        <f t="shared" si="1"/>
        <v>65.8</v>
      </c>
      <c r="H9" s="11">
        <f t="shared" si="2"/>
        <v>0.8366600265</v>
      </c>
      <c r="I9" s="22">
        <f t="shared" si="3"/>
        <v>64.63850672</v>
      </c>
      <c r="J9" s="23">
        <f t="shared" si="4"/>
        <v>66.96149328</v>
      </c>
    </row>
    <row r="10">
      <c r="A10" s="7" t="s">
        <v>15</v>
      </c>
      <c r="B10" s="12">
        <v>24.0</v>
      </c>
      <c r="C10" s="13">
        <v>24.0</v>
      </c>
      <c r="D10" s="13">
        <v>24.0</v>
      </c>
      <c r="E10" s="24">
        <v>25.0</v>
      </c>
      <c r="F10" s="14">
        <v>24.0</v>
      </c>
      <c r="G10" s="11">
        <f t="shared" si="1"/>
        <v>24.2</v>
      </c>
      <c r="H10" s="11">
        <f t="shared" si="2"/>
        <v>0.4472135955</v>
      </c>
      <c r="I10" s="22">
        <f t="shared" si="3"/>
        <v>23.57915573</v>
      </c>
      <c r="J10" s="23">
        <f t="shared" si="4"/>
        <v>24.82084427</v>
      </c>
    </row>
    <row r="11">
      <c r="A11" s="7" t="s">
        <v>16</v>
      </c>
      <c r="B11" s="12">
        <v>61.0</v>
      </c>
      <c r="C11" s="24">
        <v>64.0</v>
      </c>
      <c r="D11" s="13">
        <v>64.0</v>
      </c>
      <c r="E11" s="13">
        <v>60.0</v>
      </c>
      <c r="F11" s="14">
        <v>60.0</v>
      </c>
      <c r="G11" s="11">
        <f t="shared" si="1"/>
        <v>61.8</v>
      </c>
      <c r="H11" s="11">
        <f t="shared" si="2"/>
        <v>2.049390153</v>
      </c>
      <c r="I11" s="22">
        <f t="shared" si="3"/>
        <v>58.95493412</v>
      </c>
      <c r="J11" s="23">
        <f t="shared" si="4"/>
        <v>64.64506588</v>
      </c>
    </row>
    <row r="12">
      <c r="A12" s="7" t="s">
        <v>17</v>
      </c>
      <c r="B12" s="12">
        <v>114.0</v>
      </c>
      <c r="C12" s="13">
        <v>122.0</v>
      </c>
      <c r="D12" s="13">
        <v>119.0</v>
      </c>
      <c r="E12" s="24">
        <v>124.0</v>
      </c>
      <c r="F12" s="14">
        <v>118.0</v>
      </c>
      <c r="G12" s="11">
        <f t="shared" si="1"/>
        <v>119.4</v>
      </c>
      <c r="H12" s="11">
        <f t="shared" si="2"/>
        <v>3.847076812</v>
      </c>
      <c r="I12" s="22">
        <f t="shared" si="3"/>
        <v>114.0592956</v>
      </c>
      <c r="J12" s="23">
        <f t="shared" si="4"/>
        <v>124.7407044</v>
      </c>
    </row>
    <row r="13">
      <c r="A13" s="7" t="s">
        <v>18</v>
      </c>
      <c r="B13" s="12">
        <v>24.0</v>
      </c>
      <c r="C13" s="13">
        <v>25.0</v>
      </c>
      <c r="D13" s="13">
        <v>24.0</v>
      </c>
      <c r="E13" s="24">
        <v>25.0</v>
      </c>
      <c r="F13" s="14">
        <v>24.0</v>
      </c>
      <c r="G13" s="11">
        <f t="shared" si="1"/>
        <v>24.4</v>
      </c>
      <c r="H13" s="11">
        <f t="shared" si="2"/>
        <v>0.5477225575</v>
      </c>
      <c r="I13" s="22">
        <f t="shared" si="3"/>
        <v>23.63962416</v>
      </c>
      <c r="J13" s="23">
        <f t="shared" si="4"/>
        <v>25.16037584</v>
      </c>
    </row>
    <row r="14">
      <c r="A14" s="7" t="s">
        <v>19</v>
      </c>
      <c r="B14" s="12">
        <v>59.0</v>
      </c>
      <c r="C14" s="13">
        <v>62.0</v>
      </c>
      <c r="D14" s="13">
        <v>60.0</v>
      </c>
      <c r="E14" s="13">
        <v>61.0</v>
      </c>
      <c r="F14" s="14">
        <v>58.0</v>
      </c>
      <c r="G14" s="11">
        <f t="shared" si="1"/>
        <v>60</v>
      </c>
      <c r="H14" s="11">
        <f t="shared" si="2"/>
        <v>1.58113883</v>
      </c>
      <c r="I14" s="22">
        <f t="shared" si="3"/>
        <v>57.80498402</v>
      </c>
      <c r="J14" s="23">
        <f t="shared" si="4"/>
        <v>62.19501598</v>
      </c>
      <c r="L14" s="26"/>
    </row>
    <row r="15">
      <c r="A15" s="7" t="s">
        <v>20</v>
      </c>
      <c r="B15" s="15">
        <v>118.0</v>
      </c>
      <c r="C15" s="16">
        <v>123.0</v>
      </c>
      <c r="D15" s="16">
        <v>120.0</v>
      </c>
      <c r="E15" s="16">
        <v>121.0</v>
      </c>
      <c r="F15" s="17">
        <v>119.0</v>
      </c>
      <c r="G15" s="11">
        <f t="shared" si="1"/>
        <v>120.2</v>
      </c>
      <c r="H15" s="11">
        <f t="shared" si="2"/>
        <v>1.923538406</v>
      </c>
      <c r="I15" s="22">
        <f t="shared" si="3"/>
        <v>117.5296478</v>
      </c>
      <c r="J15" s="23">
        <f t="shared" si="4"/>
        <v>122.8703522</v>
      </c>
    </row>
    <row r="16">
      <c r="A16" s="18"/>
      <c r="L16" s="26"/>
    </row>
    <row r="17">
      <c r="A17" s="18"/>
    </row>
    <row r="18">
      <c r="B18" s="1" t="s">
        <v>0</v>
      </c>
      <c r="D18" s="1" t="s">
        <v>1</v>
      </c>
    </row>
    <row r="19">
      <c r="A19" s="2"/>
      <c r="B19" s="3">
        <v>0.7638888888888888</v>
      </c>
      <c r="C19" s="3">
        <v>0.4583333333333333</v>
      </c>
      <c r="D19" s="3">
        <v>0.0</v>
      </c>
      <c r="E19" s="3">
        <v>0.4166666666666667</v>
      </c>
      <c r="F19" s="3">
        <v>0.625</v>
      </c>
      <c r="G19" s="4"/>
      <c r="H19" s="4"/>
      <c r="I19" s="19" t="s">
        <v>23</v>
      </c>
      <c r="J19" s="20"/>
    </row>
    <row r="20">
      <c r="A20" s="5"/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24</v>
      </c>
      <c r="I20" s="6" t="s">
        <v>25</v>
      </c>
      <c r="J20" s="6" t="s">
        <v>26</v>
      </c>
    </row>
    <row r="21">
      <c r="A21" s="7" t="s">
        <v>9</v>
      </c>
      <c r="B21" s="8">
        <v>11.0</v>
      </c>
      <c r="C21" s="9">
        <v>17.0</v>
      </c>
      <c r="D21" s="9">
        <v>12.0</v>
      </c>
      <c r="E21" s="9">
        <v>15.0</v>
      </c>
      <c r="F21" s="10">
        <v>11.0</v>
      </c>
      <c r="G21" s="11">
        <f t="shared" ref="G21:G32" si="5">SUM(B21:F21)/5</f>
        <v>13.2</v>
      </c>
      <c r="H21" s="11">
        <f t="shared" ref="H21:H32" si="6">STDEV(B21:F21)</f>
        <v>2.683281573</v>
      </c>
      <c r="I21" s="22">
        <f t="shared" ref="I21:I32" si="7">G21-(2.7765*H21/SQRT(count(B21:F21)-1))</f>
        <v>9.474934356</v>
      </c>
      <c r="J21" s="27">
        <f t="shared" ref="J21:J32" si="8">G21+(2.7765*H21/SQRT(count(B21:F21)-1))</f>
        <v>16.92506564</v>
      </c>
    </row>
    <row r="22">
      <c r="A22" s="7" t="s">
        <v>10</v>
      </c>
      <c r="B22" s="12">
        <v>21.0</v>
      </c>
      <c r="C22" s="13">
        <v>27.0</v>
      </c>
      <c r="D22" s="13">
        <v>22.0</v>
      </c>
      <c r="E22" s="13">
        <v>27.0</v>
      </c>
      <c r="F22" s="14">
        <v>24.0</v>
      </c>
      <c r="G22" s="11">
        <f t="shared" si="5"/>
        <v>24.2</v>
      </c>
      <c r="H22" s="11">
        <f t="shared" si="6"/>
        <v>2.774887385</v>
      </c>
      <c r="I22" s="22">
        <f t="shared" si="7"/>
        <v>20.34776259</v>
      </c>
      <c r="J22" s="27">
        <f t="shared" si="8"/>
        <v>28.05223741</v>
      </c>
    </row>
    <row r="23">
      <c r="A23" s="7" t="s">
        <v>11</v>
      </c>
      <c r="B23" s="12">
        <v>24.0</v>
      </c>
      <c r="C23" s="13">
        <v>24.0</v>
      </c>
      <c r="D23" s="13">
        <v>23.0</v>
      </c>
      <c r="E23" s="24">
        <v>30.0</v>
      </c>
      <c r="F23" s="14">
        <v>24.0</v>
      </c>
      <c r="G23" s="11">
        <f t="shared" si="5"/>
        <v>25</v>
      </c>
      <c r="H23" s="11">
        <f t="shared" si="6"/>
        <v>2.828427125</v>
      </c>
      <c r="I23" s="22">
        <f t="shared" si="7"/>
        <v>21.07343604</v>
      </c>
      <c r="J23" s="27">
        <f t="shared" si="8"/>
        <v>28.92656396</v>
      </c>
    </row>
    <row r="24">
      <c r="A24" s="7" t="s">
        <v>12</v>
      </c>
      <c r="B24" s="12">
        <v>59.0</v>
      </c>
      <c r="C24" s="13">
        <v>59.0</v>
      </c>
      <c r="D24" s="13">
        <v>59.0</v>
      </c>
      <c r="E24" s="13">
        <v>70.0</v>
      </c>
      <c r="F24" s="28">
        <v>51.0</v>
      </c>
      <c r="G24" s="11">
        <f t="shared" si="5"/>
        <v>59.6</v>
      </c>
      <c r="H24" s="11">
        <f t="shared" si="6"/>
        <v>6.767569726</v>
      </c>
      <c r="I24" s="22">
        <f t="shared" si="7"/>
        <v>50.20492133</v>
      </c>
      <c r="J24" s="27">
        <f t="shared" si="8"/>
        <v>68.99507867</v>
      </c>
    </row>
    <row r="25">
      <c r="A25" s="7" t="s">
        <v>13</v>
      </c>
      <c r="B25" s="12">
        <v>23.0</v>
      </c>
      <c r="C25" s="13">
        <v>24.0</v>
      </c>
      <c r="D25" s="13">
        <v>29.0</v>
      </c>
      <c r="E25" s="13">
        <v>28.0</v>
      </c>
      <c r="F25" s="14">
        <v>23.0</v>
      </c>
      <c r="G25" s="11">
        <f t="shared" si="5"/>
        <v>25.4</v>
      </c>
      <c r="H25" s="11">
        <f t="shared" si="6"/>
        <v>2.880972058</v>
      </c>
      <c r="I25" s="22">
        <f t="shared" si="7"/>
        <v>21.40049054</v>
      </c>
      <c r="J25" s="27">
        <f t="shared" si="8"/>
        <v>29.39950946</v>
      </c>
    </row>
    <row r="26">
      <c r="A26" s="7" t="s">
        <v>14</v>
      </c>
      <c r="B26" s="12">
        <v>58.0</v>
      </c>
      <c r="C26" s="13">
        <v>57.0</v>
      </c>
      <c r="D26" s="13">
        <v>65.0</v>
      </c>
      <c r="E26" s="24">
        <v>71.0</v>
      </c>
      <c r="F26" s="14">
        <v>59.0</v>
      </c>
      <c r="G26" s="11">
        <f t="shared" si="5"/>
        <v>62</v>
      </c>
      <c r="H26" s="11">
        <f t="shared" si="6"/>
        <v>5.916079783</v>
      </c>
      <c r="I26" s="22">
        <f t="shared" si="7"/>
        <v>53.78700224</v>
      </c>
      <c r="J26" s="27">
        <f t="shared" si="8"/>
        <v>70.21299776</v>
      </c>
    </row>
    <row r="27">
      <c r="A27" s="7" t="s">
        <v>15</v>
      </c>
      <c r="B27" s="12">
        <v>24.0</v>
      </c>
      <c r="C27" s="13">
        <v>24.0</v>
      </c>
      <c r="D27" s="13">
        <v>26.0</v>
      </c>
      <c r="E27" s="24">
        <v>29.0</v>
      </c>
      <c r="F27" s="14">
        <v>24.0</v>
      </c>
      <c r="G27" s="11">
        <f t="shared" si="5"/>
        <v>25.4</v>
      </c>
      <c r="H27" s="11">
        <f t="shared" si="6"/>
        <v>2.19089023</v>
      </c>
      <c r="I27" s="22">
        <f t="shared" si="7"/>
        <v>22.35849664</v>
      </c>
      <c r="J27" s="27">
        <f t="shared" si="8"/>
        <v>28.44150336</v>
      </c>
    </row>
    <row r="28">
      <c r="A28" s="7" t="s">
        <v>16</v>
      </c>
      <c r="B28" s="12">
        <v>61.0</v>
      </c>
      <c r="C28" s="13">
        <v>59.0</v>
      </c>
      <c r="D28" s="13">
        <v>70.0</v>
      </c>
      <c r="E28" s="13">
        <v>70.0</v>
      </c>
      <c r="F28" s="14">
        <v>59.0</v>
      </c>
      <c r="G28" s="11">
        <f t="shared" si="5"/>
        <v>63.8</v>
      </c>
      <c r="H28" s="11">
        <f t="shared" si="6"/>
        <v>5.718391382</v>
      </c>
      <c r="I28" s="22">
        <f t="shared" si="7"/>
        <v>55.86144316</v>
      </c>
      <c r="J28" s="27">
        <f t="shared" si="8"/>
        <v>71.73855684</v>
      </c>
    </row>
    <row r="29">
      <c r="A29" s="7" t="s">
        <v>17</v>
      </c>
      <c r="B29" s="12">
        <v>122.0</v>
      </c>
      <c r="C29" s="13">
        <v>123.0</v>
      </c>
      <c r="D29" s="13">
        <v>126.0</v>
      </c>
      <c r="E29" s="24">
        <v>139.0</v>
      </c>
      <c r="F29" s="14">
        <v>120.0</v>
      </c>
      <c r="G29" s="11">
        <f t="shared" si="5"/>
        <v>126</v>
      </c>
      <c r="H29" s="11">
        <f t="shared" si="6"/>
        <v>7.582875444</v>
      </c>
      <c r="I29" s="22">
        <f t="shared" si="7"/>
        <v>115.4730732</v>
      </c>
      <c r="J29" s="27">
        <f t="shared" si="8"/>
        <v>136.5269268</v>
      </c>
    </row>
    <row r="30">
      <c r="A30" s="7" t="s">
        <v>18</v>
      </c>
      <c r="B30" s="12">
        <v>24.0</v>
      </c>
      <c r="C30" s="13">
        <v>24.0</v>
      </c>
      <c r="D30" s="24">
        <v>30.0</v>
      </c>
      <c r="E30" s="13">
        <v>28.0</v>
      </c>
      <c r="F30" s="14">
        <v>25.0</v>
      </c>
      <c r="G30" s="11">
        <f t="shared" si="5"/>
        <v>26.2</v>
      </c>
      <c r="H30" s="11">
        <f t="shared" si="6"/>
        <v>2.683281573</v>
      </c>
      <c r="I30" s="22">
        <f t="shared" si="7"/>
        <v>22.47493436</v>
      </c>
      <c r="J30" s="27">
        <f t="shared" si="8"/>
        <v>29.92506564</v>
      </c>
    </row>
    <row r="31">
      <c r="A31" s="7" t="s">
        <v>19</v>
      </c>
      <c r="B31" s="12">
        <v>60.0</v>
      </c>
      <c r="C31" s="13">
        <v>61.0</v>
      </c>
      <c r="D31" s="13">
        <v>62.0</v>
      </c>
      <c r="E31" s="24">
        <v>68.0</v>
      </c>
      <c r="F31" s="14">
        <v>60.0</v>
      </c>
      <c r="G31" s="11">
        <f t="shared" si="5"/>
        <v>62.2</v>
      </c>
      <c r="H31" s="11">
        <f t="shared" si="6"/>
        <v>3.346640106</v>
      </c>
      <c r="I31" s="22">
        <f t="shared" si="7"/>
        <v>57.55402687</v>
      </c>
      <c r="J31" s="27">
        <f t="shared" si="8"/>
        <v>66.84597313</v>
      </c>
    </row>
    <row r="32">
      <c r="A32" s="7" t="s">
        <v>20</v>
      </c>
      <c r="B32" s="15">
        <v>119.0</v>
      </c>
      <c r="C32" s="16">
        <v>122.0</v>
      </c>
      <c r="D32" s="16">
        <v>121.0</v>
      </c>
      <c r="E32" s="29">
        <v>137.0</v>
      </c>
      <c r="F32" s="17">
        <v>121.0</v>
      </c>
      <c r="G32" s="11">
        <f t="shared" si="5"/>
        <v>124</v>
      </c>
      <c r="H32" s="11">
        <f t="shared" si="6"/>
        <v>7.348469228</v>
      </c>
      <c r="I32" s="22">
        <f t="shared" si="7"/>
        <v>113.7984876</v>
      </c>
      <c r="J32" s="27">
        <f t="shared" si="8"/>
        <v>134.2015124</v>
      </c>
    </row>
    <row r="36">
      <c r="B36" s="1" t="s">
        <v>0</v>
      </c>
      <c r="D36" s="1" t="s">
        <v>31</v>
      </c>
    </row>
    <row r="37">
      <c r="A37" s="2"/>
      <c r="B37" s="3">
        <v>0.7638888888888888</v>
      </c>
      <c r="C37" s="3">
        <v>0.4583333333333333</v>
      </c>
      <c r="D37" s="3">
        <v>0.0</v>
      </c>
      <c r="E37" s="3">
        <v>0.4166666666666667</v>
      </c>
      <c r="F37" s="3">
        <v>0.625</v>
      </c>
      <c r="G37" s="4"/>
      <c r="H37" s="4"/>
      <c r="I37" s="19" t="s">
        <v>23</v>
      </c>
      <c r="J37" s="20"/>
    </row>
    <row r="38">
      <c r="A38" s="5"/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24</v>
      </c>
      <c r="I38" s="6" t="s">
        <v>25</v>
      </c>
      <c r="J38" s="6" t="s">
        <v>26</v>
      </c>
    </row>
    <row r="39">
      <c r="A39" s="7" t="s">
        <v>9</v>
      </c>
      <c r="B39" s="8">
        <v>41.0</v>
      </c>
      <c r="C39" s="9">
        <v>75.0</v>
      </c>
      <c r="D39" s="9">
        <v>65.0</v>
      </c>
      <c r="E39" s="9">
        <v>50.0</v>
      </c>
      <c r="F39" s="30">
        <v>57.0</v>
      </c>
      <c r="G39" s="11">
        <f t="shared" ref="G39:G50" si="9">SUM(B39:F39)/5</f>
        <v>57.6</v>
      </c>
      <c r="H39" s="11">
        <f t="shared" ref="H39:H50" si="10">SQRT((sumsq(B39:F39)-(pow(sum(B39:F39),2)/count(B39:F39)))/(count(B39:F39)-1))</f>
        <v>13.14534138</v>
      </c>
      <c r="I39" s="22">
        <f t="shared" ref="I39:I50" si="11">G39-(2.7765*H39/SQRT(count(B39:F39)-1))</f>
        <v>39.35097983</v>
      </c>
      <c r="J39" s="27">
        <f t="shared" ref="J39:J50" si="12">G39+(2.7765*H39/SQRT(count(B39:F39)-1))</f>
        <v>75.84902017</v>
      </c>
    </row>
    <row r="40">
      <c r="A40" s="7" t="s">
        <v>10</v>
      </c>
      <c r="B40" s="12">
        <v>24.0</v>
      </c>
      <c r="C40" s="13">
        <v>28.0</v>
      </c>
      <c r="D40" s="13">
        <v>38.0</v>
      </c>
      <c r="E40" s="13">
        <v>28.0</v>
      </c>
      <c r="F40" s="14">
        <v>34.0</v>
      </c>
      <c r="G40" s="11">
        <f t="shared" si="9"/>
        <v>30.4</v>
      </c>
      <c r="H40" s="11">
        <f t="shared" si="10"/>
        <v>5.54977477</v>
      </c>
      <c r="I40" s="22">
        <f t="shared" si="11"/>
        <v>22.69552518</v>
      </c>
      <c r="J40" s="27">
        <f t="shared" si="12"/>
        <v>38.10447482</v>
      </c>
    </row>
    <row r="41">
      <c r="A41" s="7" t="s">
        <v>11</v>
      </c>
      <c r="B41" s="12">
        <v>25.0</v>
      </c>
      <c r="C41" s="13">
        <v>26.0</v>
      </c>
      <c r="D41" s="13">
        <v>28.0</v>
      </c>
      <c r="E41" s="13">
        <v>31.0</v>
      </c>
      <c r="F41" s="14">
        <v>27.0</v>
      </c>
      <c r="G41" s="11">
        <f t="shared" si="9"/>
        <v>27.4</v>
      </c>
      <c r="H41" s="11">
        <f t="shared" si="10"/>
        <v>2.302172887</v>
      </c>
      <c r="I41" s="22">
        <f t="shared" si="11"/>
        <v>24.20400849</v>
      </c>
      <c r="J41" s="27">
        <f t="shared" si="12"/>
        <v>30.59599151</v>
      </c>
    </row>
    <row r="42">
      <c r="A42" s="7" t="s">
        <v>12</v>
      </c>
      <c r="B42" s="12">
        <v>55.0</v>
      </c>
      <c r="C42" s="13">
        <v>65.0</v>
      </c>
      <c r="D42" s="13">
        <v>67.0</v>
      </c>
      <c r="E42" s="13">
        <v>65.0</v>
      </c>
      <c r="F42" s="14">
        <v>51.0</v>
      </c>
      <c r="G42" s="11">
        <f t="shared" si="9"/>
        <v>60.6</v>
      </c>
      <c r="H42" s="11">
        <f t="shared" si="10"/>
        <v>7.127411872</v>
      </c>
      <c r="I42" s="22">
        <f t="shared" si="11"/>
        <v>50.70537047</v>
      </c>
      <c r="J42" s="27">
        <f t="shared" si="12"/>
        <v>70.49462953</v>
      </c>
    </row>
    <row r="43">
      <c r="A43" s="7" t="s">
        <v>13</v>
      </c>
      <c r="B43" s="12">
        <v>25.0</v>
      </c>
      <c r="C43" s="13">
        <v>26.0</v>
      </c>
      <c r="D43" s="13">
        <v>34.0</v>
      </c>
      <c r="E43" s="13">
        <v>30.0</v>
      </c>
      <c r="F43" s="14">
        <v>27.0</v>
      </c>
      <c r="G43" s="11">
        <f t="shared" si="9"/>
        <v>28.4</v>
      </c>
      <c r="H43" s="11">
        <f t="shared" si="10"/>
        <v>3.646916506</v>
      </c>
      <c r="I43" s="22">
        <f t="shared" si="11"/>
        <v>23.33716816</v>
      </c>
      <c r="J43" s="27">
        <f t="shared" si="12"/>
        <v>33.46283184</v>
      </c>
    </row>
    <row r="44">
      <c r="A44" s="7" t="s">
        <v>14</v>
      </c>
      <c r="B44" s="12">
        <v>57.0</v>
      </c>
      <c r="C44" s="13">
        <v>65.0</v>
      </c>
      <c r="D44" s="13">
        <v>80.0</v>
      </c>
      <c r="E44" s="13">
        <v>68.0</v>
      </c>
      <c r="F44" s="14">
        <v>57.0</v>
      </c>
      <c r="G44" s="11">
        <f t="shared" si="9"/>
        <v>65.4</v>
      </c>
      <c r="H44" s="11">
        <f t="shared" si="10"/>
        <v>9.502631215</v>
      </c>
      <c r="I44" s="22">
        <f t="shared" si="11"/>
        <v>52.20797222</v>
      </c>
      <c r="J44" s="27">
        <f t="shared" si="12"/>
        <v>78.59202778</v>
      </c>
    </row>
    <row r="45">
      <c r="A45" s="7" t="s">
        <v>15</v>
      </c>
      <c r="B45" s="12">
        <v>24.0</v>
      </c>
      <c r="C45" s="13">
        <v>28.0</v>
      </c>
      <c r="D45" s="13">
        <v>29.0</v>
      </c>
      <c r="E45" s="13">
        <v>30.0</v>
      </c>
      <c r="F45" s="14">
        <v>28.0</v>
      </c>
      <c r="G45" s="11">
        <f t="shared" si="9"/>
        <v>27.8</v>
      </c>
      <c r="H45" s="11">
        <f t="shared" si="10"/>
        <v>2.28035085</v>
      </c>
      <c r="I45" s="22">
        <f t="shared" si="11"/>
        <v>24.63430293</v>
      </c>
      <c r="J45" s="27">
        <f t="shared" si="12"/>
        <v>30.96569707</v>
      </c>
    </row>
    <row r="46">
      <c r="A46" s="7" t="s">
        <v>16</v>
      </c>
      <c r="B46" s="12">
        <v>61.0</v>
      </c>
      <c r="C46" s="13">
        <v>68.0</v>
      </c>
      <c r="D46" s="13">
        <v>76.0</v>
      </c>
      <c r="E46" s="13">
        <v>75.0</v>
      </c>
      <c r="F46" s="14">
        <v>69.0</v>
      </c>
      <c r="G46" s="11">
        <f t="shared" si="9"/>
        <v>69.8</v>
      </c>
      <c r="H46" s="11">
        <f t="shared" si="10"/>
        <v>6.058052492</v>
      </c>
      <c r="I46" s="22">
        <f t="shared" si="11"/>
        <v>61.38990863</v>
      </c>
      <c r="J46" s="27">
        <f t="shared" si="12"/>
        <v>78.21009137</v>
      </c>
    </row>
    <row r="47">
      <c r="A47" s="7" t="s">
        <v>17</v>
      </c>
      <c r="B47" s="12">
        <v>120.0</v>
      </c>
      <c r="C47" s="13">
        <v>137.0</v>
      </c>
      <c r="D47" s="13">
        <v>149.0</v>
      </c>
      <c r="E47" s="13">
        <v>142.0</v>
      </c>
      <c r="F47" s="14">
        <v>133.0</v>
      </c>
      <c r="G47" s="11">
        <f t="shared" si="9"/>
        <v>136.2</v>
      </c>
      <c r="H47" s="11">
        <f t="shared" si="10"/>
        <v>10.84896308</v>
      </c>
      <c r="I47" s="22">
        <f t="shared" si="11"/>
        <v>121.138927</v>
      </c>
      <c r="J47" s="27">
        <f t="shared" si="12"/>
        <v>151.261073</v>
      </c>
    </row>
    <row r="48">
      <c r="A48" s="7" t="s">
        <v>18</v>
      </c>
      <c r="B48" s="12">
        <v>25.0</v>
      </c>
      <c r="C48" s="13">
        <v>27.0</v>
      </c>
      <c r="D48" s="13">
        <v>28.0</v>
      </c>
      <c r="E48" s="13">
        <v>30.0</v>
      </c>
      <c r="F48" s="14">
        <v>28.0</v>
      </c>
      <c r="G48" s="11">
        <f t="shared" si="9"/>
        <v>27.6</v>
      </c>
      <c r="H48" s="11">
        <f t="shared" si="10"/>
        <v>1.816590212</v>
      </c>
      <c r="I48" s="22">
        <f t="shared" si="11"/>
        <v>25.07811864</v>
      </c>
      <c r="J48" s="27">
        <f t="shared" si="12"/>
        <v>30.12188136</v>
      </c>
    </row>
    <row r="49">
      <c r="A49" s="7" t="s">
        <v>19</v>
      </c>
      <c r="B49" s="12">
        <v>62.0</v>
      </c>
      <c r="C49" s="13">
        <v>67.0</v>
      </c>
      <c r="D49" s="13">
        <v>67.0</v>
      </c>
      <c r="E49" s="13">
        <v>73.0</v>
      </c>
      <c r="F49" s="14">
        <v>67.0</v>
      </c>
      <c r="G49" s="11">
        <f t="shared" si="9"/>
        <v>67.2</v>
      </c>
      <c r="H49" s="11">
        <f t="shared" si="10"/>
        <v>3.898717738</v>
      </c>
      <c r="I49" s="22">
        <f t="shared" si="11"/>
        <v>61.7876051</v>
      </c>
      <c r="J49" s="27">
        <f t="shared" si="12"/>
        <v>72.6123949</v>
      </c>
    </row>
    <row r="50">
      <c r="A50" s="7" t="s">
        <v>20</v>
      </c>
      <c r="B50" s="15">
        <v>122.0</v>
      </c>
      <c r="C50" s="16">
        <v>139.0</v>
      </c>
      <c r="D50" s="16">
        <v>130.0</v>
      </c>
      <c r="E50" s="16">
        <v>148.0</v>
      </c>
      <c r="F50" s="17">
        <v>137.0</v>
      </c>
      <c r="G50" s="11">
        <f t="shared" si="9"/>
        <v>135.2</v>
      </c>
      <c r="H50" s="11">
        <f t="shared" si="10"/>
        <v>9.782637681</v>
      </c>
      <c r="I50" s="22">
        <f t="shared" si="11"/>
        <v>121.6192532</v>
      </c>
      <c r="J50" s="27">
        <f t="shared" si="12"/>
        <v>148.7807468</v>
      </c>
    </row>
  </sheetData>
  <mergeCells count="9">
    <mergeCell ref="B1:C1"/>
    <mergeCell ref="I2:J2"/>
    <mergeCell ref="B18:C18"/>
    <mergeCell ref="I19:J19"/>
    <mergeCell ref="B36:C36"/>
    <mergeCell ref="I37:J37"/>
    <mergeCell ref="A2:A3"/>
    <mergeCell ref="A19:A20"/>
    <mergeCell ref="A37:A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</row>
    <row r="2">
      <c r="A2" s="2"/>
      <c r="B2" s="3">
        <v>0.7638888888888888</v>
      </c>
      <c r="C2" s="3">
        <v>0.4583333333333333</v>
      </c>
      <c r="D2" s="3">
        <v>0.5416666666666666</v>
      </c>
      <c r="E2" s="3">
        <v>0.0</v>
      </c>
      <c r="F2" s="3">
        <v>0.625</v>
      </c>
      <c r="G2" s="4"/>
      <c r="H2" s="4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>
      <c r="A4" s="7" t="s">
        <v>9</v>
      </c>
      <c r="B4" s="8">
        <v>11.22</v>
      </c>
      <c r="C4" s="9">
        <v>17.004</v>
      </c>
      <c r="D4" s="9">
        <v>12.102</v>
      </c>
      <c r="E4" s="9">
        <v>11.565</v>
      </c>
      <c r="F4" s="10">
        <v>11.205</v>
      </c>
      <c r="G4" s="11">
        <f t="shared" ref="G4:G15" si="1">SUM(B4:F4)/5</f>
        <v>12.6192</v>
      </c>
      <c r="H4" s="11"/>
    </row>
    <row r="5">
      <c r="A5" s="7" t="s">
        <v>10</v>
      </c>
      <c r="B5" s="12">
        <v>22.235</v>
      </c>
      <c r="C5" s="13">
        <v>27.986</v>
      </c>
      <c r="D5" s="13">
        <v>23.612</v>
      </c>
      <c r="E5" s="13">
        <v>25.319</v>
      </c>
      <c r="F5" s="14">
        <v>25.351</v>
      </c>
      <c r="G5" s="11">
        <f t="shared" si="1"/>
        <v>24.9006</v>
      </c>
      <c r="H5" s="11"/>
    </row>
    <row r="6">
      <c r="A6" s="7" t="s">
        <v>11</v>
      </c>
      <c r="B6" s="12">
        <v>24.522</v>
      </c>
      <c r="C6" s="13">
        <v>24.0</v>
      </c>
      <c r="D6" s="13">
        <v>23.672</v>
      </c>
      <c r="E6" s="13">
        <v>25.476</v>
      </c>
      <c r="F6" s="14">
        <v>24.204</v>
      </c>
      <c r="G6" s="11">
        <f t="shared" si="1"/>
        <v>24.3748</v>
      </c>
      <c r="H6" s="11"/>
    </row>
    <row r="7">
      <c r="A7" s="7" t="s">
        <v>12</v>
      </c>
      <c r="B7" s="12">
        <v>66.343</v>
      </c>
      <c r="C7" s="13">
        <v>70.229</v>
      </c>
      <c r="D7" s="13">
        <v>69.326</v>
      </c>
      <c r="E7" s="13">
        <v>69.464</v>
      </c>
      <c r="F7" s="14">
        <v>56.809</v>
      </c>
      <c r="G7" s="11">
        <f t="shared" si="1"/>
        <v>66.4342</v>
      </c>
      <c r="H7" s="11"/>
    </row>
    <row r="8">
      <c r="A8" s="7" t="s">
        <v>13</v>
      </c>
      <c r="B8" s="12">
        <v>23.573</v>
      </c>
      <c r="C8" s="13">
        <v>23.92</v>
      </c>
      <c r="D8" s="13">
        <v>28.906</v>
      </c>
      <c r="E8" s="13">
        <v>23.693</v>
      </c>
      <c r="F8" s="14">
        <v>23.366</v>
      </c>
      <c r="G8" s="11">
        <f t="shared" si="1"/>
        <v>24.6916</v>
      </c>
      <c r="H8" s="11"/>
    </row>
    <row r="9">
      <c r="A9" s="7" t="s">
        <v>14</v>
      </c>
      <c r="B9" s="12">
        <v>65.175</v>
      </c>
      <c r="C9" s="13">
        <v>64.529</v>
      </c>
      <c r="D9" s="13">
        <v>70.284</v>
      </c>
      <c r="E9" s="13">
        <v>87.84</v>
      </c>
      <c r="F9" s="14">
        <v>65.488</v>
      </c>
      <c r="G9" s="11">
        <f t="shared" si="1"/>
        <v>70.6632</v>
      </c>
      <c r="H9" s="11"/>
    </row>
    <row r="10">
      <c r="A10" s="7" t="s">
        <v>15</v>
      </c>
      <c r="B10" s="12">
        <v>24.255</v>
      </c>
      <c r="C10" s="13">
        <v>24.3</v>
      </c>
      <c r="D10" s="13">
        <v>26.16</v>
      </c>
      <c r="E10" s="13">
        <v>24.023</v>
      </c>
      <c r="F10" s="14">
        <v>23.851</v>
      </c>
      <c r="G10" s="11">
        <f t="shared" si="1"/>
        <v>24.5178</v>
      </c>
      <c r="H10" s="11"/>
    </row>
    <row r="11">
      <c r="A11" s="7" t="s">
        <v>16</v>
      </c>
      <c r="B11" s="12">
        <v>61.449</v>
      </c>
      <c r="C11" s="13">
        <v>60.423</v>
      </c>
      <c r="D11" s="13">
        <v>70.694</v>
      </c>
      <c r="E11" s="13">
        <v>62.17</v>
      </c>
      <c r="F11" s="14">
        <v>59.06</v>
      </c>
      <c r="G11" s="11">
        <f t="shared" si="1"/>
        <v>62.7592</v>
      </c>
      <c r="H11" s="11"/>
    </row>
    <row r="12">
      <c r="A12" s="7" t="s">
        <v>17</v>
      </c>
      <c r="B12" s="12">
        <v>125.373</v>
      </c>
      <c r="C12" s="13">
        <v>125.894</v>
      </c>
      <c r="D12" s="13">
        <v>123.231</v>
      </c>
      <c r="E12" s="13">
        <v>122.338</v>
      </c>
      <c r="F12" s="14">
        <v>120.893</v>
      </c>
      <c r="G12" s="11">
        <f t="shared" si="1"/>
        <v>123.5458</v>
      </c>
      <c r="H12" s="11"/>
    </row>
    <row r="13">
      <c r="A13" s="7" t="s">
        <v>18</v>
      </c>
      <c r="B13" s="12">
        <v>24.497</v>
      </c>
      <c r="C13" s="13">
        <v>24.454</v>
      </c>
      <c r="D13" s="13">
        <v>29.685</v>
      </c>
      <c r="E13" s="13">
        <v>25.192</v>
      </c>
      <c r="F13" s="14">
        <v>24.597</v>
      </c>
      <c r="G13" s="11">
        <f t="shared" si="1"/>
        <v>25.685</v>
      </c>
      <c r="H13" s="11"/>
    </row>
    <row r="14">
      <c r="A14" s="7" t="s">
        <v>19</v>
      </c>
      <c r="B14" s="12">
        <v>60.16</v>
      </c>
      <c r="C14" s="13">
        <v>61.549</v>
      </c>
      <c r="D14" s="13">
        <v>62.932</v>
      </c>
      <c r="E14" s="13">
        <v>61.807</v>
      </c>
      <c r="F14" s="14">
        <v>60.621</v>
      </c>
      <c r="G14" s="11">
        <f t="shared" si="1"/>
        <v>61.4138</v>
      </c>
      <c r="H14" s="11"/>
    </row>
    <row r="15">
      <c r="A15" s="7" t="s">
        <v>20</v>
      </c>
      <c r="B15" s="15">
        <v>120.647</v>
      </c>
      <c r="C15" s="16">
        <v>123.172</v>
      </c>
      <c r="D15" s="16">
        <v>121.341</v>
      </c>
      <c r="E15" s="16">
        <v>122.309</v>
      </c>
      <c r="F15" s="17">
        <v>122.422</v>
      </c>
      <c r="G15" s="11">
        <f t="shared" si="1"/>
        <v>121.9782</v>
      </c>
      <c r="H15" s="11"/>
    </row>
  </sheetData>
  <mergeCells count="2">
    <mergeCell ref="A2:A3"/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</row>
    <row r="2">
      <c r="A2" s="2"/>
      <c r="B2" s="3">
        <v>0.7638888888888888</v>
      </c>
      <c r="C2" s="3">
        <v>0.4583333333333333</v>
      </c>
      <c r="D2" s="3">
        <v>0.5416666666666666</v>
      </c>
      <c r="E2" s="3">
        <v>0.0</v>
      </c>
      <c r="F2" s="3">
        <v>0.625</v>
      </c>
      <c r="G2" s="4"/>
      <c r="H2" s="4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>
      <c r="A4" s="7" t="s">
        <v>9</v>
      </c>
      <c r="B4" s="8">
        <v>41.018</v>
      </c>
      <c r="C4" s="9">
        <v>82.96</v>
      </c>
      <c r="D4" s="9">
        <v>71.031</v>
      </c>
      <c r="E4" s="9">
        <v>51.937</v>
      </c>
      <c r="F4" s="10">
        <v>61.382</v>
      </c>
      <c r="G4" s="11">
        <f t="shared" ref="G4:G14" si="1">SUM(B4:F4)/5</f>
        <v>61.6656</v>
      </c>
      <c r="H4" s="11"/>
    </row>
    <row r="5">
      <c r="A5" s="7" t="s">
        <v>10</v>
      </c>
      <c r="B5" s="12">
        <v>25.382</v>
      </c>
      <c r="C5" s="13">
        <v>28.327</v>
      </c>
      <c r="D5" s="13">
        <v>36.151</v>
      </c>
      <c r="E5" s="13">
        <v>31.031</v>
      </c>
      <c r="F5" s="14">
        <v>35.459</v>
      </c>
      <c r="G5" s="11">
        <f t="shared" si="1"/>
        <v>31.27</v>
      </c>
      <c r="H5" s="11"/>
    </row>
    <row r="6">
      <c r="A6" s="7" t="s">
        <v>11</v>
      </c>
      <c r="B6" s="12">
        <v>25.162</v>
      </c>
      <c r="C6" s="13">
        <v>25.95</v>
      </c>
      <c r="D6" s="13">
        <v>28.387</v>
      </c>
      <c r="E6" s="13">
        <v>28.834</v>
      </c>
      <c r="F6" s="14">
        <v>27.523</v>
      </c>
      <c r="G6" s="11">
        <f t="shared" si="1"/>
        <v>27.1712</v>
      </c>
      <c r="H6" s="11"/>
    </row>
    <row r="7">
      <c r="A7" s="7" t="s">
        <v>12</v>
      </c>
      <c r="B7" s="12">
        <v>63.786</v>
      </c>
      <c r="C7" s="13">
        <v>109.848</v>
      </c>
      <c r="D7" s="13">
        <v>81.626</v>
      </c>
      <c r="E7" s="13">
        <v>65.249</v>
      </c>
      <c r="F7" s="14">
        <v>60.149</v>
      </c>
      <c r="G7" s="11">
        <f t="shared" si="1"/>
        <v>76.1316</v>
      </c>
      <c r="H7" s="11"/>
    </row>
    <row r="8">
      <c r="A8" s="7" t="s">
        <v>13</v>
      </c>
      <c r="B8" s="12">
        <v>25.187</v>
      </c>
      <c r="C8" s="13">
        <v>26.406</v>
      </c>
      <c r="D8" s="13">
        <v>34.533</v>
      </c>
      <c r="E8" s="13">
        <v>26.602</v>
      </c>
      <c r="F8" s="14">
        <v>26.759</v>
      </c>
      <c r="G8" s="11">
        <f t="shared" si="1"/>
        <v>27.8974</v>
      </c>
      <c r="H8" s="11"/>
    </row>
    <row r="9">
      <c r="A9" s="7" t="s">
        <v>14</v>
      </c>
      <c r="B9" s="12">
        <v>61.426</v>
      </c>
      <c r="C9" s="13">
        <v>70.783</v>
      </c>
      <c r="D9" s="13">
        <v>87.112</v>
      </c>
      <c r="E9" s="13">
        <v>67.498</v>
      </c>
      <c r="F9" s="14">
        <v>63.301</v>
      </c>
      <c r="G9" s="11">
        <f t="shared" si="1"/>
        <v>70.024</v>
      </c>
      <c r="H9" s="11"/>
    </row>
    <row r="10">
      <c r="A10" s="7" t="s">
        <v>15</v>
      </c>
      <c r="B10" s="12">
        <v>24.427</v>
      </c>
      <c r="C10" s="13">
        <v>27.84</v>
      </c>
      <c r="D10" s="13">
        <v>29.02</v>
      </c>
      <c r="E10" s="13">
        <v>28.025</v>
      </c>
      <c r="F10" s="14">
        <v>27.982</v>
      </c>
      <c r="G10" s="11">
        <f t="shared" si="1"/>
        <v>27.4588</v>
      </c>
      <c r="H10" s="11"/>
    </row>
    <row r="11">
      <c r="A11" s="7" t="s">
        <v>16</v>
      </c>
      <c r="B11" s="12">
        <v>62.523</v>
      </c>
      <c r="C11" s="13">
        <v>69.384</v>
      </c>
      <c r="D11" s="13">
        <v>77.563</v>
      </c>
      <c r="E11" s="13">
        <v>70.364</v>
      </c>
      <c r="F11" s="14">
        <v>70.953</v>
      </c>
      <c r="G11" s="11">
        <f t="shared" si="1"/>
        <v>70.1574</v>
      </c>
      <c r="H11" s="11"/>
    </row>
    <row r="12">
      <c r="A12" s="7" t="s">
        <v>17</v>
      </c>
      <c r="B12" s="12">
        <v>122.777</v>
      </c>
      <c r="C12" s="13">
        <v>145.734</v>
      </c>
      <c r="D12" s="13">
        <v>151.395</v>
      </c>
      <c r="E12" s="13">
        <v>137.956</v>
      </c>
      <c r="F12" s="14">
        <v>136.118</v>
      </c>
      <c r="G12" s="11">
        <f t="shared" si="1"/>
        <v>138.796</v>
      </c>
      <c r="H12" s="11"/>
    </row>
    <row r="13">
      <c r="A13" s="7" t="s">
        <v>18</v>
      </c>
      <c r="B13" s="12">
        <v>24.577</v>
      </c>
      <c r="C13" s="13">
        <v>27.434</v>
      </c>
      <c r="D13" s="13">
        <v>27.979</v>
      </c>
      <c r="E13" s="13">
        <v>28.142</v>
      </c>
      <c r="F13" s="14">
        <v>27.578</v>
      </c>
      <c r="G13" s="11">
        <f t="shared" si="1"/>
        <v>27.142</v>
      </c>
      <c r="H13" s="11"/>
    </row>
    <row r="14">
      <c r="A14" s="7" t="s">
        <v>19</v>
      </c>
      <c r="B14" s="12">
        <v>62.156</v>
      </c>
      <c r="C14" s="13">
        <v>68.223</v>
      </c>
      <c r="D14" s="13">
        <v>67.919</v>
      </c>
      <c r="E14" s="13">
        <v>70.948</v>
      </c>
      <c r="F14" s="14">
        <v>68.211</v>
      </c>
      <c r="G14" s="11">
        <f t="shared" si="1"/>
        <v>67.4914</v>
      </c>
      <c r="H14" s="11"/>
    </row>
    <row r="15">
      <c r="A15" s="7" t="s">
        <v>20</v>
      </c>
      <c r="B15" s="15">
        <v>124.307</v>
      </c>
      <c r="C15" s="16">
        <v>144.089</v>
      </c>
      <c r="D15" s="16">
        <v>133.956</v>
      </c>
      <c r="E15" s="16" t="s">
        <v>21</v>
      </c>
      <c r="F15" s="17">
        <v>142.272</v>
      </c>
      <c r="G15" s="11">
        <f>(SUM(B15:D15)+F15)/4</f>
        <v>136.156</v>
      </c>
      <c r="H15" s="11"/>
    </row>
    <row r="16">
      <c r="E16" s="18"/>
    </row>
  </sheetData>
  <mergeCells count="2">
    <mergeCell ref="A2:A3"/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