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eldam\Downloads\"/>
    </mc:Choice>
  </mc:AlternateContent>
  <xr:revisionPtr revIDLastSave="0" documentId="8_{E94FE156-3862-4C99-9BD6-392B062F8E4C}" xr6:coauthVersionLast="47" xr6:coauthVersionMax="47" xr10:uidLastSave="{00000000-0000-0000-0000-000000000000}"/>
  <bookViews>
    <workbookView xWindow="44880" yWindow="6330" windowWidth="21765" windowHeight="13830" xr2:uid="{CEB1AC73-4A5C-44C0-A655-39C9700C20CF}"/>
  </bookViews>
  <sheets>
    <sheet name="Shares" sheetId="1" r:id="rId1"/>
    <sheet name="Members" sheetId="3" r:id="rId2"/>
    <sheet name="Video Tutorials" sheetId="6" r:id="rId3"/>
    <sheet name="Ex Members" sheetId="5" r:id="rId4"/>
  </sheets>
  <definedNames>
    <definedName name="ExternalData_1" localSheetId="3" hidden="1">'Ex Members'!$B$1:$D$123</definedName>
    <definedName name="ExternalData_1" localSheetId="1" hidden="1">Members!$B$2:$D$232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1" i="5" l="1"/>
  <c r="D101" i="5"/>
  <c r="E101" i="5"/>
  <c r="F101" i="5"/>
  <c r="G101" i="5"/>
  <c r="I101" i="5" a="1"/>
  <c r="I101" i="5" s="1"/>
  <c r="C102" i="5"/>
  <c r="D102" i="5"/>
  <c r="E102" i="5"/>
  <c r="F102" i="5"/>
  <c r="G102" i="5"/>
  <c r="I102" i="5" a="1"/>
  <c r="I102" i="5" s="1"/>
  <c r="C103" i="5"/>
  <c r="D103" i="5"/>
  <c r="E103" i="5"/>
  <c r="F103" i="5"/>
  <c r="G103" i="5"/>
  <c r="I103" i="5" a="1"/>
  <c r="I103" i="5" s="1"/>
  <c r="C104" i="5"/>
  <c r="D104" i="5"/>
  <c r="E104" i="5"/>
  <c r="F104" i="5"/>
  <c r="G104" i="5"/>
  <c r="I104" i="5" a="1"/>
  <c r="I104" i="5" s="1"/>
  <c r="C105" i="5"/>
  <c r="D105" i="5"/>
  <c r="H105" i="5" s="1"/>
  <c r="E105" i="5"/>
  <c r="F105" i="5"/>
  <c r="G105" i="5"/>
  <c r="I105" i="5" a="1"/>
  <c r="I105" i="5" s="1"/>
  <c r="C106" i="5"/>
  <c r="D106" i="5"/>
  <c r="E106" i="5"/>
  <c r="F106" i="5"/>
  <c r="G106" i="5"/>
  <c r="I106" i="5" a="1"/>
  <c r="I106" i="5" s="1"/>
  <c r="C107" i="5"/>
  <c r="D107" i="5"/>
  <c r="E107" i="5"/>
  <c r="F107" i="5"/>
  <c r="G107" i="5"/>
  <c r="I107" i="5" a="1"/>
  <c r="I107" i="5" s="1"/>
  <c r="C108" i="5"/>
  <c r="H108" i="5" s="1"/>
  <c r="D108" i="5"/>
  <c r="E108" i="5"/>
  <c r="F108" i="5"/>
  <c r="G108" i="5"/>
  <c r="I108" i="5" a="1"/>
  <c r="I108" i="5" s="1"/>
  <c r="C109" i="5"/>
  <c r="D109" i="5"/>
  <c r="E109" i="5"/>
  <c r="F109" i="5"/>
  <c r="H109" i="5" s="1"/>
  <c r="G109" i="5"/>
  <c r="I109" i="5" a="1"/>
  <c r="I109" i="5" s="1"/>
  <c r="C110" i="5"/>
  <c r="D110" i="5"/>
  <c r="E110" i="5"/>
  <c r="F110" i="5"/>
  <c r="G110" i="5"/>
  <c r="I110" i="5" a="1"/>
  <c r="I110" i="5" s="1"/>
  <c r="C111" i="5"/>
  <c r="D111" i="5"/>
  <c r="E111" i="5"/>
  <c r="F111" i="5"/>
  <c r="G111" i="5"/>
  <c r="I111" i="5" a="1"/>
  <c r="I111" i="5" s="1"/>
  <c r="C112" i="5"/>
  <c r="H112" i="5" s="1"/>
  <c r="D112" i="5"/>
  <c r="E112" i="5"/>
  <c r="F112" i="5"/>
  <c r="G112" i="5"/>
  <c r="I112" i="5" a="1"/>
  <c r="I112" i="5" s="1"/>
  <c r="C113" i="5"/>
  <c r="D113" i="5"/>
  <c r="H113" i="5" s="1"/>
  <c r="E113" i="5"/>
  <c r="F113" i="5"/>
  <c r="G113" i="5"/>
  <c r="I113" i="5" a="1"/>
  <c r="I113" i="5" s="1"/>
  <c r="C114" i="5"/>
  <c r="H114" i="5" s="1"/>
  <c r="D114" i="5"/>
  <c r="E114" i="5"/>
  <c r="F114" i="5"/>
  <c r="G114" i="5"/>
  <c r="I114" i="5" a="1"/>
  <c r="I114" i="5" s="1"/>
  <c r="C115" i="5"/>
  <c r="H115" i="5" s="1"/>
  <c r="D115" i="5"/>
  <c r="E115" i="5"/>
  <c r="F115" i="5"/>
  <c r="G115" i="5"/>
  <c r="I115" i="5" a="1"/>
  <c r="I115" i="5" s="1"/>
  <c r="C116" i="5"/>
  <c r="H116" i="5" s="1"/>
  <c r="D116" i="5"/>
  <c r="E116" i="5"/>
  <c r="F116" i="5"/>
  <c r="G116" i="5"/>
  <c r="I116" i="5" a="1"/>
  <c r="I116" i="5" s="1"/>
  <c r="C117" i="5"/>
  <c r="D117" i="5"/>
  <c r="E117" i="5"/>
  <c r="F117" i="5"/>
  <c r="H117" i="5" s="1"/>
  <c r="G117" i="5"/>
  <c r="I117" i="5" a="1"/>
  <c r="I117" i="5" s="1"/>
  <c r="C118" i="5"/>
  <c r="D118" i="5"/>
  <c r="E118" i="5"/>
  <c r="F118" i="5"/>
  <c r="G118" i="5"/>
  <c r="I118" i="5" a="1"/>
  <c r="I118" i="5" s="1"/>
  <c r="C119" i="5"/>
  <c r="D119" i="5"/>
  <c r="E119" i="5"/>
  <c r="F119" i="5"/>
  <c r="G119" i="5"/>
  <c r="I119" i="5" a="1"/>
  <c r="I119" i="5" s="1"/>
  <c r="C120" i="5"/>
  <c r="H120" i="5" s="1"/>
  <c r="D120" i="5"/>
  <c r="E120" i="5"/>
  <c r="F120" i="5"/>
  <c r="G120" i="5"/>
  <c r="I120" i="5" a="1"/>
  <c r="I120" i="5" s="1"/>
  <c r="C121" i="5"/>
  <c r="D121" i="5"/>
  <c r="H121" i="5" s="1"/>
  <c r="E121" i="5"/>
  <c r="F121" i="5"/>
  <c r="G121" i="5"/>
  <c r="I121" i="5" a="1"/>
  <c r="I121" i="5" s="1"/>
  <c r="C122" i="5"/>
  <c r="H122" i="5" s="1"/>
  <c r="D122" i="5"/>
  <c r="E122" i="5"/>
  <c r="F122" i="5"/>
  <c r="G122" i="5"/>
  <c r="I122" i="5" a="1"/>
  <c r="I122" i="5" s="1"/>
  <c r="C123" i="5"/>
  <c r="H123" i="5" s="1"/>
  <c r="D123" i="5"/>
  <c r="E123" i="5"/>
  <c r="F123" i="5"/>
  <c r="G123" i="5"/>
  <c r="I123" i="5" a="1"/>
  <c r="I123" i="5" s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N25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06" i="1"/>
  <c r="F906" i="1"/>
  <c r="G906" i="1"/>
  <c r="H906" i="1"/>
  <c r="E907" i="1"/>
  <c r="F907" i="1"/>
  <c r="G907" i="1"/>
  <c r="H907" i="1"/>
  <c r="E908" i="1"/>
  <c r="F908" i="1"/>
  <c r="G908" i="1"/>
  <c r="H908" i="1"/>
  <c r="E909" i="1"/>
  <c r="F909" i="1"/>
  <c r="G909" i="1"/>
  <c r="E910" i="1"/>
  <c r="F910" i="1"/>
  <c r="G910" i="1"/>
  <c r="H910" i="1"/>
  <c r="E911" i="1"/>
  <c r="F911" i="1"/>
  <c r="E900" i="1"/>
  <c r="F900" i="1"/>
  <c r="H900" i="1"/>
  <c r="E901" i="1"/>
  <c r="F901" i="1"/>
  <c r="G901" i="1"/>
  <c r="H901" i="1"/>
  <c r="E902" i="1"/>
  <c r="F902" i="1"/>
  <c r="G902" i="1"/>
  <c r="H902" i="1"/>
  <c r="E903" i="1"/>
  <c r="F903" i="1"/>
  <c r="G903" i="1"/>
  <c r="H903" i="1"/>
  <c r="E904" i="1"/>
  <c r="F904" i="1"/>
  <c r="G904" i="1"/>
  <c r="H904" i="1"/>
  <c r="E905" i="1"/>
  <c r="F905" i="1"/>
  <c r="G905" i="1"/>
  <c r="H905" i="1"/>
  <c r="E897" i="1"/>
  <c r="F897" i="1"/>
  <c r="G897" i="1"/>
  <c r="H897" i="1"/>
  <c r="E898" i="1"/>
  <c r="F898" i="1"/>
  <c r="G898" i="1"/>
  <c r="H898" i="1"/>
  <c r="E899" i="1"/>
  <c r="F899" i="1"/>
  <c r="G899" i="1"/>
  <c r="H899" i="1"/>
  <c r="E227" i="3"/>
  <c r="E228" i="3"/>
  <c r="E229" i="3"/>
  <c r="E230" i="3"/>
  <c r="E231" i="3"/>
  <c r="E232" i="3"/>
  <c r="F227" i="3"/>
  <c r="F228" i="3"/>
  <c r="F229" i="3"/>
  <c r="F230" i="3"/>
  <c r="F231" i="3"/>
  <c r="F232" i="3"/>
  <c r="G227" i="3"/>
  <c r="G228" i="3"/>
  <c r="G229" i="3"/>
  <c r="G230" i="3"/>
  <c r="G231" i="3"/>
  <c r="G232" i="3"/>
  <c r="H227" i="3"/>
  <c r="H228" i="3"/>
  <c r="H229" i="3"/>
  <c r="H230" i="3"/>
  <c r="H231" i="3"/>
  <c r="H232" i="3"/>
  <c r="I227" i="3" a="1"/>
  <c r="I227" i="3" s="1"/>
  <c r="I228" i="3" a="1"/>
  <c r="I228" i="3" s="1"/>
  <c r="I229" i="3" a="1"/>
  <c r="I229" i="3" s="1"/>
  <c r="I230" i="3" a="1"/>
  <c r="I230" i="3" s="1"/>
  <c r="I231" i="3" a="1"/>
  <c r="I231" i="3" s="1"/>
  <c r="I232" i="3" a="1"/>
  <c r="I232" i="3" s="1"/>
  <c r="J227" i="3"/>
  <c r="J228" i="3"/>
  <c r="J229" i="3"/>
  <c r="J230" i="3"/>
  <c r="J231" i="3"/>
  <c r="J232" i="3"/>
  <c r="K227" i="3"/>
  <c r="K228" i="3"/>
  <c r="K229" i="3"/>
  <c r="K230" i="3"/>
  <c r="K231" i="3"/>
  <c r="K232" i="3"/>
  <c r="C18" i="5"/>
  <c r="D18" i="5"/>
  <c r="C42" i="5"/>
  <c r="D42" i="5"/>
  <c r="C52" i="5"/>
  <c r="D52" i="5"/>
  <c r="C24" i="5"/>
  <c r="D24" i="5"/>
  <c r="C12" i="5"/>
  <c r="D12" i="5"/>
  <c r="C10" i="5"/>
  <c r="D10" i="5"/>
  <c r="C9" i="5"/>
  <c r="D9" i="5"/>
  <c r="C54" i="5"/>
  <c r="D54" i="5"/>
  <c r="C55" i="5"/>
  <c r="D55" i="5"/>
  <c r="C56" i="5"/>
  <c r="D56" i="5"/>
  <c r="C57" i="5"/>
  <c r="D57" i="5"/>
  <c r="C58" i="5"/>
  <c r="D58" i="5"/>
  <c r="C59" i="5"/>
  <c r="D59" i="5"/>
  <c r="C60" i="5"/>
  <c r="D60" i="5"/>
  <c r="C61" i="5"/>
  <c r="D61" i="5"/>
  <c r="C62" i="5"/>
  <c r="D62" i="5"/>
  <c r="C63" i="5"/>
  <c r="D63" i="5"/>
  <c r="C64" i="5"/>
  <c r="D64" i="5"/>
  <c r="C65" i="5"/>
  <c r="D65" i="5"/>
  <c r="C66" i="5"/>
  <c r="D66" i="5"/>
  <c r="C67" i="5"/>
  <c r="D67" i="5"/>
  <c r="C69" i="5"/>
  <c r="D69" i="5"/>
  <c r="C70" i="5"/>
  <c r="D70" i="5"/>
  <c r="C71" i="5"/>
  <c r="D71" i="5"/>
  <c r="C72" i="5"/>
  <c r="D72" i="5"/>
  <c r="C73" i="5"/>
  <c r="D73" i="5"/>
  <c r="C74" i="5"/>
  <c r="D74" i="5"/>
  <c r="C75" i="5"/>
  <c r="D75" i="5"/>
  <c r="C86" i="5"/>
  <c r="D86" i="5"/>
  <c r="C87" i="5"/>
  <c r="D87" i="5"/>
  <c r="C88" i="5"/>
  <c r="D88" i="5"/>
  <c r="C89" i="5"/>
  <c r="D89" i="5"/>
  <c r="C90" i="5"/>
  <c r="D90" i="5"/>
  <c r="C91" i="5"/>
  <c r="D91" i="5"/>
  <c r="C92" i="5"/>
  <c r="D92" i="5"/>
  <c r="C93" i="5"/>
  <c r="D93" i="5"/>
  <c r="C94" i="5"/>
  <c r="D94" i="5"/>
  <c r="C95" i="5"/>
  <c r="D95" i="5"/>
  <c r="C96" i="5"/>
  <c r="D96" i="5"/>
  <c r="C97" i="5"/>
  <c r="D97" i="5"/>
  <c r="C98" i="5"/>
  <c r="D98" i="5"/>
  <c r="C99" i="5"/>
  <c r="D99" i="5"/>
  <c r="C100" i="5"/>
  <c r="D100" i="5"/>
  <c r="H107" i="5" l="1"/>
  <c r="H106" i="5"/>
  <c r="J112" i="5"/>
  <c r="J110" i="5"/>
  <c r="J119" i="5"/>
  <c r="J103" i="5"/>
  <c r="J109" i="5"/>
  <c r="J101" i="5"/>
  <c r="J118" i="5"/>
  <c r="J111" i="5"/>
  <c r="H104" i="5"/>
  <c r="J120" i="5"/>
  <c r="J117" i="5"/>
  <c r="J104" i="5"/>
  <c r="H103" i="5"/>
  <c r="J102" i="5"/>
  <c r="J116" i="5"/>
  <c r="J123" i="5"/>
  <c r="J122" i="5"/>
  <c r="J121" i="5"/>
  <c r="H119" i="5"/>
  <c r="H118" i="5"/>
  <c r="J115" i="5"/>
  <c r="J114" i="5"/>
  <c r="J113" i="5"/>
  <c r="H111" i="5"/>
  <c r="H110" i="5"/>
  <c r="J107" i="5"/>
  <c r="J106" i="5"/>
  <c r="J105" i="5"/>
  <c r="H102" i="5"/>
  <c r="J108" i="5"/>
  <c r="H101" i="5"/>
  <c r="L227" i="3"/>
  <c r="L232" i="3"/>
  <c r="L229" i="3"/>
  <c r="L228" i="3"/>
  <c r="L231" i="3"/>
  <c r="L230" i="3"/>
  <c r="E18" i="5" l="1"/>
  <c r="E42" i="5"/>
  <c r="E52" i="5"/>
  <c r="E24" i="5"/>
  <c r="E12" i="5"/>
  <c r="E10" i="5"/>
  <c r="E9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9" i="5"/>
  <c r="E70" i="5"/>
  <c r="E71" i="5"/>
  <c r="E72" i="5"/>
  <c r="E73" i="5"/>
  <c r="E74" i="5"/>
  <c r="E7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F18" i="5"/>
  <c r="F42" i="5"/>
  <c r="F52" i="5"/>
  <c r="F24" i="5"/>
  <c r="F12" i="5"/>
  <c r="F10" i="5"/>
  <c r="F9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9" i="5"/>
  <c r="F70" i="5"/>
  <c r="F71" i="5"/>
  <c r="F72" i="5"/>
  <c r="F73" i="5"/>
  <c r="F74" i="5"/>
  <c r="F7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G18" i="5"/>
  <c r="G42" i="5"/>
  <c r="G52" i="5"/>
  <c r="G24" i="5"/>
  <c r="G12" i="5"/>
  <c r="G10" i="5"/>
  <c r="G9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9" i="5"/>
  <c r="G70" i="5"/>
  <c r="G71" i="5"/>
  <c r="G72" i="5"/>
  <c r="G73" i="5"/>
  <c r="G74" i="5"/>
  <c r="G7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I18" i="5" a="1"/>
  <c r="I18" i="5" s="1"/>
  <c r="I42" i="5" a="1"/>
  <c r="I42" i="5" s="1"/>
  <c r="I52" i="5" a="1"/>
  <c r="I52" i="5" s="1"/>
  <c r="I24" i="5" a="1"/>
  <c r="I24" i="5" s="1"/>
  <c r="I12" i="5" a="1"/>
  <c r="I12" i="5" s="1"/>
  <c r="I10" i="5" a="1"/>
  <c r="I10" i="5" s="1"/>
  <c r="I9" i="5" a="1"/>
  <c r="I9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J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J88" i="5" s="1"/>
  <c r="I89" i="5" a="1"/>
  <c r="I89" i="5" s="1"/>
  <c r="J89" i="5" s="1"/>
  <c r="I90" i="5" a="1"/>
  <c r="I90" i="5" s="1"/>
  <c r="I91" i="5" a="1"/>
  <c r="I91" i="5" s="1"/>
  <c r="I92" i="5" a="1"/>
  <c r="I92" i="5" s="1"/>
  <c r="J92" i="5" s="1"/>
  <c r="I93" i="5" a="1"/>
  <c r="I93" i="5" s="1"/>
  <c r="J93" i="5" s="1"/>
  <c r="I94" i="5" a="1"/>
  <c r="I94" i="5" s="1"/>
  <c r="I95" i="5" a="1"/>
  <c r="I95" i="5" s="1"/>
  <c r="I96" i="5" a="1"/>
  <c r="I96" i="5" s="1"/>
  <c r="I97" i="5" a="1"/>
  <c r="I97" i="5" s="1"/>
  <c r="J97" i="5" s="1"/>
  <c r="I98" i="5" a="1"/>
  <c r="I98" i="5" s="1"/>
  <c r="I99" i="5" a="1"/>
  <c r="I99" i="5" s="1"/>
  <c r="I100" i="5" a="1"/>
  <c r="I100" i="5" s="1"/>
  <c r="E869" i="1"/>
  <c r="F869" i="1"/>
  <c r="G869" i="1"/>
  <c r="H869" i="1"/>
  <c r="E852" i="1"/>
  <c r="E880" i="1"/>
  <c r="F880" i="1"/>
  <c r="G880" i="1"/>
  <c r="H880" i="1"/>
  <c r="E881" i="1"/>
  <c r="F881" i="1"/>
  <c r="G881" i="1"/>
  <c r="H881" i="1"/>
  <c r="E882" i="1"/>
  <c r="F882" i="1"/>
  <c r="G882" i="1"/>
  <c r="H882" i="1"/>
  <c r="E883" i="1"/>
  <c r="F883" i="1"/>
  <c r="G883" i="1"/>
  <c r="H883" i="1"/>
  <c r="E884" i="1"/>
  <c r="F884" i="1"/>
  <c r="G884" i="1"/>
  <c r="H884" i="1"/>
  <c r="E885" i="1"/>
  <c r="F885" i="1"/>
  <c r="G885" i="1"/>
  <c r="H885" i="1"/>
  <c r="E886" i="1"/>
  <c r="F886" i="1"/>
  <c r="G886" i="1"/>
  <c r="H886" i="1"/>
  <c r="E887" i="1"/>
  <c r="F887" i="1"/>
  <c r="G887" i="1"/>
  <c r="H887" i="1"/>
  <c r="E888" i="1"/>
  <c r="F888" i="1"/>
  <c r="G888" i="1"/>
  <c r="H888" i="1"/>
  <c r="E889" i="1"/>
  <c r="F889" i="1"/>
  <c r="G889" i="1"/>
  <c r="H889" i="1"/>
  <c r="E890" i="1"/>
  <c r="F890" i="1"/>
  <c r="G890" i="1"/>
  <c r="H890" i="1"/>
  <c r="E891" i="1"/>
  <c r="F891" i="1"/>
  <c r="G891" i="1"/>
  <c r="H891" i="1"/>
  <c r="E892" i="1"/>
  <c r="F892" i="1"/>
  <c r="G892" i="1"/>
  <c r="H892" i="1"/>
  <c r="E893" i="1"/>
  <c r="F893" i="1"/>
  <c r="G893" i="1"/>
  <c r="H893" i="1"/>
  <c r="E894" i="1"/>
  <c r="F894" i="1"/>
  <c r="G894" i="1"/>
  <c r="H894" i="1"/>
  <c r="E895" i="1"/>
  <c r="F895" i="1"/>
  <c r="G895" i="1"/>
  <c r="H895" i="1"/>
  <c r="E896" i="1"/>
  <c r="F896" i="1"/>
  <c r="G896" i="1"/>
  <c r="H896" i="1"/>
  <c r="E862" i="1"/>
  <c r="F862" i="1"/>
  <c r="G862" i="1"/>
  <c r="H862" i="1"/>
  <c r="E859" i="1"/>
  <c r="F859" i="1"/>
  <c r="G859" i="1"/>
  <c r="H859" i="1"/>
  <c r="E860" i="1"/>
  <c r="F860" i="1"/>
  <c r="G860" i="1"/>
  <c r="H860" i="1"/>
  <c r="E870" i="1"/>
  <c r="F870" i="1"/>
  <c r="G870" i="1"/>
  <c r="H870" i="1"/>
  <c r="E871" i="1"/>
  <c r="F871" i="1"/>
  <c r="G871" i="1"/>
  <c r="H871" i="1"/>
  <c r="E872" i="1"/>
  <c r="F872" i="1"/>
  <c r="G872" i="1"/>
  <c r="H872" i="1"/>
  <c r="E873" i="1"/>
  <c r="F873" i="1"/>
  <c r="G873" i="1"/>
  <c r="H873" i="1"/>
  <c r="E874" i="1"/>
  <c r="F874" i="1"/>
  <c r="G874" i="1"/>
  <c r="H874" i="1"/>
  <c r="E875" i="1"/>
  <c r="F875" i="1"/>
  <c r="G875" i="1"/>
  <c r="H875" i="1"/>
  <c r="E876" i="1"/>
  <c r="F876" i="1"/>
  <c r="G876" i="1"/>
  <c r="H876" i="1"/>
  <c r="E877" i="1"/>
  <c r="F877" i="1"/>
  <c r="G877" i="1"/>
  <c r="H877" i="1"/>
  <c r="E878" i="1"/>
  <c r="F878" i="1"/>
  <c r="G878" i="1"/>
  <c r="H878" i="1"/>
  <c r="E879" i="1"/>
  <c r="F879" i="1"/>
  <c r="G879" i="1"/>
  <c r="H879" i="1"/>
  <c r="G50" i="5"/>
  <c r="G33" i="5"/>
  <c r="G46" i="5"/>
  <c r="G29" i="5"/>
  <c r="G32" i="5"/>
  <c r="G20" i="5"/>
  <c r="G13" i="5"/>
  <c r="G47" i="5"/>
  <c r="G36" i="5"/>
  <c r="G30" i="5"/>
  <c r="G28" i="5"/>
  <c r="F50" i="5"/>
  <c r="F33" i="5"/>
  <c r="F46" i="5"/>
  <c r="F29" i="5"/>
  <c r="F32" i="5"/>
  <c r="F20" i="5"/>
  <c r="F13" i="5"/>
  <c r="F47" i="5"/>
  <c r="F36" i="5"/>
  <c r="F30" i="5"/>
  <c r="F28" i="5"/>
  <c r="E50" i="5"/>
  <c r="E33" i="5"/>
  <c r="E46" i="5"/>
  <c r="E29" i="5"/>
  <c r="E32" i="5"/>
  <c r="E20" i="5"/>
  <c r="E13" i="5"/>
  <c r="E47" i="5"/>
  <c r="E36" i="5"/>
  <c r="E30" i="5"/>
  <c r="E28" i="5"/>
  <c r="D50" i="5"/>
  <c r="D33" i="5"/>
  <c r="D46" i="5"/>
  <c r="D29" i="5"/>
  <c r="D32" i="5"/>
  <c r="D20" i="5"/>
  <c r="D13" i="5"/>
  <c r="D47" i="5"/>
  <c r="D36" i="5"/>
  <c r="D30" i="5"/>
  <c r="D28" i="5"/>
  <c r="C50" i="5"/>
  <c r="C33" i="5"/>
  <c r="C46" i="5"/>
  <c r="C29" i="5"/>
  <c r="C32" i="5"/>
  <c r="C20" i="5"/>
  <c r="C13" i="5"/>
  <c r="C47" i="5"/>
  <c r="C36" i="5"/>
  <c r="C30" i="5"/>
  <c r="C28" i="5"/>
  <c r="I50" i="5" a="1"/>
  <c r="I50" i="5" s="1"/>
  <c r="I33" i="5" a="1"/>
  <c r="I33" i="5" s="1"/>
  <c r="I46" i="5" a="1"/>
  <c r="I46" i="5" s="1"/>
  <c r="I29" i="5" a="1"/>
  <c r="I29" i="5" s="1"/>
  <c r="I32" i="5" a="1"/>
  <c r="I32" i="5" s="1"/>
  <c r="I20" i="5" a="1"/>
  <c r="I20" i="5" s="1"/>
  <c r="I13" i="5" a="1"/>
  <c r="I13" i="5" s="1"/>
  <c r="I47" i="5" a="1"/>
  <c r="I47" i="5" s="1"/>
  <c r="I36" i="5" a="1"/>
  <c r="I36" i="5" s="1"/>
  <c r="I30" i="5" a="1"/>
  <c r="I30" i="5" s="1"/>
  <c r="I28" i="5" a="1"/>
  <c r="I28" i="5" s="1"/>
  <c r="H842" i="1"/>
  <c r="D34" i="3" s="1"/>
  <c r="H843" i="1"/>
  <c r="H844" i="1"/>
  <c r="H845" i="1"/>
  <c r="H846" i="1"/>
  <c r="H847" i="1"/>
  <c r="H848" i="1"/>
  <c r="H849" i="1"/>
  <c r="H850" i="1"/>
  <c r="H851" i="1"/>
  <c r="D38" i="3" s="1"/>
  <c r="H852" i="1"/>
  <c r="H853" i="1"/>
  <c r="H854" i="1"/>
  <c r="H855" i="1"/>
  <c r="H856" i="1"/>
  <c r="H857" i="1"/>
  <c r="H858" i="1"/>
  <c r="H867" i="1"/>
  <c r="H868" i="1"/>
  <c r="H865" i="1"/>
  <c r="H866" i="1"/>
  <c r="H864" i="1"/>
  <c r="H863" i="1"/>
  <c r="H861" i="1"/>
  <c r="G842" i="1"/>
  <c r="G843" i="1"/>
  <c r="G844" i="1"/>
  <c r="G845" i="1"/>
  <c r="G846" i="1"/>
  <c r="G848" i="1"/>
  <c r="G849" i="1"/>
  <c r="G850" i="1"/>
  <c r="G851" i="1"/>
  <c r="G852" i="1"/>
  <c r="G853" i="1"/>
  <c r="G854" i="1"/>
  <c r="G855" i="1"/>
  <c r="G856" i="1"/>
  <c r="G857" i="1"/>
  <c r="G858" i="1"/>
  <c r="G867" i="1"/>
  <c r="G868" i="1"/>
  <c r="G865" i="1"/>
  <c r="G866" i="1"/>
  <c r="G864" i="1"/>
  <c r="G863" i="1"/>
  <c r="G861" i="1"/>
  <c r="F842" i="1"/>
  <c r="F843" i="1"/>
  <c r="F844" i="1"/>
  <c r="F845" i="1"/>
  <c r="F846" i="1"/>
  <c r="F848" i="1"/>
  <c r="F849" i="1"/>
  <c r="F850" i="1"/>
  <c r="F851" i="1"/>
  <c r="F852" i="1"/>
  <c r="F853" i="1"/>
  <c r="F854" i="1"/>
  <c r="F855" i="1"/>
  <c r="F856" i="1"/>
  <c r="F857" i="1"/>
  <c r="F858" i="1"/>
  <c r="F867" i="1"/>
  <c r="F868" i="1"/>
  <c r="F865" i="1"/>
  <c r="F866" i="1"/>
  <c r="F864" i="1"/>
  <c r="F863" i="1"/>
  <c r="F861" i="1"/>
  <c r="E847" i="1"/>
  <c r="E848" i="1"/>
  <c r="E849" i="1"/>
  <c r="E850" i="1"/>
  <c r="E851" i="1"/>
  <c r="E853" i="1"/>
  <c r="E854" i="1"/>
  <c r="E855" i="1"/>
  <c r="E856" i="1"/>
  <c r="E857" i="1"/>
  <c r="E858" i="1"/>
  <c r="E867" i="1"/>
  <c r="E868" i="1"/>
  <c r="E865" i="1"/>
  <c r="E866" i="1"/>
  <c r="E864" i="1"/>
  <c r="E863" i="1"/>
  <c r="E861" i="1"/>
  <c r="H834" i="1"/>
  <c r="H835" i="1"/>
  <c r="H836" i="1"/>
  <c r="E185" i="3" s="1"/>
  <c r="H837" i="1"/>
  <c r="H838" i="1"/>
  <c r="C184" i="3" s="1"/>
  <c r="H840" i="1"/>
  <c r="H841" i="1"/>
  <c r="E97" i="3" s="1"/>
  <c r="G834" i="1"/>
  <c r="G835" i="1"/>
  <c r="G836" i="1"/>
  <c r="G837" i="1"/>
  <c r="G838" i="1"/>
  <c r="G839" i="1"/>
  <c r="G840" i="1"/>
  <c r="G841" i="1"/>
  <c r="F834" i="1"/>
  <c r="F835" i="1"/>
  <c r="F836" i="1"/>
  <c r="F837" i="1"/>
  <c r="F838" i="1"/>
  <c r="F839" i="1"/>
  <c r="F840" i="1"/>
  <c r="F841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H820" i="1"/>
  <c r="H821" i="1"/>
  <c r="D27" i="3" s="1"/>
  <c r="H823" i="1"/>
  <c r="H824" i="1"/>
  <c r="H825" i="1"/>
  <c r="H826" i="1"/>
  <c r="C55" i="3" s="1"/>
  <c r="H827" i="1"/>
  <c r="H828" i="1"/>
  <c r="H829" i="1"/>
  <c r="H830" i="1"/>
  <c r="H831" i="1"/>
  <c r="H832" i="1"/>
  <c r="H833" i="1"/>
  <c r="G818" i="1"/>
  <c r="G819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F818" i="1"/>
  <c r="F819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F808" i="1"/>
  <c r="F800" i="1"/>
  <c r="F801" i="1"/>
  <c r="F802" i="1"/>
  <c r="F803" i="1"/>
  <c r="F806" i="1"/>
  <c r="F807" i="1"/>
  <c r="F809" i="1"/>
  <c r="F810" i="1"/>
  <c r="F811" i="1"/>
  <c r="F813" i="1"/>
  <c r="F814" i="1"/>
  <c r="F815" i="1"/>
  <c r="F817" i="1"/>
  <c r="G800" i="1"/>
  <c r="G801" i="1"/>
  <c r="G802" i="1"/>
  <c r="G803" i="1"/>
  <c r="G806" i="1"/>
  <c r="G807" i="1"/>
  <c r="G809" i="1"/>
  <c r="G810" i="1"/>
  <c r="G811" i="1"/>
  <c r="G813" i="1"/>
  <c r="G814" i="1"/>
  <c r="G815" i="1"/>
  <c r="G817" i="1"/>
  <c r="H800" i="1"/>
  <c r="H801" i="1"/>
  <c r="H802" i="1"/>
  <c r="C108" i="3" s="1"/>
  <c r="H803" i="1"/>
  <c r="C169" i="3" s="1"/>
  <c r="K169" i="3" s="1"/>
  <c r="H804" i="1"/>
  <c r="H805" i="1"/>
  <c r="H806" i="1"/>
  <c r="H807" i="1"/>
  <c r="H809" i="1"/>
  <c r="H810" i="1"/>
  <c r="G172" i="3" s="1"/>
  <c r="H811" i="1"/>
  <c r="D32" i="3" s="1"/>
  <c r="H812" i="1"/>
  <c r="H813" i="1"/>
  <c r="H814" i="1"/>
  <c r="H815" i="1"/>
  <c r="H816" i="1"/>
  <c r="H817" i="1"/>
  <c r="E803" i="1"/>
  <c r="E804" i="1"/>
  <c r="E805" i="1"/>
  <c r="E806" i="1"/>
  <c r="E807" i="1"/>
  <c r="E808" i="1"/>
  <c r="E809" i="1"/>
  <c r="E810" i="1"/>
  <c r="E811" i="1"/>
  <c r="E812" i="1"/>
  <c r="E814" i="1"/>
  <c r="E815" i="1"/>
  <c r="E816" i="1"/>
  <c r="E817" i="1"/>
  <c r="I134" i="3" a="1"/>
  <c r="I134" i="3" s="1"/>
  <c r="I135" i="3" a="1"/>
  <c r="I135" i="3" s="1"/>
  <c r="E471" i="1"/>
  <c r="G53" i="5"/>
  <c r="G5" i="5"/>
  <c r="G6" i="5"/>
  <c r="G15" i="5"/>
  <c r="G48" i="5"/>
  <c r="G23" i="5"/>
  <c r="G17" i="5"/>
  <c r="G4" i="5"/>
  <c r="G44" i="5"/>
  <c r="G34" i="5"/>
  <c r="G8" i="5"/>
  <c r="F53" i="5"/>
  <c r="F5" i="5"/>
  <c r="F6" i="5"/>
  <c r="F15" i="5"/>
  <c r="F48" i="5"/>
  <c r="F23" i="5"/>
  <c r="F17" i="5"/>
  <c r="F4" i="5"/>
  <c r="F44" i="5"/>
  <c r="F34" i="5"/>
  <c r="F8" i="5"/>
  <c r="E53" i="5"/>
  <c r="E5" i="5"/>
  <c r="E6" i="5"/>
  <c r="E15" i="5"/>
  <c r="E48" i="5"/>
  <c r="E23" i="5"/>
  <c r="E17" i="5"/>
  <c r="E4" i="5"/>
  <c r="E44" i="5"/>
  <c r="E34" i="5"/>
  <c r="E8" i="5"/>
  <c r="D53" i="5"/>
  <c r="D5" i="5"/>
  <c r="D6" i="5"/>
  <c r="D15" i="5"/>
  <c r="D48" i="5"/>
  <c r="D23" i="5"/>
  <c r="D17" i="5"/>
  <c r="D4" i="5"/>
  <c r="D44" i="5"/>
  <c r="D34" i="5"/>
  <c r="D8" i="5"/>
  <c r="C53" i="5"/>
  <c r="C5" i="5"/>
  <c r="C6" i="5"/>
  <c r="C15" i="5"/>
  <c r="C48" i="5"/>
  <c r="C23" i="5"/>
  <c r="C17" i="5"/>
  <c r="C4" i="5"/>
  <c r="C44" i="5"/>
  <c r="C34" i="5"/>
  <c r="C8" i="5"/>
  <c r="I53" i="5" a="1"/>
  <c r="I53" i="5" s="1"/>
  <c r="I5" i="5" a="1"/>
  <c r="I5" i="5" s="1"/>
  <c r="I6" i="5" a="1"/>
  <c r="I6" i="5" s="1"/>
  <c r="I15" i="5" a="1"/>
  <c r="I15" i="5" s="1"/>
  <c r="I48" i="5" a="1"/>
  <c r="I48" i="5" s="1"/>
  <c r="I23" i="5" a="1"/>
  <c r="I23" i="5" s="1"/>
  <c r="I17" i="5" a="1"/>
  <c r="I17" i="5" s="1"/>
  <c r="I4" i="5" a="1"/>
  <c r="I4" i="5" s="1"/>
  <c r="I44" i="5" a="1"/>
  <c r="I44" i="5" s="1"/>
  <c r="I34" i="5" a="1"/>
  <c r="I34" i="5" s="1"/>
  <c r="I8" i="5" a="1"/>
  <c r="I8" i="5" s="1"/>
  <c r="C225" i="3"/>
  <c r="C226" i="3"/>
  <c r="D225" i="3"/>
  <c r="D226" i="3"/>
  <c r="E225" i="3"/>
  <c r="E226" i="3"/>
  <c r="F225" i="3"/>
  <c r="F226" i="3"/>
  <c r="G225" i="3"/>
  <c r="G226" i="3"/>
  <c r="H225" i="3"/>
  <c r="H226" i="3"/>
  <c r="I130" i="3" a="1"/>
  <c r="I130" i="3" s="1"/>
  <c r="I99" i="3" a="1"/>
  <c r="I99" i="3" s="1"/>
  <c r="I13" i="3" a="1"/>
  <c r="I13" i="3" s="1"/>
  <c r="I39" i="3" a="1"/>
  <c r="I39" i="3" s="1"/>
  <c r="I108" i="3" a="1"/>
  <c r="I108" i="3" s="1"/>
  <c r="I169" i="3" a="1"/>
  <c r="I169" i="3" s="1"/>
  <c r="I152" i="3" a="1"/>
  <c r="I152" i="3" s="1"/>
  <c r="I172" i="3" a="1"/>
  <c r="I172" i="3" s="1"/>
  <c r="I32" i="3" a="1"/>
  <c r="I32" i="3" s="1"/>
  <c r="I168" i="3" a="1"/>
  <c r="I168" i="3" s="1"/>
  <c r="I27" i="3" a="1"/>
  <c r="I27" i="3" s="1"/>
  <c r="I55" i="3" a="1"/>
  <c r="I55" i="3" s="1"/>
  <c r="I86" i="3" a="1"/>
  <c r="I86" i="3" s="1"/>
  <c r="I185" i="3" a="1"/>
  <c r="I185" i="3" s="1"/>
  <c r="I184" i="3" a="1"/>
  <c r="I184" i="3" s="1"/>
  <c r="I97" i="3" a="1"/>
  <c r="I97" i="3" s="1"/>
  <c r="I34" i="3" a="1"/>
  <c r="I34" i="3" s="1"/>
  <c r="I5" i="3" a="1"/>
  <c r="I5" i="3" s="1"/>
  <c r="I38" i="3" a="1"/>
  <c r="I38" i="3" s="1"/>
  <c r="I225" i="3" a="1"/>
  <c r="I225" i="3" s="1"/>
  <c r="I226" i="3" a="1"/>
  <c r="I226" i="3" s="1"/>
  <c r="J225" i="3"/>
  <c r="J226" i="3"/>
  <c r="K225" i="3"/>
  <c r="K226" i="3"/>
  <c r="H763" i="1"/>
  <c r="H764" i="1"/>
  <c r="F67" i="3" s="1"/>
  <c r="H765" i="1"/>
  <c r="H766" i="1"/>
  <c r="H767" i="1"/>
  <c r="H768" i="1"/>
  <c r="H769" i="1"/>
  <c r="H770" i="1"/>
  <c r="H772" i="1"/>
  <c r="H773" i="1"/>
  <c r="H774" i="1"/>
  <c r="C127" i="3" s="1"/>
  <c r="K127" i="3" s="1"/>
  <c r="H775" i="1"/>
  <c r="H776" i="1"/>
  <c r="H777" i="1"/>
  <c r="E130" i="3" s="1"/>
  <c r="H778" i="1"/>
  <c r="H779" i="1"/>
  <c r="H780" i="1"/>
  <c r="H781" i="1"/>
  <c r="F13" i="3" s="1"/>
  <c r="H782" i="1"/>
  <c r="H783" i="1"/>
  <c r="H784" i="1"/>
  <c r="H785" i="1"/>
  <c r="H787" i="1"/>
  <c r="H788" i="1"/>
  <c r="E39" i="3" s="1"/>
  <c r="H789" i="1"/>
  <c r="H790" i="1"/>
  <c r="H791" i="1"/>
  <c r="H792" i="1"/>
  <c r="H794" i="1"/>
  <c r="H795" i="1"/>
  <c r="H796" i="1"/>
  <c r="H797" i="1"/>
  <c r="H798" i="1"/>
  <c r="H799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6" i="1"/>
  <c r="G777" i="1"/>
  <c r="G778" i="1"/>
  <c r="G779" i="1"/>
  <c r="G780" i="1"/>
  <c r="G781" i="1"/>
  <c r="G782" i="1"/>
  <c r="G783" i="1"/>
  <c r="G784" i="1"/>
  <c r="G785" i="1"/>
  <c r="G786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6" i="1"/>
  <c r="F777" i="1"/>
  <c r="F778" i="1"/>
  <c r="F779" i="1"/>
  <c r="F780" i="1"/>
  <c r="F781" i="1"/>
  <c r="F782" i="1"/>
  <c r="F783" i="1"/>
  <c r="F784" i="1"/>
  <c r="F785" i="1"/>
  <c r="F786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H758" i="1"/>
  <c r="C16" i="3" s="1"/>
  <c r="K16" i="3" s="1"/>
  <c r="H759" i="1"/>
  <c r="H760" i="1"/>
  <c r="H761" i="1"/>
  <c r="H762" i="1"/>
  <c r="F73" i="3" s="1"/>
  <c r="G758" i="1"/>
  <c r="G759" i="1"/>
  <c r="G760" i="1"/>
  <c r="G761" i="1"/>
  <c r="G762" i="1"/>
  <c r="F758" i="1"/>
  <c r="F759" i="1"/>
  <c r="F760" i="1"/>
  <c r="F761" i="1"/>
  <c r="F762" i="1"/>
  <c r="E758" i="1"/>
  <c r="E759" i="1"/>
  <c r="E760" i="1"/>
  <c r="E761" i="1"/>
  <c r="E762" i="1"/>
  <c r="E763" i="1"/>
  <c r="E723" i="1"/>
  <c r="E726" i="1"/>
  <c r="E93" i="1"/>
  <c r="I66" i="3" a="1"/>
  <c r="I66" i="3" s="1"/>
  <c r="I37" i="3" a="1"/>
  <c r="I37" i="3" s="1"/>
  <c r="I16" i="3" a="1"/>
  <c r="I16" i="3" s="1"/>
  <c r="I73" i="3" a="1"/>
  <c r="I73" i="3" s="1"/>
  <c r="I67" i="3" a="1"/>
  <c r="I67" i="3" s="1"/>
  <c r="I127" i="3" a="1"/>
  <c r="I127" i="3" s="1"/>
  <c r="E399" i="1"/>
  <c r="E716" i="1"/>
  <c r="E717" i="1"/>
  <c r="E718" i="1"/>
  <c r="E719" i="1"/>
  <c r="E720" i="1"/>
  <c r="E721" i="1"/>
  <c r="E722" i="1"/>
  <c r="E724" i="1"/>
  <c r="E725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H717" i="1"/>
  <c r="H718" i="1"/>
  <c r="D194" i="3" s="1"/>
  <c r="H719" i="1"/>
  <c r="G25" i="3" s="1"/>
  <c r="H720" i="1"/>
  <c r="H721" i="1"/>
  <c r="H722" i="1"/>
  <c r="H723" i="1"/>
  <c r="H724" i="1"/>
  <c r="H725" i="1"/>
  <c r="H726" i="1"/>
  <c r="G171" i="3" s="1"/>
  <c r="H727" i="1"/>
  <c r="H728" i="1"/>
  <c r="G122" i="3" s="1"/>
  <c r="H729" i="1"/>
  <c r="H730" i="1"/>
  <c r="D22" i="3" s="1"/>
  <c r="H731" i="1"/>
  <c r="H732" i="1"/>
  <c r="H733" i="1"/>
  <c r="H734" i="1"/>
  <c r="H735" i="1"/>
  <c r="H736" i="1"/>
  <c r="C52" i="3" s="1"/>
  <c r="K52" i="3" s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C15" i="3" s="1"/>
  <c r="K15" i="3" s="1"/>
  <c r="H753" i="1"/>
  <c r="D141" i="3" s="1"/>
  <c r="H754" i="1"/>
  <c r="E144" i="3" s="1"/>
  <c r="H755" i="1"/>
  <c r="H756" i="1"/>
  <c r="F66" i="3" s="1"/>
  <c r="H757" i="1"/>
  <c r="F37" i="3" s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4" i="1"/>
  <c r="G745" i="1"/>
  <c r="G746" i="1"/>
  <c r="G747" i="1"/>
  <c r="G748" i="1"/>
  <c r="G749" i="1"/>
  <c r="G751" i="1"/>
  <c r="G752" i="1"/>
  <c r="G753" i="1"/>
  <c r="G754" i="1"/>
  <c r="G755" i="1"/>
  <c r="G756" i="1"/>
  <c r="G757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4" i="1"/>
  <c r="F745" i="1"/>
  <c r="F746" i="1"/>
  <c r="F747" i="1"/>
  <c r="F748" i="1"/>
  <c r="F749" i="1"/>
  <c r="F751" i="1"/>
  <c r="F752" i="1"/>
  <c r="F753" i="1"/>
  <c r="F754" i="1"/>
  <c r="F755" i="1"/>
  <c r="F756" i="1"/>
  <c r="F757" i="1"/>
  <c r="I4" i="3" a="1"/>
  <c r="I4" i="3" s="1"/>
  <c r="I42" i="3" a="1"/>
  <c r="I42" i="3" s="1"/>
  <c r="I111" i="3" a="1"/>
  <c r="I111" i="3" s="1"/>
  <c r="I31" i="3" a="1"/>
  <c r="I31" i="3" s="1"/>
  <c r="I195" i="3" a="1"/>
  <c r="I195" i="3" s="1"/>
  <c r="I114" i="3" a="1"/>
  <c r="I114" i="3" s="1"/>
  <c r="I194" i="3" a="1"/>
  <c r="I194" i="3" s="1"/>
  <c r="I25" i="3" a="1"/>
  <c r="I25" i="3" s="1"/>
  <c r="I171" i="3" a="1"/>
  <c r="I171" i="3" s="1"/>
  <c r="I122" i="3" a="1"/>
  <c r="I122" i="3" s="1"/>
  <c r="I22" i="3" a="1"/>
  <c r="I22" i="3" s="1"/>
  <c r="I52" i="3" a="1"/>
  <c r="I52" i="3" s="1"/>
  <c r="I192" i="3" a="1"/>
  <c r="I192" i="3" s="1"/>
  <c r="I151" i="3" a="1"/>
  <c r="I151" i="3" s="1"/>
  <c r="I15" i="3" a="1"/>
  <c r="I15" i="3" s="1"/>
  <c r="I141" i="3" a="1"/>
  <c r="I141" i="3" s="1"/>
  <c r="I144" i="3" a="1"/>
  <c r="I144" i="3" s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13" i="6"/>
  <c r="E12" i="6"/>
  <c r="E6" i="6"/>
  <c r="E34" i="6"/>
  <c r="E20" i="6"/>
  <c r="E42" i="6"/>
  <c r="E101" i="6"/>
  <c r="E102" i="6"/>
  <c r="E103" i="6"/>
  <c r="E104" i="6"/>
  <c r="H688" i="1"/>
  <c r="H691" i="1"/>
  <c r="H341" i="1"/>
  <c r="H342" i="1"/>
  <c r="G76" i="5" s="1"/>
  <c r="H367" i="1"/>
  <c r="H372" i="1"/>
  <c r="E68" i="5" s="1"/>
  <c r="H373" i="1"/>
  <c r="H377" i="1"/>
  <c r="H403" i="1"/>
  <c r="H402" i="1"/>
  <c r="H411" i="1"/>
  <c r="H427" i="1"/>
  <c r="H428" i="1"/>
  <c r="H426" i="1"/>
  <c r="H432" i="1"/>
  <c r="H433" i="1"/>
  <c r="H435" i="1"/>
  <c r="H444" i="1"/>
  <c r="H448" i="1"/>
  <c r="H517" i="1"/>
  <c r="H518" i="1"/>
  <c r="H519" i="1"/>
  <c r="H516" i="1"/>
  <c r="H503" i="1"/>
  <c r="H502" i="1"/>
  <c r="H652" i="1"/>
  <c r="H653" i="1"/>
  <c r="H654" i="1"/>
  <c r="H655" i="1"/>
  <c r="H656" i="1"/>
  <c r="H657" i="1"/>
  <c r="H658" i="1"/>
  <c r="H659" i="1"/>
  <c r="H660" i="1"/>
  <c r="G180" i="3" s="1"/>
  <c r="H661" i="1"/>
  <c r="H662" i="1"/>
  <c r="H663" i="1"/>
  <c r="H664" i="1"/>
  <c r="F75" i="3" s="1"/>
  <c r="H665" i="1"/>
  <c r="H666" i="1"/>
  <c r="H667" i="1"/>
  <c r="H668" i="1"/>
  <c r="D109" i="3" s="1"/>
  <c r="H669" i="1"/>
  <c r="H670" i="1"/>
  <c r="H671" i="1"/>
  <c r="H672" i="1"/>
  <c r="H673" i="1"/>
  <c r="H674" i="1"/>
  <c r="H675" i="1"/>
  <c r="H676" i="1"/>
  <c r="H677" i="1"/>
  <c r="H678" i="1"/>
  <c r="H679" i="1"/>
  <c r="F83" i="3" s="1"/>
  <c r="H680" i="1"/>
  <c r="G117" i="3" s="1"/>
  <c r="H681" i="1"/>
  <c r="F167" i="3" s="1"/>
  <c r="H682" i="1"/>
  <c r="H683" i="1"/>
  <c r="H684" i="1"/>
  <c r="G177" i="3" s="1"/>
  <c r="H685" i="1"/>
  <c r="H686" i="1"/>
  <c r="H687" i="1"/>
  <c r="C78" i="3" s="1"/>
  <c r="K78" i="3" s="1"/>
  <c r="H689" i="1"/>
  <c r="H690" i="1"/>
  <c r="H692" i="1"/>
  <c r="H693" i="1"/>
  <c r="E58" i="3" s="1"/>
  <c r="H694" i="1"/>
  <c r="H695" i="1"/>
  <c r="F121" i="3" s="1"/>
  <c r="H696" i="1"/>
  <c r="H697" i="1"/>
  <c r="H698" i="1"/>
  <c r="D4" i="3" s="1"/>
  <c r="H699" i="1"/>
  <c r="H700" i="1"/>
  <c r="H701" i="1"/>
  <c r="H702" i="1"/>
  <c r="D42" i="3" s="1"/>
  <c r="H703" i="1"/>
  <c r="D135" i="3" s="1"/>
  <c r="H704" i="1"/>
  <c r="H705" i="1"/>
  <c r="H706" i="1"/>
  <c r="H707" i="1"/>
  <c r="C195" i="3" s="1"/>
  <c r="K195" i="3" s="1"/>
  <c r="H708" i="1"/>
  <c r="H709" i="1"/>
  <c r="H710" i="1"/>
  <c r="H711" i="1"/>
  <c r="H712" i="1"/>
  <c r="H713" i="1"/>
  <c r="H714" i="1"/>
  <c r="H715" i="1"/>
  <c r="H716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34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G689" i="1"/>
  <c r="G690" i="1"/>
  <c r="G691" i="1"/>
  <c r="G692" i="1"/>
  <c r="G693" i="1"/>
  <c r="G694" i="1"/>
  <c r="F689" i="1"/>
  <c r="F690" i="1"/>
  <c r="F691" i="1"/>
  <c r="F692" i="1"/>
  <c r="F693" i="1"/>
  <c r="F694" i="1"/>
  <c r="G678" i="1"/>
  <c r="G679" i="1"/>
  <c r="G680" i="1"/>
  <c r="G681" i="1"/>
  <c r="G683" i="1"/>
  <c r="G684" i="1"/>
  <c r="G685" i="1"/>
  <c r="G686" i="1"/>
  <c r="G687" i="1"/>
  <c r="G688" i="1"/>
  <c r="F678" i="1"/>
  <c r="F679" i="1"/>
  <c r="F680" i="1"/>
  <c r="F681" i="1"/>
  <c r="F683" i="1"/>
  <c r="F684" i="1"/>
  <c r="F685" i="1"/>
  <c r="F686" i="1"/>
  <c r="F687" i="1"/>
  <c r="F688" i="1"/>
  <c r="H648" i="1"/>
  <c r="H649" i="1"/>
  <c r="H650" i="1"/>
  <c r="H651" i="1"/>
  <c r="G648" i="1"/>
  <c r="G649" i="1"/>
  <c r="G650" i="1"/>
  <c r="G651" i="1"/>
  <c r="G652" i="1"/>
  <c r="G653" i="1"/>
  <c r="G654" i="1"/>
  <c r="G655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I41" i="3" a="1"/>
  <c r="I41" i="3" s="1"/>
  <c r="I9" i="3" a="1"/>
  <c r="I9" i="3" s="1"/>
  <c r="I56" i="3" a="1"/>
  <c r="I56" i="3" s="1"/>
  <c r="I158" i="3" a="1"/>
  <c r="I158" i="3" s="1"/>
  <c r="I180" i="3" a="1"/>
  <c r="I180" i="3" s="1"/>
  <c r="I3" i="3" a="1"/>
  <c r="I3" i="3" s="1"/>
  <c r="I75" i="3" a="1"/>
  <c r="I75" i="3" s="1"/>
  <c r="I40" i="3" a="1"/>
  <c r="I40" i="3" s="1"/>
  <c r="I47" i="3" a="1"/>
  <c r="I47" i="3" s="1"/>
  <c r="I109" i="3" a="1"/>
  <c r="I109" i="3" s="1"/>
  <c r="I179" i="3" a="1"/>
  <c r="I179" i="3" s="1"/>
  <c r="I83" i="3" a="1"/>
  <c r="I83" i="3" s="1"/>
  <c r="I117" i="3" a="1"/>
  <c r="I117" i="3" s="1"/>
  <c r="I167" i="3" a="1"/>
  <c r="I167" i="3" s="1"/>
  <c r="I177" i="3" a="1"/>
  <c r="I177" i="3" s="1"/>
  <c r="I149" i="3" a="1"/>
  <c r="I149" i="3" s="1"/>
  <c r="I78" i="3" a="1"/>
  <c r="I78" i="3" s="1"/>
  <c r="I190" i="3" a="1"/>
  <c r="I190" i="3" s="1"/>
  <c r="I58" i="3" a="1"/>
  <c r="I58" i="3" s="1"/>
  <c r="I121" i="3" a="1"/>
  <c r="I121" i="3" s="1"/>
  <c r="H641" i="1"/>
  <c r="D16" i="5"/>
  <c r="D2" i="5"/>
  <c r="D19" i="5"/>
  <c r="D35" i="5"/>
  <c r="D38" i="5"/>
  <c r="D49" i="5"/>
  <c r="D31" i="5"/>
  <c r="D22" i="5"/>
  <c r="D26" i="5"/>
  <c r="D43" i="5"/>
  <c r="D41" i="5"/>
  <c r="C16" i="5"/>
  <c r="C2" i="5"/>
  <c r="C19" i="5"/>
  <c r="C35" i="5"/>
  <c r="C38" i="5"/>
  <c r="C49" i="5"/>
  <c r="C31" i="5"/>
  <c r="C22" i="5"/>
  <c r="C26" i="5"/>
  <c r="C43" i="5"/>
  <c r="C41" i="5"/>
  <c r="E16" i="5"/>
  <c r="E2" i="5"/>
  <c r="E19" i="5"/>
  <c r="E35" i="5"/>
  <c r="E38" i="5"/>
  <c r="E49" i="5"/>
  <c r="E31" i="5"/>
  <c r="E22" i="5"/>
  <c r="E26" i="5"/>
  <c r="E43" i="5"/>
  <c r="E41" i="5"/>
  <c r="F16" i="5"/>
  <c r="F2" i="5"/>
  <c r="F19" i="5"/>
  <c r="F35" i="5"/>
  <c r="F38" i="5"/>
  <c r="F49" i="5"/>
  <c r="F31" i="5"/>
  <c r="F22" i="5"/>
  <c r="F26" i="5"/>
  <c r="F43" i="5"/>
  <c r="F41" i="5"/>
  <c r="G16" i="5"/>
  <c r="G2" i="5"/>
  <c r="G19" i="5"/>
  <c r="G35" i="5"/>
  <c r="G38" i="5"/>
  <c r="G49" i="5"/>
  <c r="G31" i="5"/>
  <c r="G22" i="5"/>
  <c r="G26" i="5"/>
  <c r="G43" i="5"/>
  <c r="G41" i="5"/>
  <c r="H600" i="1"/>
  <c r="H601" i="1"/>
  <c r="H602" i="1"/>
  <c r="H603" i="1"/>
  <c r="C60" i="3" s="1"/>
  <c r="H604" i="1"/>
  <c r="H607" i="1"/>
  <c r="H605" i="1"/>
  <c r="H606" i="1"/>
  <c r="H608" i="1"/>
  <c r="D213" i="3" s="1"/>
  <c r="H609" i="1"/>
  <c r="H610" i="1"/>
  <c r="C209" i="3" s="1"/>
  <c r="K209" i="3" s="1"/>
  <c r="H611" i="1"/>
  <c r="H612" i="1"/>
  <c r="D198" i="3" s="1"/>
  <c r="H613" i="1"/>
  <c r="D44" i="3" s="1"/>
  <c r="H618" i="1"/>
  <c r="H615" i="1"/>
  <c r="H619" i="1"/>
  <c r="H620" i="1"/>
  <c r="H616" i="1"/>
  <c r="H617" i="1"/>
  <c r="H621" i="1"/>
  <c r="H622" i="1"/>
  <c r="H623" i="1"/>
  <c r="H625" i="1"/>
  <c r="E51" i="3" s="1"/>
  <c r="H626" i="1"/>
  <c r="H628" i="1"/>
  <c r="H629" i="1"/>
  <c r="H630" i="1"/>
  <c r="H631" i="1"/>
  <c r="H632" i="1"/>
  <c r="H633" i="1"/>
  <c r="H634" i="1"/>
  <c r="H635" i="1"/>
  <c r="G131" i="3" s="1"/>
  <c r="H636" i="1"/>
  <c r="H637" i="1"/>
  <c r="H638" i="1"/>
  <c r="H639" i="1"/>
  <c r="H640" i="1"/>
  <c r="D143" i="3" s="1"/>
  <c r="H642" i="1"/>
  <c r="H643" i="1"/>
  <c r="G9" i="3" s="1"/>
  <c r="H644" i="1"/>
  <c r="H645" i="1"/>
  <c r="G56" i="3" s="1"/>
  <c r="H646" i="1"/>
  <c r="H647" i="1"/>
  <c r="G600" i="1"/>
  <c r="G601" i="1"/>
  <c r="G602" i="1"/>
  <c r="G603" i="1"/>
  <c r="G604" i="1"/>
  <c r="G607" i="1"/>
  <c r="G605" i="1"/>
  <c r="G606" i="1"/>
  <c r="G608" i="1"/>
  <c r="G609" i="1"/>
  <c r="G610" i="1"/>
  <c r="G611" i="1"/>
  <c r="G612" i="1"/>
  <c r="G613" i="1"/>
  <c r="G614" i="1"/>
  <c r="G618" i="1"/>
  <c r="G615" i="1"/>
  <c r="G619" i="1"/>
  <c r="G620" i="1"/>
  <c r="G616" i="1"/>
  <c r="G617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4" i="1"/>
  <c r="G635" i="1"/>
  <c r="G636" i="1"/>
  <c r="G637" i="1"/>
  <c r="G638" i="1"/>
  <c r="G640" i="1"/>
  <c r="G641" i="1"/>
  <c r="G642" i="1"/>
  <c r="G643" i="1"/>
  <c r="G644" i="1"/>
  <c r="G645" i="1"/>
  <c r="G646" i="1"/>
  <c r="G647" i="1"/>
  <c r="F600" i="1"/>
  <c r="F601" i="1"/>
  <c r="F602" i="1"/>
  <c r="F603" i="1"/>
  <c r="F604" i="1"/>
  <c r="F607" i="1"/>
  <c r="F605" i="1"/>
  <c r="F606" i="1"/>
  <c r="F608" i="1"/>
  <c r="F609" i="1"/>
  <c r="F610" i="1"/>
  <c r="F611" i="1"/>
  <c r="F612" i="1"/>
  <c r="F613" i="1"/>
  <c r="F614" i="1"/>
  <c r="F618" i="1"/>
  <c r="F615" i="1"/>
  <c r="F619" i="1"/>
  <c r="F620" i="1"/>
  <c r="F616" i="1"/>
  <c r="F617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4" i="1"/>
  <c r="F635" i="1"/>
  <c r="F636" i="1"/>
  <c r="F637" i="1"/>
  <c r="F638" i="1"/>
  <c r="F640" i="1"/>
  <c r="F641" i="1"/>
  <c r="F642" i="1"/>
  <c r="F643" i="1"/>
  <c r="F644" i="1"/>
  <c r="F645" i="1"/>
  <c r="F646" i="1"/>
  <c r="F647" i="1"/>
  <c r="F648" i="1"/>
  <c r="I131" i="3" a="1"/>
  <c r="I131" i="3" s="1"/>
  <c r="I178" i="3" a="1"/>
  <c r="I178" i="3" s="1"/>
  <c r="I143" i="3" a="1"/>
  <c r="I143" i="3" s="1"/>
  <c r="H577" i="1"/>
  <c r="H578" i="1"/>
  <c r="H580" i="1"/>
  <c r="H586" i="1"/>
  <c r="H587" i="1"/>
  <c r="H581" i="1"/>
  <c r="H582" i="1"/>
  <c r="H583" i="1"/>
  <c r="H584" i="1"/>
  <c r="H590" i="1"/>
  <c r="H588" i="1"/>
  <c r="H589" i="1"/>
  <c r="H591" i="1"/>
  <c r="H592" i="1"/>
  <c r="H593" i="1"/>
  <c r="H594" i="1"/>
  <c r="H595" i="1"/>
  <c r="H596" i="1"/>
  <c r="H597" i="1"/>
  <c r="H598" i="1"/>
  <c r="E199" i="3" s="1"/>
  <c r="H599" i="1"/>
  <c r="G577" i="1"/>
  <c r="G578" i="1"/>
  <c r="G580" i="1"/>
  <c r="G581" i="1"/>
  <c r="G582" i="1"/>
  <c r="G585" i="1"/>
  <c r="G583" i="1"/>
  <c r="G584" i="1"/>
  <c r="G588" i="1"/>
  <c r="G589" i="1"/>
  <c r="G591" i="1"/>
  <c r="G592" i="1"/>
  <c r="G593" i="1"/>
  <c r="G594" i="1"/>
  <c r="G595" i="1"/>
  <c r="G596" i="1"/>
  <c r="G597" i="1"/>
  <c r="G598" i="1"/>
  <c r="G599" i="1"/>
  <c r="F577" i="1"/>
  <c r="F578" i="1"/>
  <c r="F580" i="1"/>
  <c r="F581" i="1"/>
  <c r="F582" i="1"/>
  <c r="F585" i="1"/>
  <c r="F583" i="1"/>
  <c r="F584" i="1"/>
  <c r="F588" i="1"/>
  <c r="F589" i="1"/>
  <c r="F591" i="1"/>
  <c r="F592" i="1"/>
  <c r="F593" i="1"/>
  <c r="F594" i="1"/>
  <c r="F595" i="1"/>
  <c r="F596" i="1"/>
  <c r="F597" i="1"/>
  <c r="F598" i="1"/>
  <c r="F599" i="1"/>
  <c r="G562" i="1"/>
  <c r="H557" i="1"/>
  <c r="H546" i="1"/>
  <c r="H547" i="1"/>
  <c r="H548" i="1"/>
  <c r="H549" i="1"/>
  <c r="H550" i="1"/>
  <c r="H556" i="1"/>
  <c r="H561" i="1"/>
  <c r="H562" i="1"/>
  <c r="H564" i="1"/>
  <c r="H565" i="1"/>
  <c r="H573" i="1"/>
  <c r="H574" i="1"/>
  <c r="H566" i="1"/>
  <c r="H563" i="1"/>
  <c r="H560" i="1"/>
  <c r="H567" i="1"/>
  <c r="H568" i="1"/>
  <c r="H569" i="1"/>
  <c r="H575" i="1"/>
  <c r="H576" i="1"/>
  <c r="G557" i="1"/>
  <c r="G546" i="1"/>
  <c r="G548" i="1"/>
  <c r="G549" i="1"/>
  <c r="G550" i="1"/>
  <c r="G556" i="1"/>
  <c r="G561" i="1"/>
  <c r="G570" i="1"/>
  <c r="G564" i="1"/>
  <c r="G565" i="1"/>
  <c r="G566" i="1"/>
  <c r="G563" i="1"/>
  <c r="G571" i="1"/>
  <c r="G572" i="1"/>
  <c r="G560" i="1"/>
  <c r="G567" i="1"/>
  <c r="G568" i="1"/>
  <c r="G569" i="1"/>
  <c r="G579" i="1"/>
  <c r="G575" i="1"/>
  <c r="G576" i="1"/>
  <c r="F557" i="1"/>
  <c r="F546" i="1"/>
  <c r="F547" i="1"/>
  <c r="F548" i="1"/>
  <c r="F549" i="1"/>
  <c r="F550" i="1"/>
  <c r="F556" i="1"/>
  <c r="F561" i="1"/>
  <c r="F570" i="1"/>
  <c r="F562" i="1"/>
  <c r="F564" i="1"/>
  <c r="F565" i="1"/>
  <c r="F566" i="1"/>
  <c r="F563" i="1"/>
  <c r="F571" i="1"/>
  <c r="F572" i="1"/>
  <c r="F560" i="1"/>
  <c r="F567" i="1"/>
  <c r="F568" i="1"/>
  <c r="F569" i="1"/>
  <c r="F579" i="1"/>
  <c r="F575" i="1"/>
  <c r="F576" i="1"/>
  <c r="H551" i="1"/>
  <c r="H552" i="1"/>
  <c r="H553" i="1"/>
  <c r="H554" i="1"/>
  <c r="H555" i="1"/>
  <c r="G544" i="1"/>
  <c r="G558" i="1"/>
  <c r="G559" i="1"/>
  <c r="G551" i="1"/>
  <c r="G552" i="1"/>
  <c r="G553" i="1"/>
  <c r="G554" i="1"/>
  <c r="G555" i="1"/>
  <c r="F544" i="1"/>
  <c r="F558" i="1"/>
  <c r="F559" i="1"/>
  <c r="F552" i="1"/>
  <c r="F553" i="1"/>
  <c r="F554" i="1"/>
  <c r="F555" i="1"/>
  <c r="H537" i="1"/>
  <c r="F78" i="5" s="1"/>
  <c r="H541" i="1"/>
  <c r="H534" i="1"/>
  <c r="H535" i="1"/>
  <c r="H536" i="1"/>
  <c r="H545" i="1"/>
  <c r="H538" i="1"/>
  <c r="G541" i="1"/>
  <c r="G534" i="1"/>
  <c r="G535" i="1"/>
  <c r="G536" i="1"/>
  <c r="G545" i="1"/>
  <c r="G537" i="1"/>
  <c r="G542" i="1"/>
  <c r="G538" i="1"/>
  <c r="G543" i="1"/>
  <c r="F541" i="1"/>
  <c r="F534" i="1"/>
  <c r="F535" i="1"/>
  <c r="F536" i="1"/>
  <c r="F545" i="1"/>
  <c r="F537" i="1"/>
  <c r="F542" i="1"/>
  <c r="F538" i="1"/>
  <c r="F543" i="1"/>
  <c r="H526" i="1"/>
  <c r="H520" i="1"/>
  <c r="H522" i="1"/>
  <c r="H521" i="1"/>
  <c r="H523" i="1"/>
  <c r="H524" i="1"/>
  <c r="H539" i="1"/>
  <c r="H540" i="1"/>
  <c r="G527" i="1"/>
  <c r="G526" i="1"/>
  <c r="G520" i="1"/>
  <c r="G522" i="1"/>
  <c r="G528" i="1"/>
  <c r="G529" i="1"/>
  <c r="G530" i="1"/>
  <c r="G531" i="1"/>
  <c r="G532" i="1"/>
  <c r="G533" i="1"/>
  <c r="G521" i="1"/>
  <c r="G523" i="1"/>
  <c r="G524" i="1"/>
  <c r="G539" i="1"/>
  <c r="G540" i="1"/>
  <c r="F527" i="1"/>
  <c r="F526" i="1"/>
  <c r="F520" i="1"/>
  <c r="F522" i="1"/>
  <c r="F528" i="1"/>
  <c r="F529" i="1"/>
  <c r="F530" i="1"/>
  <c r="F531" i="1"/>
  <c r="F532" i="1"/>
  <c r="F533" i="1"/>
  <c r="F521" i="1"/>
  <c r="F523" i="1"/>
  <c r="F524" i="1"/>
  <c r="F539" i="1"/>
  <c r="F540" i="1"/>
  <c r="J98" i="5" l="1"/>
  <c r="J94" i="5"/>
  <c r="J90" i="5"/>
  <c r="J86" i="5"/>
  <c r="J87" i="5"/>
  <c r="J91" i="5"/>
  <c r="J95" i="5"/>
  <c r="J100" i="5"/>
  <c r="J96" i="5"/>
  <c r="J99" i="5"/>
  <c r="C78" i="5"/>
  <c r="D78" i="5"/>
  <c r="E78" i="5"/>
  <c r="C76" i="5"/>
  <c r="D76" i="5"/>
  <c r="F76" i="5"/>
  <c r="G78" i="5"/>
  <c r="E76" i="5"/>
  <c r="H61" i="5"/>
  <c r="H52" i="5"/>
  <c r="J55" i="5"/>
  <c r="H97" i="5"/>
  <c r="H73" i="5"/>
  <c r="G68" i="5"/>
  <c r="D68" i="5"/>
  <c r="C68" i="5"/>
  <c r="F68" i="5"/>
  <c r="H69" i="5"/>
  <c r="H57" i="5"/>
  <c r="H93" i="5"/>
  <c r="J18" i="5"/>
  <c r="J12" i="5"/>
  <c r="H89" i="5"/>
  <c r="H65" i="5"/>
  <c r="H9" i="5"/>
  <c r="J67" i="5"/>
  <c r="J63" i="5"/>
  <c r="J59" i="5"/>
  <c r="C151" i="3"/>
  <c r="K151" i="3" s="1"/>
  <c r="F168" i="3"/>
  <c r="H98" i="5"/>
  <c r="H94" i="5"/>
  <c r="H90" i="5"/>
  <c r="H86" i="5"/>
  <c r="H74" i="5"/>
  <c r="H70" i="5"/>
  <c r="H66" i="5"/>
  <c r="H62" i="5"/>
  <c r="H58" i="5"/>
  <c r="H54" i="5"/>
  <c r="J75" i="5"/>
  <c r="J71" i="5"/>
  <c r="H75" i="5"/>
  <c r="H71" i="5"/>
  <c r="H67" i="5"/>
  <c r="H63" i="5"/>
  <c r="H59" i="5"/>
  <c r="H55" i="5"/>
  <c r="H12" i="5"/>
  <c r="F97" i="3"/>
  <c r="D185" i="3"/>
  <c r="G185" i="3"/>
  <c r="F185" i="3"/>
  <c r="C168" i="3"/>
  <c r="K168" i="3" s="1"/>
  <c r="J69" i="5"/>
  <c r="J65" i="5"/>
  <c r="J61" i="5"/>
  <c r="J57" i="5"/>
  <c r="J9" i="5"/>
  <c r="J52" i="5"/>
  <c r="F49" i="3"/>
  <c r="D97" i="3"/>
  <c r="C185" i="3"/>
  <c r="K185" i="3" s="1"/>
  <c r="C192" i="3"/>
  <c r="K192" i="3" s="1"/>
  <c r="G38" i="3"/>
  <c r="E168" i="3"/>
  <c r="F38" i="3"/>
  <c r="J10" i="5"/>
  <c r="J42" i="5"/>
  <c r="H87" i="5"/>
  <c r="H91" i="5"/>
  <c r="F184" i="3"/>
  <c r="D184" i="3"/>
  <c r="J60" i="5"/>
  <c r="J56" i="5"/>
  <c r="D86" i="3"/>
  <c r="D5" i="3"/>
  <c r="C86" i="3"/>
  <c r="K86" i="3" s="1"/>
  <c r="D190" i="3"/>
  <c r="G40" i="3"/>
  <c r="H72" i="5"/>
  <c r="H64" i="5"/>
  <c r="H60" i="5"/>
  <c r="H56" i="5"/>
  <c r="H99" i="5"/>
  <c r="H95" i="5"/>
  <c r="H18" i="5"/>
  <c r="J74" i="5"/>
  <c r="J70" i="5"/>
  <c r="J66" i="5"/>
  <c r="J62" i="5"/>
  <c r="J58" i="5"/>
  <c r="J54" i="5"/>
  <c r="H100" i="5"/>
  <c r="H92" i="5"/>
  <c r="H76" i="5"/>
  <c r="H96" i="5"/>
  <c r="H88" i="5"/>
  <c r="J72" i="5"/>
  <c r="J64" i="5"/>
  <c r="H24" i="5"/>
  <c r="H10" i="5"/>
  <c r="H42" i="5"/>
  <c r="J24" i="5"/>
  <c r="G55" i="3"/>
  <c r="F27" i="3"/>
  <c r="E55" i="3"/>
  <c r="G27" i="3"/>
  <c r="E27" i="3"/>
  <c r="D55" i="3"/>
  <c r="C27" i="3"/>
  <c r="K27" i="3" s="1"/>
  <c r="G152" i="3"/>
  <c r="F99" i="3"/>
  <c r="E152" i="3"/>
  <c r="C34" i="3"/>
  <c r="K34" i="3" s="1"/>
  <c r="D168" i="3"/>
  <c r="C97" i="3"/>
  <c r="K97" i="3" s="1"/>
  <c r="G34" i="3"/>
  <c r="E34" i="3"/>
  <c r="D152" i="3"/>
  <c r="G97" i="3"/>
  <c r="G168" i="3"/>
  <c r="F172" i="3"/>
  <c r="C5" i="3"/>
  <c r="G169" i="3"/>
  <c r="F34" i="3"/>
  <c r="E169" i="3"/>
  <c r="D169" i="3"/>
  <c r="F5" i="3"/>
  <c r="D172" i="3"/>
  <c r="C38" i="3"/>
  <c r="C172" i="3"/>
  <c r="K172" i="3" s="1"/>
  <c r="C114" i="3"/>
  <c r="E172" i="3"/>
  <c r="E38" i="3"/>
  <c r="E5" i="3"/>
  <c r="G184" i="3"/>
  <c r="F55" i="3"/>
  <c r="F152" i="3"/>
  <c r="E184" i="3"/>
  <c r="C152" i="3"/>
  <c r="G5" i="3"/>
  <c r="F169" i="3"/>
  <c r="G32" i="3"/>
  <c r="G108" i="3"/>
  <c r="F32" i="3"/>
  <c r="F108" i="3"/>
  <c r="E32" i="3"/>
  <c r="E108" i="3"/>
  <c r="D108" i="3"/>
  <c r="C32" i="3"/>
  <c r="G86" i="3"/>
  <c r="F86" i="3"/>
  <c r="E86" i="3"/>
  <c r="H50" i="5"/>
  <c r="H28" i="5"/>
  <c r="H20" i="5"/>
  <c r="K184" i="3"/>
  <c r="H46" i="5"/>
  <c r="H33" i="5"/>
  <c r="H13" i="5"/>
  <c r="H32" i="5"/>
  <c r="H29" i="5"/>
  <c r="H30" i="5"/>
  <c r="H36" i="5"/>
  <c r="H47" i="5"/>
  <c r="J33" i="5"/>
  <c r="J50" i="5"/>
  <c r="J46" i="5"/>
  <c r="J30" i="5"/>
  <c r="J36" i="5"/>
  <c r="J47" i="5"/>
  <c r="J20" i="5"/>
  <c r="J32" i="5"/>
  <c r="J28" i="5"/>
  <c r="J29" i="5"/>
  <c r="J13" i="5"/>
  <c r="J17" i="5"/>
  <c r="J5" i="5"/>
  <c r="J23" i="5"/>
  <c r="J48" i="5"/>
  <c r="J15" i="5"/>
  <c r="J6" i="5"/>
  <c r="J53" i="5"/>
  <c r="J8" i="5"/>
  <c r="J34" i="5"/>
  <c r="J44" i="5"/>
  <c r="C135" i="3"/>
  <c r="K135" i="3" s="1"/>
  <c r="G39" i="3"/>
  <c r="D67" i="3"/>
  <c r="G135" i="3"/>
  <c r="E67" i="3"/>
  <c r="F135" i="3"/>
  <c r="E135" i="3"/>
  <c r="C39" i="3"/>
  <c r="K39" i="3" s="1"/>
  <c r="G151" i="3"/>
  <c r="G192" i="3"/>
  <c r="C73" i="3"/>
  <c r="D127" i="3"/>
  <c r="E127" i="3"/>
  <c r="G134" i="3"/>
  <c r="F52" i="3"/>
  <c r="E52" i="3"/>
  <c r="D39" i="3"/>
  <c r="F39" i="3"/>
  <c r="D192" i="3"/>
  <c r="D52" i="3"/>
  <c r="G73" i="3"/>
  <c r="C130" i="3"/>
  <c r="K130" i="3" s="1"/>
  <c r="C134" i="3"/>
  <c r="G52" i="3"/>
  <c r="D13" i="3"/>
  <c r="D130" i="3"/>
  <c r="E134" i="3"/>
  <c r="D73" i="3"/>
  <c r="E192" i="3"/>
  <c r="D16" i="3"/>
  <c r="H44" i="5"/>
  <c r="H34" i="5"/>
  <c r="H4" i="5"/>
  <c r="H5" i="5"/>
  <c r="H17" i="5"/>
  <c r="H6" i="5"/>
  <c r="G67" i="3"/>
  <c r="G16" i="3"/>
  <c r="C99" i="3"/>
  <c r="H8" i="5"/>
  <c r="D99" i="3"/>
  <c r="G99" i="3"/>
  <c r="G130" i="3"/>
  <c r="E73" i="3"/>
  <c r="E13" i="3"/>
  <c r="C190" i="3"/>
  <c r="K190" i="3" s="1"/>
  <c r="F16" i="3"/>
  <c r="E99" i="3"/>
  <c r="D111" i="3"/>
  <c r="F134" i="3"/>
  <c r="F127" i="3"/>
  <c r="F151" i="3"/>
  <c r="C171" i="3"/>
  <c r="C67" i="3"/>
  <c r="F130" i="3"/>
  <c r="F192" i="3"/>
  <c r="D134" i="3"/>
  <c r="G13" i="3"/>
  <c r="C13" i="3"/>
  <c r="D151" i="3"/>
  <c r="F171" i="3"/>
  <c r="G127" i="3"/>
  <c r="E151" i="3"/>
  <c r="D171" i="3"/>
  <c r="E171" i="3"/>
  <c r="H23" i="5"/>
  <c r="H48" i="5"/>
  <c r="E16" i="3"/>
  <c r="H15" i="5"/>
  <c r="H53" i="5"/>
  <c r="L226" i="3"/>
  <c r="L225" i="3"/>
  <c r="C141" i="3"/>
  <c r="K141" i="3" s="1"/>
  <c r="C122" i="3"/>
  <c r="K122" i="3" s="1"/>
  <c r="G37" i="3"/>
  <c r="D122" i="3"/>
  <c r="D58" i="3"/>
  <c r="F141" i="3"/>
  <c r="E37" i="3"/>
  <c r="C37" i="3"/>
  <c r="K37" i="3" s="1"/>
  <c r="E66" i="3"/>
  <c r="G66" i="3"/>
  <c r="C66" i="3"/>
  <c r="K66" i="3" s="1"/>
  <c r="D25" i="3"/>
  <c r="D37" i="3"/>
  <c r="D66" i="3"/>
  <c r="D40" i="3"/>
  <c r="C40" i="3"/>
  <c r="E190" i="3"/>
  <c r="F179" i="3"/>
  <c r="E40" i="3"/>
  <c r="C3" i="3"/>
  <c r="K3" i="3" s="1"/>
  <c r="F190" i="3"/>
  <c r="G47" i="3"/>
  <c r="F40" i="3"/>
  <c r="G190" i="3"/>
  <c r="F149" i="3"/>
  <c r="G141" i="3"/>
  <c r="E141" i="3"/>
  <c r="F144" i="3"/>
  <c r="E15" i="3"/>
  <c r="G144" i="3"/>
  <c r="F15" i="3"/>
  <c r="G15" i="3"/>
  <c r="E122" i="3"/>
  <c r="C25" i="3"/>
  <c r="K25" i="3" s="1"/>
  <c r="D144" i="3"/>
  <c r="F122" i="3"/>
  <c r="E25" i="3"/>
  <c r="C144" i="3"/>
  <c r="K144" i="3" s="1"/>
  <c r="D15" i="3"/>
  <c r="F25" i="3"/>
  <c r="F109" i="3"/>
  <c r="G194" i="3"/>
  <c r="F194" i="3"/>
  <c r="E194" i="3"/>
  <c r="C194" i="3"/>
  <c r="K194" i="3" s="1"/>
  <c r="D31" i="3"/>
  <c r="G22" i="3"/>
  <c r="F22" i="3"/>
  <c r="E22" i="3"/>
  <c r="C22" i="3"/>
  <c r="K22" i="3" s="1"/>
  <c r="C75" i="3"/>
  <c r="K75" i="3" s="1"/>
  <c r="G75" i="3"/>
  <c r="E78" i="3"/>
  <c r="E75" i="3"/>
  <c r="F78" i="3"/>
  <c r="D78" i="3"/>
  <c r="D75" i="3"/>
  <c r="G78" i="3"/>
  <c r="D114" i="3"/>
  <c r="D195" i="3"/>
  <c r="G114" i="3"/>
  <c r="G195" i="3"/>
  <c r="F114" i="3"/>
  <c r="F195" i="3"/>
  <c r="E114" i="3"/>
  <c r="E195" i="3"/>
  <c r="C158" i="3"/>
  <c r="K158" i="3" s="1"/>
  <c r="F31" i="3"/>
  <c r="C31" i="3"/>
  <c r="F111" i="3"/>
  <c r="C111" i="3"/>
  <c r="K111" i="3" s="1"/>
  <c r="F42" i="3"/>
  <c r="C42" i="3"/>
  <c r="K42" i="3" s="1"/>
  <c r="F4" i="3"/>
  <c r="C4" i="3"/>
  <c r="K4" i="3" s="1"/>
  <c r="C109" i="3"/>
  <c r="K109" i="3" s="1"/>
  <c r="G58" i="3"/>
  <c r="G31" i="3"/>
  <c r="E31" i="3"/>
  <c r="G111" i="3"/>
  <c r="E111" i="3"/>
  <c r="G41" i="3"/>
  <c r="G42" i="3"/>
  <c r="E42" i="3"/>
  <c r="G4" i="3"/>
  <c r="E4" i="3"/>
  <c r="G83" i="3"/>
  <c r="F58" i="3"/>
  <c r="E109" i="3"/>
  <c r="D90" i="3"/>
  <c r="C58" i="3"/>
  <c r="K58" i="3" s="1"/>
  <c r="G109" i="3"/>
  <c r="E121" i="3"/>
  <c r="D117" i="3"/>
  <c r="C117" i="3"/>
  <c r="E117" i="3"/>
  <c r="F117" i="3"/>
  <c r="G167" i="3"/>
  <c r="C47" i="3"/>
  <c r="F47" i="3"/>
  <c r="C121" i="3"/>
  <c r="G121" i="3"/>
  <c r="D180" i="3"/>
  <c r="D83" i="3"/>
  <c r="C83" i="3"/>
  <c r="E83" i="3"/>
  <c r="E47" i="3"/>
  <c r="D121" i="3"/>
  <c r="E177" i="3"/>
  <c r="D177" i="3"/>
  <c r="C177" i="3"/>
  <c r="K177" i="3" s="1"/>
  <c r="F177" i="3"/>
  <c r="G149" i="3"/>
  <c r="D47" i="3"/>
  <c r="D167" i="3"/>
  <c r="C167" i="3"/>
  <c r="K167" i="3" s="1"/>
  <c r="E167" i="3"/>
  <c r="D149" i="3"/>
  <c r="C149" i="3"/>
  <c r="E149" i="3"/>
  <c r="E158" i="3"/>
  <c r="E3" i="3"/>
  <c r="D179" i="3"/>
  <c r="G179" i="3"/>
  <c r="F3" i="3"/>
  <c r="C179" i="3"/>
  <c r="G3" i="3"/>
  <c r="D158" i="3"/>
  <c r="D3" i="3"/>
  <c r="E179" i="3"/>
  <c r="F180" i="3"/>
  <c r="C180" i="3"/>
  <c r="G158" i="3"/>
  <c r="E180" i="3"/>
  <c r="F158" i="3"/>
  <c r="G143" i="3"/>
  <c r="G51" i="3"/>
  <c r="C191" i="3"/>
  <c r="F143" i="3"/>
  <c r="F131" i="3"/>
  <c r="E143" i="3"/>
  <c r="C143" i="3"/>
  <c r="E178" i="3"/>
  <c r="D178" i="3"/>
  <c r="C131" i="3"/>
  <c r="C51" i="3"/>
  <c r="F56" i="3"/>
  <c r="F213" i="3"/>
  <c r="D49" i="3"/>
  <c r="D51" i="3"/>
  <c r="F9" i="3"/>
  <c r="D131" i="3"/>
  <c r="E49" i="3"/>
  <c r="F41" i="3"/>
  <c r="F51" i="3"/>
  <c r="E56" i="3"/>
  <c r="E131" i="3"/>
  <c r="E60" i="3"/>
  <c r="E9" i="3"/>
  <c r="G49" i="3"/>
  <c r="E41" i="3"/>
  <c r="C56" i="3"/>
  <c r="C49" i="3"/>
  <c r="G178" i="3"/>
  <c r="C9" i="3"/>
  <c r="C41" i="3"/>
  <c r="D56" i="3"/>
  <c r="D9" i="3"/>
  <c r="D41" i="3"/>
  <c r="F178" i="3"/>
  <c r="C178" i="3"/>
  <c r="F60" i="3"/>
  <c r="G60" i="3"/>
  <c r="G209" i="3"/>
  <c r="F44" i="3"/>
  <c r="E198" i="3"/>
  <c r="E209" i="3"/>
  <c r="D186" i="3"/>
  <c r="F198" i="3"/>
  <c r="F209" i="3"/>
  <c r="G44" i="3"/>
  <c r="F90" i="3"/>
  <c r="G198" i="3"/>
  <c r="E44" i="3"/>
  <c r="G90" i="3"/>
  <c r="D209" i="3"/>
  <c r="C44" i="3"/>
  <c r="C198" i="3"/>
  <c r="E90" i="3"/>
  <c r="G213" i="3"/>
  <c r="D60" i="3"/>
  <c r="E213" i="3"/>
  <c r="G186" i="3"/>
  <c r="F186" i="3"/>
  <c r="E186" i="3"/>
  <c r="C90" i="3"/>
  <c r="C186" i="3"/>
  <c r="C213" i="3"/>
  <c r="K60" i="3"/>
  <c r="H2" i="5"/>
  <c r="H19" i="5"/>
  <c r="H16" i="5"/>
  <c r="H41" i="5"/>
  <c r="H43" i="5"/>
  <c r="H26" i="5"/>
  <c r="H22" i="5"/>
  <c r="H31" i="5"/>
  <c r="H49" i="5"/>
  <c r="H38" i="5"/>
  <c r="H35" i="5"/>
  <c r="G199" i="3"/>
  <c r="D199" i="3"/>
  <c r="C199" i="3"/>
  <c r="F199" i="3"/>
  <c r="E201" i="3"/>
  <c r="C201" i="3"/>
  <c r="G181" i="3"/>
  <c r="D181" i="3"/>
  <c r="C181" i="3"/>
  <c r="F201" i="3"/>
  <c r="F181" i="3"/>
  <c r="E181" i="3"/>
  <c r="G201" i="3"/>
  <c r="D201" i="3"/>
  <c r="D191" i="3"/>
  <c r="E191" i="3"/>
  <c r="G191" i="3"/>
  <c r="F191" i="3"/>
  <c r="G511" i="1"/>
  <c r="H511" i="1"/>
  <c r="H512" i="1"/>
  <c r="H513" i="1"/>
  <c r="H514" i="1"/>
  <c r="H515" i="1"/>
  <c r="H525" i="1"/>
  <c r="G516" i="1"/>
  <c r="G517" i="1"/>
  <c r="G518" i="1"/>
  <c r="G519" i="1"/>
  <c r="G513" i="1"/>
  <c r="G514" i="1"/>
  <c r="G515" i="1"/>
  <c r="G525" i="1"/>
  <c r="F516" i="1"/>
  <c r="F511" i="1"/>
  <c r="F517" i="1"/>
  <c r="F518" i="1"/>
  <c r="F519" i="1"/>
  <c r="F513" i="1"/>
  <c r="F514" i="1"/>
  <c r="F515" i="1"/>
  <c r="F525" i="1"/>
  <c r="E16" i="6"/>
  <c r="E37" i="6"/>
  <c r="E100" i="6"/>
  <c r="H498" i="1"/>
  <c r="H496" i="1"/>
  <c r="H500" i="1"/>
  <c r="H501" i="1"/>
  <c r="H504" i="1"/>
  <c r="H505" i="1"/>
  <c r="H506" i="1"/>
  <c r="H507" i="1"/>
  <c r="H508" i="1"/>
  <c r="H509" i="1"/>
  <c r="H510" i="1"/>
  <c r="H497" i="1"/>
  <c r="G498" i="1"/>
  <c r="G496" i="1"/>
  <c r="G499" i="1"/>
  <c r="G500" i="1"/>
  <c r="G502" i="1"/>
  <c r="G503" i="1"/>
  <c r="G504" i="1"/>
  <c r="G505" i="1"/>
  <c r="G506" i="1"/>
  <c r="G507" i="1"/>
  <c r="G508" i="1"/>
  <c r="G509" i="1"/>
  <c r="G510" i="1"/>
  <c r="F498" i="1"/>
  <c r="F496" i="1"/>
  <c r="F499" i="1"/>
  <c r="F500" i="1"/>
  <c r="F502" i="1"/>
  <c r="F503" i="1"/>
  <c r="F504" i="1"/>
  <c r="F505" i="1"/>
  <c r="F506" i="1"/>
  <c r="F507" i="1"/>
  <c r="F508" i="1"/>
  <c r="F509" i="1"/>
  <c r="F510" i="1"/>
  <c r="F493" i="1"/>
  <c r="H486" i="1"/>
  <c r="H487" i="1"/>
  <c r="H489" i="1"/>
  <c r="H490" i="1"/>
  <c r="H485" i="1"/>
  <c r="H491" i="1"/>
  <c r="H495" i="1"/>
  <c r="H494" i="1"/>
  <c r="H493" i="1"/>
  <c r="G486" i="1"/>
  <c r="G487" i="1"/>
  <c r="G489" i="1"/>
  <c r="G490" i="1"/>
  <c r="G485" i="1"/>
  <c r="G491" i="1"/>
  <c r="G495" i="1"/>
  <c r="G494" i="1"/>
  <c r="G493" i="1"/>
  <c r="F486" i="1"/>
  <c r="F487" i="1"/>
  <c r="F489" i="1"/>
  <c r="F490" i="1"/>
  <c r="F485" i="1"/>
  <c r="F491" i="1"/>
  <c r="F495" i="1"/>
  <c r="F494" i="1"/>
  <c r="H482" i="1"/>
  <c r="H479" i="1"/>
  <c r="H78" i="5" l="1"/>
  <c r="J68" i="5"/>
  <c r="J78" i="5"/>
  <c r="J76" i="5"/>
  <c r="C83" i="5"/>
  <c r="D83" i="5"/>
  <c r="F83" i="5"/>
  <c r="G83" i="5"/>
  <c r="E83" i="5"/>
  <c r="C85" i="5"/>
  <c r="D85" i="5"/>
  <c r="E85" i="5"/>
  <c r="F85" i="5"/>
  <c r="G85" i="5"/>
  <c r="C77" i="5"/>
  <c r="D77" i="5"/>
  <c r="E77" i="5"/>
  <c r="F77" i="5"/>
  <c r="G77" i="5"/>
  <c r="H68" i="5"/>
  <c r="H97" i="3"/>
  <c r="J38" i="3"/>
  <c r="L185" i="3"/>
  <c r="J185" i="3"/>
  <c r="H185" i="3"/>
  <c r="L38" i="3"/>
  <c r="K38" i="3" s="1"/>
  <c r="L34" i="3"/>
  <c r="J34" i="3"/>
  <c r="L168" i="3"/>
  <c r="H55" i="3"/>
  <c r="J97" i="3"/>
  <c r="L97" i="3"/>
  <c r="H38" i="3"/>
  <c r="H34" i="3"/>
  <c r="L27" i="3"/>
  <c r="L152" i="3"/>
  <c r="K152" i="3" s="1"/>
  <c r="L55" i="3"/>
  <c r="K55" i="3" s="1"/>
  <c r="J55" i="3"/>
  <c r="L184" i="3"/>
  <c r="L5" i="3"/>
  <c r="K5" i="3" s="1"/>
  <c r="L86" i="3"/>
  <c r="J32" i="3"/>
  <c r="J184" i="3"/>
  <c r="J168" i="3"/>
  <c r="J27" i="3"/>
  <c r="H27" i="3"/>
  <c r="J172" i="3"/>
  <c r="H152" i="3"/>
  <c r="L172" i="3"/>
  <c r="H168" i="3"/>
  <c r="J5" i="3"/>
  <c r="J152" i="3"/>
  <c r="H32" i="3"/>
  <c r="J86" i="3"/>
  <c r="H184" i="3"/>
  <c r="H169" i="3"/>
  <c r="L169" i="3"/>
  <c r="J169" i="3"/>
  <c r="H172" i="3"/>
  <c r="H5" i="3"/>
  <c r="L108" i="3"/>
  <c r="K108" i="3" s="1"/>
  <c r="J108" i="3"/>
  <c r="L32" i="3"/>
  <c r="H108" i="3"/>
  <c r="K32" i="3"/>
  <c r="H86" i="3"/>
  <c r="H135" i="3"/>
  <c r="J135" i="3"/>
  <c r="L135" i="3"/>
  <c r="J134" i="3"/>
  <c r="L39" i="3"/>
  <c r="H16" i="3"/>
  <c r="J39" i="3"/>
  <c r="J52" i="3"/>
  <c r="L52" i="3"/>
  <c r="H52" i="3"/>
  <c r="H39" i="3"/>
  <c r="L192" i="3"/>
  <c r="J73" i="3"/>
  <c r="H127" i="3"/>
  <c r="L99" i="3"/>
  <c r="K99" i="3" s="1"/>
  <c r="J151" i="3"/>
  <c r="L67" i="3"/>
  <c r="L151" i="3"/>
  <c r="H151" i="3"/>
  <c r="L130" i="3"/>
  <c r="H171" i="3"/>
  <c r="J99" i="3"/>
  <c r="L127" i="3"/>
  <c r="J67" i="3"/>
  <c r="J171" i="3"/>
  <c r="L13" i="3"/>
  <c r="K13" i="3" s="1"/>
  <c r="K67" i="3"/>
  <c r="L171" i="3"/>
  <c r="K171" i="3" s="1"/>
  <c r="H67" i="3"/>
  <c r="J16" i="3"/>
  <c r="J130" i="3"/>
  <c r="H99" i="3"/>
  <c r="L73" i="3"/>
  <c r="K73" i="3" s="1"/>
  <c r="H73" i="3"/>
  <c r="J127" i="3"/>
  <c r="H130" i="3"/>
  <c r="L16" i="3"/>
  <c r="H192" i="3"/>
  <c r="J192" i="3"/>
  <c r="L134" i="3"/>
  <c r="K134" i="3" s="1"/>
  <c r="H134" i="3"/>
  <c r="H13" i="3"/>
  <c r="J13" i="3"/>
  <c r="L40" i="3"/>
  <c r="H40" i="3"/>
  <c r="H66" i="3"/>
  <c r="H37" i="3"/>
  <c r="L37" i="3"/>
  <c r="J37" i="3"/>
  <c r="J122" i="3"/>
  <c r="J66" i="3"/>
  <c r="J40" i="3"/>
  <c r="J141" i="3"/>
  <c r="J25" i="3"/>
  <c r="K40" i="3"/>
  <c r="L190" i="3"/>
  <c r="L66" i="3"/>
  <c r="L15" i="3"/>
  <c r="L141" i="3"/>
  <c r="L122" i="3"/>
  <c r="H190" i="3"/>
  <c r="J190" i="3"/>
  <c r="H141" i="3"/>
  <c r="J15" i="3"/>
  <c r="L25" i="3"/>
  <c r="H15" i="3"/>
  <c r="H25" i="3"/>
  <c r="L194" i="3"/>
  <c r="H122" i="3"/>
  <c r="H144" i="3"/>
  <c r="J144" i="3"/>
  <c r="L144" i="3"/>
  <c r="H194" i="3"/>
  <c r="J194" i="3"/>
  <c r="L22" i="3"/>
  <c r="J22" i="3"/>
  <c r="H22" i="3"/>
  <c r="H78" i="3"/>
  <c r="L78" i="3"/>
  <c r="J75" i="3"/>
  <c r="L75" i="3"/>
  <c r="H75" i="3"/>
  <c r="J78" i="3"/>
  <c r="L195" i="3"/>
  <c r="L114" i="3"/>
  <c r="K114" i="3" s="1"/>
  <c r="J114" i="3"/>
  <c r="J195" i="3"/>
  <c r="H114" i="3"/>
  <c r="H195" i="3"/>
  <c r="H111" i="3"/>
  <c r="J111" i="3"/>
  <c r="L31" i="3"/>
  <c r="K31" i="3" s="1"/>
  <c r="L111" i="3"/>
  <c r="H42" i="3"/>
  <c r="J4" i="3"/>
  <c r="J42" i="3"/>
  <c r="H4" i="3"/>
  <c r="L42" i="3"/>
  <c r="J31" i="3"/>
  <c r="L4" i="3"/>
  <c r="H31" i="3"/>
  <c r="L109" i="3"/>
  <c r="L83" i="3"/>
  <c r="L167" i="3"/>
  <c r="L121" i="3"/>
  <c r="H117" i="3"/>
  <c r="K117" i="3"/>
  <c r="L58" i="3"/>
  <c r="J109" i="3"/>
  <c r="J58" i="3"/>
  <c r="L117" i="3"/>
  <c r="H109" i="3"/>
  <c r="H58" i="3"/>
  <c r="H167" i="3"/>
  <c r="J3" i="3"/>
  <c r="H177" i="3"/>
  <c r="J158" i="3"/>
  <c r="J83" i="3"/>
  <c r="H47" i="3"/>
  <c r="J178" i="3"/>
  <c r="L47" i="3"/>
  <c r="K47" i="3" s="1"/>
  <c r="K181" i="3"/>
  <c r="J117" i="3"/>
  <c r="L177" i="3"/>
  <c r="K51" i="3"/>
  <c r="K179" i="3"/>
  <c r="J179" i="3"/>
  <c r="K131" i="3"/>
  <c r="J131" i="3"/>
  <c r="J167" i="3"/>
  <c r="K201" i="3"/>
  <c r="K41" i="3"/>
  <c r="J41" i="3"/>
  <c r="K143" i="3"/>
  <c r="J143" i="3"/>
  <c r="K9" i="3"/>
  <c r="J9" i="3"/>
  <c r="H121" i="3"/>
  <c r="J121" i="3"/>
  <c r="K198" i="3"/>
  <c r="K180" i="3"/>
  <c r="J180" i="3"/>
  <c r="K83" i="3"/>
  <c r="J149" i="3"/>
  <c r="J177" i="3"/>
  <c r="J47" i="3"/>
  <c r="K44" i="3"/>
  <c r="K56" i="3"/>
  <c r="J56" i="3"/>
  <c r="H83" i="3"/>
  <c r="K121" i="3"/>
  <c r="L149" i="3"/>
  <c r="K149" i="3" s="1"/>
  <c r="L179" i="3"/>
  <c r="H179" i="3"/>
  <c r="H149" i="3"/>
  <c r="L158" i="3"/>
  <c r="L3" i="3"/>
  <c r="H3" i="3"/>
  <c r="H158" i="3"/>
  <c r="L180" i="3"/>
  <c r="H180" i="3"/>
  <c r="H143" i="3"/>
  <c r="L143" i="3"/>
  <c r="L41" i="3"/>
  <c r="L51" i="3"/>
  <c r="L178" i="3"/>
  <c r="K178" i="3" s="1"/>
  <c r="L131" i="3"/>
  <c r="H51" i="3"/>
  <c r="H131" i="3"/>
  <c r="L56" i="3"/>
  <c r="L9" i="3"/>
  <c r="H56" i="3"/>
  <c r="L49" i="3"/>
  <c r="K49" i="3" s="1"/>
  <c r="H9" i="3"/>
  <c r="H49" i="3"/>
  <c r="H41" i="3"/>
  <c r="H178" i="3"/>
  <c r="L60" i="3"/>
  <c r="H198" i="3"/>
  <c r="L44" i="3"/>
  <c r="L209" i="3"/>
  <c r="H90" i="3"/>
  <c r="H209" i="3"/>
  <c r="L198" i="3"/>
  <c r="H60" i="3"/>
  <c r="H186" i="3"/>
  <c r="L90" i="3"/>
  <c r="H44" i="3"/>
  <c r="K90" i="3"/>
  <c r="L186" i="3"/>
  <c r="K186" i="3" s="1"/>
  <c r="L213" i="3"/>
  <c r="H213" i="3"/>
  <c r="K213" i="3"/>
  <c r="L199" i="3"/>
  <c r="K199" i="3"/>
  <c r="H199" i="3"/>
  <c r="L181" i="3"/>
  <c r="H201" i="3"/>
  <c r="H181" i="3"/>
  <c r="L201" i="3"/>
  <c r="L191" i="3"/>
  <c r="K191" i="3" s="1"/>
  <c r="H191" i="3"/>
  <c r="I4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1" i="6"/>
  <c r="E50" i="6"/>
  <c r="E49" i="6"/>
  <c r="E48" i="6"/>
  <c r="E46" i="6"/>
  <c r="E44" i="6"/>
  <c r="E41" i="6"/>
  <c r="E40" i="6"/>
  <c r="E39" i="6"/>
  <c r="E38" i="6"/>
  <c r="E36" i="6"/>
  <c r="E35" i="6"/>
  <c r="E33" i="6"/>
  <c r="E32" i="6"/>
  <c r="E31" i="6"/>
  <c r="E30" i="6"/>
  <c r="E29" i="6"/>
  <c r="E28" i="6"/>
  <c r="E27" i="6"/>
  <c r="E26" i="6"/>
  <c r="E25" i="6"/>
  <c r="E24" i="6"/>
  <c r="E23" i="6"/>
  <c r="E18" i="6"/>
  <c r="E11" i="6"/>
  <c r="E8" i="6"/>
  <c r="E7" i="6"/>
  <c r="E5" i="6"/>
  <c r="E52" i="6"/>
  <c r="E47" i="6"/>
  <c r="E45" i="6"/>
  <c r="E43" i="6"/>
  <c r="E22" i="6"/>
  <c r="E21" i="6"/>
  <c r="E19" i="6"/>
  <c r="E17" i="6"/>
  <c r="E15" i="6"/>
  <c r="E14" i="6"/>
  <c r="E10" i="6"/>
  <c r="E9" i="6"/>
  <c r="E4" i="6"/>
  <c r="H77" i="5" l="1"/>
  <c r="J77" i="5"/>
  <c r="H85" i="5"/>
  <c r="J85" i="5"/>
  <c r="H83" i="5"/>
  <c r="J83" i="5"/>
  <c r="H457" i="1"/>
  <c r="H456" i="1"/>
  <c r="D156" i="3" s="1"/>
  <c r="H459" i="1"/>
  <c r="H460" i="1"/>
  <c r="D147" i="3" s="1"/>
  <c r="H461" i="1"/>
  <c r="H458" i="1"/>
  <c r="F98" i="3" s="1"/>
  <c r="H463" i="1"/>
  <c r="H464" i="1"/>
  <c r="F157" i="3" s="1"/>
  <c r="H462" i="1"/>
  <c r="H467" i="1"/>
  <c r="H468" i="1"/>
  <c r="H466" i="1"/>
  <c r="H465" i="1"/>
  <c r="H469" i="1"/>
  <c r="G94" i="3" s="1"/>
  <c r="H470" i="1"/>
  <c r="H472" i="1"/>
  <c r="H474" i="1"/>
  <c r="H473" i="1"/>
  <c r="H475" i="1"/>
  <c r="H478" i="1"/>
  <c r="H477" i="1"/>
  <c r="H476" i="1"/>
  <c r="H480" i="1"/>
  <c r="H481" i="1"/>
  <c r="E63" i="3" s="1"/>
  <c r="H483" i="1"/>
  <c r="H484" i="1"/>
  <c r="C98" i="3" s="1"/>
  <c r="H488" i="1"/>
  <c r="H455" i="1"/>
  <c r="G457" i="1"/>
  <c r="G456" i="1"/>
  <c r="G459" i="1"/>
  <c r="G460" i="1"/>
  <c r="G461" i="1"/>
  <c r="G458" i="1"/>
  <c r="G463" i="1"/>
  <c r="G462" i="1"/>
  <c r="G467" i="1"/>
  <c r="G468" i="1"/>
  <c r="G466" i="1"/>
  <c r="G469" i="1"/>
  <c r="G470" i="1"/>
  <c r="G471" i="1"/>
  <c r="G472" i="1"/>
  <c r="G474" i="1"/>
  <c r="G473" i="1"/>
  <c r="G475" i="1"/>
  <c r="G482" i="1"/>
  <c r="G481" i="1"/>
  <c r="G483" i="1"/>
  <c r="G484" i="1"/>
  <c r="G488" i="1"/>
  <c r="G455" i="1"/>
  <c r="F457" i="1"/>
  <c r="F456" i="1"/>
  <c r="F459" i="1"/>
  <c r="F460" i="1"/>
  <c r="F461" i="1"/>
  <c r="F458" i="1"/>
  <c r="F463" i="1"/>
  <c r="F464" i="1"/>
  <c r="F462" i="1"/>
  <c r="F467" i="1"/>
  <c r="F468" i="1"/>
  <c r="F466" i="1"/>
  <c r="F469" i="1"/>
  <c r="F470" i="1"/>
  <c r="F471" i="1"/>
  <c r="F472" i="1"/>
  <c r="F474" i="1"/>
  <c r="F473" i="1"/>
  <c r="F475" i="1"/>
  <c r="F482" i="1"/>
  <c r="F481" i="1"/>
  <c r="F483" i="1"/>
  <c r="F484" i="1"/>
  <c r="F488" i="1"/>
  <c r="F455" i="1"/>
  <c r="G106" i="3"/>
  <c r="G8" i="3"/>
  <c r="G11" i="3"/>
  <c r="G12" i="3"/>
  <c r="G14" i="3"/>
  <c r="G18" i="3"/>
  <c r="G197" i="3"/>
  <c r="G101" i="3"/>
  <c r="G21" i="3"/>
  <c r="G23" i="3"/>
  <c r="G120" i="3"/>
  <c r="G24" i="3"/>
  <c r="G159" i="3"/>
  <c r="G26" i="3"/>
  <c r="G92" i="3"/>
  <c r="G160" i="3"/>
  <c r="G28" i="3"/>
  <c r="G29" i="3"/>
  <c r="G30" i="3"/>
  <c r="G33" i="3"/>
  <c r="G35" i="3"/>
  <c r="G36" i="3"/>
  <c r="G104" i="3"/>
  <c r="G45" i="3"/>
  <c r="G46" i="3"/>
  <c r="G48" i="3"/>
  <c r="G50" i="3"/>
  <c r="G138" i="3"/>
  <c r="G53" i="3"/>
  <c r="G54" i="3"/>
  <c r="G128" i="3"/>
  <c r="G57" i="3"/>
  <c r="G145" i="3"/>
  <c r="G59" i="3"/>
  <c r="G74" i="3"/>
  <c r="G222" i="3"/>
  <c r="G61" i="3"/>
  <c r="G62" i="3"/>
  <c r="G64" i="3"/>
  <c r="G65" i="3"/>
  <c r="G68" i="3"/>
  <c r="G69" i="3"/>
  <c r="G7" i="3"/>
  <c r="G70" i="3"/>
  <c r="G71" i="3"/>
  <c r="G72" i="3"/>
  <c r="G76" i="3"/>
  <c r="G77" i="3"/>
  <c r="G203" i="3"/>
  <c r="G79" i="3"/>
  <c r="G80" i="3"/>
  <c r="G82" i="3"/>
  <c r="G85" i="3"/>
  <c r="G214" i="3"/>
  <c r="G87" i="3"/>
  <c r="G88" i="3"/>
  <c r="G89" i="3"/>
  <c r="G91" i="3"/>
  <c r="G93" i="3"/>
  <c r="G10" i="3"/>
  <c r="G95" i="3"/>
  <c r="G215" i="3"/>
  <c r="G146" i="3"/>
  <c r="G216" i="3"/>
  <c r="G98" i="3"/>
  <c r="G81" i="3"/>
  <c r="G100" i="3"/>
  <c r="G102" i="3"/>
  <c r="G105" i="3"/>
  <c r="G112" i="3"/>
  <c r="G113" i="3"/>
  <c r="G217" i="3"/>
  <c r="G115" i="3"/>
  <c r="G118" i="3"/>
  <c r="G218" i="3"/>
  <c r="G123" i="3"/>
  <c r="G207" i="3"/>
  <c r="G125" i="3"/>
  <c r="G126" i="3"/>
  <c r="G129" i="3"/>
  <c r="G132" i="3"/>
  <c r="G136" i="3"/>
  <c r="G137" i="3"/>
  <c r="G6" i="3"/>
  <c r="G139" i="3"/>
  <c r="G140" i="3"/>
  <c r="G142" i="3"/>
  <c r="G219" i="3"/>
  <c r="G148" i="3"/>
  <c r="G150" i="3"/>
  <c r="G210" i="3"/>
  <c r="G153" i="3"/>
  <c r="G154" i="3"/>
  <c r="G155" i="3"/>
  <c r="G223" i="3"/>
  <c r="G163" i="3"/>
  <c r="G164" i="3"/>
  <c r="G166" i="3"/>
  <c r="G170" i="3"/>
  <c r="G224" i="3"/>
  <c r="G173" i="3"/>
  <c r="G212" i="3"/>
  <c r="G220" i="3"/>
  <c r="G175" i="3"/>
  <c r="G176" i="3"/>
  <c r="G182" i="3"/>
  <c r="G183" i="3"/>
  <c r="G19" i="3"/>
  <c r="G188" i="3"/>
  <c r="G189" i="3"/>
  <c r="G221" i="3"/>
  <c r="G193" i="3"/>
  <c r="G119" i="3"/>
  <c r="G165" i="3"/>
  <c r="G206" i="3"/>
  <c r="G205" i="3"/>
  <c r="G17" i="3"/>
  <c r="G204" i="3"/>
  <c r="G133" i="3"/>
  <c r="G110" i="3"/>
  <c r="G187" i="3"/>
  <c r="G196" i="3"/>
  <c r="G103" i="3"/>
  <c r="G124" i="3"/>
  <c r="G208" i="3"/>
  <c r="G162" i="3"/>
  <c r="G96" i="3"/>
  <c r="G200" i="3"/>
  <c r="G202" i="3"/>
  <c r="G20" i="3"/>
  <c r="G84" i="3"/>
  <c r="G174" i="3"/>
  <c r="G161" i="3"/>
  <c r="G211" i="3"/>
  <c r="F106" i="3"/>
  <c r="F8" i="3"/>
  <c r="F11" i="3"/>
  <c r="F12" i="3"/>
  <c r="F14" i="3"/>
  <c r="F18" i="3"/>
  <c r="F197" i="3"/>
  <c r="F101" i="3"/>
  <c r="F21" i="3"/>
  <c r="F23" i="3"/>
  <c r="F120" i="3"/>
  <c r="F24" i="3"/>
  <c r="F159" i="3"/>
  <c r="F26" i="3"/>
  <c r="F92" i="3"/>
  <c r="F160" i="3"/>
  <c r="F28" i="3"/>
  <c r="F29" i="3"/>
  <c r="F30" i="3"/>
  <c r="F33" i="3"/>
  <c r="F35" i="3"/>
  <c r="F36" i="3"/>
  <c r="F104" i="3"/>
  <c r="F45" i="3"/>
  <c r="F46" i="3"/>
  <c r="F48" i="3"/>
  <c r="F50" i="3"/>
  <c r="F138" i="3"/>
  <c r="F53" i="3"/>
  <c r="F54" i="3"/>
  <c r="F128" i="3"/>
  <c r="F57" i="3"/>
  <c r="F145" i="3"/>
  <c r="F59" i="3"/>
  <c r="F74" i="3"/>
  <c r="F222" i="3"/>
  <c r="F61" i="3"/>
  <c r="F62" i="3"/>
  <c r="F64" i="3"/>
  <c r="F65" i="3"/>
  <c r="F68" i="3"/>
  <c r="F69" i="3"/>
  <c r="F7" i="3"/>
  <c r="F70" i="3"/>
  <c r="F71" i="3"/>
  <c r="F72" i="3"/>
  <c r="F76" i="3"/>
  <c r="F77" i="3"/>
  <c r="F203" i="3"/>
  <c r="F79" i="3"/>
  <c r="F80" i="3"/>
  <c r="F82" i="3"/>
  <c r="F85" i="3"/>
  <c r="F214" i="3"/>
  <c r="F87" i="3"/>
  <c r="F88" i="3"/>
  <c r="F89" i="3"/>
  <c r="F91" i="3"/>
  <c r="F93" i="3"/>
  <c r="F10" i="3"/>
  <c r="F95" i="3"/>
  <c r="F215" i="3"/>
  <c r="F146" i="3"/>
  <c r="F216" i="3"/>
  <c r="F81" i="3"/>
  <c r="F100" i="3"/>
  <c r="F102" i="3"/>
  <c r="F105" i="3"/>
  <c r="F112" i="3"/>
  <c r="F113" i="3"/>
  <c r="F217" i="3"/>
  <c r="F115" i="3"/>
  <c r="F118" i="3"/>
  <c r="F218" i="3"/>
  <c r="F123" i="3"/>
  <c r="F207" i="3"/>
  <c r="F125" i="3"/>
  <c r="F126" i="3"/>
  <c r="F129" i="3"/>
  <c r="F132" i="3"/>
  <c r="F136" i="3"/>
  <c r="F137" i="3"/>
  <c r="F6" i="3"/>
  <c r="F139" i="3"/>
  <c r="F140" i="3"/>
  <c r="F142" i="3"/>
  <c r="F219" i="3"/>
  <c r="F148" i="3"/>
  <c r="F150" i="3"/>
  <c r="F210" i="3"/>
  <c r="F153" i="3"/>
  <c r="F154" i="3"/>
  <c r="F223" i="3"/>
  <c r="F163" i="3"/>
  <c r="F164" i="3"/>
  <c r="F166" i="3"/>
  <c r="F170" i="3"/>
  <c r="F224" i="3"/>
  <c r="F173" i="3"/>
  <c r="F212" i="3"/>
  <c r="F220" i="3"/>
  <c r="F175" i="3"/>
  <c r="F176" i="3"/>
  <c r="F182" i="3"/>
  <c r="F183" i="3"/>
  <c r="F19" i="3"/>
  <c r="F188" i="3"/>
  <c r="F189" i="3"/>
  <c r="F221" i="3"/>
  <c r="F193" i="3"/>
  <c r="F119" i="3"/>
  <c r="F165" i="3"/>
  <c r="F206" i="3"/>
  <c r="F205" i="3"/>
  <c r="F17" i="3"/>
  <c r="F204" i="3"/>
  <c r="F133" i="3"/>
  <c r="F110" i="3"/>
  <c r="F187" i="3"/>
  <c r="F196" i="3"/>
  <c r="F103" i="3"/>
  <c r="F124" i="3"/>
  <c r="F208" i="3"/>
  <c r="F162" i="3"/>
  <c r="F96" i="3"/>
  <c r="F200" i="3"/>
  <c r="F202" i="3"/>
  <c r="F20" i="3"/>
  <c r="F84" i="3"/>
  <c r="F174" i="3"/>
  <c r="F161" i="3"/>
  <c r="F211" i="3"/>
  <c r="E106" i="3"/>
  <c r="E8" i="3"/>
  <c r="E11" i="3"/>
  <c r="E12" i="3"/>
  <c r="E14" i="3"/>
  <c r="E18" i="3"/>
  <c r="E197" i="3"/>
  <c r="E101" i="3"/>
  <c r="E21" i="3"/>
  <c r="E23" i="3"/>
  <c r="E120" i="3"/>
  <c r="E24" i="3"/>
  <c r="E159" i="3"/>
  <c r="E26" i="3"/>
  <c r="E92" i="3"/>
  <c r="E160" i="3"/>
  <c r="E28" i="3"/>
  <c r="E29" i="3"/>
  <c r="E30" i="3"/>
  <c r="E33" i="3"/>
  <c r="E35" i="3"/>
  <c r="E36" i="3"/>
  <c r="E104" i="3"/>
  <c r="E45" i="3"/>
  <c r="E46" i="3"/>
  <c r="E48" i="3"/>
  <c r="E50" i="3"/>
  <c r="E138" i="3"/>
  <c r="E53" i="3"/>
  <c r="E54" i="3"/>
  <c r="E128" i="3"/>
  <c r="E57" i="3"/>
  <c r="E145" i="3"/>
  <c r="E59" i="3"/>
  <c r="E74" i="3"/>
  <c r="E222" i="3"/>
  <c r="E61" i="3"/>
  <c r="E62" i="3"/>
  <c r="E64" i="3"/>
  <c r="E65" i="3"/>
  <c r="E68" i="3"/>
  <c r="E69" i="3"/>
  <c r="E7" i="3"/>
  <c r="E70" i="3"/>
  <c r="E71" i="3"/>
  <c r="E72" i="3"/>
  <c r="E76" i="3"/>
  <c r="E77" i="3"/>
  <c r="E203" i="3"/>
  <c r="E79" i="3"/>
  <c r="E80" i="3"/>
  <c r="E82" i="3"/>
  <c r="E85" i="3"/>
  <c r="E214" i="3"/>
  <c r="E87" i="3"/>
  <c r="E88" i="3"/>
  <c r="E89" i="3"/>
  <c r="E91" i="3"/>
  <c r="E93" i="3"/>
  <c r="E10" i="3"/>
  <c r="E95" i="3"/>
  <c r="E215" i="3"/>
  <c r="E146" i="3"/>
  <c r="E216" i="3"/>
  <c r="E81" i="3"/>
  <c r="E100" i="3"/>
  <c r="E102" i="3"/>
  <c r="E105" i="3"/>
  <c r="E112" i="3"/>
  <c r="E113" i="3"/>
  <c r="E217" i="3"/>
  <c r="E115" i="3"/>
  <c r="E118" i="3"/>
  <c r="E218" i="3"/>
  <c r="E123" i="3"/>
  <c r="E207" i="3"/>
  <c r="E125" i="3"/>
  <c r="E126" i="3"/>
  <c r="E129" i="3"/>
  <c r="E132" i="3"/>
  <c r="E136" i="3"/>
  <c r="E137" i="3"/>
  <c r="E6" i="3"/>
  <c r="E139" i="3"/>
  <c r="E140" i="3"/>
  <c r="E142" i="3"/>
  <c r="E219" i="3"/>
  <c r="E148" i="3"/>
  <c r="E150" i="3"/>
  <c r="E210" i="3"/>
  <c r="E153" i="3"/>
  <c r="E154" i="3"/>
  <c r="E223" i="3"/>
  <c r="E163" i="3"/>
  <c r="E164" i="3"/>
  <c r="E166" i="3"/>
  <c r="E170" i="3"/>
  <c r="E224" i="3"/>
  <c r="E173" i="3"/>
  <c r="E212" i="3"/>
  <c r="E220" i="3"/>
  <c r="E175" i="3"/>
  <c r="E176" i="3"/>
  <c r="E182" i="3"/>
  <c r="E183" i="3"/>
  <c r="E19" i="3"/>
  <c r="E188" i="3"/>
  <c r="E189" i="3"/>
  <c r="E221" i="3"/>
  <c r="E193" i="3"/>
  <c r="E119" i="3"/>
  <c r="E165" i="3"/>
  <c r="E206" i="3"/>
  <c r="E205" i="3"/>
  <c r="E17" i="3"/>
  <c r="E204" i="3"/>
  <c r="E133" i="3"/>
  <c r="E110" i="3"/>
  <c r="E187" i="3"/>
  <c r="E196" i="3"/>
  <c r="E103" i="3"/>
  <c r="E124" i="3"/>
  <c r="E208" i="3"/>
  <c r="E162" i="3"/>
  <c r="E96" i="3"/>
  <c r="E200" i="3"/>
  <c r="E202" i="3"/>
  <c r="E20" i="3"/>
  <c r="E84" i="3"/>
  <c r="E174" i="3"/>
  <c r="E161" i="3"/>
  <c r="E211" i="3"/>
  <c r="D8" i="3"/>
  <c r="D11" i="3"/>
  <c r="D12" i="3"/>
  <c r="D14" i="3"/>
  <c r="D18" i="3"/>
  <c r="D197" i="3"/>
  <c r="D101" i="3"/>
  <c r="D21" i="3"/>
  <c r="D23" i="3"/>
  <c r="D120" i="3"/>
  <c r="D24" i="3"/>
  <c r="D159" i="3"/>
  <c r="D26" i="3"/>
  <c r="D92" i="3"/>
  <c r="D160" i="3"/>
  <c r="D28" i="3"/>
  <c r="D29" i="3"/>
  <c r="D30" i="3"/>
  <c r="D33" i="3"/>
  <c r="D35" i="3"/>
  <c r="D36" i="3"/>
  <c r="D104" i="3"/>
  <c r="D45" i="3"/>
  <c r="D46" i="3"/>
  <c r="D48" i="3"/>
  <c r="D50" i="3"/>
  <c r="D138" i="3"/>
  <c r="D53" i="3"/>
  <c r="D54" i="3"/>
  <c r="D128" i="3"/>
  <c r="D57" i="3"/>
  <c r="D145" i="3"/>
  <c r="D59" i="3"/>
  <c r="D74" i="3"/>
  <c r="D222" i="3"/>
  <c r="D61" i="3"/>
  <c r="D62" i="3"/>
  <c r="D64" i="3"/>
  <c r="D65" i="3"/>
  <c r="D68" i="3"/>
  <c r="D69" i="3"/>
  <c r="D7" i="3"/>
  <c r="D70" i="3"/>
  <c r="D71" i="3"/>
  <c r="D72" i="3"/>
  <c r="D76" i="3"/>
  <c r="D77" i="3"/>
  <c r="D203" i="3"/>
  <c r="D79" i="3"/>
  <c r="D80" i="3"/>
  <c r="D82" i="3"/>
  <c r="D85" i="3"/>
  <c r="D214" i="3"/>
  <c r="D87" i="3"/>
  <c r="D88" i="3"/>
  <c r="D89" i="3"/>
  <c r="D91" i="3"/>
  <c r="D93" i="3"/>
  <c r="D10" i="3"/>
  <c r="D95" i="3"/>
  <c r="D215" i="3"/>
  <c r="D146" i="3"/>
  <c r="D216" i="3"/>
  <c r="D98" i="3"/>
  <c r="D81" i="3"/>
  <c r="D100" i="3"/>
  <c r="D102" i="3"/>
  <c r="D105" i="3"/>
  <c r="D112" i="3"/>
  <c r="D113" i="3"/>
  <c r="D217" i="3"/>
  <c r="D115" i="3"/>
  <c r="D118" i="3"/>
  <c r="D218" i="3"/>
  <c r="D123" i="3"/>
  <c r="D207" i="3"/>
  <c r="D125" i="3"/>
  <c r="D126" i="3"/>
  <c r="D129" i="3"/>
  <c r="D132" i="3"/>
  <c r="D136" i="3"/>
  <c r="D137" i="3"/>
  <c r="D6" i="3"/>
  <c r="D139" i="3"/>
  <c r="D140" i="3"/>
  <c r="D142" i="3"/>
  <c r="D219" i="3"/>
  <c r="D148" i="3"/>
  <c r="D150" i="3"/>
  <c r="D210" i="3"/>
  <c r="D153" i="3"/>
  <c r="D154" i="3"/>
  <c r="D157" i="3"/>
  <c r="D223" i="3"/>
  <c r="D163" i="3"/>
  <c r="D164" i="3"/>
  <c r="D166" i="3"/>
  <c r="D170" i="3"/>
  <c r="D224" i="3"/>
  <c r="D173" i="3"/>
  <c r="D212" i="3"/>
  <c r="D220" i="3"/>
  <c r="D175" i="3"/>
  <c r="D176" i="3"/>
  <c r="D182" i="3"/>
  <c r="D183" i="3"/>
  <c r="D19" i="3"/>
  <c r="D188" i="3"/>
  <c r="D189" i="3"/>
  <c r="D221" i="3"/>
  <c r="D193" i="3"/>
  <c r="D119" i="3"/>
  <c r="D165" i="3"/>
  <c r="D206" i="3"/>
  <c r="D205" i="3"/>
  <c r="D17" i="3"/>
  <c r="D204" i="3"/>
  <c r="D133" i="3"/>
  <c r="D110" i="3"/>
  <c r="D187" i="3"/>
  <c r="D196" i="3"/>
  <c r="D103" i="3"/>
  <c r="D124" i="3"/>
  <c r="D208" i="3"/>
  <c r="D162" i="3"/>
  <c r="D96" i="3"/>
  <c r="D200" i="3"/>
  <c r="D202" i="3"/>
  <c r="D20" i="3"/>
  <c r="D84" i="3"/>
  <c r="D174" i="3"/>
  <c r="D161" i="3"/>
  <c r="D211" i="3"/>
  <c r="D106" i="3"/>
  <c r="C8" i="3"/>
  <c r="C11" i="3"/>
  <c r="C12" i="3"/>
  <c r="C14" i="3"/>
  <c r="C18" i="3"/>
  <c r="C197" i="3"/>
  <c r="C101" i="3"/>
  <c r="C21" i="3"/>
  <c r="C23" i="3"/>
  <c r="C120" i="3"/>
  <c r="C24" i="3"/>
  <c r="C159" i="3"/>
  <c r="C26" i="3"/>
  <c r="C92" i="3"/>
  <c r="C160" i="3"/>
  <c r="C28" i="3"/>
  <c r="C29" i="3"/>
  <c r="C30" i="3"/>
  <c r="C33" i="3"/>
  <c r="C35" i="3"/>
  <c r="C36" i="3"/>
  <c r="C104" i="3"/>
  <c r="C45" i="3"/>
  <c r="C46" i="3"/>
  <c r="C48" i="3"/>
  <c r="C50" i="3"/>
  <c r="C138" i="3"/>
  <c r="C53" i="3"/>
  <c r="C54" i="3"/>
  <c r="C128" i="3"/>
  <c r="C57" i="3"/>
  <c r="C145" i="3"/>
  <c r="C59" i="3"/>
  <c r="C74" i="3"/>
  <c r="C222" i="3"/>
  <c r="C61" i="3"/>
  <c r="C62" i="3"/>
  <c r="C64" i="3"/>
  <c r="C65" i="3"/>
  <c r="C68" i="3"/>
  <c r="C69" i="3"/>
  <c r="C7" i="3"/>
  <c r="C70" i="3"/>
  <c r="C71" i="3"/>
  <c r="C72" i="3"/>
  <c r="C76" i="3"/>
  <c r="C77" i="3"/>
  <c r="C203" i="3"/>
  <c r="C79" i="3"/>
  <c r="C80" i="3"/>
  <c r="C82" i="3"/>
  <c r="C85" i="3"/>
  <c r="C214" i="3"/>
  <c r="C87" i="3"/>
  <c r="C88" i="3"/>
  <c r="C89" i="3"/>
  <c r="C91" i="3"/>
  <c r="C93" i="3"/>
  <c r="C10" i="3"/>
  <c r="C95" i="3"/>
  <c r="C215" i="3"/>
  <c r="C146" i="3"/>
  <c r="C216" i="3"/>
  <c r="C81" i="3"/>
  <c r="C100" i="3"/>
  <c r="C102" i="3"/>
  <c r="C105" i="3"/>
  <c r="C112" i="3"/>
  <c r="C113" i="3"/>
  <c r="C217" i="3"/>
  <c r="C115" i="3"/>
  <c r="C118" i="3"/>
  <c r="C218" i="3"/>
  <c r="C123" i="3"/>
  <c r="C207" i="3"/>
  <c r="C125" i="3"/>
  <c r="C126" i="3"/>
  <c r="C129" i="3"/>
  <c r="C132" i="3"/>
  <c r="C136" i="3"/>
  <c r="C137" i="3"/>
  <c r="C6" i="3"/>
  <c r="C139" i="3"/>
  <c r="C140" i="3"/>
  <c r="C142" i="3"/>
  <c r="C219" i="3"/>
  <c r="C148" i="3"/>
  <c r="C150" i="3"/>
  <c r="C210" i="3"/>
  <c r="C153" i="3"/>
  <c r="C154" i="3"/>
  <c r="C156" i="3"/>
  <c r="C223" i="3"/>
  <c r="C163" i="3"/>
  <c r="C164" i="3"/>
  <c r="C166" i="3"/>
  <c r="C170" i="3"/>
  <c r="C224" i="3"/>
  <c r="C173" i="3"/>
  <c r="C212" i="3"/>
  <c r="C220" i="3"/>
  <c r="C175" i="3"/>
  <c r="C176" i="3"/>
  <c r="C182" i="3"/>
  <c r="C183" i="3"/>
  <c r="C19" i="3"/>
  <c r="C188" i="3"/>
  <c r="C189" i="3"/>
  <c r="C221" i="3"/>
  <c r="C193" i="3"/>
  <c r="C94" i="3"/>
  <c r="C119" i="3"/>
  <c r="C165" i="3"/>
  <c r="C206" i="3"/>
  <c r="C205" i="3"/>
  <c r="C17" i="3"/>
  <c r="C204" i="3"/>
  <c r="C133" i="3"/>
  <c r="C110" i="3"/>
  <c r="C187" i="3"/>
  <c r="C196" i="3"/>
  <c r="C103" i="3"/>
  <c r="C124" i="3"/>
  <c r="C208" i="3"/>
  <c r="C162" i="3"/>
  <c r="C96" i="3"/>
  <c r="C200" i="3"/>
  <c r="C202" i="3"/>
  <c r="C20" i="3"/>
  <c r="C84" i="3"/>
  <c r="C174" i="3"/>
  <c r="C161" i="3"/>
  <c r="C211" i="3"/>
  <c r="C106" i="3"/>
  <c r="G11" i="5"/>
  <c r="F11" i="5"/>
  <c r="E11" i="5"/>
  <c r="D11" i="5"/>
  <c r="C11" i="5"/>
  <c r="G51" i="5"/>
  <c r="F51" i="5"/>
  <c r="E51" i="5"/>
  <c r="D51" i="5"/>
  <c r="C51" i="5"/>
  <c r="G40" i="5"/>
  <c r="F40" i="5"/>
  <c r="E40" i="5"/>
  <c r="D40" i="5"/>
  <c r="C40" i="5"/>
  <c r="G7" i="5"/>
  <c r="F7" i="5"/>
  <c r="E7" i="5"/>
  <c r="D7" i="5"/>
  <c r="C7" i="5"/>
  <c r="G21" i="5"/>
  <c r="F21" i="5"/>
  <c r="E21" i="5"/>
  <c r="D21" i="5"/>
  <c r="C21" i="5"/>
  <c r="G25" i="5"/>
  <c r="F25" i="5"/>
  <c r="E25" i="5"/>
  <c r="D25" i="5"/>
  <c r="C25" i="5"/>
  <c r="G45" i="5"/>
  <c r="F45" i="5"/>
  <c r="E45" i="5"/>
  <c r="D45" i="5"/>
  <c r="C45" i="5"/>
  <c r="G39" i="5"/>
  <c r="F39" i="5"/>
  <c r="E39" i="5"/>
  <c r="D39" i="5"/>
  <c r="C39" i="5"/>
  <c r="G37" i="5"/>
  <c r="F37" i="5"/>
  <c r="E37" i="5"/>
  <c r="D37" i="5"/>
  <c r="C37" i="5"/>
  <c r="G27" i="5"/>
  <c r="F27" i="5"/>
  <c r="E27" i="5"/>
  <c r="D27" i="5"/>
  <c r="C27" i="5"/>
  <c r="G14" i="5"/>
  <c r="F14" i="5"/>
  <c r="E14" i="5"/>
  <c r="D14" i="5"/>
  <c r="C14" i="5"/>
  <c r="G3" i="5"/>
  <c r="F3" i="5"/>
  <c r="E3" i="5"/>
  <c r="D3" i="5"/>
  <c r="C3" i="5"/>
  <c r="C80" i="5" l="1"/>
  <c r="D80" i="5"/>
  <c r="E80" i="5"/>
  <c r="F80" i="5"/>
  <c r="G80" i="5"/>
  <c r="C84" i="5"/>
  <c r="D84" i="5"/>
  <c r="E84" i="5"/>
  <c r="F84" i="5"/>
  <c r="G84" i="5"/>
  <c r="C81" i="5"/>
  <c r="D81" i="5"/>
  <c r="E81" i="5"/>
  <c r="F81" i="5"/>
  <c r="G81" i="5"/>
  <c r="D94" i="3"/>
  <c r="E94" i="3"/>
  <c r="E156" i="3"/>
  <c r="F94" i="3"/>
  <c r="F156" i="3"/>
  <c r="G156" i="3"/>
  <c r="E98" i="3"/>
  <c r="C82" i="5"/>
  <c r="D82" i="5"/>
  <c r="G82" i="5"/>
  <c r="E82" i="5"/>
  <c r="F82" i="5"/>
  <c r="C79" i="5"/>
  <c r="D79" i="5"/>
  <c r="F79" i="5"/>
  <c r="G79" i="5"/>
  <c r="E79" i="5"/>
  <c r="N22" i="1"/>
  <c r="N16" i="1"/>
  <c r="N7" i="1"/>
  <c r="N10" i="1"/>
  <c r="N13" i="1"/>
  <c r="N19" i="1"/>
  <c r="D107" i="3"/>
  <c r="D155" i="3"/>
  <c r="C157" i="3"/>
  <c r="K157" i="3" s="1"/>
  <c r="C155" i="3"/>
  <c r="K155" i="3" s="1"/>
  <c r="E155" i="3"/>
  <c r="G147" i="3"/>
  <c r="E147" i="3"/>
  <c r="F147" i="3"/>
  <c r="G157" i="3"/>
  <c r="C147" i="3"/>
  <c r="E157" i="3"/>
  <c r="D116" i="3"/>
  <c r="K204" i="3"/>
  <c r="K200" i="3"/>
  <c r="K17" i="3"/>
  <c r="K162" i="3"/>
  <c r="K208" i="3"/>
  <c r="K206" i="3"/>
  <c r="K205" i="3"/>
  <c r="K165" i="3"/>
  <c r="K202" i="3"/>
  <c r="F63" i="3"/>
  <c r="C107" i="3"/>
  <c r="F43" i="3"/>
  <c r="F155" i="3"/>
  <c r="D43" i="3"/>
  <c r="D63" i="3"/>
  <c r="E107" i="3"/>
  <c r="C63" i="3"/>
  <c r="C43" i="3"/>
  <c r="E43" i="3"/>
  <c r="C116" i="3"/>
  <c r="G107" i="3"/>
  <c r="E116" i="3"/>
  <c r="F107" i="3"/>
  <c r="G63" i="3"/>
  <c r="H211" i="3"/>
  <c r="H161" i="3"/>
  <c r="H174" i="3"/>
  <c r="K174" i="3"/>
  <c r="H84" i="3"/>
  <c r="K20" i="3"/>
  <c r="H20" i="3"/>
  <c r="H202" i="3"/>
  <c r="H200" i="3"/>
  <c r="H96" i="3"/>
  <c r="H162" i="3"/>
  <c r="H208" i="3"/>
  <c r="H124" i="3"/>
  <c r="H187" i="3"/>
  <c r="G43" i="3"/>
  <c r="H103" i="3"/>
  <c r="K196" i="3"/>
  <c r="H196" i="3"/>
  <c r="K187" i="3"/>
  <c r="H110" i="3"/>
  <c r="H133" i="3"/>
  <c r="H204" i="3"/>
  <c r="H17" i="3"/>
  <c r="H205" i="3"/>
  <c r="H206" i="3"/>
  <c r="H165" i="3"/>
  <c r="H119" i="3"/>
  <c r="F116" i="3"/>
  <c r="H94" i="3"/>
  <c r="K94" i="3"/>
  <c r="G116" i="3"/>
  <c r="L174" i="3"/>
  <c r="H106" i="3"/>
  <c r="K221" i="3"/>
  <c r="K216" i="3"/>
  <c r="K89" i="3"/>
  <c r="K36" i="3"/>
  <c r="H189" i="3"/>
  <c r="K112" i="3"/>
  <c r="K88" i="3"/>
  <c r="H77" i="3"/>
  <c r="H128" i="3"/>
  <c r="H159" i="3"/>
  <c r="K12" i="3"/>
  <c r="K65" i="3"/>
  <c r="K224" i="3"/>
  <c r="K125" i="3"/>
  <c r="K64" i="3"/>
  <c r="K120" i="3"/>
  <c r="K170" i="3"/>
  <c r="K207" i="3"/>
  <c r="K214" i="3"/>
  <c r="K30" i="3"/>
  <c r="K183" i="3"/>
  <c r="H6" i="3"/>
  <c r="K123" i="3"/>
  <c r="K215" i="3"/>
  <c r="H85" i="3"/>
  <c r="K71" i="3"/>
  <c r="H62" i="3"/>
  <c r="K138" i="3"/>
  <c r="H29" i="3"/>
  <c r="K21" i="3"/>
  <c r="H8" i="3"/>
  <c r="K182" i="3"/>
  <c r="H166" i="3"/>
  <c r="K153" i="3"/>
  <c r="H105" i="3"/>
  <c r="H82" i="3"/>
  <c r="K50" i="3"/>
  <c r="K101" i="3"/>
  <c r="K176" i="3"/>
  <c r="K164" i="3"/>
  <c r="K210" i="3"/>
  <c r="K218" i="3"/>
  <c r="K10" i="3"/>
  <c r="K80" i="3"/>
  <c r="K61" i="3"/>
  <c r="K28" i="3"/>
  <c r="K175" i="3"/>
  <c r="K118" i="3"/>
  <c r="K100" i="3"/>
  <c r="K79" i="3"/>
  <c r="K69" i="3"/>
  <c r="K222" i="3"/>
  <c r="K160" i="3"/>
  <c r="K197" i="3"/>
  <c r="H220" i="3"/>
  <c r="H150" i="3"/>
  <c r="H93" i="3"/>
  <c r="K74" i="3"/>
  <c r="H45" i="3"/>
  <c r="K92" i="3"/>
  <c r="H18" i="3"/>
  <c r="H212" i="3"/>
  <c r="H148" i="3"/>
  <c r="H115" i="3"/>
  <c r="K81" i="3"/>
  <c r="H14" i="3"/>
  <c r="K219" i="3"/>
  <c r="K217" i="3"/>
  <c r="K203" i="3"/>
  <c r="K104" i="3"/>
  <c r="H156" i="3"/>
  <c r="H126" i="3"/>
  <c r="H146" i="3"/>
  <c r="H76" i="3"/>
  <c r="H54" i="3"/>
  <c r="H24" i="3"/>
  <c r="H188" i="3"/>
  <c r="K8" i="3"/>
  <c r="H19" i="3"/>
  <c r="H164" i="3"/>
  <c r="H219" i="3"/>
  <c r="H125" i="3"/>
  <c r="H217" i="3"/>
  <c r="H102" i="3"/>
  <c r="H91" i="3"/>
  <c r="H80" i="3"/>
  <c r="H68" i="3"/>
  <c r="H61" i="3"/>
  <c r="H53" i="3"/>
  <c r="H104" i="3"/>
  <c r="H28" i="3"/>
  <c r="H120" i="3"/>
  <c r="K189" i="3"/>
  <c r="K220" i="3"/>
  <c r="K150" i="3"/>
  <c r="K6" i="3"/>
  <c r="K93" i="3"/>
  <c r="K128" i="3"/>
  <c r="K29" i="3"/>
  <c r="K159" i="3"/>
  <c r="K106" i="3"/>
  <c r="H163" i="3"/>
  <c r="H137" i="3"/>
  <c r="H207" i="3"/>
  <c r="H113" i="3"/>
  <c r="H100" i="3"/>
  <c r="H89" i="3"/>
  <c r="H79" i="3"/>
  <c r="H72" i="3"/>
  <c r="H222" i="3"/>
  <c r="H36" i="3"/>
  <c r="H160" i="3"/>
  <c r="H23" i="3"/>
  <c r="K212" i="3"/>
  <c r="K166" i="3"/>
  <c r="K148" i="3"/>
  <c r="K105" i="3"/>
  <c r="K146" i="3"/>
  <c r="K82" i="3"/>
  <c r="K76" i="3"/>
  <c r="K24" i="3"/>
  <c r="H183" i="3"/>
  <c r="H154" i="3"/>
  <c r="H142" i="3"/>
  <c r="H136" i="3"/>
  <c r="H123" i="3"/>
  <c r="H112" i="3"/>
  <c r="H215" i="3"/>
  <c r="H88" i="3"/>
  <c r="H71" i="3"/>
  <c r="H74" i="3"/>
  <c r="H138" i="3"/>
  <c r="H92" i="3"/>
  <c r="H21" i="3"/>
  <c r="H12" i="3"/>
  <c r="H182" i="3"/>
  <c r="H173" i="3"/>
  <c r="H153" i="3"/>
  <c r="H81" i="3"/>
  <c r="H95" i="3"/>
  <c r="H70" i="3"/>
  <c r="H65" i="3"/>
  <c r="H59" i="3"/>
  <c r="H50" i="3"/>
  <c r="H35" i="3"/>
  <c r="H26" i="3"/>
  <c r="H101" i="3"/>
  <c r="H193" i="3"/>
  <c r="H176" i="3"/>
  <c r="H224" i="3"/>
  <c r="H210" i="3"/>
  <c r="H140" i="3"/>
  <c r="H132" i="3"/>
  <c r="H218" i="3"/>
  <c r="H98" i="3"/>
  <c r="H10" i="3"/>
  <c r="H87" i="3"/>
  <c r="H203" i="3"/>
  <c r="H7" i="3"/>
  <c r="H64" i="3"/>
  <c r="H145" i="3"/>
  <c r="H48" i="3"/>
  <c r="H33" i="3"/>
  <c r="H11" i="3"/>
  <c r="H221" i="3"/>
  <c r="H175" i="3"/>
  <c r="H170" i="3"/>
  <c r="H223" i="3"/>
  <c r="H139" i="3"/>
  <c r="H129" i="3"/>
  <c r="H118" i="3"/>
  <c r="H216" i="3"/>
  <c r="H214" i="3"/>
  <c r="H69" i="3"/>
  <c r="H57" i="3"/>
  <c r="H46" i="3"/>
  <c r="H30" i="3"/>
  <c r="H197" i="3"/>
  <c r="L17" i="3"/>
  <c r="L202" i="3"/>
  <c r="L196" i="3"/>
  <c r="L119" i="3"/>
  <c r="K119" i="3" s="1"/>
  <c r="L84" i="3"/>
  <c r="K84" i="3" s="1"/>
  <c r="L204" i="3"/>
  <c r="L205" i="3"/>
  <c r="L124" i="3"/>
  <c r="K124" i="3" s="1"/>
  <c r="L94" i="3"/>
  <c r="L206" i="3"/>
  <c r="L103" i="3"/>
  <c r="K103" i="3" s="1"/>
  <c r="L96" i="3"/>
  <c r="K96" i="3" s="1"/>
  <c r="L208" i="3"/>
  <c r="L133" i="3"/>
  <c r="K133" i="3" s="1"/>
  <c r="L161" i="3"/>
  <c r="K161" i="3" s="1"/>
  <c r="L162" i="3"/>
  <c r="L110" i="3"/>
  <c r="K110" i="3" s="1"/>
  <c r="L20" i="3"/>
  <c r="L200" i="3"/>
  <c r="L187" i="3"/>
  <c r="L165" i="3"/>
  <c r="L211" i="3"/>
  <c r="L212" i="3"/>
  <c r="L166" i="3"/>
  <c r="L156" i="3"/>
  <c r="K156" i="3" s="1"/>
  <c r="L148" i="3"/>
  <c r="L137" i="3"/>
  <c r="K137" i="3" s="1"/>
  <c r="L207" i="3"/>
  <c r="L113" i="3"/>
  <c r="K113" i="3" s="1"/>
  <c r="L215" i="3"/>
  <c r="L88" i="3"/>
  <c r="L70" i="3"/>
  <c r="K70" i="3" s="1"/>
  <c r="L65" i="3"/>
  <c r="L145" i="3"/>
  <c r="K145" i="3" s="1"/>
  <c r="L48" i="3"/>
  <c r="K48" i="3" s="1"/>
  <c r="L30" i="3"/>
  <c r="L197" i="3"/>
  <c r="L19" i="3"/>
  <c r="K19" i="3" s="1"/>
  <c r="L164" i="3"/>
  <c r="L219" i="3"/>
  <c r="L136" i="3"/>
  <c r="K136" i="3" s="1"/>
  <c r="L123" i="3"/>
  <c r="L112" i="3"/>
  <c r="L81" i="3"/>
  <c r="L95" i="3"/>
  <c r="K95" i="3" s="1"/>
  <c r="L7" i="3"/>
  <c r="K7" i="3" s="1"/>
  <c r="L64" i="3"/>
  <c r="L57" i="3"/>
  <c r="K57" i="3" s="1"/>
  <c r="L46" i="3"/>
  <c r="K46" i="3" s="1"/>
  <c r="L29" i="3"/>
  <c r="L159" i="3"/>
  <c r="L18" i="3"/>
  <c r="K18" i="3" s="1"/>
  <c r="L8" i="3"/>
  <c r="L163" i="3"/>
  <c r="K163" i="3" s="1"/>
  <c r="L142" i="3"/>
  <c r="K142" i="3" s="1"/>
  <c r="L98" i="3"/>
  <c r="K98" i="3" s="1"/>
  <c r="L10" i="3"/>
  <c r="L87" i="3"/>
  <c r="K87" i="3" s="1"/>
  <c r="L203" i="3"/>
  <c r="L69" i="3"/>
  <c r="L62" i="3"/>
  <c r="K62" i="3" s="1"/>
  <c r="L128" i="3"/>
  <c r="L45" i="3"/>
  <c r="K45" i="3" s="1"/>
  <c r="L24" i="3"/>
  <c r="L14" i="3"/>
  <c r="K14" i="3" s="1"/>
  <c r="L106" i="3"/>
  <c r="L183" i="3"/>
  <c r="L154" i="3"/>
  <c r="K154" i="3" s="1"/>
  <c r="L132" i="3"/>
  <c r="K132" i="3" s="1"/>
  <c r="L218" i="3"/>
  <c r="L216" i="3"/>
  <c r="L214" i="3"/>
  <c r="L77" i="3"/>
  <c r="K77" i="3" s="1"/>
  <c r="L54" i="3"/>
  <c r="K54" i="3" s="1"/>
  <c r="L104" i="3"/>
  <c r="L28" i="3"/>
  <c r="L120" i="3"/>
  <c r="L193" i="3"/>
  <c r="K193" i="3" s="1"/>
  <c r="L182" i="3"/>
  <c r="L173" i="3"/>
  <c r="K173" i="3" s="1"/>
  <c r="L153" i="3"/>
  <c r="L140" i="3"/>
  <c r="K140" i="3" s="1"/>
  <c r="L129" i="3"/>
  <c r="K129" i="3" s="1"/>
  <c r="L118" i="3"/>
  <c r="L93" i="3"/>
  <c r="L85" i="3"/>
  <c r="K85" i="3" s="1"/>
  <c r="L76" i="3"/>
  <c r="L61" i="3"/>
  <c r="L53" i="3"/>
  <c r="K53" i="3" s="1"/>
  <c r="L36" i="3"/>
  <c r="L160" i="3"/>
  <c r="L23" i="3"/>
  <c r="K23" i="3" s="1"/>
  <c r="L221" i="3"/>
  <c r="L176" i="3"/>
  <c r="L224" i="3"/>
  <c r="L210" i="3"/>
  <c r="L139" i="3"/>
  <c r="K139" i="3" s="1"/>
  <c r="L146" i="3"/>
  <c r="L82" i="3"/>
  <c r="L68" i="3"/>
  <c r="K68" i="3" s="1"/>
  <c r="L222" i="3"/>
  <c r="L92" i="3"/>
  <c r="L21" i="3"/>
  <c r="L12" i="3"/>
  <c r="L100" i="3"/>
  <c r="L189" i="3"/>
  <c r="L175" i="3"/>
  <c r="L170" i="3"/>
  <c r="L6" i="3"/>
  <c r="L126" i="3"/>
  <c r="K126" i="3" s="1"/>
  <c r="L115" i="3"/>
  <c r="K115" i="3" s="1"/>
  <c r="L105" i="3"/>
  <c r="L91" i="3"/>
  <c r="K91" i="3" s="1"/>
  <c r="L80" i="3"/>
  <c r="L72" i="3"/>
  <c r="K72" i="3" s="1"/>
  <c r="L74" i="3"/>
  <c r="L138" i="3"/>
  <c r="L35" i="3"/>
  <c r="K35" i="3" s="1"/>
  <c r="L26" i="3"/>
  <c r="K26" i="3" s="1"/>
  <c r="L101" i="3"/>
  <c r="L188" i="3"/>
  <c r="K188" i="3" s="1"/>
  <c r="L220" i="3"/>
  <c r="L223" i="3"/>
  <c r="K223" i="3" s="1"/>
  <c r="L150" i="3"/>
  <c r="L125" i="3"/>
  <c r="L217" i="3"/>
  <c r="L102" i="3"/>
  <c r="K102" i="3" s="1"/>
  <c r="L89" i="3"/>
  <c r="L79" i="3"/>
  <c r="L71" i="3"/>
  <c r="L59" i="3"/>
  <c r="K59" i="3" s="1"/>
  <c r="L50" i="3"/>
  <c r="L33" i="3"/>
  <c r="K33" i="3" s="1"/>
  <c r="L11" i="3"/>
  <c r="K11" i="3" s="1"/>
  <c r="H51" i="5"/>
  <c r="H21" i="5"/>
  <c r="H14" i="5"/>
  <c r="H3" i="5"/>
  <c r="H37" i="5"/>
  <c r="H40" i="5"/>
  <c r="H45" i="5"/>
  <c r="H39" i="5"/>
  <c r="H7" i="5"/>
  <c r="H25" i="5"/>
  <c r="H27" i="5"/>
  <c r="H11" i="5"/>
  <c r="J79" i="5" l="1"/>
  <c r="H79" i="5"/>
  <c r="H82" i="5"/>
  <c r="J82" i="5"/>
  <c r="H81" i="5"/>
  <c r="J81" i="5"/>
  <c r="H84" i="5"/>
  <c r="J84" i="5"/>
  <c r="H80" i="5"/>
  <c r="J80" i="5"/>
  <c r="H157" i="3"/>
  <c r="L157" i="3"/>
  <c r="H147" i="3"/>
  <c r="L147" i="3"/>
  <c r="H155" i="3"/>
  <c r="K43" i="3"/>
  <c r="K116" i="3"/>
  <c r="L155" i="3"/>
  <c r="H43" i="3"/>
  <c r="H107" i="3"/>
  <c r="L107" i="3"/>
  <c r="K107" i="3" s="1"/>
  <c r="H63" i="3"/>
  <c r="L63" i="3"/>
  <c r="K63" i="3" s="1"/>
  <c r="L43" i="3"/>
  <c r="H116" i="3"/>
  <c r="L116" i="3"/>
  <c r="O10" i="3" l="1"/>
  <c r="O13" i="3"/>
  <c r="O14" i="3"/>
  <c r="O12" i="3"/>
  <c r="O11" i="3"/>
  <c r="O16" i="3"/>
  <c r="O15" i="3"/>
  <c r="I116" i="3" a="1"/>
  <c r="I116" i="3" s="1"/>
  <c r="J116" i="3" s="1"/>
  <c r="I43" i="3" a="1"/>
  <c r="I43" i="3" s="1"/>
  <c r="J43" i="3" s="1"/>
  <c r="I107" i="3" a="1"/>
  <c r="I107" i="3" s="1"/>
  <c r="J107" i="3" s="1"/>
  <c r="I63" i="3" a="1"/>
  <c r="I63" i="3" s="1"/>
  <c r="J63" i="3" s="1"/>
  <c r="I7" i="5" a="1"/>
  <c r="I7" i="5" s="1"/>
  <c r="J7" i="5" s="1"/>
  <c r="I126" i="3" a="1"/>
  <c r="I126" i="3" s="1"/>
  <c r="J126" i="3" s="1"/>
  <c r="I26" i="3" a="1"/>
  <c r="I26" i="3" s="1"/>
  <c r="J26" i="3" s="1"/>
  <c r="I176" i="3" a="1"/>
  <c r="I176" i="3" s="1"/>
  <c r="J176" i="3" s="1"/>
  <c r="I200" i="3" a="1"/>
  <c r="I200" i="3" s="1"/>
  <c r="J200" i="3" s="1"/>
  <c r="I21" i="3" a="1"/>
  <c r="I21" i="3" s="1"/>
  <c r="J21" i="3" s="1"/>
  <c r="I48" i="3" a="1"/>
  <c r="I48" i="3" s="1"/>
  <c r="J48" i="3" s="1"/>
  <c r="I69" i="3" a="1"/>
  <c r="I69" i="3" s="1"/>
  <c r="J69" i="3" s="1"/>
  <c r="I224" i="3" a="1"/>
  <c r="I224" i="3" s="1"/>
  <c r="J224" i="3" s="1"/>
  <c r="I102" i="3" a="1"/>
  <c r="I102" i="3" s="1"/>
  <c r="J102" i="3" s="1"/>
  <c r="I202" i="3" a="1"/>
  <c r="I202" i="3" s="1"/>
  <c r="J202" i="3" s="1"/>
  <c r="I91" i="3" a="1"/>
  <c r="I91" i="3" s="1"/>
  <c r="J91" i="3" s="1"/>
  <c r="I174" i="3" a="1"/>
  <c r="I174" i="3" s="1"/>
  <c r="J174" i="3" s="1"/>
  <c r="I217" i="3" a="1"/>
  <c r="I217" i="3" s="1"/>
  <c r="J217" i="3" s="1"/>
  <c r="I21" i="5" a="1"/>
  <c r="I21" i="5" s="1"/>
  <c r="J21" i="5" s="1"/>
  <c r="I101" i="3" a="1"/>
  <c r="I101" i="3" s="1"/>
  <c r="J101" i="3" s="1"/>
  <c r="I74" i="3" a="1"/>
  <c r="I74" i="3" s="1"/>
  <c r="J74" i="3" s="1"/>
  <c r="I88" i="3" a="1"/>
  <c r="I88" i="3" s="1"/>
  <c r="J88" i="3" s="1"/>
  <c r="I165" i="3" a="1"/>
  <c r="I165" i="3" s="1"/>
  <c r="J165" i="3" s="1"/>
  <c r="I148" i="3" a="1"/>
  <c r="I148" i="3" s="1"/>
  <c r="J148" i="3" s="1"/>
  <c r="I188" i="3" a="1"/>
  <c r="I188" i="3" s="1"/>
  <c r="J188" i="3" s="1"/>
  <c r="I189" i="3" a="1"/>
  <c r="I189" i="3" s="1"/>
  <c r="J189" i="3" s="1"/>
  <c r="I19" i="3" a="1"/>
  <c r="I19" i="3" s="1"/>
  <c r="J19" i="3" s="1"/>
  <c r="I187" i="3" a="1"/>
  <c r="I187" i="3" s="1"/>
  <c r="J187" i="3" s="1"/>
  <c r="I129" i="3" a="1"/>
  <c r="I129" i="3" s="1"/>
  <c r="J129" i="3" s="1"/>
  <c r="I137" i="3" a="1"/>
  <c r="I137" i="3" s="1"/>
  <c r="J137" i="3" s="1"/>
  <c r="I208" i="3" a="1"/>
  <c r="I208" i="3" s="1"/>
  <c r="J208" i="3" s="1"/>
  <c r="I211" i="3" a="1"/>
  <c r="I211" i="3" s="1"/>
  <c r="J211" i="3" s="1"/>
  <c r="I136" i="3" a="1"/>
  <c r="I136" i="3" s="1"/>
  <c r="J136" i="3" s="1"/>
  <c r="I12" i="3" a="1"/>
  <c r="I12" i="3" s="1"/>
  <c r="J12" i="3" s="1"/>
  <c r="I170" i="3" a="1"/>
  <c r="I170" i="3" s="1"/>
  <c r="J170" i="3" s="1"/>
  <c r="I124" i="3" a="1"/>
  <c r="I124" i="3" s="1"/>
  <c r="J124" i="3" s="1"/>
  <c r="I153" i="3" a="1"/>
  <c r="I153" i="3" s="1"/>
  <c r="J153" i="3" s="1"/>
  <c r="I104" i="3" a="1"/>
  <c r="I104" i="3" s="1"/>
  <c r="J104" i="3" s="1"/>
  <c r="I62" i="3" a="1"/>
  <c r="I62" i="3" s="1"/>
  <c r="J62" i="3" s="1"/>
  <c r="I112" i="3" a="1"/>
  <c r="I112" i="3" s="1"/>
  <c r="J112" i="3" s="1"/>
  <c r="I36" i="3" a="1"/>
  <c r="I36" i="3" s="1"/>
  <c r="J36" i="3" s="1"/>
  <c r="I53" i="3" a="1"/>
  <c r="I53" i="3" s="1"/>
  <c r="J53" i="3" s="1"/>
  <c r="I24" i="3" a="1"/>
  <c r="I24" i="3" s="1"/>
  <c r="J24" i="3" s="1"/>
  <c r="I94" i="3" a="1"/>
  <c r="I94" i="3" s="1"/>
  <c r="J94" i="3" s="1"/>
  <c r="I17" i="3" a="1"/>
  <c r="I17" i="3" s="1"/>
  <c r="J17" i="3" s="1"/>
  <c r="I139" i="3" a="1"/>
  <c r="I139" i="3" s="1"/>
  <c r="J139" i="3" s="1"/>
  <c r="I70" i="3" a="1"/>
  <c r="I70" i="3" s="1"/>
  <c r="J70" i="3" s="1"/>
  <c r="I89" i="3" a="1"/>
  <c r="I89" i="3" s="1"/>
  <c r="J89" i="3" s="1"/>
  <c r="I150" i="3" a="1"/>
  <c r="I150" i="3" s="1"/>
  <c r="J150" i="3" s="1"/>
  <c r="I155" i="3" a="1"/>
  <c r="I155" i="3" s="1"/>
  <c r="J155" i="3" s="1"/>
  <c r="I206" i="3" a="1"/>
  <c r="I206" i="3" s="1"/>
  <c r="J206" i="3" s="1"/>
  <c r="I45" i="5" a="1"/>
  <c r="I45" i="5" s="1"/>
  <c r="J45" i="5" s="1"/>
  <c r="I79" i="3" a="1"/>
  <c r="I79" i="3" s="1"/>
  <c r="J79" i="3" s="1"/>
  <c r="I87" i="3" a="1"/>
  <c r="I87" i="3" s="1"/>
  <c r="J87" i="3" s="1"/>
  <c r="I205" i="3" a="1"/>
  <c r="I205" i="3" s="1"/>
  <c r="J205" i="3" s="1"/>
  <c r="I51" i="5" a="1"/>
  <c r="I51" i="5" s="1"/>
  <c r="J51" i="5" s="1"/>
  <c r="I219" i="3" a="1"/>
  <c r="I219" i="3" s="1"/>
  <c r="J219" i="3" s="1"/>
  <c r="I138" i="3" a="1"/>
  <c r="I138" i="3" s="1"/>
  <c r="J138" i="3" s="1"/>
  <c r="I98" i="3" a="1"/>
  <c r="I98" i="3" s="1"/>
  <c r="J98" i="3" s="1"/>
  <c r="I6" i="3" a="1"/>
  <c r="I6" i="3" s="1"/>
  <c r="J6" i="3" s="1"/>
  <c r="I3" i="5" a="1"/>
  <c r="I3" i="5" s="1"/>
  <c r="J3" i="5" s="1"/>
  <c r="I145" i="3" a="1"/>
  <c r="I145" i="3" s="1"/>
  <c r="J145" i="3" s="1"/>
  <c r="I197" i="3" a="1"/>
  <c r="I197" i="3" s="1"/>
  <c r="J197" i="3" s="1"/>
  <c r="I100" i="3" a="1"/>
  <c r="I100" i="3" s="1"/>
  <c r="J100" i="3" s="1"/>
  <c r="I61" i="3" a="1"/>
  <c r="I61" i="3" s="1"/>
  <c r="J61" i="3" s="1"/>
  <c r="I210" i="3" a="1"/>
  <c r="I210" i="3" s="1"/>
  <c r="J210" i="3" s="1"/>
  <c r="I120" i="3" a="1"/>
  <c r="I120" i="3" s="1"/>
  <c r="J120" i="3" s="1"/>
  <c r="I65" i="3" a="1"/>
  <c r="I65" i="3" s="1"/>
  <c r="J65" i="3" s="1"/>
  <c r="I59" i="3" a="1"/>
  <c r="I59" i="3" s="1"/>
  <c r="J59" i="3" s="1"/>
  <c r="I35" i="3" a="1"/>
  <c r="I35" i="3" s="1"/>
  <c r="J35" i="3" s="1"/>
  <c r="I204" i="3" a="1"/>
  <c r="I204" i="3" s="1"/>
  <c r="J204" i="3" s="1"/>
  <c r="I162" i="3" a="1"/>
  <c r="I162" i="3" s="1"/>
  <c r="J162" i="3" s="1"/>
  <c r="I20" i="3" a="1"/>
  <c r="I20" i="3" s="1"/>
  <c r="J20" i="3" s="1"/>
  <c r="I222" i="3" a="1"/>
  <c r="I222" i="3" s="1"/>
  <c r="J222" i="3" s="1"/>
  <c r="I110" i="3" a="1"/>
  <c r="I110" i="3" s="1"/>
  <c r="J110" i="3" s="1"/>
  <c r="I45" i="3" a="1"/>
  <c r="I45" i="3" s="1"/>
  <c r="J45" i="3" s="1"/>
  <c r="I77" i="3" a="1"/>
  <c r="I77" i="3" s="1"/>
  <c r="J77" i="3" s="1"/>
  <c r="I103" i="3" a="1"/>
  <c r="I103" i="3" s="1"/>
  <c r="J103" i="3" s="1"/>
  <c r="I10" i="3" a="1"/>
  <c r="I10" i="3" s="1"/>
  <c r="J10" i="3" s="1"/>
  <c r="I173" i="3" a="1"/>
  <c r="I173" i="3" s="1"/>
  <c r="J173" i="3" s="1"/>
  <c r="I154" i="3" a="1"/>
  <c r="I154" i="3" s="1"/>
  <c r="J154" i="3" s="1"/>
  <c r="I218" i="3" a="1"/>
  <c r="I218" i="3" s="1"/>
  <c r="J218" i="3" s="1"/>
  <c r="I68" i="3" a="1"/>
  <c r="I68" i="3" s="1"/>
  <c r="J68" i="3" s="1"/>
  <c r="I161" i="3" a="1"/>
  <c r="I161" i="3" s="1"/>
  <c r="J161" i="3" s="1"/>
  <c r="I119" i="3" a="1"/>
  <c r="I119" i="3" s="1"/>
  <c r="J119" i="3" s="1"/>
  <c r="I28" i="3" a="1"/>
  <c r="I28" i="3" s="1"/>
  <c r="J28" i="3" s="1"/>
  <c r="I11" i="3" a="1"/>
  <c r="I11" i="3" s="1"/>
  <c r="J11" i="3" s="1"/>
  <c r="I27" i="5" a="1"/>
  <c r="I27" i="5" s="1"/>
  <c r="J27" i="5" s="1"/>
  <c r="I106" i="3" a="1"/>
  <c r="I106" i="3" s="1"/>
  <c r="J106" i="3" s="1"/>
  <c r="I115" i="3" a="1"/>
  <c r="I115" i="3" s="1"/>
  <c r="J115" i="3" s="1"/>
  <c r="I18" i="3" a="1"/>
  <c r="I18" i="3" s="1"/>
  <c r="J18" i="3" s="1"/>
  <c r="I93" i="3" a="1"/>
  <c r="I93" i="3" s="1"/>
  <c r="J93" i="3" s="1"/>
  <c r="I82" i="3" a="1"/>
  <c r="I82" i="3" s="1"/>
  <c r="J82" i="3" s="1"/>
  <c r="I182" i="3" a="1"/>
  <c r="I182" i="3" s="1"/>
  <c r="J182" i="3" s="1"/>
  <c r="I71" i="3" a="1"/>
  <c r="I71" i="3" s="1"/>
  <c r="J71" i="3" s="1"/>
  <c r="I128" i="3" a="1"/>
  <c r="I128" i="3" s="1"/>
  <c r="J128" i="3" s="1"/>
  <c r="I57" i="3" a="1"/>
  <c r="I57" i="3" s="1"/>
  <c r="J57" i="3" s="1"/>
  <c r="I95" i="3" a="1"/>
  <c r="I95" i="3" s="1"/>
  <c r="J95" i="3" s="1"/>
  <c r="I54" i="3" a="1"/>
  <c r="I54" i="3" s="1"/>
  <c r="J54" i="3" s="1"/>
  <c r="I196" i="3" a="1"/>
  <c r="I196" i="3" s="1"/>
  <c r="J196" i="3" s="1"/>
  <c r="I163" i="3" a="1"/>
  <c r="I163" i="3" s="1"/>
  <c r="J163" i="3" s="1"/>
  <c r="I64" i="3" a="1"/>
  <c r="I64" i="3" s="1"/>
  <c r="J64" i="3" s="1"/>
  <c r="I23" i="3" a="1"/>
  <c r="I23" i="3" s="1"/>
  <c r="J23" i="3" s="1"/>
  <c r="I30" i="3" a="1"/>
  <c r="I30" i="3" s="1"/>
  <c r="J30" i="3" s="1"/>
  <c r="I132" i="3" a="1"/>
  <c r="I132" i="3" s="1"/>
  <c r="J132" i="3" s="1"/>
  <c r="I216" i="3" a="1"/>
  <c r="I216" i="3" s="1"/>
  <c r="J216" i="3" s="1"/>
  <c r="I72" i="3" a="1"/>
  <c r="I72" i="3" s="1"/>
  <c r="J72" i="3" s="1"/>
  <c r="I147" i="3" a="1"/>
  <c r="I147" i="3" s="1"/>
  <c r="J147" i="3" s="1"/>
  <c r="I123" i="3" a="1"/>
  <c r="I123" i="3" s="1"/>
  <c r="J123" i="3" s="1"/>
  <c r="I113" i="3" a="1"/>
  <c r="I113" i="3" s="1"/>
  <c r="J113" i="3" s="1"/>
  <c r="I14" i="5" a="1"/>
  <c r="I14" i="5" s="1"/>
  <c r="J14" i="5" s="1"/>
  <c r="I214" i="3" a="1"/>
  <c r="I214" i="3" s="1"/>
  <c r="J214" i="3" s="1"/>
  <c r="I193" i="3" a="1"/>
  <c r="I193" i="3" s="1"/>
  <c r="J193" i="3" s="1"/>
  <c r="I81" i="3" a="1"/>
  <c r="I81" i="3" s="1"/>
  <c r="J81" i="3" s="1"/>
  <c r="I39" i="5" a="1"/>
  <c r="I39" i="5" s="1"/>
  <c r="J39" i="5" s="1"/>
  <c r="I118" i="3" a="1"/>
  <c r="I118" i="3" s="1"/>
  <c r="J118" i="3" s="1"/>
  <c r="I164" i="3" a="1"/>
  <c r="I164" i="3" s="1"/>
  <c r="J164" i="3" s="1"/>
  <c r="I33" i="3" a="1"/>
  <c r="I33" i="3" s="1"/>
  <c r="J33" i="3" s="1"/>
  <c r="I223" i="3" a="1"/>
  <c r="I223" i="3" s="1"/>
  <c r="J223" i="3" s="1"/>
  <c r="I76" i="3" a="1"/>
  <c r="I76" i="3" s="1"/>
  <c r="J76" i="3" s="1"/>
  <c r="I133" i="3" a="1"/>
  <c r="I133" i="3" s="1"/>
  <c r="J133" i="3" s="1"/>
  <c r="I96" i="3" a="1"/>
  <c r="I96" i="3" s="1"/>
  <c r="J96" i="3" s="1"/>
  <c r="I80" i="3" a="1"/>
  <c r="I80" i="3" s="1"/>
  <c r="I40" i="5" a="1"/>
  <c r="I40" i="5" s="1"/>
  <c r="J40" i="5" s="1"/>
  <c r="I215" i="3" a="1"/>
  <c r="I215" i="3" s="1"/>
  <c r="J215" i="3" s="1"/>
  <c r="I156" i="3" a="1"/>
  <c r="I156" i="3" s="1"/>
  <c r="J156" i="3" s="1"/>
  <c r="I175" i="3" a="1"/>
  <c r="I175" i="3" s="1"/>
  <c r="J175" i="3" s="1"/>
  <c r="I221" i="3" a="1"/>
  <c r="I221" i="3" s="1"/>
  <c r="J221" i="3" s="1"/>
  <c r="I37" i="5" a="1"/>
  <c r="I37" i="5" s="1"/>
  <c r="J37" i="5" s="1"/>
  <c r="I29" i="3" a="1"/>
  <c r="I29" i="3" s="1"/>
  <c r="J29" i="3" s="1"/>
  <c r="I142" i="3" a="1"/>
  <c r="I142" i="3" s="1"/>
  <c r="J142" i="3" s="1"/>
  <c r="I212" i="3" a="1"/>
  <c r="I212" i="3" s="1"/>
  <c r="J212" i="3" s="1"/>
  <c r="I159" i="3" a="1"/>
  <c r="I159" i="3" s="1"/>
  <c r="J159" i="3" s="1"/>
  <c r="I46" i="3" a="1"/>
  <c r="I46" i="3" s="1"/>
  <c r="J46" i="3" s="1"/>
  <c r="I220" i="3" a="1"/>
  <c r="I220" i="3" s="1"/>
  <c r="J220" i="3" s="1"/>
  <c r="I50" i="3" a="1"/>
  <c r="I50" i="3" s="1"/>
  <c r="J50" i="3" s="1"/>
  <c r="I11" i="5" a="1"/>
  <c r="I11" i="5" s="1"/>
  <c r="J11" i="5" s="1"/>
  <c r="I166" i="3" a="1"/>
  <c r="I166" i="3" s="1"/>
  <c r="J166" i="3" s="1"/>
  <c r="I25" i="5" a="1"/>
  <c r="I25" i="5" s="1"/>
  <c r="J25" i="5" s="1"/>
  <c r="I203" i="3" a="1"/>
  <c r="I203" i="3" s="1"/>
  <c r="J203" i="3" s="1"/>
  <c r="I160" i="3" a="1"/>
  <c r="I160" i="3" s="1"/>
  <c r="J160" i="3" s="1"/>
  <c r="I7" i="3" a="1"/>
  <c r="I7" i="3" s="1"/>
  <c r="J7" i="3" s="1"/>
  <c r="I207" i="3" a="1"/>
  <c r="I207" i="3" s="1"/>
  <c r="J207" i="3" s="1"/>
  <c r="I125" i="3" a="1"/>
  <c r="I125" i="3" s="1"/>
  <c r="J125" i="3" s="1"/>
  <c r="I140" i="3" a="1"/>
  <c r="I140" i="3" s="1"/>
  <c r="J140" i="3" s="1"/>
  <c r="I14" i="3" a="1"/>
  <c r="I14" i="3" s="1"/>
  <c r="J14" i="3" s="1"/>
  <c r="I92" i="3" a="1"/>
  <c r="I92" i="3" s="1"/>
  <c r="J92" i="3" s="1"/>
  <c r="I105" i="3" a="1"/>
  <c r="I105" i="3" s="1"/>
  <c r="J105" i="3" s="1"/>
  <c r="I8" i="3" a="1"/>
  <c r="I8" i="3" s="1"/>
  <c r="J8" i="3" s="1"/>
  <c r="I85" i="3" a="1"/>
  <c r="I85" i="3" s="1"/>
  <c r="J85" i="3" s="1"/>
  <c r="I183" i="3" a="1"/>
  <c r="I183" i="3" s="1"/>
  <c r="J183" i="3" s="1"/>
  <c r="I157" i="3" a="1"/>
  <c r="I157" i="3" s="1"/>
  <c r="J157" i="3" s="1"/>
  <c r="I146" i="3" a="1"/>
  <c r="I146" i="3" s="1"/>
  <c r="J146" i="3" s="1"/>
  <c r="I84" i="3" a="1"/>
  <c r="I84" i="3" s="1"/>
  <c r="J84" i="3" s="1"/>
  <c r="I191" i="3" a="1"/>
  <c r="I191" i="3" s="1"/>
  <c r="J191" i="3" s="1"/>
  <c r="I60" i="3" a="1"/>
  <c r="I60" i="3" s="1"/>
  <c r="J60" i="3" s="1"/>
  <c r="I199" i="3" a="1"/>
  <c r="I199" i="3" s="1"/>
  <c r="J199" i="3" s="1"/>
  <c r="I213" i="3" a="1"/>
  <c r="I213" i="3" s="1"/>
  <c r="J213" i="3" s="1"/>
  <c r="I186" i="3" a="1"/>
  <c r="I186" i="3" s="1"/>
  <c r="J186" i="3" s="1"/>
  <c r="I209" i="3" a="1"/>
  <c r="I209" i="3" s="1"/>
  <c r="J209" i="3" s="1"/>
  <c r="I201" i="3" a="1"/>
  <c r="I201" i="3" s="1"/>
  <c r="J201" i="3" s="1"/>
  <c r="I181" i="3" a="1"/>
  <c r="I181" i="3" s="1"/>
  <c r="J181" i="3" s="1"/>
  <c r="I90" i="3" a="1"/>
  <c r="I90" i="3" s="1"/>
  <c r="J90" i="3" s="1"/>
  <c r="I44" i="3" a="1"/>
  <c r="I44" i="3" s="1"/>
  <c r="J44" i="3" s="1"/>
  <c r="I198" i="3" a="1"/>
  <c r="I198" i="3" s="1"/>
  <c r="J198" i="3" s="1"/>
  <c r="I35" i="5" a="1"/>
  <c r="I35" i="5" s="1"/>
  <c r="J35" i="5" s="1"/>
  <c r="I41" i="5" a="1"/>
  <c r="I41" i="5" s="1"/>
  <c r="J41" i="5" s="1"/>
  <c r="I38" i="5" a="1"/>
  <c r="I38" i="5" s="1"/>
  <c r="J38" i="5" s="1"/>
  <c r="I43" i="5" a="1"/>
  <c r="I43" i="5" s="1"/>
  <c r="J43" i="5" s="1"/>
  <c r="I49" i="5" a="1"/>
  <c r="I49" i="5" s="1"/>
  <c r="J49" i="5" s="1"/>
  <c r="I16" i="5" a="1"/>
  <c r="I16" i="5" s="1"/>
  <c r="J16" i="5" s="1"/>
  <c r="I2" i="5" a="1"/>
  <c r="I2" i="5" s="1"/>
  <c r="J2" i="5" s="1"/>
  <c r="I26" i="5" a="1"/>
  <c r="I26" i="5" s="1"/>
  <c r="J26" i="5" s="1"/>
  <c r="I51" i="3" a="1"/>
  <c r="I51" i="3" s="1"/>
  <c r="J51" i="3" s="1"/>
  <c r="I31" i="5" a="1"/>
  <c r="I31" i="5" s="1"/>
  <c r="J31" i="5" s="1"/>
  <c r="I49" i="3" a="1"/>
  <c r="I49" i="3" s="1"/>
  <c r="J49" i="3" s="1"/>
  <c r="I22" i="5" a="1"/>
  <c r="I22" i="5" s="1"/>
  <c r="J22" i="5" s="1"/>
  <c r="I19" i="5" a="1"/>
  <c r="I19" i="5" s="1"/>
  <c r="J19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116B8-EF3F-4940-97B3-C99898946A8A}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  <connection id="2" xr16:uid="{A6F718F4-286A-4736-B8E3-C3B09B6CEC10}" keepAlive="1" name="Query - Table2 (2)" description="Connection to the 'Table2 (2)' query in the workbook." type="5" refreshedVersion="7" background="1" saveData="1">
    <dbPr connection="Provider=Microsoft.Mashup.OleDb.1;Data Source=$Workbook$;Location=&quot;Table2 (2)&quot;;Extended Properties=&quot;&quot;" command="SELECT * FROM [Table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<sst xmlns="http://schemas.openxmlformats.org/spreadsheetml/2006/main" count="5887" uniqueCount="2750">
  <si>
    <t>Unofficial xLights Sharing Group Shared Files</t>
  </si>
  <si>
    <t>SEARCH:</t>
  </si>
  <si>
    <t>File Name</t>
  </si>
  <si>
    <t>Video</t>
  </si>
  <si>
    <t>Song Name</t>
  </si>
  <si>
    <t>Artist</t>
  </si>
  <si>
    <t>File Type</t>
  </si>
  <si>
    <t>Shared by</t>
  </si>
  <si>
    <t>Share Date</t>
  </si>
  <si>
    <t>Ai Se Eu Te Pego - Michel Telo (Sequence and Lyrics).piz</t>
  </si>
  <si>
    <t>https://youtu.be/RgXEQsSTr_0</t>
  </si>
  <si>
    <t xml:space="preserve">Ai Se Eu Te Pego </t>
  </si>
  <si>
    <t xml:space="preserve"> Michel Telo </t>
  </si>
  <si>
    <t>Sequence and Lyrics</t>
  </si>
  <si>
    <t>Philip Littlewood</t>
  </si>
  <si>
    <t>Balada - Gustavo Lima (sequence and Lyrics).piz</t>
  </si>
  <si>
    <t>Needs Video</t>
  </si>
  <si>
    <t xml:space="preserve">Balada </t>
  </si>
  <si>
    <t xml:space="preserve"> Gustavo Lima </t>
  </si>
  <si>
    <t>Candy Cane Lane - Sia (Sequence and Lyrics).piz</t>
  </si>
  <si>
    <t xml:space="preserve">Candy Cane Lane </t>
  </si>
  <si>
    <t xml:space="preserve"> Sia </t>
  </si>
  <si>
    <t>Drunken Sailor - Irish Rovers (Sequence and Lyrics).piz</t>
  </si>
  <si>
    <t>https://youtu.be/loKTbYG2vrI</t>
  </si>
  <si>
    <t xml:space="preserve">Drunken Sailor </t>
  </si>
  <si>
    <t xml:space="preserve"> Irish Rovers </t>
  </si>
  <si>
    <t>Sequences</t>
  </si>
  <si>
    <t>Game of Thrones - Kfir Ochaion (Sequence).piz</t>
  </si>
  <si>
    <t xml:space="preserve">Game of Thrones </t>
  </si>
  <si>
    <t xml:space="preserve"> Kfir Ochaion </t>
  </si>
  <si>
    <t>Sequence</t>
  </si>
  <si>
    <t>Hooked on a Feeling - Blue (Sequence and Lyrics).piz</t>
  </si>
  <si>
    <t>https://youtu.be/VcrkFCjINT0</t>
  </si>
  <si>
    <t xml:space="preserve">Hooked on a Feeling </t>
  </si>
  <si>
    <t xml:space="preserve"> Blue </t>
  </si>
  <si>
    <t>Mega Tree Helix Pack (Preset Pack)</t>
  </si>
  <si>
    <t>Need Video Link</t>
  </si>
  <si>
    <t>_NA</t>
  </si>
  <si>
    <t>Presets</t>
  </si>
  <si>
    <t>Lyrics</t>
  </si>
  <si>
    <t>Mega Tree Tartan Pack (Preset Pack)</t>
  </si>
  <si>
    <t>Palladio - Escala (Sequence).piz</t>
  </si>
  <si>
    <t>https://youtu.be/W2kAC8KD47Y</t>
  </si>
  <si>
    <t xml:space="preserve">Palladio </t>
  </si>
  <si>
    <t xml:space="preserve"> Escala </t>
  </si>
  <si>
    <t>Singing Faces</t>
  </si>
  <si>
    <t>Sonne  - Rammstein (Sequence and Lyrics).piz</t>
  </si>
  <si>
    <t>https://youtu.be/1Axzloiu9hg</t>
  </si>
  <si>
    <t xml:space="preserve">Sonne  </t>
  </si>
  <si>
    <t xml:space="preserve"> Rammstein </t>
  </si>
  <si>
    <t>The Christmas Git Up - Eclipse 6 (Sequence and Lyrics).piz</t>
  </si>
  <si>
    <t xml:space="preserve">The Christmas Git Up </t>
  </si>
  <si>
    <t xml:space="preserve"> Eclipse 6 </t>
  </si>
  <si>
    <t>Twelve Days of Christmas - Andrews Sisters(Sequence and Lyrics).piz</t>
  </si>
  <si>
    <t>https://youtu.be/2TEnOuw5yfg</t>
  </si>
  <si>
    <t xml:space="preserve">Twelve Days of Christmas </t>
  </si>
  <si>
    <t xml:space="preserve"> Andrews Sisters</t>
  </si>
  <si>
    <t>Wizards in Winter - Trans Siberian (Sequence).piz</t>
  </si>
  <si>
    <t>https://youtu.be/08k5OGAPzX4</t>
  </si>
  <si>
    <t xml:space="preserve">Wizards in Winter </t>
  </si>
  <si>
    <t xml:space="preserve"> Trans Siberian </t>
  </si>
  <si>
    <t>Du Hast  - Rammstein (Lyrics).piz</t>
  </si>
  <si>
    <t>NA</t>
  </si>
  <si>
    <t xml:space="preserve">Du Hast  </t>
  </si>
  <si>
    <t>Karin Wagner</t>
  </si>
  <si>
    <t>Engel  - Rammstein (Lyrics).piz</t>
  </si>
  <si>
    <t xml:space="preserve">Engel  </t>
  </si>
  <si>
    <t>Particle Effect Packs</t>
  </si>
  <si>
    <t>Ich Tu Dir Wej  - Rammstein (Lyrics).piz</t>
  </si>
  <si>
    <t xml:space="preserve">Ich Tu Dir Wej  </t>
  </si>
  <si>
    <t>Puppe  - Rammstein (Lyrics).piz</t>
  </si>
  <si>
    <t xml:space="preserve">Puppe  </t>
  </si>
  <si>
    <t>Rose Tattoo - Dropkick Murphys (Lyrics)</t>
  </si>
  <si>
    <t xml:space="preserve">Rose Tattoo </t>
  </si>
  <si>
    <t xml:space="preserve"> Dropkick Murphys </t>
  </si>
  <si>
    <t>Models</t>
  </si>
  <si>
    <t>Sonne  - Rammstein (Lyrics).piz</t>
  </si>
  <si>
    <t>Willemijn Verkaik - Wo noch niemand war (Lyrics).piz</t>
  </si>
  <si>
    <t xml:space="preserve"> Wo noch niemand war </t>
  </si>
  <si>
    <t xml:space="preserve">Willemijn Verkaik </t>
  </si>
  <si>
    <t>Particle Effects Pack - Fireworks (Particle Effects)</t>
  </si>
  <si>
    <t xml:space="preserve">Particle Effects Pack </t>
  </si>
  <si>
    <t xml:space="preserve"> Fireworks </t>
  </si>
  <si>
    <t>Particle Effects</t>
  </si>
  <si>
    <t>Total Shares</t>
  </si>
  <si>
    <t>Rammstein - Tier (Lyrics).piz</t>
  </si>
  <si>
    <t>Tier</t>
  </si>
  <si>
    <t>Rammstein</t>
  </si>
  <si>
    <t>Particle Effects Pack - Space (Particle Effects)</t>
  </si>
  <si>
    <t xml:space="preserve">_NA </t>
  </si>
  <si>
    <t>Jingle Bells (Sequence).piz</t>
  </si>
  <si>
    <t>Jingle Bells</t>
  </si>
  <si>
    <t>_Unknown</t>
  </si>
  <si>
    <t>Andy Reynolds</t>
  </si>
  <si>
    <t>Chris White</t>
  </si>
  <si>
    <t>Beetlejuice Its Showtime Intro (Sequence).piz</t>
  </si>
  <si>
    <t>https://youtu.be/KtOu9jElWQs</t>
  </si>
  <si>
    <t>Beetlejuice Its Showtime Intro</t>
  </si>
  <si>
    <t>Jim Dayman</t>
  </si>
  <si>
    <t>All I Want For Christmas - Mariah Carey (Lyrics)</t>
  </si>
  <si>
    <t xml:space="preserve">All I Want For Christmas </t>
  </si>
  <si>
    <t xml:space="preserve"> Mariah Carey </t>
  </si>
  <si>
    <t>Candy Cane Lane - Sia (Lyrics)</t>
  </si>
  <si>
    <t>Must be Santa - Bryan Adams (Sequence)</t>
  </si>
  <si>
    <t xml:space="preserve">Must be Santa </t>
  </si>
  <si>
    <t xml:space="preserve"> Bryan Adams </t>
  </si>
  <si>
    <t>Mikel M Draghici</t>
  </si>
  <si>
    <t>Alvin Sequence - French (Sequence)</t>
  </si>
  <si>
    <t xml:space="preserve">Alvin Sequence </t>
  </si>
  <si>
    <t xml:space="preserve"> French </t>
  </si>
  <si>
    <t>Nikki Dawn Hottot</t>
  </si>
  <si>
    <t>All Over The World - ELO (Sequence and Lyrics)</t>
  </si>
  <si>
    <t>https://youtu.be/3IoBwPaRJNs</t>
  </si>
  <si>
    <t xml:space="preserve">All Over The World </t>
  </si>
  <si>
    <t xml:space="preserve"> ELO </t>
  </si>
  <si>
    <t>Particle Effects Pack - Abstract (Particle Effects)</t>
  </si>
  <si>
    <t xml:space="preserve"> _NA</t>
  </si>
  <si>
    <t>Particle Effects Pack - SciFi (Particle Effects)</t>
  </si>
  <si>
    <t>Christmas in The Air - TSO (Lyrics)</t>
  </si>
  <si>
    <t xml:space="preserve">Christmas in The Air </t>
  </si>
  <si>
    <t xml:space="preserve"> Trans-Siberian Orchestra </t>
  </si>
  <si>
    <t>Rudolph The Red Nosed Reindeer - The Blenders (Lyrics)</t>
  </si>
  <si>
    <t xml:space="preserve">Rudolph The Red Nosed Reindeer </t>
  </si>
  <si>
    <t xml:space="preserve"> The Blenders </t>
  </si>
  <si>
    <t>Jingle Bells (Sequence and Lyrics).piz</t>
  </si>
  <si>
    <t>https://youtu.be/op65vdpOXN0</t>
  </si>
  <si>
    <t>My Songs Know What You Did In The Dark (Sequence)</t>
  </si>
  <si>
    <t>https://youtu.be/Wo7VHOqceyQ</t>
  </si>
  <si>
    <t>My Songs Know What You Did In The Dark</t>
  </si>
  <si>
    <t>Brett Hiltbrand</t>
  </si>
  <si>
    <t>Boscoyo Bulby Arch (Sub Models).piz</t>
  </si>
  <si>
    <t xml:space="preserve">Sub Models </t>
  </si>
  <si>
    <t>David Robinson</t>
  </si>
  <si>
    <t>Sarajevo - Trans-Siberian Orchestra (Sequence).piz</t>
  </si>
  <si>
    <t>https://youtu.be/Kn8oqhvEyHw</t>
  </si>
  <si>
    <t xml:space="preserve">Sarajevo </t>
  </si>
  <si>
    <t>Devin Hardison</t>
  </si>
  <si>
    <t>Madolorian - Carol Of the Bells (Sequence)</t>
  </si>
  <si>
    <t xml:space="preserve">Madolorian </t>
  </si>
  <si>
    <t xml:space="preserve"> Carol Of the Bells </t>
  </si>
  <si>
    <t>Jason M Trammel</t>
  </si>
  <si>
    <t>Run Rudolph Run (Sequence)</t>
  </si>
  <si>
    <t>Run Rudolph Run</t>
  </si>
  <si>
    <t>Jeremy Kitzhaber</t>
  </si>
  <si>
    <t>Boscoyo Small Fan Arch RGB SeqSol Subs (Sub Models).piz</t>
  </si>
  <si>
    <t>John Maugeri</t>
  </si>
  <si>
    <t>You're A Mean One, Mr. Grinch - Tyler, The Creator (Lyrics).piz</t>
  </si>
  <si>
    <t xml:space="preserve">You're A Mean One, Mr. Grinch </t>
  </si>
  <si>
    <t xml:space="preserve"> Tyler, The Creator </t>
  </si>
  <si>
    <t>Welcome Home (Sequence)</t>
  </si>
  <si>
    <t>Welcome Home</t>
  </si>
  <si>
    <t>Scott Baker</t>
  </si>
  <si>
    <t>Hallelujah - Pentatonix (Lyrics)</t>
  </si>
  <si>
    <t xml:space="preserve">Hallelujah </t>
  </si>
  <si>
    <t xml:space="preserve"> Pentatonix </t>
  </si>
  <si>
    <t>Happy Christmas - John Lennon (Lyrics)</t>
  </si>
  <si>
    <t xml:space="preserve">Happy Christmas </t>
  </si>
  <si>
    <t xml:space="preserve"> John Lennon </t>
  </si>
  <si>
    <t>The Best Side of Life - Sarah Conner (Lyrics)</t>
  </si>
  <si>
    <t xml:space="preserve">The Best Side of Life </t>
  </si>
  <si>
    <t xml:space="preserve"> Sarah Conner </t>
  </si>
  <si>
    <t>Have Your Self A Merry Little Christmas - Carpenter (Lyrics)</t>
  </si>
  <si>
    <t xml:space="preserve">Have Your Self A Merry Little Christmas </t>
  </si>
  <si>
    <t xml:space="preserve"> Carpenter </t>
  </si>
  <si>
    <t>Tom Langley</t>
  </si>
  <si>
    <t>Kryptonite -  3 Ddoors Down (Lyrics).piz</t>
  </si>
  <si>
    <t xml:space="preserve">Kryptonite </t>
  </si>
  <si>
    <t xml:space="preserve">  3 Doors Down </t>
  </si>
  <si>
    <t>Anthony Stephan Lawrence</t>
  </si>
  <si>
    <t>Together - Sia (Sequence)</t>
  </si>
  <si>
    <t>https://vimeo.com/498310352</t>
  </si>
  <si>
    <t xml:space="preserve">Together </t>
  </si>
  <si>
    <t>Ben Sovereign</t>
  </si>
  <si>
    <t>Particle Effects Pack - Snowflakes (Particle Effects)</t>
  </si>
  <si>
    <t>Marys Little Boy Child - Glee Cast (Lyrics)</t>
  </si>
  <si>
    <t xml:space="preserve">Marys Little Boy Child </t>
  </si>
  <si>
    <t xml:space="preserve"> Glee Cast </t>
  </si>
  <si>
    <t>Roy Berman</t>
  </si>
  <si>
    <t>Light a Candle (Lyrics)</t>
  </si>
  <si>
    <t>Light a Candle</t>
  </si>
  <si>
    <t>Particle Effects Pack - Assorted (Particle Effects)</t>
  </si>
  <si>
    <t>Particle Effects Pack - Christmas (Particle Effects)</t>
  </si>
  <si>
    <t>Particle Effects Pack - Light (Particle Effects)</t>
  </si>
  <si>
    <t>Particle Effects Pack - Love (Particle Effects)</t>
  </si>
  <si>
    <t>Particle Effects Pack - Nature (Particle Effects)</t>
  </si>
  <si>
    <t>Particle Effects Pack - Organic (Particle Effects)</t>
  </si>
  <si>
    <t>This is a Test - Armin van Buuren (Lyrics).piz</t>
  </si>
  <si>
    <t xml:space="preserve">This is a Test </t>
  </si>
  <si>
    <t xml:space="preserve"> Armin van Buuren </t>
  </si>
  <si>
    <t>Rob Piasta</t>
  </si>
  <si>
    <t>I Want a Hippopotamus (Lyrics).xtiming</t>
  </si>
  <si>
    <t>I Want a Hippopotamus</t>
  </si>
  <si>
    <t>Hector Tavares</t>
  </si>
  <si>
    <t>Blue Christmas - Elvis (Sequence).piz</t>
  </si>
  <si>
    <t xml:space="preserve">Blue Christmas </t>
  </si>
  <si>
    <t xml:space="preserve"> Elvis </t>
  </si>
  <si>
    <t>Keith Erickson</t>
  </si>
  <si>
    <t>Christmas Quintet Medley (Sequence).piz</t>
  </si>
  <si>
    <t>Christmas Quintet Medley</t>
  </si>
  <si>
    <t>High Hopes - Thank you front line workers (Sequence).piz</t>
  </si>
  <si>
    <t xml:space="preserve">High Hopes </t>
  </si>
  <si>
    <t xml:space="preserve"> Thank you front line workers </t>
  </si>
  <si>
    <t>Brad Bowen</t>
  </si>
  <si>
    <t>A Holly Jolly Christmas - Burl Ives  (Lyrics).piz</t>
  </si>
  <si>
    <t xml:space="preserve">A Holly Jolly Christmas </t>
  </si>
  <si>
    <t xml:space="preserve"> Burl Ives  </t>
  </si>
  <si>
    <t>Christmas time - Smashing Pumpkins  (Lyrics).piz</t>
  </si>
  <si>
    <t xml:space="preserve">Christmas time </t>
  </si>
  <si>
    <t xml:space="preserve"> Smashing Pumpkins  </t>
  </si>
  <si>
    <t>Thunderstruck - ACDC (Sequence).piz</t>
  </si>
  <si>
    <t xml:space="preserve">Thunderstruck </t>
  </si>
  <si>
    <t xml:space="preserve"> ACDC </t>
  </si>
  <si>
    <t>Wellerman - Nathan Evans (Sequence).piz</t>
  </si>
  <si>
    <t xml:space="preserve">Wellerman </t>
  </si>
  <si>
    <t xml:space="preserve"> Nathan Evans </t>
  </si>
  <si>
    <t>Christmas In Hollis - Run DMC (lyrics)</t>
  </si>
  <si>
    <t xml:space="preserve">Christmas In Hollis </t>
  </si>
  <si>
    <t xml:space="preserve"> Run DMC </t>
  </si>
  <si>
    <t>Anthony Stephen Larrison</t>
  </si>
  <si>
    <t>Please Come Home for Christmas - Eagles (Lyrics)</t>
  </si>
  <si>
    <t xml:space="preserve">Please Come Home for Christmas </t>
  </si>
  <si>
    <t xml:space="preserve"> Eagles </t>
  </si>
  <si>
    <t>Candy Cane Lane - Sia (sequence)</t>
  </si>
  <si>
    <t>Adonis Bitar</t>
  </si>
  <si>
    <t>Shrinking Square (preset).xpreset</t>
  </si>
  <si>
    <t>Mike Harmer</t>
  </si>
  <si>
    <t>You're a Mean One Mr. Grinch - Jim Carrey (sequence)</t>
  </si>
  <si>
    <t xml:space="preserve">You're a Mean One Mr. Grinch </t>
  </si>
  <si>
    <t xml:space="preserve"> Jim Carrey </t>
  </si>
  <si>
    <t>Rockstar Sea Shanty - Nickelback (Sequence)</t>
  </si>
  <si>
    <t xml:space="preserve">Rockstar Sea Shanty </t>
  </si>
  <si>
    <t xml:space="preserve"> Nickelback </t>
  </si>
  <si>
    <t>Christmas Tree Farm - Taylor Swift (Lyrics)</t>
  </si>
  <si>
    <t xml:space="preserve">Christmas Tree Farm </t>
  </si>
  <si>
    <t xml:space="preserve"> Taylor Swift </t>
  </si>
  <si>
    <t>The Most Wunderful Time of the Year - Andy Williams (Lyrics)</t>
  </si>
  <si>
    <t xml:space="preserve">The Most Wunderful Time of the Year </t>
  </si>
  <si>
    <t xml:space="preserve"> Andy Williams </t>
  </si>
  <si>
    <t>The Rumjacks - Uncle Tommy (Lyrics)</t>
  </si>
  <si>
    <t xml:space="preserve">The Rumjacks </t>
  </si>
  <si>
    <t xml:space="preserve"> Uncle Tommy </t>
  </si>
  <si>
    <t>You're a Mean One Mr. Grinch - Lindsey Sterling (Lyrics)</t>
  </si>
  <si>
    <t xml:space="preserve"> Lindsey Sterling </t>
  </si>
  <si>
    <t>Christmas Ping Pong - Hardwell Remixs (sequence)</t>
  </si>
  <si>
    <t xml:space="preserve">Christmas Ping Pong </t>
  </si>
  <si>
    <t xml:space="preserve"> Hardwell Remixs </t>
  </si>
  <si>
    <t>Jason M. Trammel</t>
  </si>
  <si>
    <t>I'm a Believer - The Monkeys (sequence lyrics)</t>
  </si>
  <si>
    <t>https://youtu.be/BX0dySK8wGg</t>
  </si>
  <si>
    <t xml:space="preserve">I'm a Believer </t>
  </si>
  <si>
    <t xml:space="preserve"> The Monkeys </t>
  </si>
  <si>
    <t>Grant Garofalo</t>
  </si>
  <si>
    <t>Existence VIP - Excision &amp; Downlink (Sequence)</t>
  </si>
  <si>
    <t xml:space="preserve">Existence VIP </t>
  </si>
  <si>
    <t xml:space="preserve"> Excision &amp; Downlink </t>
  </si>
  <si>
    <t>Jason White</t>
  </si>
  <si>
    <t>Christmas Eve Sarajevo - Trans-Siberian Orchestra (sequence)</t>
  </si>
  <si>
    <t>https://youtu.be/-0EuJ77UCr0</t>
  </si>
  <si>
    <t xml:space="preserve">Christmas Eve Sarajevo </t>
  </si>
  <si>
    <t>John T. Cantalupo</t>
  </si>
  <si>
    <t>Shipping up to Boston - Dropkick Murphys (Lyrics)</t>
  </si>
  <si>
    <t xml:space="preserve">Shipping up to Boston </t>
  </si>
  <si>
    <t>Joris Barnier</t>
  </si>
  <si>
    <t>Time Warp - Little Nell (sequence - lyrics)</t>
  </si>
  <si>
    <t xml:space="preserve">Time Warp </t>
  </si>
  <si>
    <t xml:space="preserve"> Little Nell </t>
  </si>
  <si>
    <t>Keith Winter</t>
  </si>
  <si>
    <t>You make me feel like Christmas - Gwen Stefani ft Blake Shelton (Lyrics)</t>
  </si>
  <si>
    <t xml:space="preserve">You make me feel like Christmas </t>
  </si>
  <si>
    <t xml:space="preserve"> Gwen Stefani ft Blake Shelton </t>
  </si>
  <si>
    <t>Rudolph the Red Nosed Reindeer - Blippi (Sequence).piz</t>
  </si>
  <si>
    <t>https://youtu.be/tzJVqR8t5wE</t>
  </si>
  <si>
    <t xml:space="preserve">Rudolph the Red Nosed Reindeer </t>
  </si>
  <si>
    <t xml:space="preserve"> Blippi </t>
  </si>
  <si>
    <t>Chuck Ackerman</t>
  </si>
  <si>
    <t>Amazing Grace - Techno (Sequence).piz</t>
  </si>
  <si>
    <t>https://youtu.be/kAnUIWq3JOA</t>
  </si>
  <si>
    <t xml:space="preserve">Amazing Grace </t>
  </si>
  <si>
    <t xml:space="preserve"> Techno </t>
  </si>
  <si>
    <t>John Andreotti</t>
  </si>
  <si>
    <t>Rudolph Red Nosed Reindeer - Burl Ives (sequence)</t>
  </si>
  <si>
    <t>https://youtu.be/Kz6Wlig6VxM</t>
  </si>
  <si>
    <t xml:space="preserve">Rudolph Red Nosed Reindeer </t>
  </si>
  <si>
    <t xml:space="preserve"> Burl Ives </t>
  </si>
  <si>
    <t>Talking Trees 3 My Song - Rick Roll (Sequence).piz</t>
  </si>
  <si>
    <t>https://youtu.be/oyCjKs-gnns</t>
  </si>
  <si>
    <t xml:space="preserve">Talking Trees 3 My Song </t>
  </si>
  <si>
    <t xml:space="preserve"> Rick Roll </t>
  </si>
  <si>
    <t>Paul Irwin</t>
  </si>
  <si>
    <t>Christmas just ain't Christmas - Idina Menzels (lyrics)</t>
  </si>
  <si>
    <t xml:space="preserve">Christmas just ain't Christmas </t>
  </si>
  <si>
    <t xml:space="preserve"> Idina Menzel</t>
  </si>
  <si>
    <t>Paul Lou Scriver</t>
  </si>
  <si>
    <t>Peppermint Winter - Owl City - (Sequence).piz</t>
  </si>
  <si>
    <t xml:space="preserve">Peppermint Winter </t>
  </si>
  <si>
    <t>Owl City</t>
  </si>
  <si>
    <t>Anthony Kwast</t>
  </si>
  <si>
    <t>Electric Bars (Preset).piz</t>
  </si>
  <si>
    <t>Preset</t>
  </si>
  <si>
    <t>Danny Gentry</t>
  </si>
  <si>
    <t>Twentieth Century Fox Intro (Sequence).piz</t>
  </si>
  <si>
    <t xml:space="preserve">Twentieth Century Fox Intro </t>
  </si>
  <si>
    <t>Daryl Collins</t>
  </si>
  <si>
    <t>Jingle Bells - Choir (Sequence).piz</t>
  </si>
  <si>
    <t xml:space="preserve">Jingle Bells </t>
  </si>
  <si>
    <t xml:space="preserve"> Choir </t>
  </si>
  <si>
    <t>Greg Potter</t>
  </si>
  <si>
    <t>Catchy Song - TPain (Sequence).piz</t>
  </si>
  <si>
    <t xml:space="preserve">Catchy Song </t>
  </si>
  <si>
    <t xml:space="preserve"> TPain </t>
  </si>
  <si>
    <t>Jad Pad</t>
  </si>
  <si>
    <t>Rudolph The Red Nosed Reindeer - Burl Ives (Sequence).piz</t>
  </si>
  <si>
    <t>Javan Jenson</t>
  </si>
  <si>
    <t>Carol Of The Bells - Cimorelli (Sequence).piz</t>
  </si>
  <si>
    <t xml:space="preserve">Carol Of The Bells </t>
  </si>
  <si>
    <t xml:space="preserve"> Cimorelli </t>
  </si>
  <si>
    <t>Jesse Mo</t>
  </si>
  <si>
    <t>An Irish Pub Song - The Rumjack (Sequence).piz</t>
  </si>
  <si>
    <t xml:space="preserve">An Irish Pub Song </t>
  </si>
  <si>
    <t xml:space="preserve"> The Rumjack </t>
  </si>
  <si>
    <t xml:space="preserve">The Addams Family - Kent Johnson (Sequence).piz </t>
  </si>
  <si>
    <t xml:space="preserve">The Addams Family </t>
  </si>
  <si>
    <t xml:space="preserve"> Kent Johnson </t>
  </si>
  <si>
    <t>Kevin Saucier</t>
  </si>
  <si>
    <t>Carol Of the Bells - Pentatonix (Sequence).piz</t>
  </si>
  <si>
    <t xml:space="preserve">Carol Of the Bells </t>
  </si>
  <si>
    <t>Mitchell L Kelly</t>
  </si>
  <si>
    <t>Let It Snow - Martina McBride (Sequence).piz</t>
  </si>
  <si>
    <t xml:space="preserve">Let It Snow </t>
  </si>
  <si>
    <t xml:space="preserve"> Martina McBride </t>
  </si>
  <si>
    <t>What's This - Danny Elfman (Lyrics).piz</t>
  </si>
  <si>
    <t xml:space="preserve">What's This </t>
  </si>
  <si>
    <t xml:space="preserve"> Danny Elfman </t>
  </si>
  <si>
    <t>Tim Crandall</t>
  </si>
  <si>
    <t>TV Off (Preset).piz</t>
  </si>
  <si>
    <t>Curse of the Ice Queen (Sequence).piz</t>
  </si>
  <si>
    <t>Curse of the Ice Queen</t>
  </si>
  <si>
    <t>Eric Bode</t>
  </si>
  <si>
    <t>Jeff Carder</t>
  </si>
  <si>
    <t>Let it Snow - Martina McBride (Lyrics Track).piz</t>
  </si>
  <si>
    <t xml:space="preserve">Let it Snow </t>
  </si>
  <si>
    <t>Winter Wonderland - Michael Bublé (Lyrics).piz</t>
  </si>
  <si>
    <t xml:space="preserve">Winter Wonderland </t>
  </si>
  <si>
    <t xml:space="preserve"> Michael Bublé </t>
  </si>
  <si>
    <t>Party In The USA - Miley Cyrus (Sequence).piz</t>
  </si>
  <si>
    <t xml:space="preserve">Party In The USA </t>
  </si>
  <si>
    <t xml:space="preserve"> Miley Cyrus </t>
  </si>
  <si>
    <t>Eric Weingartner</t>
  </si>
  <si>
    <t>Vortex Shower (Preset).piz</t>
  </si>
  <si>
    <t xml:space="preserve">IT Halloween </t>
  </si>
  <si>
    <t>In the Evening - Sheryl Lee Ralph - shorty_remix (Sequence).piz</t>
  </si>
  <si>
    <t xml:space="preserve">In the Evening </t>
  </si>
  <si>
    <t xml:space="preserve"> Sheryl Lee Ralph</t>
  </si>
  <si>
    <t>Pav Le</t>
  </si>
  <si>
    <t>Light Of Christmas - OwlCity(Lyrics).piz</t>
  </si>
  <si>
    <t xml:space="preserve">Light Of Christmas </t>
  </si>
  <si>
    <t>Mr Grinch- Unknown (Sequence}.piz</t>
  </si>
  <si>
    <t>Mr Grinch</t>
  </si>
  <si>
    <t xml:space="preserve"> _Unknown </t>
  </si>
  <si>
    <t>Rich Liebke</t>
  </si>
  <si>
    <t>Noel - Lauren Daigle (Sequence).piz</t>
  </si>
  <si>
    <t xml:space="preserve">Noel </t>
  </si>
  <si>
    <t xml:space="preserve"> Lauren Daigle </t>
  </si>
  <si>
    <t>Terry Griffin</t>
  </si>
  <si>
    <t xml:space="preserve">The Greatest Gift - Unknown (Timing Track).piz </t>
  </si>
  <si>
    <t xml:space="preserve">The Greatest Gift </t>
  </si>
  <si>
    <t>Dave Legg</t>
  </si>
  <si>
    <t>Wait For It - Hamilton (sequence).piz</t>
  </si>
  <si>
    <t xml:space="preserve">Wait For It </t>
  </si>
  <si>
    <t xml:space="preserve"> Hamilton </t>
  </si>
  <si>
    <t>Keith Kelly</t>
  </si>
  <si>
    <t xml:space="preserve">IT (Halloween Trap Remix) Lyrics.piz </t>
  </si>
  <si>
    <t>IT (Halloween Trap Remix)</t>
  </si>
  <si>
    <t xml:space="preserve"> Lindsey Stirling</t>
  </si>
  <si>
    <t>Holy - Justin Bieber (Sequence).piz</t>
  </si>
  <si>
    <t xml:space="preserve">Holy </t>
  </si>
  <si>
    <t xml:space="preserve"> Justin Bieber </t>
  </si>
  <si>
    <t>The Haunted Mansion - Ghost Host Part 1 (Sequence).piz</t>
  </si>
  <si>
    <t xml:space="preserve">The Haunted Mansion </t>
  </si>
  <si>
    <t>The Haunted Mansion - Ghost Host Part 2 (Sequence).piz</t>
  </si>
  <si>
    <t>The Haunted Mansion - Ghost Host Part 3 (Sequence).piz</t>
  </si>
  <si>
    <t>The Haunted Mansion - Ghost Host Part 4 (Sequence).piz</t>
  </si>
  <si>
    <t>Ping Pong Christmas (Sequence).piz</t>
  </si>
  <si>
    <t>Ping Pong Christmas</t>
  </si>
  <si>
    <t>Tommy Carducci</t>
  </si>
  <si>
    <t>Sound of Silence - Disturbed (lyrics).piz</t>
  </si>
  <si>
    <t xml:space="preserve">Sound of Silence </t>
  </si>
  <si>
    <t xml:space="preserve"> Disturbed </t>
  </si>
  <si>
    <t>Michael John</t>
  </si>
  <si>
    <t>Billy Adkins</t>
  </si>
  <si>
    <t>Calling All The Monsters - China Anne McClain(Sequence).piz</t>
  </si>
  <si>
    <t xml:space="preserve">Calling All The Monsters </t>
  </si>
  <si>
    <t xml:space="preserve"> China Anne McClain</t>
  </si>
  <si>
    <t>Chris Sepesy</t>
  </si>
  <si>
    <t>Dont Stop The Santa - Rock Sugar Man(Lyrics).piz</t>
  </si>
  <si>
    <t xml:space="preserve">Dont Stop The Santa </t>
  </si>
  <si>
    <t xml:space="preserve"> Rock Sugar Man</t>
  </si>
  <si>
    <t>Eric Marti</t>
  </si>
  <si>
    <t>Light of Christmas - Owl City (Lyrics).piz</t>
  </si>
  <si>
    <t xml:space="preserve">Light of Christmas </t>
  </si>
  <si>
    <t>Evolution of Christmas Songs - 1744 2020(Sequence).piz</t>
  </si>
  <si>
    <t xml:space="preserve">Evolution of Christmas Songs </t>
  </si>
  <si>
    <t>Various</t>
  </si>
  <si>
    <t>Giuseppe Verdi - Nabucco (Sequence).piz</t>
  </si>
  <si>
    <t xml:space="preserve">Giuseppe Verdi </t>
  </si>
  <si>
    <t xml:space="preserve"> Nabucco </t>
  </si>
  <si>
    <t>Don't Stop The Santa Man - Rock Sugar (Sequence).piz</t>
  </si>
  <si>
    <t xml:space="preserve">Don't Stop The Santa Man </t>
  </si>
  <si>
    <t xml:space="preserve"> Rock Sugar </t>
  </si>
  <si>
    <t>Mary Romaro</t>
  </si>
  <si>
    <t>Beethoven's Nightmare - Skrillex (Sequence).piz</t>
  </si>
  <si>
    <t xml:space="preserve">Beethoven's Nightmare </t>
  </si>
  <si>
    <t xml:space="preserve"> Skrillex </t>
  </si>
  <si>
    <t>Krystle Bucciarelli</t>
  </si>
  <si>
    <t>Fairytale Of New York - The Pogues (Lyrics)</t>
  </si>
  <si>
    <t xml:space="preserve">Fairytale Of New York </t>
  </si>
  <si>
    <t xml:space="preserve"> The Pogues </t>
  </si>
  <si>
    <t>Stuart Rowbotham</t>
  </si>
  <si>
    <t>Mary's Little Boy Child - Glee Cast Version (Lyrics).piz</t>
  </si>
  <si>
    <t xml:space="preserve">Mary's Little Boy Child </t>
  </si>
  <si>
    <t xml:space="preserve"> Glee Cast Version </t>
  </si>
  <si>
    <t>Boscoyo_Bulby_Arch.xmodel.piz</t>
  </si>
  <si>
    <t>Model</t>
  </si>
  <si>
    <t>Weaving Spirals (Effects Preset).piz</t>
  </si>
  <si>
    <t>Effects Preset</t>
  </si>
  <si>
    <t>Carol Of The Bells - David Foster (Sequence).piz</t>
  </si>
  <si>
    <t xml:space="preserve"> David Foster </t>
  </si>
  <si>
    <t>Eric Lou</t>
  </si>
  <si>
    <t>Like Its Christmas - Jonas Brothers (Vocal Timing Tracks).piz</t>
  </si>
  <si>
    <t xml:space="preserve">Like Its Christmas </t>
  </si>
  <si>
    <t xml:space="preserve"> Jonas Brothers </t>
  </si>
  <si>
    <t>You're A Mean One, Mr. Grinch - Tyler, The Creator (Sequence).piz</t>
  </si>
  <si>
    <t>Mary Romano</t>
  </si>
  <si>
    <t>Police Stop my Car - Unknown(sequence).piz</t>
  </si>
  <si>
    <t xml:space="preserve">Police Stop my Car </t>
  </si>
  <si>
    <t xml:space="preserve"> _Unknown</t>
  </si>
  <si>
    <t>Daly Harnish</t>
  </si>
  <si>
    <t>This is Halloween 2020 - Danny Elfman (Sequence).piz</t>
  </si>
  <si>
    <t xml:space="preserve">This is Halloween 2020 </t>
  </si>
  <si>
    <t>Ryan Blackwell</t>
  </si>
  <si>
    <t>Boscoyo ChromaCane 4_rewire_matrix_nullpix(model).xmodel</t>
  </si>
  <si>
    <t>Alex RB</t>
  </si>
  <si>
    <t>Winter Wonderland - Selena Gomez &amp; The Scene (Lyrics).piz</t>
  </si>
  <si>
    <t xml:space="preserve"> Selena Gomez &amp; The Scene </t>
  </si>
  <si>
    <t>Ribbons and Stars (Preset).piz</t>
  </si>
  <si>
    <t>Haunted Heart  - Christine Aguilera (Sequence).piz</t>
  </si>
  <si>
    <t xml:space="preserve">Haunted Heart  </t>
  </si>
  <si>
    <t xml:space="preserve"> Christine Aguilera </t>
  </si>
  <si>
    <t>What Child is This (Greensleeves) - Epic Christmas Music  (Sequence).piz</t>
  </si>
  <si>
    <t xml:space="preserve">What Child is This (Greensleeves) </t>
  </si>
  <si>
    <t>Mark Butcher</t>
  </si>
  <si>
    <t>Ribbons Mage Tree Swirl.xpreset</t>
  </si>
  <si>
    <t>Happy Hanukkah - Walk off the Earth (Sequence).piz</t>
  </si>
  <si>
    <t xml:space="preserve">Happy Hanukkah </t>
  </si>
  <si>
    <t xml:space="preserve"> Walk off the Earth </t>
  </si>
  <si>
    <t>Sammy Steckowski</t>
  </si>
  <si>
    <t>Sleigh Ride - Leroy Anderson (Sequence).piz</t>
  </si>
  <si>
    <t xml:space="preserve">Sleigh Ride </t>
  </si>
  <si>
    <t xml:space="preserve"> Leroy Anderson </t>
  </si>
  <si>
    <t>Jeff Lange</t>
  </si>
  <si>
    <t>Blooming Poinsettia (Preset).piz</t>
  </si>
  <si>
    <t>Fire_and_Ice (pre-set).piz</t>
  </si>
  <si>
    <t>Fire_and_Ice (pre</t>
  </si>
  <si>
    <t>Warped pinwheel and snowflakes (Preset).piz</t>
  </si>
  <si>
    <t>Martin Barker (preset pack).piz</t>
  </si>
  <si>
    <t>Martin Barker</t>
  </si>
  <si>
    <t>Wallace (Singing Face).piz</t>
  </si>
  <si>
    <t>Singing Face</t>
  </si>
  <si>
    <t>Spooky Face (Faces Pack).piz</t>
  </si>
  <si>
    <t>Firework - Katy Perry (Sequence).piz</t>
  </si>
  <si>
    <t xml:space="preserve">Firework </t>
  </si>
  <si>
    <t xml:space="preserve"> Katy Perry </t>
  </si>
  <si>
    <t>Justin Caudle</t>
  </si>
  <si>
    <t>Rockin around the Christmas Tree - Shuree (feat. Oh,Hush ) (Sequence).piz</t>
  </si>
  <si>
    <t xml:space="preserve">Rockin around the Christmas Tree </t>
  </si>
  <si>
    <t xml:space="preserve"> Shuree </t>
  </si>
  <si>
    <t>Lawrence Mandal</t>
  </si>
  <si>
    <t>All I Want - Mariah Carey (Sequence).piz</t>
  </si>
  <si>
    <t xml:space="preserve">All I Want </t>
  </si>
  <si>
    <t>David Nelsons (Preset).piz</t>
  </si>
  <si>
    <t>Linus Monologue -  Vince Guaraldi - (Sequeneces).piz</t>
  </si>
  <si>
    <t>https://youtu.be/3BUOkbH11k8</t>
  </si>
  <si>
    <t xml:space="preserve">Linus Monologue </t>
  </si>
  <si>
    <t xml:space="preserve">  Vince Guaraldi</t>
  </si>
  <si>
    <t>Matrix Circle with Sparkles (Preset).piz</t>
  </si>
  <si>
    <t>David Roy</t>
  </si>
  <si>
    <t>Bats in the Belfry - Purple Planet Music (Sequence).piz</t>
  </si>
  <si>
    <t xml:space="preserve">Bats in the Belfry </t>
  </si>
  <si>
    <t xml:space="preserve"> Purple Planet Music </t>
  </si>
  <si>
    <t>Earl Jordan</t>
  </si>
  <si>
    <t>Canada Day 2021 - Artist unknown (Sequence).piz</t>
  </si>
  <si>
    <t>Canada Day</t>
  </si>
  <si>
    <t>Filipe Janicas</t>
  </si>
  <si>
    <t>Damage, Inc (Lyrics).piz</t>
  </si>
  <si>
    <t>Damage</t>
  </si>
  <si>
    <t>Joe Kohlhaas</t>
  </si>
  <si>
    <t>Holiday Road - Lindsey Buckingham (Sequences).piz</t>
  </si>
  <si>
    <t xml:space="preserve">Holiday Road </t>
  </si>
  <si>
    <t xml:space="preserve"> Lindsey Buckingham </t>
  </si>
  <si>
    <t>John Storms</t>
  </si>
  <si>
    <t>Grandma Got Run Over By A reindeer - Artist unknown (Lyrics).piz</t>
  </si>
  <si>
    <t xml:space="preserve">Grandma Got Run Over By A reindeer </t>
  </si>
  <si>
    <t xml:space="preserve"> Artist _Unknown </t>
  </si>
  <si>
    <t>Halloween Movie  Main Theme - John Carpenter (Sequence).piz</t>
  </si>
  <si>
    <t xml:space="preserve">Halloween Movie  Main Theme </t>
  </si>
  <si>
    <t xml:space="preserve"> John Carpenter </t>
  </si>
  <si>
    <t>David Allen Thurnall</t>
  </si>
  <si>
    <t>Titanium - Sia (Sequence and Lyrics).piz</t>
  </si>
  <si>
    <t xml:space="preserve">Titanium </t>
  </si>
  <si>
    <t>Hallelujah - Theory of a Deadman (Lyrics).piz</t>
  </si>
  <si>
    <t xml:space="preserve"> Theory of a Deadman </t>
  </si>
  <si>
    <t>Run Run Rudolph - Kelly Clarkson (Lyrics).piz</t>
  </si>
  <si>
    <t xml:space="preserve">Run Run Rudolph </t>
  </si>
  <si>
    <t xml:space="preserve"> Kelly Clarkson </t>
  </si>
  <si>
    <t xml:space="preserve">Owl City </t>
  </si>
  <si>
    <t xml:space="preserve"> Humbug </t>
  </si>
  <si>
    <t>All I Want For Christmas-Mariah Carey(Sequence).piz</t>
  </si>
  <si>
    <t>All I Want For Christmas</t>
  </si>
  <si>
    <t>Mariah Carey</t>
  </si>
  <si>
    <t>Jacob Smith</t>
  </si>
  <si>
    <t>Darcy The Dragon - Roger Whittaker (Lyric Track).piz</t>
  </si>
  <si>
    <t xml:space="preserve">Darcy The Dragon </t>
  </si>
  <si>
    <t xml:space="preserve"> Roger Whittaker </t>
  </si>
  <si>
    <t>Skeleton Rap - Minecraft -  Dan Bull (Lyric Track).piz</t>
  </si>
  <si>
    <t xml:space="preserve">Skeleton Rap </t>
  </si>
  <si>
    <t xml:space="preserve">Dan Bull </t>
  </si>
  <si>
    <t>Dragula - Rob Zombie (Lyrics).piz</t>
  </si>
  <si>
    <t xml:space="preserve">Dragula </t>
  </si>
  <si>
    <t xml:space="preserve"> Rob Zombie </t>
  </si>
  <si>
    <t>Kyle Bostick</t>
  </si>
  <si>
    <t>Love Story - Taylor Swift (Lyrics).piz</t>
  </si>
  <si>
    <t xml:space="preserve">Love Story </t>
  </si>
  <si>
    <t>Owl City - Humbug (Lyrics).piz</t>
  </si>
  <si>
    <t>O Come All Ye Faithful - Epic Christmas Music (Sequence).piz</t>
  </si>
  <si>
    <t xml:space="preserve">O Come All Ye Faithful </t>
  </si>
  <si>
    <t xml:space="preserve"> Epic Christmas Music </t>
  </si>
  <si>
    <t>I Heard The Bells On Christmas Day-Casting Crowns (Lyrics).piz</t>
  </si>
  <si>
    <t>I Heard The Bells On Christmas Day</t>
  </si>
  <si>
    <t xml:space="preserve">Casting Crowns </t>
  </si>
  <si>
    <t>Silver_Mesh (Preset).piz</t>
  </si>
  <si>
    <t>All I Want for Christmas - Mariah Carey (Sequence with Chorus lyric track.piz</t>
  </si>
  <si>
    <t xml:space="preserve">All I Want for Christmas </t>
  </si>
  <si>
    <t>Mandy Rhodes Dolan</t>
  </si>
  <si>
    <t>Rudolph - Chipmunks (Sequence with Lyrics).piz</t>
  </si>
  <si>
    <t xml:space="preserve">Rudolph </t>
  </si>
  <si>
    <t xml:space="preserve"> Chipmunks </t>
  </si>
  <si>
    <t>Still Alive -Portal - (Lyric Track).piz</t>
  </si>
  <si>
    <t xml:space="preserve">Still Alive </t>
  </si>
  <si>
    <t>Michael Hartman</t>
  </si>
  <si>
    <t>Star Sky - 2 steps from hell (Sequence).piz</t>
  </si>
  <si>
    <t xml:space="preserve">Star Sky </t>
  </si>
  <si>
    <t xml:space="preserve"> 2 steps from hell </t>
  </si>
  <si>
    <t>Richard Ferington</t>
  </si>
  <si>
    <t>Christmas in Hollis - Run DMC (Faces Sequence only and Lyric Tracks).piz</t>
  </si>
  <si>
    <t xml:space="preserve">Christmas in Hollis </t>
  </si>
  <si>
    <t>Wereviewed Thisplace</t>
  </si>
  <si>
    <t>3D Printed 100 PixelSnowflake (Custom Model)</t>
  </si>
  <si>
    <t>Custom Model</t>
  </si>
  <si>
    <t>Dave Letts</t>
  </si>
  <si>
    <t>3D Printed 50 Pixel Snowflake (Custom Model)</t>
  </si>
  <si>
    <t>3D Printed Female Tree (Custom Model)</t>
  </si>
  <si>
    <t>3D Printed Talking Tree With Plantpot and Nose (Singing Face)</t>
  </si>
  <si>
    <t>Elf (Singing Face)</t>
  </si>
  <si>
    <t>Pumpkin (Singing Face)</t>
  </si>
  <si>
    <t>MINIONS Christmas Song (Sequence and Lyric Tracks).piz</t>
  </si>
  <si>
    <t xml:space="preserve">Minions Christmas Song </t>
  </si>
  <si>
    <t>Minions</t>
  </si>
  <si>
    <t>Sia - Candy Cane Lane (Sequence)</t>
  </si>
  <si>
    <t xml:space="preserve"> Candy Cane Lane </t>
  </si>
  <si>
    <t>Lyle Salo</t>
  </si>
  <si>
    <t>Pentatonix - Amazing Grace (Sequence)</t>
  </si>
  <si>
    <t>https://youtu.be/QWToP5u-m_4</t>
  </si>
  <si>
    <t xml:space="preserve"> Amazing Grace </t>
  </si>
  <si>
    <t>Melissa McCloskey Pixley</t>
  </si>
  <si>
    <t>Toby Keith-  Courtesy Of The Red White And Blue - (Lyrics).piz</t>
  </si>
  <si>
    <t>Toby Keith</t>
  </si>
  <si>
    <t xml:space="preserve">  Courtesy Of The Red White And Blue - </t>
  </si>
  <si>
    <t>Bobs Burgers - Twinkly Lights (Sequence)</t>
  </si>
  <si>
    <t xml:space="preserve">Bobs Burgers </t>
  </si>
  <si>
    <t xml:space="preserve"> Twinkly Lights </t>
  </si>
  <si>
    <t>Orlean Dorsey</t>
  </si>
  <si>
    <t>Spiral Trap (Preset Pack)</t>
  </si>
  <si>
    <t>santa is back in town - kurt russel (lyrics).piz</t>
  </si>
  <si>
    <t xml:space="preserve">Santa Is Back In Town </t>
  </si>
  <si>
    <t xml:space="preserve"> Kurt Russel </t>
  </si>
  <si>
    <t>Henri Robert</t>
  </si>
  <si>
    <t>Love Christmas Baby - Darlene (Sequence).piz</t>
  </si>
  <si>
    <t xml:space="preserve">Love Christmas Baby </t>
  </si>
  <si>
    <t xml:space="preserve"> Darlene </t>
  </si>
  <si>
    <t>Sandstorm - Darude (Sequence).piz</t>
  </si>
  <si>
    <t>https://youtu.be/7ZCs2oU7nLg</t>
  </si>
  <si>
    <t xml:space="preserve">Sandstorm </t>
  </si>
  <si>
    <t xml:space="preserve"> Darude </t>
  </si>
  <si>
    <t>250 Lights Intro Sequence (Sequence).piz</t>
  </si>
  <si>
    <t>Jason Hay</t>
  </si>
  <si>
    <t>Happy Christmas (War Is Over) - John Lennon ( Sequence) .piz</t>
  </si>
  <si>
    <t xml:space="preserve">Happy Christmas (War Is Over) </t>
  </si>
  <si>
    <t xml:space="preserve">John Lennon </t>
  </si>
  <si>
    <t>Mega Tree Plaid Tree (Preset Pack) .xpreset</t>
  </si>
  <si>
    <t>Preset Pack</t>
  </si>
  <si>
    <t>Hallelujah Theory of a Deadman V2 (Sequence and Lyrics).piz</t>
  </si>
  <si>
    <t>Hallelujah Theory of a Deadman</t>
  </si>
  <si>
    <t>Batman Smells (Sequence and Lyrics).piz</t>
  </si>
  <si>
    <t>Batman Smells</t>
  </si>
  <si>
    <t>David White</t>
  </si>
  <si>
    <t>Talking_Bulb_VIPER-MUedit (Submodels Wiring and Faces ).xmodeFile</t>
  </si>
  <si>
    <t xml:space="preserve">MUedit </t>
  </si>
  <si>
    <t>Mike Utter</t>
  </si>
  <si>
    <t>Particle Effects Pack - HD Selection (Particles Effects ).piz</t>
  </si>
  <si>
    <t xml:space="preserve">Particle Effects </t>
  </si>
  <si>
    <t>Run Run Rudolph - Kelly Clarkson (Lyrics) .xtiming</t>
  </si>
  <si>
    <t>Andrew Smouse</t>
  </si>
  <si>
    <t>Coldest Winter 2021 - Pentatonix (Sequence).piz</t>
  </si>
  <si>
    <t xml:space="preserve">Coldest Winter </t>
  </si>
  <si>
    <t>Bryan Ripple</t>
  </si>
  <si>
    <t>Get Up - Technotronic (Sequence and Lyrics).piz</t>
  </si>
  <si>
    <t xml:space="preserve">Get Up </t>
  </si>
  <si>
    <t xml:space="preserve"> Technotronic </t>
  </si>
  <si>
    <t>Jim Hadjandonis</t>
  </si>
  <si>
    <t>monster holiday -Buck Owens ( Sequence and Lyrics) .piz</t>
  </si>
  <si>
    <t xml:space="preserve">Monster Holiday </t>
  </si>
  <si>
    <t xml:space="preserve">Buck Owens </t>
  </si>
  <si>
    <t>Take-It-To-The-Graveyard-(sequence).piz</t>
  </si>
  <si>
    <t>Take It To The Graveyard</t>
  </si>
  <si>
    <t>Shane Spears</t>
  </si>
  <si>
    <t>Reflections of Earth (Sequence).piz</t>
  </si>
  <si>
    <t>Reflections of Earth</t>
  </si>
  <si>
    <t>Andrew Brezzell</t>
  </si>
  <si>
    <t>Text Me Merry Christmas-(Lyrics).piz</t>
  </si>
  <si>
    <t>Text Me Merry Christmas</t>
  </si>
  <si>
    <t>Bruce Johnson</t>
  </si>
  <si>
    <t>Christmas Ping Pong 2 (Sequence).piz</t>
  </si>
  <si>
    <t>Polar Express- Mashup-(Sequence and Lyrics).piz</t>
  </si>
  <si>
    <t>Polar Express</t>
  </si>
  <si>
    <t xml:space="preserve"> Mashup</t>
  </si>
  <si>
    <t>James Moore</t>
  </si>
  <si>
    <t>Run Run Rudolph - Kelly Clarkson (Lyrics).xtiming</t>
  </si>
  <si>
    <t>Javan Jensen</t>
  </si>
  <si>
    <t>Into the Unknown -Frozen 2(Sequence).piz</t>
  </si>
  <si>
    <t xml:space="preserve">Into the Unknown </t>
  </si>
  <si>
    <t>Frozen 2</t>
  </si>
  <si>
    <t>Kevin O'Reilly</t>
  </si>
  <si>
    <t>Mele Kalikimaka-BingCrosby(sequence).piz</t>
  </si>
  <si>
    <t>Mele Kalikimaka</t>
  </si>
  <si>
    <t>Bing Crosby</t>
  </si>
  <si>
    <t>Robert Burton</t>
  </si>
  <si>
    <t>Techno Syndrome 2021 Mortal Kombat - Benjamin Wallfisch (Sequence with Lyrics).piz</t>
  </si>
  <si>
    <t xml:space="preserve">Techno Syndrome 2021 Mortal Kombat </t>
  </si>
  <si>
    <t xml:space="preserve"> Benjamin Wallfisch </t>
  </si>
  <si>
    <t>Alan Abad</t>
  </si>
  <si>
    <t>Let It Go - Idina Menzel (Timing Track).xtiming</t>
  </si>
  <si>
    <t xml:space="preserve">Let It Go </t>
  </si>
  <si>
    <t xml:space="preserve"> Idina Menzel </t>
  </si>
  <si>
    <t>Timing Track</t>
  </si>
  <si>
    <t>Shaun Lawrence</t>
  </si>
  <si>
    <t>Take On me - A-ha (Sequence and Lyrics).piz</t>
  </si>
  <si>
    <t xml:space="preserve">Take On me </t>
  </si>
  <si>
    <t xml:space="preserve"> A-ha </t>
  </si>
  <si>
    <t>Carlos Coria</t>
  </si>
  <si>
    <t>Sommarfagel - Wintergarten ( Sequence).piz</t>
  </si>
  <si>
    <t xml:space="preserve">Sommarfagel </t>
  </si>
  <si>
    <t xml:space="preserve"> Wintergarten </t>
  </si>
  <si>
    <t>Daniel Moore</t>
  </si>
  <si>
    <t>2021 Disney Mashup - (Sequence).piz</t>
  </si>
  <si>
    <t xml:space="preserve">2021 Disney Mashup </t>
  </si>
  <si>
    <t>2021 MainIntro - (Sequence).piz</t>
  </si>
  <si>
    <t xml:space="preserve">2021 MainIntro </t>
  </si>
  <si>
    <t>Pirates Of The Caribbean - Theme (Sequence).piz</t>
  </si>
  <si>
    <t>https://vimeo.com/544639384</t>
  </si>
  <si>
    <t xml:space="preserve">Pirates Of The Caribbean </t>
  </si>
  <si>
    <t>Wizards in Winter - Tran Siberian Orchestra (sequence).piz</t>
  </si>
  <si>
    <t xml:space="preserve"> Tran Siberian Orchestra </t>
  </si>
  <si>
    <t>Hotel Transylvania (Intro Sequence and Lyrics).piz</t>
  </si>
  <si>
    <t>Hotel  Transylvania</t>
  </si>
  <si>
    <t>David Wood</t>
  </si>
  <si>
    <t>Away in a Manger (Sequence).piz</t>
  </si>
  <si>
    <t>Away In A Manger</t>
  </si>
  <si>
    <t>James Neugent</t>
  </si>
  <si>
    <t>Charistmas Time Mashup - Margeaux Jordan - (Sequence and lyrics).piz</t>
  </si>
  <si>
    <t xml:space="preserve">Charistmas Time Mashup </t>
  </si>
  <si>
    <t>Adrian Dale</t>
  </si>
  <si>
    <t>Hotel Transylvania Monster Remix (Sequence and Lyrics).piz</t>
  </si>
  <si>
    <t>Hotel Transylvania Monster Remix</t>
  </si>
  <si>
    <t>Chris Wolfe</t>
  </si>
  <si>
    <t>This Is Me The Greatest Showman Cast ( Sequence)-.piz</t>
  </si>
  <si>
    <t>This Is Me The Greatest Showman</t>
  </si>
  <si>
    <t>Pirate Ship Battle - Jim Daymen ( Sequence )</t>
  </si>
  <si>
    <t xml:space="preserve">Pirate Ship Battle </t>
  </si>
  <si>
    <t xml:space="preserve"> Jim Daymen </t>
  </si>
  <si>
    <t>Boscoyo Fan Matrix Arch RGB SEQSOL(Sub Models).piz</t>
  </si>
  <si>
    <t>Happy Holiday - Andy Williams (Sequence).piz</t>
  </si>
  <si>
    <t xml:space="preserve">Happy Holiday </t>
  </si>
  <si>
    <t>John Pappas</t>
  </si>
  <si>
    <t>Christmas Canon - Trans-Siberian Orchestra (Sequence).piz</t>
  </si>
  <si>
    <t xml:space="preserve">Christmas Canon </t>
  </si>
  <si>
    <t>Tainted Love - Kims (  Sequence and lyrics).piz</t>
  </si>
  <si>
    <t xml:space="preserve">Tainted Love </t>
  </si>
  <si>
    <t xml:space="preserve"> Kims </t>
  </si>
  <si>
    <t>Kim Kulman</t>
  </si>
  <si>
    <t>Rotating Ribons (Preset).piz</t>
  </si>
  <si>
    <t>Candy Cane Lane - Sia Version 1 (Sequence and Lyrics).piz</t>
  </si>
  <si>
    <t xml:space="preserve"> Sia Version 1 </t>
  </si>
  <si>
    <t>Tomas Rodriguez</t>
  </si>
  <si>
    <t>kaleidoscope (presets).piz</t>
  </si>
  <si>
    <t>Candy Cane Lane - Sia (Singing face).piz</t>
  </si>
  <si>
    <t>Plad Spaz In ( Presets).xpreset</t>
  </si>
  <si>
    <t>Bill Krueger</t>
  </si>
  <si>
    <t>Santa Claus is Coming To Town - Sugar Plumb Fairy  (Sequence with lyrics).piz</t>
  </si>
  <si>
    <t xml:space="preserve">Santa Claus is Coming To Town </t>
  </si>
  <si>
    <t xml:space="preserve"> Sugar Plumb Fairy  </t>
  </si>
  <si>
    <t>Courtesy of the Red, White, &amp; Blue-Toby Keith (Lyric Track).piz</t>
  </si>
  <si>
    <t>Courtesy of the Red, White, &amp; Blue</t>
  </si>
  <si>
    <t xml:space="preserve">Toby Keith </t>
  </si>
  <si>
    <t>Chad Wamsley</t>
  </si>
  <si>
    <t>Carol of The Bells-Lindsey Sterling (Sequence).piz</t>
  </si>
  <si>
    <t>Carol of The Bells</t>
  </si>
  <si>
    <t xml:space="preserve">Lindsey Sterling </t>
  </si>
  <si>
    <t>Chris Vaughan</t>
  </si>
  <si>
    <t>Dance Monkey (Sequence).piz</t>
  </si>
  <si>
    <t>Dance Monkey</t>
  </si>
  <si>
    <t>Deck The Halls (Sequence).piz</t>
  </si>
  <si>
    <t>Deck The Halls</t>
  </si>
  <si>
    <t>Don't Start Now-Dua Lipa (Sequence).piz</t>
  </si>
  <si>
    <t>Don't Start Now</t>
  </si>
  <si>
    <t xml:space="preserve">Dua Lipa </t>
  </si>
  <si>
    <t>Spooky Scary Skeletons - Andrew Gold ( Sequence).piz</t>
  </si>
  <si>
    <t xml:space="preserve">Spooky Scary Skeletons </t>
  </si>
  <si>
    <t xml:space="preserve"> Andrew Gold </t>
  </si>
  <si>
    <t>Dalin Vallati</t>
  </si>
  <si>
    <t>Disney(Intro Sequence).piz</t>
  </si>
  <si>
    <t>Disney Intro</t>
  </si>
  <si>
    <t>Purple Rain - Prince  (Lyric Track).piz</t>
  </si>
  <si>
    <t xml:space="preserve">Purple Rain </t>
  </si>
  <si>
    <t xml:space="preserve"> Prince  </t>
  </si>
  <si>
    <t>Jay Brustad</t>
  </si>
  <si>
    <t>Ghostbusters (Lyric Track).piz</t>
  </si>
  <si>
    <t>Ghostbusters</t>
  </si>
  <si>
    <t>Patrick Gianotto</t>
  </si>
  <si>
    <t>PPD Grand Illusion (Sub Models).xmodel</t>
  </si>
  <si>
    <t>Sub Models</t>
  </si>
  <si>
    <t>Paul Thomas</t>
  </si>
  <si>
    <t>PPD Grand Illusion.xmodel</t>
  </si>
  <si>
    <t>Imperial March-Carol of the Bells (Sequence).piz</t>
  </si>
  <si>
    <t>Imperial March</t>
  </si>
  <si>
    <t xml:space="preserve">Carol of the Bells </t>
  </si>
  <si>
    <t>Rod Hilo</t>
  </si>
  <si>
    <t>The Grinch, You’re A Mean One Remix (Sequence).piz</t>
  </si>
  <si>
    <t>The Grinch, You’re A Mean One Remix</t>
  </si>
  <si>
    <t>Aladdin Vocal Timing-For RGB Sequence (Vocal Timing Track).piz</t>
  </si>
  <si>
    <t>Aladdin Vocal Timing</t>
  </si>
  <si>
    <t xml:space="preserve">For RGB Sequence </t>
  </si>
  <si>
    <t xml:space="preserve"> Lyrics</t>
  </si>
  <si>
    <t>Christmas Vacation Movie (Timing Track).piz</t>
  </si>
  <si>
    <t xml:space="preserve">Christmas Vacation Movie </t>
  </si>
  <si>
    <t>Angry American (Timing Track).xtiming</t>
  </si>
  <si>
    <t xml:space="preserve">Angry American </t>
  </si>
  <si>
    <t>At The Cross-Chris Tomlin (Lyric Tracks).piz</t>
  </si>
  <si>
    <t>At The Cross</t>
  </si>
  <si>
    <t xml:space="preserve">Chris Tomlin </t>
  </si>
  <si>
    <t>One More Time-Trolls World Tour (Sequence).piz</t>
  </si>
  <si>
    <t>One More Time</t>
  </si>
  <si>
    <t>2020 That's All Folks (Sequence).piz</t>
  </si>
  <si>
    <t>That's All Folks</t>
  </si>
  <si>
    <t>James Van Horn</t>
  </si>
  <si>
    <t>Carol of the Bells-David Foster (Sequence).piz</t>
  </si>
  <si>
    <t>Carol of the Bells</t>
  </si>
  <si>
    <t xml:space="preserve">David Foster </t>
  </si>
  <si>
    <t>Blue Christmas (Sequence).piz</t>
  </si>
  <si>
    <t>Blue Christma</t>
  </si>
  <si>
    <t>Johnny Walker</t>
  </si>
  <si>
    <t>90's Dance Medley-Pentatonix (Lyric Track).piz</t>
  </si>
  <si>
    <t>90's Dance Medley</t>
  </si>
  <si>
    <t xml:space="preserve">Pentatonix </t>
  </si>
  <si>
    <t>That's Christmas to Me-Pentatonix (Sequence).piz</t>
  </si>
  <si>
    <t>That's Christmas to Me</t>
  </si>
  <si>
    <t>Michael Sheehan</t>
  </si>
  <si>
    <t>Silver Bells-Travis Tritt (Sequence).piz</t>
  </si>
  <si>
    <t>Silver Bells</t>
  </si>
  <si>
    <t xml:space="preserve">Travis Tritt </t>
  </si>
  <si>
    <t>Robert Larocque</t>
  </si>
  <si>
    <t>Hallelujah-Pentatonix (Sequence).piz</t>
  </si>
  <si>
    <t>Hallelujah</t>
  </si>
  <si>
    <t>Sam Gibson</t>
  </si>
  <si>
    <t>The Imperial March-Celldweller (Sequence).piz</t>
  </si>
  <si>
    <t>https://youtu.be/WaHZqgYRHqI</t>
  </si>
  <si>
    <t>The Imperial March</t>
  </si>
  <si>
    <t xml:space="preserve">Celldweller </t>
  </si>
  <si>
    <t>David Rose</t>
  </si>
  <si>
    <t>Once Upon a Christmas Song-Geraldine Mcqueen (Sequence and Lyrics).piz</t>
  </si>
  <si>
    <t>Once Upon a Christmas Song</t>
  </si>
  <si>
    <t xml:space="preserve">Geraldine Mcqueen </t>
  </si>
  <si>
    <t>Graham Kennell</t>
  </si>
  <si>
    <t>Paradise City Short Edit-Guns &amp; Roses (Sequence).piz</t>
  </si>
  <si>
    <t>Paradise City Short Edit</t>
  </si>
  <si>
    <t xml:space="preserve">Guns &amp; Roses </t>
  </si>
  <si>
    <t>Justin Lenhard</t>
  </si>
  <si>
    <t>Mario Christmas (Sequence).piz</t>
  </si>
  <si>
    <t>Mario Christmas</t>
  </si>
  <si>
    <t>Keith Ratliff</t>
  </si>
  <si>
    <t>Easter Medley 2021 (Sequence).piz</t>
  </si>
  <si>
    <t>https://vimeo.com/533214969?fbclid</t>
  </si>
  <si>
    <t>Easter Medley 2021</t>
  </si>
  <si>
    <t>Matt Schilling</t>
  </si>
  <si>
    <t>Dueling Jingle Bells (Sequence).piz</t>
  </si>
  <si>
    <t xml:space="preserve">Dueling Jingle Bells </t>
  </si>
  <si>
    <t>Mel Hathaway</t>
  </si>
  <si>
    <t>A Whale of a Tale-Kirk Douglas (Lyric Track).piz</t>
  </si>
  <si>
    <t>A Whale of a Tale</t>
  </si>
  <si>
    <t xml:space="preserve">Kirk Douglas </t>
  </si>
  <si>
    <t>Sia (Singing Face).piz</t>
  </si>
  <si>
    <t>Sia</t>
  </si>
  <si>
    <t>Santa Claus Is Coming To Town-Sugar Plum Fairy Mix (Matrix Video).piz</t>
  </si>
  <si>
    <t>Santa Claus Is Coming To Town</t>
  </si>
  <si>
    <t xml:space="preserve">Sugar Plum Fairy Mix </t>
  </si>
  <si>
    <t>Matrix Video</t>
  </si>
  <si>
    <t>Mortal Kombat-Alan Abad (Sequence).piz</t>
  </si>
  <si>
    <t>Mortal Kombat</t>
  </si>
  <si>
    <t>Amazing Grace Techno Edited Version (Sequence &amp; Lyric Track).piz</t>
  </si>
  <si>
    <t xml:space="preserve">Amazing Grace Techno Edited Version </t>
  </si>
  <si>
    <t>Brett Greenland</t>
  </si>
  <si>
    <t>Oh Yeah-Yellow (Sequence &amp; Lyric Track).piz</t>
  </si>
  <si>
    <t>Oh Yeah</t>
  </si>
  <si>
    <t xml:space="preserve">Yellow </t>
  </si>
  <si>
    <t>Brian Smith</t>
  </si>
  <si>
    <t>Christmas Wrapping-The Waitresses (Sequence).piz</t>
  </si>
  <si>
    <t>Christmas Wrapping</t>
  </si>
  <si>
    <t xml:space="preserve">The Waitresses </t>
  </si>
  <si>
    <t>Glen A. King</t>
  </si>
  <si>
    <t>What You Gonna Get for Christmas-The 69 Boyz (Sequence).piz</t>
  </si>
  <si>
    <t>https://vimeo.com/547040690?fbclid</t>
  </si>
  <si>
    <t>What You Gonna Get for Christmas</t>
  </si>
  <si>
    <t xml:space="preserve">The 69 Boyz </t>
  </si>
  <si>
    <t>John Myers</t>
  </si>
  <si>
    <t>Into The Unknown(Sequence).piz</t>
  </si>
  <si>
    <t>Into The Unknown</t>
  </si>
  <si>
    <t>Michael Catron</t>
  </si>
  <si>
    <t>Longfellow Christmas-Ed Herrman (Sequence).piz</t>
  </si>
  <si>
    <t>Longfellow Christmas</t>
  </si>
  <si>
    <t xml:space="preserve">Ed Herrman </t>
  </si>
  <si>
    <t>Ryan Weston</t>
  </si>
  <si>
    <t>All I Really Want for Christmas-Lil Jon (Sequence).piz</t>
  </si>
  <si>
    <t>All I Really Want for Christmas</t>
  </si>
  <si>
    <t xml:space="preserve">Lil Jon </t>
  </si>
  <si>
    <t>Chris Doades</t>
  </si>
  <si>
    <t>Candy Cane Lane (Sequence).piz</t>
  </si>
  <si>
    <t>Candy Cane Lane</t>
  </si>
  <si>
    <t>Christmas Every Day-David Archuleta (Lyric Track).piz</t>
  </si>
  <si>
    <t>Christmas Every Day</t>
  </si>
  <si>
    <t xml:space="preserve">David Archuleta </t>
  </si>
  <si>
    <t>Jamie Sharp Twohig</t>
  </si>
  <si>
    <t>Bang-AJR (Sequence).piz</t>
  </si>
  <si>
    <t>https://vimeo.com/495605262?fbclid</t>
  </si>
  <si>
    <t>Bang</t>
  </si>
  <si>
    <t xml:space="preserve">AJR </t>
  </si>
  <si>
    <t>Joshua King</t>
  </si>
  <si>
    <t>Beetlejuice Day-O Remix (Sequence &amp; Lyric Track).piz</t>
  </si>
  <si>
    <t>https://vimeo.com/547294764?fbclid</t>
  </si>
  <si>
    <t>Beetlejuice Day</t>
  </si>
  <si>
    <t xml:space="preserve">O Remix </t>
  </si>
  <si>
    <t>Peter Works At Burger King-Family Guy Skit (Sequence).piz</t>
  </si>
  <si>
    <t>https://vimeo.com/547295060?fbclid</t>
  </si>
  <si>
    <t>Peter Works At Burger King</t>
  </si>
  <si>
    <t xml:space="preserve">Family Guy Skit </t>
  </si>
  <si>
    <t xml:space="preserve">Sequence </t>
  </si>
  <si>
    <t>Spooky Scary Skeleton (Sequence).piz</t>
  </si>
  <si>
    <t>https://vimeo.com/467211131?fbclid</t>
  </si>
  <si>
    <t>Spooky Scary Skeleton</t>
  </si>
  <si>
    <t>Vytas Brenner - San Agustin (Sequence).piz</t>
  </si>
  <si>
    <t xml:space="preserve">Vytas Brenner </t>
  </si>
  <si>
    <t xml:space="preserve"> San Agustin </t>
  </si>
  <si>
    <t>Ricardo Castro</t>
  </si>
  <si>
    <t>Smooth Criminal- Alien Ant Farm (Lyric Track).piz</t>
  </si>
  <si>
    <t>Smooth Criminal</t>
  </si>
  <si>
    <t xml:space="preserve"> Alien Ant Farm </t>
  </si>
  <si>
    <t>Rebel Yell-Billy Idol (Sequence &amp; Lyric Track).piz</t>
  </si>
  <si>
    <t>Rebel Yell</t>
  </si>
  <si>
    <t xml:space="preserve">Billy Idol </t>
  </si>
  <si>
    <t>Wonderful Christmas Time-Kylie Monogue (Lyric Track).piz</t>
  </si>
  <si>
    <t>Wonderful Christmas Time</t>
  </si>
  <si>
    <t xml:space="preserve">Kylie Monogue </t>
  </si>
  <si>
    <t>Holidays-Meghan Trainor (Lyric Track).piz</t>
  </si>
  <si>
    <t>Holidays</t>
  </si>
  <si>
    <t xml:space="preserve">Meghan Trainor </t>
  </si>
  <si>
    <t>Gift (singing face).piz</t>
  </si>
  <si>
    <t xml:space="preserve">Singing Face </t>
  </si>
  <si>
    <t>Green Present With Red Bow (Singing Face).piz</t>
  </si>
  <si>
    <t>I Believe In Santa-Meghan Trainor (Lyric Track).piz</t>
  </si>
  <si>
    <t>I Believe In Santa</t>
  </si>
  <si>
    <t>Lion King - Cant Wait To Be King ( Sequence ).piz</t>
  </si>
  <si>
    <t>https://vimeo.com/548221169?fbclid</t>
  </si>
  <si>
    <t xml:space="preserve">Lion King </t>
  </si>
  <si>
    <t xml:space="preserve"> Cant Wait To Be King </t>
  </si>
  <si>
    <t>David Geall</t>
  </si>
  <si>
    <t>I Want A Hippopotamus for Christmas - Kacey Musgraves (Lyrics).piz</t>
  </si>
  <si>
    <t xml:space="preserve">I Want A Hippopotamus for Christmas </t>
  </si>
  <si>
    <t xml:space="preserve"> Kacey Musgraves </t>
  </si>
  <si>
    <t>Halloween Trap ( Sequence ).piz</t>
  </si>
  <si>
    <t>Halloween Trap</t>
  </si>
  <si>
    <t>Todd Kiser</t>
  </si>
  <si>
    <t>Minion Monster ( Sequence ).piz</t>
  </si>
  <si>
    <t xml:space="preserve">Minion Monster </t>
  </si>
  <si>
    <t>Here Comes Santa Clause (TRAP REMEX) - ( Sequence ).piz</t>
  </si>
  <si>
    <t>https://vimeo.com/548624023?fbclid</t>
  </si>
  <si>
    <t xml:space="preserve">Here Comes Santa Clause (TRAP REMEX) </t>
  </si>
  <si>
    <t>Dennison Coomer</t>
  </si>
  <si>
    <t>Popcorn Remix - Johnny Brave ( Sequence).piz</t>
  </si>
  <si>
    <t xml:space="preserve">Popcorn Remix </t>
  </si>
  <si>
    <t xml:space="preserve"> Johnny Brave </t>
  </si>
  <si>
    <t>Monsters - All Time Low - With Lyrics (Sequence ).piz</t>
  </si>
  <si>
    <t xml:space="preserve">Monsters </t>
  </si>
  <si>
    <t xml:space="preserve"> All Time Low - With Lyrics </t>
  </si>
  <si>
    <t>Jason Martin</t>
  </si>
  <si>
    <t>Carol of the Bells ( Sequence ).piz</t>
  </si>
  <si>
    <t>Jesus Redondo</t>
  </si>
  <si>
    <t>Paint - Roxette - With Lyrics v1 ( Sequence ).piz</t>
  </si>
  <si>
    <t xml:space="preserve">Paint </t>
  </si>
  <si>
    <t xml:space="preserve"> Roxette</t>
  </si>
  <si>
    <t>Be A Light - Thomas Rhett (Lyric Track).piz</t>
  </si>
  <si>
    <t xml:space="preserve">Be A Light </t>
  </si>
  <si>
    <t xml:space="preserve"> Thomas Rhett </t>
  </si>
  <si>
    <t>Take-On-Me - Ah-Ha ( Sequence ).piz</t>
  </si>
  <si>
    <t>Aha</t>
  </si>
  <si>
    <t>A Christmas Wish - Beverley Knight (Lyric Track).piz</t>
  </si>
  <si>
    <t xml:space="preserve">A Christmas Wish </t>
  </si>
  <si>
    <t xml:space="preserve"> Beverley Knight </t>
  </si>
  <si>
    <t>Griswold Light Show ( Sequence ).piz</t>
  </si>
  <si>
    <t>Griswold Light Show</t>
  </si>
  <si>
    <t>Craig Duncan</t>
  </si>
  <si>
    <t>All I want for Christmas - Mariah Carey (Lyrics Track).piz</t>
  </si>
  <si>
    <t xml:space="preserve">All I want for Christmas </t>
  </si>
  <si>
    <t>Boscoyo - Chroma Number 1 (Custom Model).piz</t>
  </si>
  <si>
    <t xml:space="preserve"> Chroma Number 1 </t>
  </si>
  <si>
    <t>Boscoyo - Chroma Number 6 (Custom Model).piz</t>
  </si>
  <si>
    <t xml:space="preserve"> Chroma Number 6 </t>
  </si>
  <si>
    <t>MiBurrito ( Sequence ).piz</t>
  </si>
  <si>
    <t>MiBurrito</t>
  </si>
  <si>
    <t>Michael W Nance</t>
  </si>
  <si>
    <t>I Can't Feel My Face - The Weeknd (Lyrics).piz</t>
  </si>
  <si>
    <t xml:space="preserve">I Can't Feel My Face </t>
  </si>
  <si>
    <t xml:space="preserve"> The Weeknd </t>
  </si>
  <si>
    <t>Santa Settles</t>
  </si>
  <si>
    <t>Christmas Just Aint - Idina Menzel (Sequence).piz</t>
  </si>
  <si>
    <t xml:space="preserve">Christmas Just Aint </t>
  </si>
  <si>
    <t>Darren Johnson</t>
  </si>
  <si>
    <t>Be A Light duet - Thomas Rhett (Lyrics).xtiming.piz</t>
  </si>
  <si>
    <t xml:space="preserve">Be A Light duet </t>
  </si>
  <si>
    <t>Earl Bailey</t>
  </si>
  <si>
    <t>Lights shine bright - Toby Mac (sequence).piz</t>
  </si>
  <si>
    <t xml:space="preserve">Lights shine bright </t>
  </si>
  <si>
    <t xml:space="preserve"> Toby Mac </t>
  </si>
  <si>
    <t>Adigio - Berber (Sequence).piz</t>
  </si>
  <si>
    <t xml:space="preserve">Adigio </t>
  </si>
  <si>
    <t xml:space="preserve"> Berber </t>
  </si>
  <si>
    <t>Robert John Milton</t>
  </si>
  <si>
    <t>Spooky Scary Skeletons (shortened) - Andrew Gold (Lyrics).piz</t>
  </si>
  <si>
    <t xml:space="preserve">Spooky Scary Skeletons (shortened) </t>
  </si>
  <si>
    <t>Siamese Cat Song - Bobby McFerrin - BYaky - No Lyrics 2021 ( Sequence ).piz</t>
  </si>
  <si>
    <t xml:space="preserve">Siamese Cat Song </t>
  </si>
  <si>
    <t xml:space="preserve">BYaky </t>
  </si>
  <si>
    <t>Brent Yakymyk</t>
  </si>
  <si>
    <t>Super Mario Bros No Lyrics ( Sequence ).piz</t>
  </si>
  <si>
    <t>Super Mario Bros</t>
  </si>
  <si>
    <t>DB Shoranick</t>
  </si>
  <si>
    <t>Christmas Song - Nat King Cole ( Sequence ).piz</t>
  </si>
  <si>
    <t xml:space="preserve">Christmas Song </t>
  </si>
  <si>
    <t xml:space="preserve"> Nat King Cole </t>
  </si>
  <si>
    <t>Mike Erbe</t>
  </si>
  <si>
    <t>Close Encounters of the Third Kind (Sequence).piz</t>
  </si>
  <si>
    <t>Close Encounters of the Third Kind</t>
  </si>
  <si>
    <t>JD Canales</t>
  </si>
  <si>
    <t>Run Rudolph - Lynard Skynard ( Sequence ).piz</t>
  </si>
  <si>
    <t xml:space="preserve">Run Rudolph </t>
  </si>
  <si>
    <t xml:space="preserve"> Lynard Skynard </t>
  </si>
  <si>
    <t>Kevin Pickett</t>
  </si>
  <si>
    <t>Taking Care Of Christmas ( Sequence ).piz</t>
  </si>
  <si>
    <t>Taking Care Of Christmas</t>
  </si>
  <si>
    <t>90s Dance Medley Pentatonix (Sequence).piz</t>
  </si>
  <si>
    <t>90s Dance Medley Pentatonix</t>
  </si>
  <si>
    <t>I Want you for Christmas - Cheap Trick (Lyrics).piz</t>
  </si>
  <si>
    <t xml:space="preserve">I Want you for Christmas </t>
  </si>
  <si>
    <t xml:space="preserve"> Cheap Trick </t>
  </si>
  <si>
    <t>Props Alsorted ( CNC File AutoCad ).dwg</t>
  </si>
  <si>
    <t>CAD</t>
  </si>
  <si>
    <t>Props-Accesorios ( CNC File Corel Draw ).cdr</t>
  </si>
  <si>
    <t>Corel Draw</t>
  </si>
  <si>
    <t>Wizards In Winter (Sequence).piz</t>
  </si>
  <si>
    <t>Wizards In Winter</t>
  </si>
  <si>
    <t>Trans-Siberian Orchestra</t>
  </si>
  <si>
    <t>Dom James</t>
  </si>
  <si>
    <t>MerryChristmas (Preset).piz</t>
  </si>
  <si>
    <t>Nicolas Delorme</t>
  </si>
  <si>
    <t>Baby its Cold Outside - v2( Sequence ) .piz</t>
  </si>
  <si>
    <t>https://vimeo.com/554006702?fbclid</t>
  </si>
  <si>
    <t xml:space="preserve">Baby its Cold Outside </t>
  </si>
  <si>
    <t xml:space="preserve"> v2</t>
  </si>
  <si>
    <t>O Christmas Tree - Aretha Franklin (Sequence and Lyrics ).piz</t>
  </si>
  <si>
    <t xml:space="preserve">O Christmas Tree </t>
  </si>
  <si>
    <t xml:space="preserve"> Aretha Franklin </t>
  </si>
  <si>
    <t>Elfie on the Shelfie - Auraganix Music ( Sequence and Lyrics ).piz</t>
  </si>
  <si>
    <t>https://vimeo.com/554078151?fbclid</t>
  </si>
  <si>
    <t xml:space="preserve">Elfie on the Shelfie </t>
  </si>
  <si>
    <t xml:space="preserve"> Auraganix Music </t>
  </si>
  <si>
    <t>Chase Boutte</t>
  </si>
  <si>
    <t>Oh Yeah - Yello (Sequence).piz</t>
  </si>
  <si>
    <t xml:space="preserve">Oh Yeah </t>
  </si>
  <si>
    <t xml:space="preserve"> Yello </t>
  </si>
  <si>
    <t>Thriller - Micheal Jackson - Lyrics.xtiming (v2).piz</t>
  </si>
  <si>
    <t xml:space="preserve">Thriller </t>
  </si>
  <si>
    <t xml:space="preserve"> Micheal Jackson</t>
  </si>
  <si>
    <t>Rammstein_Du hast.xtiming</t>
  </si>
  <si>
    <t>Du hast</t>
  </si>
  <si>
    <t>Alejandro Lopez Alvarado</t>
  </si>
  <si>
    <t>Thriller - Micheal Jackson (Lyrics).piz</t>
  </si>
  <si>
    <t xml:space="preserve"> Micheal Jackson </t>
  </si>
  <si>
    <t>Troika-Emerson, Lake &amp; Palmer (Sequence).piz</t>
  </si>
  <si>
    <t>Troika</t>
  </si>
  <si>
    <t xml:space="preserve">Emerson, Lake &amp; Palmer </t>
  </si>
  <si>
    <t>Cathie Louise Burgess</t>
  </si>
  <si>
    <t>Gummy Bear Song - Gummbar (Sequence).piz</t>
  </si>
  <si>
    <t xml:space="preserve">Gummy Bear Song </t>
  </si>
  <si>
    <t xml:space="preserve"> Gummbar </t>
  </si>
  <si>
    <t>America the Beautiful - Ray Charles. (Lyrics).piz</t>
  </si>
  <si>
    <t xml:space="preserve">America the Beautiful </t>
  </si>
  <si>
    <t xml:space="preserve"> Ray Charles.</t>
  </si>
  <si>
    <t>DMX Rudolph The Red Nosed Reindeer ( Sequence ).piz</t>
  </si>
  <si>
    <t>https://vimeo.com/562149506?fbclid</t>
  </si>
  <si>
    <t>Rudolph The Red Nosed Reindeer</t>
  </si>
  <si>
    <t>JD Smoot</t>
  </si>
  <si>
    <t>Wish You A Merry Christmas - Relient K (Lyrics).piz</t>
  </si>
  <si>
    <t xml:space="preserve">Wish You A Merry Christmas </t>
  </si>
  <si>
    <t xml:space="preserve"> Relient K </t>
  </si>
  <si>
    <t>Jerry Tierney</t>
  </si>
  <si>
    <t>Mary did you know (Singing faces).piz</t>
  </si>
  <si>
    <t>Wizards in Winter - Trans Siberian Orchestra (Sequence).piz</t>
  </si>
  <si>
    <t>xTimingOffset (Script).piz</t>
  </si>
  <si>
    <t>Script</t>
  </si>
  <si>
    <t>xtimingRemoveEveryOtherTick (script).piz</t>
  </si>
  <si>
    <t>Take Me Home Country Road - Kingsman Version (Lyrics)</t>
  </si>
  <si>
    <t xml:space="preserve">Take Me Home Country Road </t>
  </si>
  <si>
    <t>Dangerous - David Guetta (Sequence).piz</t>
  </si>
  <si>
    <t xml:space="preserve">Dangerous </t>
  </si>
  <si>
    <t xml:space="preserve"> David Guetta </t>
  </si>
  <si>
    <t>John Pinkstaff</t>
  </si>
  <si>
    <t>Dance Monkey - Tones and I (Sequence).piz</t>
  </si>
  <si>
    <t xml:space="preserve">Dance Monkey </t>
  </si>
  <si>
    <t xml:space="preserve"> Tones and I </t>
  </si>
  <si>
    <t>Monster Mash - Bobby Picket (Sequence)</t>
  </si>
  <si>
    <t xml:space="preserve">Monster Mash </t>
  </si>
  <si>
    <t xml:space="preserve"> Bobby Picket </t>
  </si>
  <si>
    <t>Rockin' Around The Christmas Tree - Brenda Lee (Sequence).piz</t>
  </si>
  <si>
    <t xml:space="preserve">Rockin' Around The Christmas Tree </t>
  </si>
  <si>
    <t xml:space="preserve"> Brenda Lee </t>
  </si>
  <si>
    <t xml:space="preserve">Jason T Perkins </t>
  </si>
  <si>
    <t>Star Spangled Banner - Whitney Houston (Sequence).piz</t>
  </si>
  <si>
    <t xml:space="preserve">Star Spangled Banner </t>
  </si>
  <si>
    <t xml:space="preserve"> Whitney Houston </t>
  </si>
  <si>
    <t>Over at the Frankenstein place - Rocky Horror Picture Show (seq lyric track).piz</t>
  </si>
  <si>
    <t xml:space="preserve">Over at the Frankenstein place </t>
  </si>
  <si>
    <t xml:space="preserve"> Rocky Horror Picture Show </t>
  </si>
  <si>
    <t>Original Motion  Picture Score Elf - John Debney (Sequence).piz</t>
  </si>
  <si>
    <t xml:space="preserve">Original Motion  Picture Score Elf </t>
  </si>
  <si>
    <t xml:space="preserve"> John Debney </t>
  </si>
  <si>
    <t>Chris Bloom</t>
  </si>
  <si>
    <t>The Bells of Christmas - Loreena McKennit (Sequence).piz</t>
  </si>
  <si>
    <t xml:space="preserve">The Bells of Christmas </t>
  </si>
  <si>
    <t xml:space="preserve"> Loreena McKennit </t>
  </si>
  <si>
    <t>Little Drummer Boy - King &amp; Country (Lyrics)</t>
  </si>
  <si>
    <t xml:space="preserve">Little Drummer Boy </t>
  </si>
  <si>
    <t xml:space="preserve"> King &amp; Country </t>
  </si>
  <si>
    <t>All I want For Christmas Is You - Maria Carey (Sequence and Lyrics)</t>
  </si>
  <si>
    <t xml:space="preserve">All I want For Christmas Is You </t>
  </si>
  <si>
    <t>Patrick Hall</t>
  </si>
  <si>
    <t>Rudolph the Red Nosed Reindeer Sing Along (Sequence).piz</t>
  </si>
  <si>
    <t>Fallen Angel - Jeremy Fisher</t>
  </si>
  <si>
    <t>https://vimeo.com/558358875?fbclid</t>
  </si>
  <si>
    <t xml:space="preserve">Fallen Angel </t>
  </si>
  <si>
    <t>Tony Landeros</t>
  </si>
  <si>
    <t>Gramma Got Ran Over Bu A Reindeer - Irish Rovers (Sequence).piz</t>
  </si>
  <si>
    <t xml:space="preserve">Gramma Got Ran Over Bu A Reindeer </t>
  </si>
  <si>
    <t>Blair Dolinski</t>
  </si>
  <si>
    <t>This is Me - Keala Settle (Sequence).piz</t>
  </si>
  <si>
    <t xml:space="preserve">This is Me </t>
  </si>
  <si>
    <t xml:space="preserve"> Keala Settle </t>
  </si>
  <si>
    <t>Let It Be Christmas - Alan Jackson (Lyrics).piz</t>
  </si>
  <si>
    <t xml:space="preserve">Let It Be Christmas </t>
  </si>
  <si>
    <t xml:space="preserve"> Alan Jackson </t>
  </si>
  <si>
    <t>Forrest Novacek</t>
  </si>
  <si>
    <t>White Christmas - USNavy Band (Lyrics).piz</t>
  </si>
  <si>
    <t xml:space="preserve">White Christmas </t>
  </si>
  <si>
    <t xml:space="preserve"> US Navy Band </t>
  </si>
  <si>
    <t>Christmastime Again - Mercy Me (sequence).piz</t>
  </si>
  <si>
    <t xml:space="preserve">Christmastime Again </t>
  </si>
  <si>
    <t xml:space="preserve"> Mercy Me </t>
  </si>
  <si>
    <t>Mark Borgetti</t>
  </si>
  <si>
    <t>Christmas in Hollis - Run DMC (Sequence and Lyrics).piz</t>
  </si>
  <si>
    <t>https://youtu.be/yA-QpJoUdmo</t>
  </si>
  <si>
    <t>Light of Christmas - Toby Mac (Sequence).piz</t>
  </si>
  <si>
    <t>https://youtu.be/RYFzXd315Bo</t>
  </si>
  <si>
    <t>Lights shine bright - Toby Mac (Sequence).piz</t>
  </si>
  <si>
    <t>https://vimeo.com/570372411</t>
  </si>
  <si>
    <t>Lester D Wollam</t>
  </si>
  <si>
    <t>All I Want for Xmas - Lil John (Sequence and Lyrics)</t>
  </si>
  <si>
    <t xml:space="preserve">All I Want for Xmas </t>
  </si>
  <si>
    <t xml:space="preserve"> Lil John </t>
  </si>
  <si>
    <t>Mark Betty</t>
  </si>
  <si>
    <t>What a Glorious Night - Sidewalk Prophets (Sequence).piz</t>
  </si>
  <si>
    <t>https://youtu.be/_lsF8VSeNts</t>
  </si>
  <si>
    <t xml:space="preserve">What a Glorious Night </t>
  </si>
  <si>
    <t xml:space="preserve"> Sidewalk Prophets </t>
  </si>
  <si>
    <t>Nick Barner</t>
  </si>
  <si>
    <t>The Headless Horseman - Bing Crosby (Sequence).piz</t>
  </si>
  <si>
    <t>https://youtu.be/9H7u_iWAhcM</t>
  </si>
  <si>
    <t xml:space="preserve">The Headless Horseman </t>
  </si>
  <si>
    <t xml:space="preserve"> Bing Crosby </t>
  </si>
  <si>
    <t>Andrew Kubasek</t>
  </si>
  <si>
    <t>Marshmellow World - Dean Martin (Sequence).piz</t>
  </si>
  <si>
    <t>https://vimeo.com/308950877</t>
  </si>
  <si>
    <t xml:space="preserve">Marshmellow World </t>
  </si>
  <si>
    <t xml:space="preserve"> Dean Martin </t>
  </si>
  <si>
    <t>James Martin</t>
  </si>
  <si>
    <t>1984 - Van Halen (Sequence).piz</t>
  </si>
  <si>
    <t xml:space="preserve">1984 </t>
  </si>
  <si>
    <t xml:space="preserve"> Van Halen </t>
  </si>
  <si>
    <t>All I Want for Christmas is You - Mariah Carey (Sequence).piz</t>
  </si>
  <si>
    <t xml:space="preserve">All I Want for Christmas is You </t>
  </si>
  <si>
    <t>Amazing Grace - Yule (Sequence and Lyrics).piz</t>
  </si>
  <si>
    <t>https://youtu.be/3cZ5yZcsewM</t>
  </si>
  <si>
    <t xml:space="preserve"> Yule </t>
  </si>
  <si>
    <t>Auld Lang Syne - Mariah Carey (Sequence).piz</t>
  </si>
  <si>
    <t>https://youtu.be/7buuWw94vP0</t>
  </si>
  <si>
    <t xml:space="preserve">Auld Lang Syne </t>
  </si>
  <si>
    <t>Baby Shark - Pinkfong (Sequence).piz</t>
  </si>
  <si>
    <t xml:space="preserve">Baby Shark </t>
  </si>
  <si>
    <t xml:space="preserve"> Pinkfong </t>
  </si>
  <si>
    <t>https://youtu.be/vQQ1k6Twv8A</t>
  </si>
  <si>
    <t>Candy Cane Lane - Sia (Sequence).piz</t>
  </si>
  <si>
    <t>https://youtu.be/kN00NP_5RvQ</t>
  </si>
  <si>
    <t>Christmas Eve In Sarajevo - TSO (Sequence).piz</t>
  </si>
  <si>
    <t>https://youtu.be/3F5d4rISGoY</t>
  </si>
  <si>
    <t xml:space="preserve">Christmas Eve In Sarajevo </t>
  </si>
  <si>
    <t>Christmas In Killarney - Bing Crosby (Sequence).piz</t>
  </si>
  <si>
    <t>https://youtu.be/r3EgXo8fvjM</t>
  </si>
  <si>
    <t xml:space="preserve">Christmas In Killarney </t>
  </si>
  <si>
    <t>FireFlies - Own City (Sequence).piz</t>
  </si>
  <si>
    <t xml:space="preserve">FireFlies </t>
  </si>
  <si>
    <t>Jingle Bells Batman Smells - Public Domain Royalty Free Music (Sequence).piz</t>
  </si>
  <si>
    <t xml:space="preserve">Jingle Bells Batman Smells </t>
  </si>
  <si>
    <t xml:space="preserve"> Public Domain Royalty Free Music </t>
  </si>
  <si>
    <t>Let it Snow - Dean Martin (Sequence).piz</t>
  </si>
  <si>
    <t>https://youtu.be/yAxmRM6GzUk</t>
  </si>
  <si>
    <t>Purple Rain - Prince (Sequence).piz</t>
  </si>
  <si>
    <t>https://youtu.be/nMs97OvyGSg</t>
  </si>
  <si>
    <t xml:space="preserve"> Prince </t>
  </si>
  <si>
    <t>Wash Your Hands with Baby Shark - Pingfong (Sequence).piz</t>
  </si>
  <si>
    <t xml:space="preserve">Wash Your Hands with Baby Shark </t>
  </si>
  <si>
    <t>We Need a Little Christmas - Angela Lansbury (Sequence).piz</t>
  </si>
  <si>
    <t xml:space="preserve">We Need a Little Christmas </t>
  </si>
  <si>
    <t xml:space="preserve"> Angela Lansbury </t>
  </si>
  <si>
    <t>Yea Alabama - The University of Alabama Million Dollar Band (Sequence).piz</t>
  </si>
  <si>
    <t xml:space="preserve">Yea Alabama </t>
  </si>
  <si>
    <t xml:space="preserve">Alabama Million Dollar Band </t>
  </si>
  <si>
    <t>Youll Be Back - Jonathan Groff (Sequence).piz</t>
  </si>
  <si>
    <t>https://youtu.be/5sNr7-oR0wM</t>
  </si>
  <si>
    <t xml:space="preserve">Youll Be Back </t>
  </si>
  <si>
    <t xml:space="preserve"> Jonathan Groff </t>
  </si>
  <si>
    <t>Monster Test Intro (Sequence).piz</t>
  </si>
  <si>
    <t>Monster Test Intro</t>
  </si>
  <si>
    <t>Your A Mean One, Mr. Grinch - Thurl Ravenscroft (sequence).piz</t>
  </si>
  <si>
    <t>https://vimeo.com/576462808</t>
  </si>
  <si>
    <t xml:space="preserve">Your A Mean One, Mr. Grinch </t>
  </si>
  <si>
    <t xml:space="preserve"> Thurl Ravenscroft </t>
  </si>
  <si>
    <t>Chace Ausherman</t>
  </si>
  <si>
    <t>Mega Tree 8 Effects (Presets).piz</t>
  </si>
  <si>
    <t>If I Can Dream - Elvis Presley (Sequence).piz</t>
  </si>
  <si>
    <t>https://youtu.be/dO-NEZ7H_Gs</t>
  </si>
  <si>
    <t xml:space="preserve">If I Can Dream </t>
  </si>
  <si>
    <t xml:space="preserve"> Elvis Presley </t>
  </si>
  <si>
    <t>Shelley Toderian</t>
  </si>
  <si>
    <t>All I want for Christmas is you - Mariah Carey (Sequence).piz</t>
  </si>
  <si>
    <t xml:space="preserve">All I want for Christmas is you </t>
  </si>
  <si>
    <t>Steve Anderson</t>
  </si>
  <si>
    <t>Good 4 U - Olivia Rodrigo (Sequence and Lyrics).piz</t>
  </si>
  <si>
    <t>https://youtu.be/F3_bACfiMqs</t>
  </si>
  <si>
    <t xml:space="preserve">Good 4 U </t>
  </si>
  <si>
    <t xml:space="preserve"> Olivia Rodrigo </t>
  </si>
  <si>
    <t>Steve Gregg</t>
  </si>
  <si>
    <t>Scooby Doo Theme (sequence and lyrics).piz</t>
  </si>
  <si>
    <t>https://youtu.be/5FGiDUg1yFk</t>
  </si>
  <si>
    <t xml:space="preserve">Scooby Doo Theme </t>
  </si>
  <si>
    <t>Baked Potato Song - Matt Lucas (Lyrics).piz</t>
  </si>
  <si>
    <t xml:space="preserve">Baked Potato Song </t>
  </si>
  <si>
    <t xml:space="preserve"> Matt Lucas </t>
  </si>
  <si>
    <t>Merry Christmas Everyone - Shakin Stevens (Sequence and Lyrics).piz</t>
  </si>
  <si>
    <t>https://youtu.be/rlAZVCGiOTI</t>
  </si>
  <si>
    <t xml:space="preserve">Merry Christmas Everyone </t>
  </si>
  <si>
    <t xml:space="preserve"> Shakin Stevens </t>
  </si>
  <si>
    <t>ShakeUpChristmas - Train(Lyric Track).piz</t>
  </si>
  <si>
    <t xml:space="preserve">ShakeUpChristmas </t>
  </si>
  <si>
    <t xml:space="preserve"> Train</t>
  </si>
  <si>
    <t>ShakeUpChristmas - Train(Lyrics).piz</t>
  </si>
  <si>
    <t>3D Trees and Bushes - Blender (Model).piz</t>
  </si>
  <si>
    <t xml:space="preserve">3D Trees and Bushes </t>
  </si>
  <si>
    <t xml:space="preserve"> Blender </t>
  </si>
  <si>
    <t>Gravity Falls Theme Song - Brad Breeck (Sequence).piz</t>
  </si>
  <si>
    <t xml:space="preserve">Gravity Falls Theme Song </t>
  </si>
  <si>
    <t xml:space="preserve"> Brad Breeck </t>
  </si>
  <si>
    <t>Seven Nation Army - White Stripes (Sequence).piz</t>
  </si>
  <si>
    <t xml:space="preserve">Seven Nation Army </t>
  </si>
  <si>
    <t xml:space="preserve"> White Stripes </t>
  </si>
  <si>
    <t>Arianna Grande (Singing Faces).piz</t>
  </si>
  <si>
    <t>Jennifer Hudson (Singing Faces).piz</t>
  </si>
  <si>
    <t>Mariah Carey (Singing Face).piz</t>
  </si>
  <si>
    <t>Roar - Katy Perry (Lyrics).xtiming</t>
  </si>
  <si>
    <t xml:space="preserve">Roar </t>
  </si>
  <si>
    <t>My Songs Know What You Did In The Dark - Fall Out boys (Sequence).piz</t>
  </si>
  <si>
    <t>https://vimeo.com/560515432</t>
  </si>
  <si>
    <t xml:space="preserve">My Songs Know What You Did In The Dark </t>
  </si>
  <si>
    <t xml:space="preserve"> Fall Out boys </t>
  </si>
  <si>
    <t>https://youtu.be/D0pZQWdG1Ww</t>
  </si>
  <si>
    <t>Miraculum - Lincoln Brewster (Sequence).piz</t>
  </si>
  <si>
    <t xml:space="preserve">Miraculum </t>
  </si>
  <si>
    <t xml:space="preserve"> Lincoln Brewster </t>
  </si>
  <si>
    <t>Douglas DeLong</t>
  </si>
  <si>
    <t>Burl Ives -Snow for Johnny v3 (sequence and lyrics).piz</t>
  </si>
  <si>
    <t>https://youtu.be/Ls3UdwDPNUE</t>
  </si>
  <si>
    <t>Snow for Johnny</t>
  </si>
  <si>
    <t>Burl Ives</t>
  </si>
  <si>
    <t>Save Your Tears - The Weeknd (Sequence).piz</t>
  </si>
  <si>
    <t>https://vimeo.com/560825171</t>
  </si>
  <si>
    <t xml:space="preserve">Save Your Tears </t>
  </si>
  <si>
    <t>Papercut - Linkin Park (Sequence and Lyrics).piz</t>
  </si>
  <si>
    <t>https://youtu.be/euDBFpPK5DM</t>
  </si>
  <si>
    <t xml:space="preserve">Papercut </t>
  </si>
  <si>
    <t xml:space="preserve"> Linkin Park </t>
  </si>
  <si>
    <t>The Doors - People Are Strange (Sequence).piz</t>
  </si>
  <si>
    <t>https://youtu.be/ERfW-By28IY</t>
  </si>
  <si>
    <t xml:space="preserve">The Doors </t>
  </si>
  <si>
    <t xml:space="preserve"> People Are Strange </t>
  </si>
  <si>
    <t>Hey Santa Claus - Moonglows (Sequence).piz</t>
  </si>
  <si>
    <t xml:space="preserve">Hey Santa Claus </t>
  </si>
  <si>
    <t xml:space="preserve"> Moonglows </t>
  </si>
  <si>
    <t>Christmas Wrapping - The Waitresses (Sequence).piz</t>
  </si>
  <si>
    <t xml:space="preserve">Christmas Wrapping </t>
  </si>
  <si>
    <t xml:space="preserve"> The Waitresses </t>
  </si>
  <si>
    <t>Feuer Frei - Rammestein (Sequence and Lyrics).piz</t>
  </si>
  <si>
    <t xml:space="preserve">Feuer Frei </t>
  </si>
  <si>
    <t xml:space="preserve"> Rammestein </t>
  </si>
  <si>
    <t>Monsters - Shinedown (Sequence).piz</t>
  </si>
  <si>
    <t xml:space="preserve"> Shinedown </t>
  </si>
  <si>
    <t>Once upon a Christmas song - Geraldine McQueen ( Sequence).piz</t>
  </si>
  <si>
    <t xml:space="preserve">Once upon a Christmas song </t>
  </si>
  <si>
    <t xml:space="preserve"> Geraldine McQueen </t>
  </si>
  <si>
    <t>Paul Baker</t>
  </si>
  <si>
    <t>Proper Crimbo - Bo Selecta (Sequence)finished.piz</t>
  </si>
  <si>
    <t xml:space="preserve">Proper Crimbo </t>
  </si>
  <si>
    <t xml:space="preserve"> Bo Selecta </t>
  </si>
  <si>
    <t>Ping Pong Jingle bells-Hardwell Remix(Sequence).piz</t>
  </si>
  <si>
    <t>Ping Pong Jingle bells</t>
  </si>
  <si>
    <t>Hardwell Remix</t>
  </si>
  <si>
    <t>The Phoenix - Fall Out Boy (Sequence and Lyrics)</t>
  </si>
  <si>
    <t>https://youtu.be/nw7EMv7z48I</t>
  </si>
  <si>
    <t xml:space="preserve">The Phoenix </t>
  </si>
  <si>
    <t xml:space="preserve"> Fall Out Boy </t>
  </si>
  <si>
    <t>Witch's Spell - ACDC (Lyrics).piz</t>
  </si>
  <si>
    <t>https://youtu.be/Uyc0yqPyJGo</t>
  </si>
  <si>
    <t xml:space="preserve">Witch's Spell </t>
  </si>
  <si>
    <t>Queen of the winter night - Trans Siberian Orchestra (Sequence).piz</t>
  </si>
  <si>
    <t>https://vimeo.com/561500405</t>
  </si>
  <si>
    <t xml:space="preserve">Queen of the winter night </t>
  </si>
  <si>
    <t>Joe Manfre</t>
  </si>
  <si>
    <t>Die Eiskönigin - Ich Lass los (German Version) (Sequence).piz</t>
  </si>
  <si>
    <t>https://youtu.be/cR5_MFysNfM</t>
  </si>
  <si>
    <t xml:space="preserve">Die Eiskönigin </t>
  </si>
  <si>
    <t xml:space="preserve"> Ich Lass los </t>
  </si>
  <si>
    <t>Michael Müller</t>
  </si>
  <si>
    <t>Have yourself a Merry Little Christmas- Kermit (Sequence and Lyrics) Terry Griffin .piz</t>
  </si>
  <si>
    <t>https://youtu.be/VG0qZzP0d_M</t>
  </si>
  <si>
    <t>Have yourself a Merry Little Christmas</t>
  </si>
  <si>
    <t xml:space="preserve"> Kermit </t>
  </si>
  <si>
    <t>Where Are You Christmas - Faith Hill (Sequence and Lyrics).piz</t>
  </si>
  <si>
    <t>https://youtu.be/jKDrmJXMamg</t>
  </si>
  <si>
    <t xml:space="preserve">Where Are You Christmas </t>
  </si>
  <si>
    <t xml:space="preserve"> Faith Hill </t>
  </si>
  <si>
    <t>People Are Strange - The Doors (Lyrics).piz</t>
  </si>
  <si>
    <t xml:space="preserve">People Are Strange </t>
  </si>
  <si>
    <t xml:space="preserve"> The Doors </t>
  </si>
  <si>
    <t>Your A Mean One, Mr. Grinch - Thurl Ravenscroft (sequence and lyrics).piz</t>
  </si>
  <si>
    <t>ttps://youtu.be/1-oGc5Jb4R0</t>
  </si>
  <si>
    <t>Run Run Ruldoph- Luke Bryan (Sequence).piz</t>
  </si>
  <si>
    <t>https://youtu.be/i1k2BpJRsNk</t>
  </si>
  <si>
    <t>Run Run Ruldoph</t>
  </si>
  <si>
    <t xml:space="preserve"> Luke Bryan </t>
  </si>
  <si>
    <t>Josh Adair</t>
  </si>
  <si>
    <t>The Nightmare Before Christmas - Whats This (Sequence).piz</t>
  </si>
  <si>
    <t>https://youtu.be/E1JpyLcvduQ</t>
  </si>
  <si>
    <t xml:space="preserve">The Nightmare Before Christmas </t>
  </si>
  <si>
    <t xml:space="preserve"> Whats This </t>
  </si>
  <si>
    <t>Casper The Friendly Ghost ( Lyrics ).piz</t>
  </si>
  <si>
    <t xml:space="preserve">Casper The Friendly Ghost </t>
  </si>
  <si>
    <t>When Will I See You Again - Owl City (Sequence).piz</t>
  </si>
  <si>
    <t xml:space="preserve">When Will I See You Again </t>
  </si>
  <si>
    <t>Philip van Asch</t>
  </si>
  <si>
    <t>Feed My Frankenstein - Alice Cooper (sequence).piz</t>
  </si>
  <si>
    <t xml:space="preserve">Feed My Frankenstein </t>
  </si>
  <si>
    <t xml:space="preserve"> Alice Cooper </t>
  </si>
  <si>
    <t>Bad Moon Rising - Creedence Clearwater Revival (Sequence and Lyrics).piz</t>
  </si>
  <si>
    <t>https://youtu.be/wPe6MO6yh4Q</t>
  </si>
  <si>
    <t>Bad Moon Rising</t>
  </si>
  <si>
    <t>Creedence Clearwater Revival</t>
  </si>
  <si>
    <t>James Carrieres</t>
  </si>
  <si>
    <t>Calling all the Monsters-China Anne McClain (Sequence &amp; Lyrics).piz</t>
  </si>
  <si>
    <t>https://vimeo.com/562301807</t>
  </si>
  <si>
    <t>Calling all the Monsters</t>
  </si>
  <si>
    <t xml:space="preserve">China Anne McClain </t>
  </si>
  <si>
    <t>Sandstorm - Daroude (Sequence).piz</t>
  </si>
  <si>
    <t>bat fly - no music (sequence).piz</t>
  </si>
  <si>
    <t>https://youtu.be/ZWXjUKDjipg</t>
  </si>
  <si>
    <t>GE Flying Bat Jr (Model).xmodel</t>
  </si>
  <si>
    <t>White Christmas-Bing Crosby (Sequence &amp; Lyrics).piz</t>
  </si>
  <si>
    <t>https://vimeo.com/562577092</t>
  </si>
  <si>
    <t>All i want for christmas is my two front theeth-chipmunk ( lyric).piz</t>
  </si>
  <si>
    <t>All I Want For Christmas (Is My Two Front Teeth)</t>
  </si>
  <si>
    <t>The Chipmunks</t>
  </si>
  <si>
    <t>https://youtu.be/sD22eWWyh_8</t>
  </si>
  <si>
    <t>Dueling Jingle Bells</t>
  </si>
  <si>
    <t>Unknown</t>
  </si>
  <si>
    <t>https://vimeo.com/563648774</t>
  </si>
  <si>
    <t>Nevin Augustin</t>
  </si>
  <si>
    <t>Born On That Day - Matt Maher(Lyrics).Piz</t>
  </si>
  <si>
    <t>Born On That Day</t>
  </si>
  <si>
    <t>Matt Maher</t>
  </si>
  <si>
    <t>Born In The USA - Bruce Springsteen (Sequence).piz</t>
  </si>
  <si>
    <t>https://vimeo.com/562431653</t>
  </si>
  <si>
    <t>Born In The USA</t>
  </si>
  <si>
    <t>Bruce Springsteen</t>
  </si>
  <si>
    <t>Courtesy Of The Red White And Blue - Toby Keith (Sequence).piz</t>
  </si>
  <si>
    <t>https://vimeo.com/564763124</t>
  </si>
  <si>
    <t>Courtesy Of The Red White And Blue</t>
  </si>
  <si>
    <t>Mr Red White and Blue - Coffey Anderson (Sequence).piz</t>
  </si>
  <si>
    <t>https://vimeo.com/562431564</t>
  </si>
  <si>
    <t>Mr Red White and Blue</t>
  </si>
  <si>
    <t>Coffey Anderson</t>
  </si>
  <si>
    <t>https://youtu.be/9Pwq06z87q4</t>
  </si>
  <si>
    <t>Michael Anderson</t>
  </si>
  <si>
    <t>Baby Got Back - Sir Mix-a-Lot (Lyrics).xtiming</t>
  </si>
  <si>
    <t>You Are My Hiding Place - Maranatha Singers (Lyrics).xtiming</t>
  </si>
  <si>
    <t>Let it Go - Idina Menzel (Sequence).piz</t>
  </si>
  <si>
    <t>Baby Come Home For Christmas - Buble (Sequence).piz</t>
  </si>
  <si>
    <t>https://youtu.be/g--p4e6AkZw</t>
  </si>
  <si>
    <t>Nicola Foggi</t>
  </si>
  <si>
    <t>The Most Wonderful Time of the Year - Pentatonix (Sequence).piz</t>
  </si>
  <si>
    <t>https://youtu.be/mHVO8tMsvi0</t>
  </si>
  <si>
    <t>Pada Śnieg - Edyta Górniak (Sequence).piz</t>
  </si>
  <si>
    <t>Tomasz Cmok</t>
  </si>
  <si>
    <t>My House - Flo Rida (Sequence).piz</t>
  </si>
  <si>
    <t>https://youtu.be/zKVH3ABEh1w</t>
  </si>
  <si>
    <t>David Turner</t>
  </si>
  <si>
    <t>https://vimeo.com/565432034</t>
  </si>
  <si>
    <t>Joshua L Voss</t>
  </si>
  <si>
    <t>Trolls sound track - Justin Timberlake and Anna Kendrick (Sequence).piz</t>
  </si>
  <si>
    <t>Justin Timberlake</t>
  </si>
  <si>
    <t>Moving Heads and Talking (Intro).piz</t>
  </si>
  <si>
    <t>https://youtu.be/TOJ6e5u-DGs</t>
  </si>
  <si>
    <t>Paradise City Short Edit-Guns N' Roses (Sequence).piz</t>
  </si>
  <si>
    <t>https://youtu.be/KsBMN5j6PCQ</t>
  </si>
  <si>
    <t>https://youtu.be/qgpo6u22kww</t>
  </si>
  <si>
    <t>My Hero - Foo Fighters (Sequence).piz</t>
  </si>
  <si>
    <t>https://youtu.be/1diB5pNhGz4</t>
  </si>
  <si>
    <t>It's The Most Wonderful Time Of The Year - Andy Williams (Sequence).piz</t>
  </si>
  <si>
    <t>https://youtu.be/p9O2me7pALk</t>
  </si>
  <si>
    <t>Stars and Stripes forever - Sousa ( Sequence ).piz</t>
  </si>
  <si>
    <t>https://youtu.be/kuUrCcqDlp8</t>
  </si>
  <si>
    <t>Jeremy Yates</t>
  </si>
  <si>
    <t>Hand Clap - Fitz and The Tantrums (Sequence).piz</t>
  </si>
  <si>
    <t>https://youtu.be/5lNnrph84qU</t>
  </si>
  <si>
    <t>Noelia Decoud</t>
  </si>
  <si>
    <t>You're A Mean One , Mr Grinch - Tyler the Creator (Sequence).piz</t>
  </si>
  <si>
    <t>https://youtu.be/ZIqW0VejVk8</t>
  </si>
  <si>
    <t>Curtis March</t>
  </si>
  <si>
    <t>Got Me Like - Planetboom (Sequence).piz</t>
  </si>
  <si>
    <t>https://vimeo.com/568067032</t>
  </si>
  <si>
    <t>MattyTom Williams</t>
  </si>
  <si>
    <t>Mad World - Pentatonix (Sequence).piz</t>
  </si>
  <si>
    <t>https://vimeo.com/567983112</t>
  </si>
  <si>
    <t>Bing Crosby (Singing Face).piz</t>
  </si>
  <si>
    <t>David Bowie (Singing Face).piz</t>
  </si>
  <si>
    <t>David Bowie</t>
  </si>
  <si>
    <t>Miley Cyrus (Singing Face).piz</t>
  </si>
  <si>
    <t>Miley Cyrus</t>
  </si>
  <si>
    <t>Reindeer (Singing face).piz</t>
  </si>
  <si>
    <t>Yellow Monster (Singing Face).piz</t>
  </si>
  <si>
    <t>It's The Most Wonderful Time Of The Year - Alxxa (Sequence).piz</t>
  </si>
  <si>
    <t>https://vimeo.com/568127071</t>
  </si>
  <si>
    <t>Liam Clarke</t>
  </si>
  <si>
    <t>Carol Of The Bells What Child Is This - Point of Grace (Sequence).piz</t>
  </si>
  <si>
    <t>White Christmas - USN CC (Sequence).piz</t>
  </si>
  <si>
    <t>https://vimeo.com/568280418</t>
  </si>
  <si>
    <t>Dreams Of Fireflies - Trans Siberian Orchestra (Sequence).piz</t>
  </si>
  <si>
    <t>God Bless the USA - Lee Greenwood (Sequence).piz</t>
  </si>
  <si>
    <t>https://vimeo.com/570480911</t>
  </si>
  <si>
    <t>Exit This Earth's Atomosphere - Camellia (Sequence).piz</t>
  </si>
  <si>
    <t>https://youtu.be/DCuPmSzV_yc</t>
  </si>
  <si>
    <t>Evan Antolik</t>
  </si>
  <si>
    <t>Children - Robert Miles (Sequence).piz</t>
  </si>
  <si>
    <t>https://vimeo.com/569591223</t>
  </si>
  <si>
    <t>JingleDogs - Singing Dogs (Sequence).piz</t>
  </si>
  <si>
    <t>https://youtu.be/Q1Q2W1fhYeY</t>
  </si>
  <si>
    <t>Carol of the Bells - The Living Tombstone (Sequence).piz</t>
  </si>
  <si>
    <t>https://vimeo.com/569635747</t>
  </si>
  <si>
    <t>Tim Mays</t>
  </si>
  <si>
    <t>Little Drumer Boy - Pentatonics (Sequence).piz</t>
  </si>
  <si>
    <t>https://youtu.be/Qi6UE-tmGmI</t>
  </si>
  <si>
    <t>Kevin Ohlfs</t>
  </si>
  <si>
    <t>https://vimeo.com/570482631</t>
  </si>
  <si>
    <t>Star Spangled Banner Instrumental (sequence).piz</t>
  </si>
  <si>
    <t>https://youtu.be/ypktjtBytMM</t>
  </si>
  <si>
    <t>Instrumental</t>
  </si>
  <si>
    <t>Wizards In Winter - Trans Siberian Orchestra (Sequence).piz</t>
  </si>
  <si>
    <t>https://youtu.be/wgueulYLMjQ</t>
  </si>
  <si>
    <t>Little Drummer Boy - For King &amp; Country (Sequence).piz</t>
  </si>
  <si>
    <t>https://vimeo.com/571243450</t>
  </si>
  <si>
    <t>Robert Summers</t>
  </si>
  <si>
    <t>You are a Grand Old Flag - Artist Unknown - (Sequence).piz</t>
  </si>
  <si>
    <t>https://www.facebook.com/100000202024286/videos/509867470248647/</t>
  </si>
  <si>
    <t>Matrix Effects (Preset Pack).xpreset</t>
  </si>
  <si>
    <t>The Star Spangled Banner 4th of July Reprise - Boston (sequence).piz</t>
  </si>
  <si>
    <t>https://youtu.be/BZ0Xapev24Y</t>
  </si>
  <si>
    <t>Merry Xmas Everybody-Shakin Stevens (Sequence).piz</t>
  </si>
  <si>
    <t>https://youtu.be/VWZ_0mTPkDM</t>
  </si>
  <si>
    <t>Kevyn Chambers</t>
  </si>
  <si>
    <t>Bol Do Na Zara - Armaan Malik (Lyrics).xtiming</t>
  </si>
  <si>
    <t>https://youtu.be/eQqZFCdVSkQ</t>
  </si>
  <si>
    <t>One Little Spark - Richard M Sherman(Sequence).piz</t>
  </si>
  <si>
    <t>https://youtu.be/hlNVhSRYEGw</t>
  </si>
  <si>
    <t>Joey Brown</t>
  </si>
  <si>
    <t>Talking Santa LOR 4 Channel (Model).xmodel</t>
  </si>
  <si>
    <t>That's How A Pumpkin Grows - Brian Vogan(Sequence and Lyrics).piz</t>
  </si>
  <si>
    <t>https://youtu.be/RGCwTViHwMs</t>
  </si>
  <si>
    <t>Heat Miser Snow Miser - Rich Chambers (Sequence and Lyrics).piz</t>
  </si>
  <si>
    <t>https://vimeo.com/371522067</t>
  </si>
  <si>
    <t>Ben Schotanus</t>
  </si>
  <si>
    <t>Raise A Hallelujah - Hillsong (Sequence).piz</t>
  </si>
  <si>
    <t>https://youtu.be/svR4O1oz6mM</t>
  </si>
  <si>
    <t>Joel C. Moore</t>
  </si>
  <si>
    <t>Thriller Remix - Michael Jackson (Sequence).piz</t>
  </si>
  <si>
    <t>https://youtu.be/QcQlH2XDbng</t>
  </si>
  <si>
    <t>Hark the Herald Angels Sing - Broadway inspirational Voices (Sequence &amp; Lyrics).piz</t>
  </si>
  <si>
    <t>https://youtu.be/_fl6b5SEJOY</t>
  </si>
  <si>
    <t>Matthew Cleveland</t>
  </si>
  <si>
    <t>Memories - Maroon 5 (Sequence).piz</t>
  </si>
  <si>
    <t>https://youtu.be/JxIwV_dLYco</t>
  </si>
  <si>
    <t> Kevin Rickard</t>
  </si>
  <si>
    <t>Carol Of The Bells [The Office Tribute] - Metallica (Sequence).piz</t>
  </si>
  <si>
    <t>https://youtu.be/CmqDb46N6es</t>
  </si>
  <si>
    <t>Joshua Wilson</t>
  </si>
  <si>
    <t>Bang - AJR (Sequence).piz</t>
  </si>
  <si>
    <t>https://vimeo.com/575879270</t>
  </si>
  <si>
    <t>Just a Friend - Biz Markie (sequence).piz</t>
  </si>
  <si>
    <t>https://vimeo.com/575900191</t>
  </si>
  <si>
    <t>Werewolves of London - Warren Zevon (Sequence and Lyrics).piz</t>
  </si>
  <si>
    <t>https://youtu.be/QiacL5ghhuQ</t>
  </si>
  <si>
    <t>Mario Froehlich</t>
  </si>
  <si>
    <t>Autumn from Vivaldi's Four Seasons -  Israel Philharmonic Orchestra (Sequence).piz</t>
  </si>
  <si>
    <t>https://youtu.be/n6Q0_3dqq94</t>
  </si>
  <si>
    <t>Another One Bites The Dust - Queen (Sequence and Lyrics).piz</t>
  </si>
  <si>
    <t>https://youtu.be/S7FU6PxHZ3A</t>
  </si>
  <si>
    <t>Crazy Train - Ozzy Osbourne (Sequence and Lyrics).piz</t>
  </si>
  <si>
    <t>https://youtu.be/L1Y2RkeFtzI</t>
  </si>
  <si>
    <t>Carmina Burana - Trans Siberian Orchestra (Sequence and Lyrics).piz</t>
  </si>
  <si>
    <t>https://youtu.be/r5FL_de1jck</t>
  </si>
  <si>
    <t>Christmas Vacation THX Intro (Sequence).piz</t>
  </si>
  <si>
    <t>https://youtu.be/u9gxI_pvGFk</t>
  </si>
  <si>
    <t>Mitch Faas</t>
  </si>
  <si>
    <t>Freedom - DJ BoBo (Sequence).piz</t>
  </si>
  <si>
    <t>https://youtu.be/RPvuAHSbO5Y</t>
  </si>
  <si>
    <t>Robert Aldrich</t>
  </si>
  <si>
    <t>You Make It Feel Like Christmas - Shelton and Stefani (Sequence &amp; Lyrics).piz</t>
  </si>
  <si>
    <t>https://vimeo.com/576053600</t>
  </si>
  <si>
    <t>Carter Manucy</t>
  </si>
  <si>
    <t>Inside - Chris Avantgarde (Sequence &amp; Lyrics).piz</t>
  </si>
  <si>
    <t>https://vimeo.com/575991524</t>
  </si>
  <si>
    <t>Ryan King</t>
  </si>
  <si>
    <t>Polar Express - Tom Hanks (Sequence &amp; Lyrics).piz</t>
  </si>
  <si>
    <t>https://vimeo.com/576308018</t>
  </si>
  <si>
    <t>Joe Farley</t>
  </si>
  <si>
    <t>Custom funny intro or bumper - Unknown Artist (Sequence &amp; Lyrics).piz</t>
  </si>
  <si>
    <t>https://vimeo.com/576405458</t>
  </si>
  <si>
    <t>Sequence &amp; Lyriz</t>
  </si>
  <si>
    <t>Blah Blah Blah - Armin van Buuren (Sequence &amp; Lyrics).piz</t>
  </si>
  <si>
    <t>https://vimeo.com/576407972</t>
  </si>
  <si>
    <t>Memories - Maroon 5 (Lyrics).xtiming</t>
  </si>
  <si>
    <t>https://youtu.be/9A15lPbQynw</t>
  </si>
  <si>
    <t>Please Come Home For Christmas Eagles - Eagles (Sequence).piz</t>
  </si>
  <si>
    <t>https://vimeo.com/576295747</t>
  </si>
  <si>
    <t>Dennis Miller</t>
  </si>
  <si>
    <t>Highway to Hell - ACDC (Sequence and Lyrics).piz</t>
  </si>
  <si>
    <t>https://youtu.be/-2wLUcOGAXo</t>
  </si>
  <si>
    <t>Hells Bells - ACDC (Sequence and Lyrics).piz</t>
  </si>
  <si>
    <t>https://youtu.be/PF9CPWixGng</t>
  </si>
  <si>
    <t>Enter Sandman - Metallica (Sequence and Lyrics).piz</t>
  </si>
  <si>
    <t>https://youtu.be/k4gyZcnx8C4</t>
  </si>
  <si>
    <t>Ghostbusters - Ray Parker Jr (Sequence and Lyrics).piz</t>
  </si>
  <si>
    <t>https://youtu.be/r0I-UuFAzFU</t>
  </si>
  <si>
    <t>Fireball - Pitbull (Sequence and Lyrics).piz</t>
  </si>
  <si>
    <t>https://youtu.be/YeI6H4_tJIA</t>
  </si>
  <si>
    <t>Poison - Alice Cooper (Sequence and Lyrics).piz</t>
  </si>
  <si>
    <t>https://youtu.be/gq1oNEnp9_g</t>
  </si>
  <si>
    <t>Born For This - The Score (Lyrics and DMX).piz</t>
  </si>
  <si>
    <t>https://youtu.be/J9-h30mnv9Q</t>
  </si>
  <si>
    <t>Underneath The Tree - Kelly Clarkson (Sequence).piz</t>
  </si>
  <si>
    <t>https://youtu.be/NxXjCfQt414</t>
  </si>
  <si>
    <t>Ian Wilkinson</t>
  </si>
  <si>
    <t>Hippopotamus For Christmas - Gayle Peevey (Sequence).piz</t>
  </si>
  <si>
    <t>https://youtu.be/Ih6iU_jIXho</t>
  </si>
  <si>
    <t>Snow Miser Heat Miser - Dick Shawn &amp; George Irving (Sequence &amp; Lyrics).piz</t>
  </si>
  <si>
    <t>https://youtu.be/qM5oHqFSi0A</t>
  </si>
  <si>
    <t>Ken Zaas</t>
  </si>
  <si>
    <t>Believe in Holiday Magic -Disney (Sequence &amp; Lyrics).piz</t>
  </si>
  <si>
    <t>https://youtu.be/cxZax57u7Vs</t>
  </si>
  <si>
    <t>Youre a Mean One Mr Grinch - Small Town Titans (Sequence &amp; Lyrics).piz</t>
  </si>
  <si>
    <t>https://youtu.be/-ecIcAC5WY8</t>
  </si>
  <si>
    <t>Do You Hear What I Hear - Spiraling (Sequence).piz</t>
  </si>
  <si>
    <t>https://youtu.be/1YrI3OI4vV4</t>
  </si>
  <si>
    <t>Fourth Rendezvous - Jean Michel Jarre (Sequence).piz</t>
  </si>
  <si>
    <t>https://youtu.be/p1NbZGILupM</t>
  </si>
  <si>
    <t>Group</t>
  </si>
  <si>
    <t>Hot Dog Dance - Mickey Mouse Clubhouse (Sequence).piz</t>
  </si>
  <si>
    <t>Bob Cook</t>
  </si>
  <si>
    <t>Greatest Showman - Griswolds (Sequence Intro).piz</t>
  </si>
  <si>
    <t>https://vimeo.com/544500760</t>
  </si>
  <si>
    <t>Wish You A Merry Christmas - Relient K(Sequence).piz</t>
  </si>
  <si>
    <t>https://youtu.be/HKRCcRHm--0</t>
  </si>
  <si>
    <t>Shout at the Devil - Motley Crue (Sequence and Lyrics).piz</t>
  </si>
  <si>
    <t>https://youtu.be/HcDbh6VPoJA</t>
  </si>
  <si>
    <t>Dream Is A Wish Cut - Disney Illuminations (Sequence).piz</t>
  </si>
  <si>
    <t>https://youtu.be/HcElH3DuFzU</t>
  </si>
  <si>
    <t>In Love with a Monster - Fifth Harmony (Sequence and Lyrics).piz</t>
  </si>
  <si>
    <t>https://youtu.be/0dmepcjb_WA</t>
  </si>
  <si>
    <t>Feed My Frankenstein - Alice Cooper (Sequence and Lyrics).piz</t>
  </si>
  <si>
    <t>Thriller - Michael Jackson (Sequence and Lyrics).piz</t>
  </si>
  <si>
    <t>https://youtu.be/rl_TKWHw6RM</t>
  </si>
  <si>
    <t>ThunderStruck - ACDC (Sequence and Lyrics).piz</t>
  </si>
  <si>
    <t>https://youtu.be/p0UE1FriHP0</t>
  </si>
  <si>
    <t>Here We Go Again  - DJ Rasputin (Sequence).piz</t>
  </si>
  <si>
    <t>https://youtu.be/5-m24BROfQM</t>
  </si>
  <si>
    <t>Here We Go Again</t>
  </si>
  <si>
    <t>The Most Wonderful Time of the Year-Alxxa (Sequence).piz</t>
  </si>
  <si>
    <t>Santa is coming to town Reggae-Vince Charles (Sequence).piz</t>
  </si>
  <si>
    <t>Winter Song - Bille Marten (Sequence).piz</t>
  </si>
  <si>
    <t>https://youtu.be/Rl0EOxhWLxU</t>
  </si>
  <si>
    <t>The Devil Went Down To Georgia - The Charlie Daniels Band (Sequence &amp; Lyrics).piz</t>
  </si>
  <si>
    <t>https://youtu.be/bIjdVsVTLiA</t>
  </si>
  <si>
    <t>Light of the World - Lauren Daigle (Lyrics).piz</t>
  </si>
  <si>
    <t>https://vimeo.com/554905705</t>
  </si>
  <si>
    <t>Christmas This Year - Toby Mac Feat. Leigh Nash (Lyrics).piz</t>
  </si>
  <si>
    <t>https://vimeo.com/522852669</t>
  </si>
  <si>
    <t>Toby Mac</t>
  </si>
  <si>
    <t>Lights Shine Bright - Toby Mac (Lyrics).piz</t>
  </si>
  <si>
    <t>Living Dead Girl - Rob Zombie (Lyrics).piz</t>
  </si>
  <si>
    <t>https://youtu.be/fZGh01dHXbI</t>
  </si>
  <si>
    <t>Bring Me To Life - Evanescence (Sequence).piz</t>
  </si>
  <si>
    <t>https://youtu.be/tHz5qzCbb2Y</t>
  </si>
  <si>
    <t>Halloween Theme - John Carpenter (Sequence).piz</t>
  </si>
  <si>
    <t>https://youtu.be/Kc_s7pGmcxo</t>
  </si>
  <si>
    <t>Time Warp - Rocky Horror Picture Show (Sequence and Lyrics).piz</t>
  </si>
  <si>
    <t>https://youtu.be/mPvxz5YwMAw</t>
  </si>
  <si>
    <t>Welcome Home - Michael Souders (Sequence).piz</t>
  </si>
  <si>
    <t>Grim Grinning Ghosts - Voiceplay (Sequence &amp; Lyrics).piz</t>
  </si>
  <si>
    <t>https://youtu.be/c3w2CskpXto</t>
  </si>
  <si>
    <t>I'm Your Boogie Man - KC and the Sunshine Band (Sequence &amp; Lyrics).piz</t>
  </si>
  <si>
    <t>https://youtu.be/9UZ_l-eSwqw</t>
  </si>
  <si>
    <t>Santa Cartoon (Singing Face).piz</t>
  </si>
  <si>
    <t>Elf Cartoon (Singing Face).piz</t>
  </si>
  <si>
    <t>Phantom intro - Phantom of the Opera (Sequence &amp; Lyrics).piz</t>
  </si>
  <si>
    <t>https://youtu.be/oy35yx1Ag3I</t>
  </si>
  <si>
    <t>Poison - Alice Cooper (Sequence).piz</t>
  </si>
  <si>
    <t>https://youtu.be/GRSWy5xlOPs</t>
  </si>
  <si>
    <t>Baby Boy - For King and Country (Sequence and Lyrics).piz</t>
  </si>
  <si>
    <t>https://vimeo.com/387766915</t>
  </si>
  <si>
    <t>The Lights of Christmas - Kerrie Ironside (Sequence and Lyrics).piz</t>
  </si>
  <si>
    <t>https://vimeo.com/490918109</t>
  </si>
  <si>
    <t>You'll Be Back - Jonathan Groff (Lyrics).xtiming</t>
  </si>
  <si>
    <t>Sombodys Watching Me - Rockwell (Sequence &amp; Lyrics).piz</t>
  </si>
  <si>
    <t>https://youtu.be/iN_AfpJYXc4</t>
  </si>
  <si>
    <t>Hallelujah Veterans - Sailor Jerri (Sequence &amp; Lyrics).piz</t>
  </si>
  <si>
    <t>https://harrischristmas.com/2020Videos/Military_Tribute.mp4</t>
  </si>
  <si>
    <t>Rick Harris</t>
  </si>
  <si>
    <t>The Freaks Come Out At Night - Whodini (Sequence &amp; Lyrics).piz</t>
  </si>
  <si>
    <t>https://youtu.be/gutih8YHiAg</t>
  </si>
  <si>
    <t>The Fox - Ylvis (Sequence with Lyrics).piz</t>
  </si>
  <si>
    <t>https://youtu.be/wgnGttNFg7g</t>
  </si>
  <si>
    <t>All My Bells Are Ringing - Lenka (Sequence).piz</t>
  </si>
  <si>
    <t>https://youtu.be/u12Po9hxXQM</t>
  </si>
  <si>
    <t>Mary Did You Know - Pentatonix (Sequence).piz</t>
  </si>
  <si>
    <t>https://vimeo.com/577838717</t>
  </si>
  <si>
    <t>Scott Hanson</t>
  </si>
  <si>
    <t>Christmas Time Is Here - Charlie Brown Christmas (Sequence).piz</t>
  </si>
  <si>
    <t>https://youtu.be/qt5H31sTqFk</t>
  </si>
  <si>
    <t>I Want Candy - Bow Wow Wow (Sequence &amp; Lyrics).piz</t>
  </si>
  <si>
    <t>https://youtu.be/58nFKsUbzmc</t>
  </si>
  <si>
    <t>Firework - Moulin Rouge Broadway (Sequence).piz</t>
  </si>
  <si>
    <t>https://youtu.be/mjwDc3kJXQE</t>
  </si>
  <si>
    <t>Snowman Cowboy Hat (Singing Face).piz</t>
  </si>
  <si>
    <t>Snowman Black Hat (Singing Face).piz</t>
  </si>
  <si>
    <t>More More More - Moulin Rouge Broadway (Sequence).piz</t>
  </si>
  <si>
    <t>https://youtu.be/p08mYzGLUdk</t>
  </si>
  <si>
    <t>https://youtu.be/pg6x75mJJRY</t>
  </si>
  <si>
    <t>Trevor Wimmer</t>
  </si>
  <si>
    <t>Zombie - Bad Wolves (Sequence and Lyrics).piz</t>
  </si>
  <si>
    <t>https://youtu.be/sJnc1wfn8Aw</t>
  </si>
  <si>
    <t>Steven Rosenhoffer</t>
  </si>
  <si>
    <t>Your Welcome - Moana (Sequence).piz</t>
  </si>
  <si>
    <t>https://vimeo.com/578652450</t>
  </si>
  <si>
    <t>Let It Go - Frozen (Sequence).piz</t>
  </si>
  <si>
    <t>https://vimeo.com/578666357</t>
  </si>
  <si>
    <t>Dracula (Singing Face).piz</t>
  </si>
  <si>
    <t>Under the Mistletoe - Justin Beiber (Sequence).piz</t>
  </si>
  <si>
    <t>https://vimeo.com/578865675</t>
  </si>
  <si>
    <t>Gerry Nelson</t>
  </si>
  <si>
    <t>Paw Patrol - Intro (Sequence) .piz</t>
  </si>
  <si>
    <t>https://vimeo.com/578899499</t>
  </si>
  <si>
    <t>It's Lit - Friend of a Friend (Sequence).piz</t>
  </si>
  <si>
    <t>https://youtu.be/xX_ruzAHTao</t>
  </si>
  <si>
    <t>Baby Shark - Hope Segoine (Sequence).piz</t>
  </si>
  <si>
    <t>https://vimeo.com/407716062</t>
  </si>
  <si>
    <t>Way Less Sad - AJR (Sequence).piz</t>
  </si>
  <si>
    <t>https://vimeo.com/579052665</t>
  </si>
  <si>
    <t>Down - 311 (Sequence).piz</t>
  </si>
  <si>
    <t>https://vimeo.com/579055758</t>
  </si>
  <si>
    <t>Name</t>
  </si>
  <si>
    <t>Date of First Share</t>
  </si>
  <si>
    <t>Membership Expiration</t>
  </si>
  <si>
    <t>Sharing Rank</t>
  </si>
  <si>
    <t>Rank Number</t>
  </si>
  <si>
    <t>ACCOUNT STATUS</t>
  </si>
  <si>
    <t>Account Expired</t>
  </si>
  <si>
    <t>Account Valid</t>
  </si>
  <si>
    <t>SHARING RANK</t>
  </si>
  <si>
    <t>JEDI SERVICE CORPS</t>
  </si>
  <si>
    <t>JEDI KNIGHT</t>
  </si>
  <si>
    <t>JEDI GUARDIAN</t>
  </si>
  <si>
    <t>JEDI SENTINEL</t>
  </si>
  <si>
    <t>JEDI MASTER</t>
  </si>
  <si>
    <t>MASTER OF THE ORDER</t>
  </si>
  <si>
    <t>Youngling</t>
  </si>
  <si>
    <t>Xlights Training Nuggets Video Tutorials</t>
  </si>
  <si>
    <t>Title</t>
  </si>
  <si>
    <t>Presenter</t>
  </si>
  <si>
    <t>Link</t>
  </si>
  <si>
    <t>Web Link</t>
  </si>
  <si>
    <t>How to record a video tutorial</t>
  </si>
  <si>
    <t>https://youtu.be/gFaMpuZ-W48</t>
  </si>
  <si>
    <t>TOTAL VIDEOS:</t>
  </si>
  <si>
    <t>xLights - Advanced Layer Blending Between Groups of Effects</t>
  </si>
  <si>
    <t>https://youtu.be/k9W_07pAO80</t>
  </si>
  <si>
    <t>xLights - Basic Layer Blending</t>
  </si>
  <si>
    <t>https://youtu.be/OtTwpMTrztw</t>
  </si>
  <si>
    <t>xLights - Colour Window</t>
  </si>
  <si>
    <t>https://youtu.be/EOkChwTJbyQ</t>
  </si>
  <si>
    <t>xLights - Controlling xLights With A Tablet</t>
  </si>
  <si>
    <t>https://youtu.be/oy7ixj3rjD4</t>
  </si>
  <si>
    <t>xLights - Create Sequence and Individual Prop Videos</t>
  </si>
  <si>
    <t>https://youtu.be/D9ju1Hqche0</t>
  </si>
  <si>
    <t>xLights - Creating 3D Character Animations Using FaceRig</t>
  </si>
  <si>
    <t>https://youtu.be/NeLKPGv0snE</t>
  </si>
  <si>
    <t>xLights - Creating an Animated GIF</t>
  </si>
  <si>
    <t>https://youtu.be/TErYnlPdwao</t>
  </si>
  <si>
    <t>xLights - Creating Colour Images from Fonts</t>
  </si>
  <si>
    <t>https://youtu.be/VFvQwCUGO2U</t>
  </si>
  <si>
    <t>xLights - Creating Good Quality Sequence Videos</t>
  </si>
  <si>
    <t>https://youtu.be/ZA6ca0GB2ZM</t>
  </si>
  <si>
    <t>xLights - Creating Singing Face Animations</t>
  </si>
  <si>
    <t>https://youtu.be/x98xESnblhY</t>
  </si>
  <si>
    <t>xLights - Creating Timing Tracks in Audacity</t>
  </si>
  <si>
    <t>https://youtu.be/SJMTCqaQuaA</t>
  </si>
  <si>
    <t>xLights - Fine Tuning Lyric Tracks</t>
  </si>
  <si>
    <t>https://youtu.be/TSVvwP-kDJ4</t>
  </si>
  <si>
    <t>xLights - Getting the most out of EFL's Angel Wings</t>
  </si>
  <si>
    <t>https://youtu.be/1-jV6TplxDs</t>
  </si>
  <si>
    <t>xLights - Getting the most out of your props with Sub-models</t>
  </si>
  <si>
    <t>https://youtu.be/H-FEapMUd0g</t>
  </si>
  <si>
    <t>xLights - How To Create a Spotlight Effect</t>
  </si>
  <si>
    <t>https://youtu.be/9hZfjgKP_qw</t>
  </si>
  <si>
    <t>xLights - How to fix broken Animated GIFs</t>
  </si>
  <si>
    <t>https://youtu.be/ -WnnL361It4</t>
  </si>
  <si>
    <t>xLights - How to get an Extra Large Waveform Display</t>
  </si>
  <si>
    <t>https://youtu.be/i9q7g53qAr0</t>
  </si>
  <si>
    <t>xLights - Importing a Sequence (The Easy Way)</t>
  </si>
  <si>
    <t>https://youtu.be/VATpl_ZTI2A</t>
  </si>
  <si>
    <t>xLights - In and Out Transitions</t>
  </si>
  <si>
    <t>https://youtu.be/zVQzrcgoiFs</t>
  </si>
  <si>
    <t>xLights - Intro to Layout Creation and Positioning Props</t>
  </si>
  <si>
    <t>https://youtu.be/kfuo8o53TNg</t>
  </si>
  <si>
    <t>xLights - Introduction to the Render Buffer</t>
  </si>
  <si>
    <t>https://youtu.be/VpvV2kp3GN0</t>
  </si>
  <si>
    <t>xLights - Key Bindings</t>
  </si>
  <si>
    <t>https://youtu.be/Z5aOMEnpdO0</t>
  </si>
  <si>
    <t>xLights - Learn to make Lyric Tracks in 12 minutes</t>
  </si>
  <si>
    <t>https://youtu.be/kh8V2ww-gDk</t>
  </si>
  <si>
    <t>XLights - Lip Syncing Foreign Words</t>
  </si>
  <si>
    <t>https://youtu.be/MEIUr29gneo</t>
  </si>
  <si>
    <t>https://youtu.be/68R6g_940WQ</t>
  </si>
  <si>
    <t>xLights - Making all your audio tracks the same volume</t>
  </si>
  <si>
    <t>https://youtu.be/HeublQpPYnA</t>
  </si>
  <si>
    <t>xLights - Metallic Snowflakes - Getting More from Standard Effects</t>
  </si>
  <si>
    <t>https://youtu.be/W2Z-ZXHicHc</t>
  </si>
  <si>
    <t>xLights - Multiple Show Folders</t>
  </si>
  <si>
    <t>https://youtu.be/MuN-ZN_8hJY</t>
  </si>
  <si>
    <t>xLights - Organizing your Show Folder</t>
  </si>
  <si>
    <t>https://youtu.be/yebdI7QKlHs</t>
  </si>
  <si>
    <t>xLights - Positioning and sizing props in 3D</t>
  </si>
  <si>
    <t>https://youtu.be/t87b1ArGXXQ</t>
  </si>
  <si>
    <t>xLights - Preferences</t>
  </si>
  <si>
    <t>https://youtu.be/q2Zw9D3pr60</t>
  </si>
  <si>
    <t>xLights - Quickly get up and running in 3D</t>
  </si>
  <si>
    <t>https://youtu.be/fJRtGovH4cs</t>
  </si>
  <si>
    <t>xLights - Remove background from an Animated GIF with Free Tools</t>
  </si>
  <si>
    <t>https://youtu.be/3ORz07_7wxY</t>
  </si>
  <si>
    <t>xLights - Removing Backgrounds from Animated GIFs</t>
  </si>
  <si>
    <t>https://youtu.be/_lDS8rePwP4</t>
  </si>
  <si>
    <t>xLights - Render Order/Priority Explained</t>
  </si>
  <si>
    <t>https://youtu.be/217yHhL-OCo</t>
  </si>
  <si>
    <t>xLights - Resizing and Re-encoding Video Files</t>
  </si>
  <si>
    <t>https://youtu.be/cYIZnLwut24</t>
  </si>
  <si>
    <t>xLights - Timing Track Basics</t>
  </si>
  <si>
    <t>https://youtu.be/jT6RukPtitU</t>
  </si>
  <si>
    <t>xLights - Using custom paths to create a drawing effect</t>
  </si>
  <si>
    <t>https://youtu.be/hs6AfI134s4</t>
  </si>
  <si>
    <t>Xlights - Using Particle Effects</t>
  </si>
  <si>
    <t>https://youtu.be/_t5gcPhRN-w</t>
  </si>
  <si>
    <t>xLights - Using the Effects Preset Dialog</t>
  </si>
  <si>
    <t>https://youtu.be/fGqe8OqS-ug</t>
  </si>
  <si>
    <t>xLights - Waveform Functionality</t>
  </si>
  <si>
    <t>https://youtu.be/MSSxAk2kXNk</t>
  </si>
  <si>
    <t>xLights - What 3 inch spacing looks like at different distances</t>
  </si>
  <si>
    <t>https://youtu.be/ -MWHvj6EgAc</t>
  </si>
  <si>
    <t>xLights Effects - BARS Effect</t>
  </si>
  <si>
    <t>https://youtu.be/iUs722UCx3Q</t>
  </si>
  <si>
    <t>xLights Effects - BUTTERFLY Effect</t>
  </si>
  <si>
    <t>https://youtu.be/S3V9XQFcBnU</t>
  </si>
  <si>
    <t>xLights Effects - CANDLE Effect</t>
  </si>
  <si>
    <t>https://youtu.be/hTqRxaL0J-k</t>
  </si>
  <si>
    <t>xLights Effects - CIRCLES Effect</t>
  </si>
  <si>
    <t>https://youtu.be/Wdhwq38JUAs</t>
  </si>
  <si>
    <t>xLights Effects - COLOR WASH Effect</t>
  </si>
  <si>
    <t>https://youtu.be/FKKtTrwH6TA</t>
  </si>
  <si>
    <t>xLights Effects - CURTAIN Effect</t>
  </si>
  <si>
    <t>https://youtu.be/59T04cGRCto</t>
  </si>
  <si>
    <t>xLights Effects - DMX Effect</t>
  </si>
  <si>
    <t>https://youtu.be/ZGOhKso0qnk</t>
  </si>
  <si>
    <t>xLights Effects - FACES Effect</t>
  </si>
  <si>
    <t>https://youtu.be/elhzV4A4dA4</t>
  </si>
  <si>
    <t>xLights Effects - FAN Effect</t>
  </si>
  <si>
    <t>https://youtu.be/Jev4SlwvZ_w</t>
  </si>
  <si>
    <t>xLights Effects - FILL Effect</t>
  </si>
  <si>
    <t>https://youtu.be/gTpn8_OHdUU</t>
  </si>
  <si>
    <t>xLights Effects - FIRE Effect</t>
  </si>
  <si>
    <t>https://youtu.be/u7NOANEW5J8</t>
  </si>
  <si>
    <t>xLights Effects - FIREWORKS Effect</t>
  </si>
  <si>
    <t>https://youtu.be/uyHOp5gfMXs</t>
  </si>
  <si>
    <t>xLights Effects - GALAXY Effect</t>
  </si>
  <si>
    <t>https://youtu.be/4hLHKYUkcu4</t>
  </si>
  <si>
    <t>xLights Effects - GARLANDS Effect</t>
  </si>
  <si>
    <t>https://youtu.be/D1MTGiep8C4</t>
  </si>
  <si>
    <t>xLights Effects - GLEDIATOR Effect</t>
  </si>
  <si>
    <t>https://youtu.be/kGr5OirgUJ0</t>
  </si>
  <si>
    <t>xLights Effects - KALEIDOSCOPE Effect</t>
  </si>
  <si>
    <t>https://youtu.be/UZ26xgirm6w</t>
  </si>
  <si>
    <t>xLights Effects - LIFE Effect</t>
  </si>
  <si>
    <t>https://youtu.be/icV-uA1LDmM</t>
  </si>
  <si>
    <t>xLights Effects - LIGHTNING Effect</t>
  </si>
  <si>
    <t>https://youtu.be/IRMR9EHmqEM</t>
  </si>
  <si>
    <t>xLights Effects - LINES Effect</t>
  </si>
  <si>
    <t>https://youtu.be/8Z3iF76O_PA</t>
  </si>
  <si>
    <t>xLights Effects - LIQUID Effect</t>
  </si>
  <si>
    <t>https://youtu.be/hv2nQimkq90</t>
  </si>
  <si>
    <t>xLights Effects - MARQUEE Effect</t>
  </si>
  <si>
    <t>https://youtu.be/tzbIC3lZz6k</t>
  </si>
  <si>
    <t>xLights Effects - METEORS Effect</t>
  </si>
  <si>
    <t>https://youtu.be/jlfVCvvaCOQ</t>
  </si>
  <si>
    <t>xLights Effects - MORPH Effect</t>
  </si>
  <si>
    <t>https://youtu.be/aImFNKYXE_Y</t>
  </si>
  <si>
    <t>xLights Effects - MUSIC Effect</t>
  </si>
  <si>
    <t>https://youtu.be/Ev2QpYaow6w</t>
  </si>
  <si>
    <t>xLights Effects - OFF Effect</t>
  </si>
  <si>
    <t>https://youtu.be/osYPsK3vAsE</t>
  </si>
  <si>
    <t>xLights Effects - ON Effect</t>
  </si>
  <si>
    <t>https://youtu.be/VygKUouKUHU</t>
  </si>
  <si>
    <t>xLights Effects - PICTURES Effect</t>
  </si>
  <si>
    <t>https://youtu.be/B4TADbohioM</t>
  </si>
  <si>
    <t>xLights Effects - PINWHEEL Effect</t>
  </si>
  <si>
    <t>https://youtu.be/v1m6EpBlJQg</t>
  </si>
  <si>
    <t>xLights Effects - PLASMA Effect</t>
  </si>
  <si>
    <t>https://youtu.be/OElrqZAo6oA</t>
  </si>
  <si>
    <t>xLights Effects - RIPPLE Effect</t>
  </si>
  <si>
    <t>https://youtu.be/9Be6Tee7rag</t>
  </si>
  <si>
    <t>xLights Effects - SHADER Effect</t>
  </si>
  <si>
    <t>https://youtu.be/dZE_cGzJ0mw</t>
  </si>
  <si>
    <t>xLights Effects - SHAPE Effect</t>
  </si>
  <si>
    <t>https://youtu.be/pJn0twtwGm4</t>
  </si>
  <si>
    <t>xLights Effects - SHIMMER Effect</t>
  </si>
  <si>
    <t>https://youtu.be/c0bNdIVguGA</t>
  </si>
  <si>
    <t>xLights Effects - SHOCKWAVE Effect</t>
  </si>
  <si>
    <t>https://youtu.be/QWQ37CoI8js</t>
  </si>
  <si>
    <t>xLights Effects - SINGLE STRAND Effect</t>
  </si>
  <si>
    <t>https://youtu.be/iwl82K_Yeps</t>
  </si>
  <si>
    <t>xLights Effects - SNOW STORM Effect</t>
  </si>
  <si>
    <t>https://youtu.be/vKnUB5ob7cs</t>
  </si>
  <si>
    <t>xLights Effects - SNOWFLAKES Effect</t>
  </si>
  <si>
    <t>https://youtu.be/m6E4fau70W8</t>
  </si>
  <si>
    <t>xLights Effects - SPIRAL Effect</t>
  </si>
  <si>
    <t>https://youtu.be/cVTfKPYxocA</t>
  </si>
  <si>
    <t>xLights Effects - SPIROGRAPH Effect</t>
  </si>
  <si>
    <t>https://youtu.be/7lf1cBEUq2w</t>
  </si>
  <si>
    <t>xLights Effects - STROBE Effect</t>
  </si>
  <si>
    <t>https://youtu.be/hfGpk3yGm2U</t>
  </si>
  <si>
    <t>xLights Effects - TENDRILS Effect</t>
  </si>
  <si>
    <t>https://youtu.be/J9qPWXMo1_0</t>
  </si>
  <si>
    <t>xLights Effects - TEXT Effect</t>
  </si>
  <si>
    <t>https://youtu.be/Q9vpMz4I6K4</t>
  </si>
  <si>
    <t>xLights Effects - TREE Effect</t>
  </si>
  <si>
    <t>https://youtu.be/P6oMfEwPpa0</t>
  </si>
  <si>
    <t>xLights Effects - TWINKLE Effect</t>
  </si>
  <si>
    <t>https://youtu.be/9CiVc6bDaiY</t>
  </si>
  <si>
    <t>xLights Effects - VIDEO Effect</t>
  </si>
  <si>
    <t>https://youtu.be/WEAjuKwVusY</t>
  </si>
  <si>
    <t>xLights Effects - VU METER Effect</t>
  </si>
  <si>
    <t>https://youtu.be/SfNrGiMtZBI</t>
  </si>
  <si>
    <t>xLights Effects - WARP Effect</t>
  </si>
  <si>
    <t>https://youtu.be/gGgxWbJQGlU</t>
  </si>
  <si>
    <t>xLights Effects - WAVE Effect</t>
  </si>
  <si>
    <t>https://youtu.be/cBrvFjBNqNk</t>
  </si>
  <si>
    <t>Sequence Shares</t>
  </si>
  <si>
    <t>Lyric Shares</t>
  </si>
  <si>
    <t>Membership Expiration Date</t>
  </si>
  <si>
    <t>Not a member</t>
  </si>
  <si>
    <t>X</t>
  </si>
  <si>
    <t>https://youtu.be/jc1vMpTkoOA</t>
  </si>
  <si>
    <t>https://youtu.be/FEJU6wo5Jro</t>
  </si>
  <si>
    <t>https://youtu.be/1lWJuFpX-Xk</t>
  </si>
  <si>
    <t>https://youtu.be/e1LjV5tyl84</t>
  </si>
  <si>
    <t>https://youtu.be/AWfBJsiX7V4</t>
  </si>
  <si>
    <t>https://youtu.be/ePn6BL2lFIc</t>
  </si>
  <si>
    <t>https://youtu.be/ypZz2hpiDz8</t>
  </si>
  <si>
    <t>https://youtu.be/AN4dPkU6Urk</t>
  </si>
  <si>
    <t>https://youtu.be/tgoTIHXMzrw</t>
  </si>
  <si>
    <t>https://youtu.be/MvNnTN6fjeo</t>
  </si>
  <si>
    <t>https://youtu.be/3dMVvORDtoI</t>
  </si>
  <si>
    <t>https://youtu.be/Js3WWSpsj_Y</t>
  </si>
  <si>
    <t>https://youtu.be/pCTY1x-0L8A</t>
  </si>
  <si>
    <t>https://youtu.be/nwo21pBA7iY</t>
  </si>
  <si>
    <t>https://youtu.be/MzUbD19c9cc</t>
  </si>
  <si>
    <t>https://youtu.be/F9s-LhDt-Is</t>
  </si>
  <si>
    <t>https://youtu.be/Vr5PGs9wxns</t>
  </si>
  <si>
    <t>https://youtu.be/Yb1Th2V93J0</t>
  </si>
  <si>
    <t>https://youtu.be/yYOkgCkxj9I</t>
  </si>
  <si>
    <t>https://youtu.be/OYEvKOghGmI</t>
  </si>
  <si>
    <t>https://youtu.be/TfE1D2yV2Q4</t>
  </si>
  <si>
    <t>https://youtu.be/T2PGiBSAXnY</t>
  </si>
  <si>
    <t>https://youtu.be/VXKbA_rRkYY</t>
  </si>
  <si>
    <t>https://youtu.be/zYOlETds3b0</t>
  </si>
  <si>
    <t>https://youtu.be/bwEsf9hVpUc</t>
  </si>
  <si>
    <t>https://youtu.be/X3Hus6yevMk</t>
  </si>
  <si>
    <t>https://youtu.be/Z4tqU6lPzvw</t>
  </si>
  <si>
    <t>https://youtu.be/4sKGTzn1qT4</t>
  </si>
  <si>
    <t>https://youtu.be/HgAt4A6506I</t>
  </si>
  <si>
    <t>https://youtu.be/UKvzvB2bVbo</t>
  </si>
  <si>
    <t>https://youtu.be/x5g0n_xuIBI</t>
  </si>
  <si>
    <t>https://youtu.be/-Y7LwfwoCzc</t>
  </si>
  <si>
    <t>https://youtu.be/C44yGuw4uBY</t>
  </si>
  <si>
    <t>https://www.dropbox.com/s/7gzjp71dvx9ctrz/Hot%20Dog%20Dance%20-%20Mickey%20Mouse%20Clubhouse.wmv?dl=0&amp;fbclid=IwAR1NFzb60v4S8lVTdXBLHDZnGUkISruW7-2Z9KfZXKCMuhnWAe1g-IVefSI</t>
  </si>
  <si>
    <t>https://youtu.be/BO6Amlq-9a4</t>
  </si>
  <si>
    <t>All I Want For Christmas Is You - Mariah Carey (Sequence).piz</t>
  </si>
  <si>
    <t>https://youtu.be/kqhKuZMyLyI</t>
  </si>
  <si>
    <t>Count on Christmas - Bebe Rexha (Sequence).piz</t>
  </si>
  <si>
    <t>https://youtu.be/mS4FAsUo1Io</t>
  </si>
  <si>
    <t>Santa Claus is Back in Town - The Christmas Chronicles (Sequence).piz</t>
  </si>
  <si>
    <t>https://youtu.be/qSXq-hA2r_Q</t>
  </si>
  <si>
    <t>Take On Me - Aha (Sequence).piz</t>
  </si>
  <si>
    <t>Brian Mirsky</t>
  </si>
  <si>
    <t>http://verandatech.com/lights/TakeOnMe.mp4</t>
  </si>
  <si>
    <t>Soul Bossa Nova - Quincy Jones (Sequence).piz</t>
  </si>
  <si>
    <t>https://youtu.be/XXIJUwhN4TQ</t>
  </si>
  <si>
    <t>https://youtu.be/-RC2MMJbfX0</t>
  </si>
  <si>
    <t>https://vimeo.com/546243493</t>
  </si>
  <si>
    <t>https://youtu.be/LCn66Ou0uaE</t>
  </si>
  <si>
    <t>https://youtu.be/CjyxZX6j-nI</t>
  </si>
  <si>
    <t>https://youtu.be/nHMURuouiJE</t>
  </si>
  <si>
    <t>https://youtu.be/ATORbiYzRwM</t>
  </si>
  <si>
    <t>https://youtu.be/GK3auXbuWAY</t>
  </si>
  <si>
    <t>https://youtu.be/JR1WwXPHh0Y</t>
  </si>
  <si>
    <t>https://youtu.be/ogU4dk7FjkQ</t>
  </si>
  <si>
    <t>https://youtu.be/3sP0xNZq3NY</t>
  </si>
  <si>
    <t xml:space="preserve">https://youtu.be/9PpLnXdb_1M </t>
  </si>
  <si>
    <t>https://youtu.be/RMqO7HuyRfM</t>
  </si>
  <si>
    <t>https://youtu.be/EmJg_FJKSFA</t>
  </si>
  <si>
    <t>https://youtu.be/g5AKyw9-KEk</t>
  </si>
  <si>
    <t>https://youtu.be/quceaRscwI0</t>
  </si>
  <si>
    <t>https://youtu.be/Bu4uP-bnmNc</t>
  </si>
  <si>
    <t>https://vimeo.com/527750774</t>
  </si>
  <si>
    <t>https://drive.google.com/file/d/1I8RjZeq75UD62CtX-lh7zcUN-rV4ycDt/view?usp=sharing</t>
  </si>
  <si>
    <t>https://youtu.be/NirXDLd1wGs</t>
  </si>
  <si>
    <t>https://youtu.be/7kX7J4ouXEw</t>
  </si>
  <si>
    <t>https://youtu.be/0A4ZBYnzjJ8</t>
  </si>
  <si>
    <t>https://youtu.be/A6as6-ubV6Q</t>
  </si>
  <si>
    <t>https://youtu.be/Agybw7e6vk0</t>
  </si>
  <si>
    <t>https://youtu.be/r-h2eTkWY4k</t>
  </si>
  <si>
    <t>https://youtu.be/Hebr3yXckEw</t>
  </si>
  <si>
    <t>https://youtu.be/3wtReTjfhio</t>
  </si>
  <si>
    <t>https://youtu.be/UY_FS2sBF08</t>
  </si>
  <si>
    <t>https://youtu.be/qgrzaMS0bwY</t>
  </si>
  <si>
    <t>https://youtu.be/BQfWs33XrW8</t>
  </si>
  <si>
    <t>https://youtu.be/SpKP1X2jKTg</t>
  </si>
  <si>
    <t>https://youtu.be/t_Pm4D9Cu0A</t>
  </si>
  <si>
    <t>https://youtu.be/zJk-e9lUOBI</t>
  </si>
  <si>
    <t>https://youtu.be/wtH0tAUhkHw</t>
  </si>
  <si>
    <t>https://youtu.be/h96G9YDX2gE</t>
  </si>
  <si>
    <t>https://youtu.be/wvKOWLYOvcQ</t>
  </si>
  <si>
    <t>https://youtu.be/5t_ybsFbdNg</t>
  </si>
  <si>
    <t>https://vimeo.com/541307719</t>
  </si>
  <si>
    <t>https://vimeo.com/539109732</t>
  </si>
  <si>
    <t>https://youtu.be/ORr49YZWTNQ</t>
  </si>
  <si>
    <t>https://youtu.be/klTfpMDmu00</t>
  </si>
  <si>
    <t>https://youtu.be/D1QZHQhDW9c</t>
  </si>
  <si>
    <t>https://youtu.be/Pf4ot6ECl44</t>
  </si>
  <si>
    <t>https://vimeo.com/547295060</t>
  </si>
  <si>
    <t>https://youtu.be/Vi2Ta6ehoTk</t>
  </si>
  <si>
    <t>https://youtu.be/iUZgHkDXJi4</t>
  </si>
  <si>
    <t>https://youtu.be/7EvcciXVn0g</t>
  </si>
  <si>
    <t>https://youtu.be/n2uR_xo6q8Q</t>
  </si>
  <si>
    <t>https://youtu.be/tkOvnsbWVXs</t>
  </si>
  <si>
    <t>https://youtu.be/-r1nReOxF5s</t>
  </si>
  <si>
    <t>https://youtu.be/ERHzc6kJjqI</t>
  </si>
  <si>
    <t>https://youtu.be/a0xM9gIlqlM</t>
  </si>
  <si>
    <t>https://youtu.be/p2JKSLIhovI</t>
  </si>
  <si>
    <t>https://youtu.be/xMToE3cwF-Q</t>
  </si>
  <si>
    <t>https://youtu.be/HpOcsCJ2WWY</t>
  </si>
  <si>
    <t>https://youtu.be/qpu4UkaOZb4</t>
  </si>
  <si>
    <t>https://vimeo.com/manage/videos/558351749</t>
  </si>
  <si>
    <t>https://youtu.be/Q9CXGsdX5hM</t>
  </si>
  <si>
    <t>https://vimeo.com/manage/videos/558553467</t>
  </si>
  <si>
    <t>https://youtu.be/CIiu8b0BoRU</t>
  </si>
  <si>
    <t>https://youtu.be/-VdMCqjSdyU</t>
  </si>
  <si>
    <t>Santa Train - The Petersens (Sequence).piz</t>
  </si>
  <si>
    <t>https://youtu.be/He4cMe2_NAY</t>
  </si>
  <si>
    <t>Paint It Black - Caira (Sequence).piz</t>
  </si>
  <si>
    <t>https://youtu.be/PgI8OJQ9TB0</t>
  </si>
  <si>
    <t>https://vimeo.com/544504757</t>
  </si>
  <si>
    <t>https://youtu.be/VWEvSPgUajk</t>
  </si>
  <si>
    <t>https://vimeo.com/579436021</t>
  </si>
  <si>
    <t>https://youtu.be/cmWKALQ45-E</t>
  </si>
  <si>
    <t>All I Want For Christmas - Lindsey Stirling  (Sequence).piz</t>
  </si>
  <si>
    <t>https://youtu.be/NO0wnnZCg2A</t>
  </si>
  <si>
    <t>https://youtu.be/2tk8VF1yZS8</t>
  </si>
  <si>
    <t>https://youtu.be/vuoyzVQ37w4</t>
  </si>
  <si>
    <t>https://youtu.be/VThfDhWCJwI</t>
  </si>
  <si>
    <t>https://youtu.be/hcKRA3E7jbQ</t>
  </si>
  <si>
    <t>Bodies - Drowning Pool (Sequence).piz</t>
  </si>
  <si>
    <t>https://youtu.be/qtfzFKsjmcs</t>
  </si>
  <si>
    <t>A Mad Russians Christmas - Trans Siberian Orchestra (Sequence).piz</t>
  </si>
  <si>
    <t>David Williams</t>
  </si>
  <si>
    <t>https://youtu.be/N-nXr9zI-2w</t>
  </si>
  <si>
    <t>https://vimeo.com/579997523</t>
  </si>
  <si>
    <t>This Baby - Steven Curtis Chapman (Sequence).piz</t>
  </si>
  <si>
    <t>https://youtu.be/tRVLJN6XWqs</t>
  </si>
  <si>
    <t>Tom Hammond</t>
  </si>
  <si>
    <t>Christmas For Cowboys - Jars Of Clay (Sequence &amp; Lyrics).piz</t>
  </si>
  <si>
    <t>https://youtu.be/VMjidUWKbcI</t>
  </si>
  <si>
    <t>Born Is The King Its Christmas - Phillips, Craig and Dean (Sequence).piz</t>
  </si>
  <si>
    <t>https://youtu.be/LxReD0zi2PM</t>
  </si>
  <si>
    <t>When Love Was Born - Mark Schultz (Sequence).piz</t>
  </si>
  <si>
    <t>https://youtu.be/Fhc8CkU_TM4</t>
  </si>
  <si>
    <t>Jingle Bells - Disney (Sequence).piz</t>
  </si>
  <si>
    <t>Timothy Grant Jr</t>
  </si>
  <si>
    <t>https://youtu.be/qxA2sAXXe2s</t>
  </si>
  <si>
    <t>Sarajevo - Trans Siberian Orchestra (Sequence).piz</t>
  </si>
  <si>
    <t>JD Dimbleby</t>
  </si>
  <si>
    <t>https://vimeo.com/579978234</t>
  </si>
  <si>
    <t>Glorious-King and Country (Sequence).piz</t>
  </si>
  <si>
    <t>Natasha West Dockery</t>
  </si>
  <si>
    <t>https://youtu.be/mJkTIU0peh0</t>
  </si>
  <si>
    <t>Carol of the Bells - Lindsey Stirling (sequence).piz</t>
  </si>
  <si>
    <t>https://youtu.be/NgpXRGftlCo</t>
  </si>
  <si>
    <t>You're a Mean One, Mr. Grinch - Thurl Ravenscroft (Sequence &amp; Lyrics).piz</t>
  </si>
  <si>
    <t>Thurl Ravenscroft</t>
  </si>
  <si>
    <t xml:space="preserve">You're a Mean One, Mr. Grinch  </t>
  </si>
  <si>
    <t>https://vimeo.com/580707273</t>
  </si>
  <si>
    <t>Liberee delivree - Anais Delva (Sequence).piz</t>
  </si>
  <si>
    <t>Boulie Pral Aurelien</t>
  </si>
  <si>
    <t>https://youtu.be/fjC9uClBnZU</t>
  </si>
  <si>
    <t>Sunflower - Post Malone and Swae Lee (Sequence).piz</t>
  </si>
  <si>
    <t>Dale Rustigian</t>
  </si>
  <si>
    <t>Happily Ever After Spoken Intro - NA (Sequence).piz</t>
  </si>
  <si>
    <t>https://youtu.be/eqfAAJy0wZ8</t>
  </si>
  <si>
    <t>https://youtu.be/M89OEuAE3X8</t>
  </si>
  <si>
    <t>Noel - Hilllsong Young and Free (Sequence &amp; Lyrics).piz</t>
  </si>
  <si>
    <t>https://youtu.be/RvpTHf8mD6Y</t>
  </si>
  <si>
    <t>It Feels Like Christmas - Muppet Christmas Carol (Sequence).piz</t>
  </si>
  <si>
    <t>https://youtu.be/DvCDFegAV5Y</t>
  </si>
  <si>
    <t>Gangnam Style - PSY (Sequence &amp; Lyrics).piz</t>
  </si>
  <si>
    <t>https://youtu.be/YdXKorufnYA</t>
  </si>
  <si>
    <t>Christmas Lights - Coldplay (Sequence &amp; Lyrics).piz</t>
  </si>
  <si>
    <t>https://youtu.be/i9q1xl1JhO0</t>
  </si>
  <si>
    <t>Elf Title Theme - John Debney (Sequence).piz</t>
  </si>
  <si>
    <t>https://youtu.be/8dSim37Y2Tg</t>
  </si>
  <si>
    <t>Christmas Eve - Kelly Clarkson (Sequence).piz</t>
  </si>
  <si>
    <t>https://youtu.be/YD5cQbWJmTQ</t>
  </si>
  <si>
    <t>Event</t>
  </si>
  <si>
    <t>Christmas</t>
  </si>
  <si>
    <t>Any</t>
  </si>
  <si>
    <t>Halloween</t>
  </si>
  <si>
    <t>Military</t>
  </si>
  <si>
    <t>Thankyou</t>
  </si>
  <si>
    <t>4th July</t>
  </si>
  <si>
    <t>Hanukkah</t>
  </si>
  <si>
    <t>Easter</t>
  </si>
  <si>
    <t>https://youtu.be/BDdO0Pu05nc</t>
  </si>
  <si>
    <t>The Thunder Rolls - Garth Brooks (Sequence &amp; Lyrics).piz</t>
  </si>
  <si>
    <t>https://youtu.be/RdrWLc3GyB8</t>
  </si>
  <si>
    <t>Have Yourself a Merry Little Christmas - Denmark &amp; Winter (Lyrics).piz</t>
  </si>
  <si>
    <t>https://vimeo.com/572284034</t>
  </si>
  <si>
    <t>Halloween MashupMix - French Fuse (Sequence).piz</t>
  </si>
  <si>
    <t>https://youtu.be/Y2woupgfpOs</t>
  </si>
  <si>
    <t>Do You Like My Decorations - Youtube (Sequence and Lyrics).piz</t>
  </si>
  <si>
    <t>Daryl Erwin</t>
  </si>
  <si>
    <t>https://vimeo.com/581610024</t>
  </si>
  <si>
    <t>Rasputin - Majestic x Boney M (Lyrics).xsq</t>
  </si>
  <si>
    <t>2001 Space Odyssey Theme - Richard Strauss (Sequence).piz</t>
  </si>
  <si>
    <t>Daniel Renwick</t>
  </si>
  <si>
    <t>https://youtu.be/Ehhy6giyvN4</t>
  </si>
  <si>
    <t>Something Just Like This - The Chainsmokers (Sequence &amp; Lyrics).piz</t>
  </si>
  <si>
    <t>Jason Hinds</t>
  </si>
  <si>
    <t>https://youtu.be/26LsbB7iwzw</t>
  </si>
  <si>
    <t>My House- Flo Rider (Sequence).piz</t>
  </si>
  <si>
    <t>National Lampon's Christmas Vacation - Kathryn Jones (Lyrics) .xtiming</t>
  </si>
  <si>
    <t>Rasputin - Majestic &amp; Boney M (Sequence).piz</t>
  </si>
  <si>
    <t>https://youtu.be/i7gctWU_naU</t>
  </si>
  <si>
    <t>Rockin' Around The Christmas Tree - Brenda Lee (Lyrics).xtiming</t>
  </si>
  <si>
    <t>Be Like That - Kane Brown (Sequence &amp; Lyrics).piz</t>
  </si>
  <si>
    <t>https://youtu.be/fzwj6BkEuUQ</t>
  </si>
  <si>
    <t>Queen Barb - Trolls (Singing Face).piz</t>
  </si>
  <si>
    <t>Grinch (Singing Face).piz</t>
  </si>
  <si>
    <t>Marshmallow World - Francesca Battistelli (Sequence).piz</t>
  </si>
  <si>
    <t>Big Bad Wolf - In This Moment (Sequence).piz</t>
  </si>
  <si>
    <t>Matt Hammel</t>
  </si>
  <si>
    <t>https://youtu.be/oxx9JChLXDs</t>
  </si>
  <si>
    <t>Horror Themes - Various (Sequence).piz</t>
  </si>
  <si>
    <t>Steve Rawleigh</t>
  </si>
  <si>
    <t>https://youtu.be/nGp0Sk_cGgc</t>
  </si>
  <si>
    <t>Horror Songs Mashup 1 - Various (Sequence).piz</t>
  </si>
  <si>
    <t>https://youtu.be/6aKwu4Rm85g</t>
  </si>
  <si>
    <t>Horror Songs Mashup 2 - Various (Sequence).piz</t>
  </si>
  <si>
    <t>https://youtu.be/_L2dKUpMIe4</t>
  </si>
  <si>
    <t>Stranger Things (Sequence).piz</t>
  </si>
  <si>
    <t>Stranger Things</t>
  </si>
  <si>
    <t>https://youtu.be/9C5snN14Gbs</t>
  </si>
  <si>
    <t>Kings &amp; Queens - Ava Max (Sequence).piz</t>
  </si>
  <si>
    <t>Morten Brunholm Olsen</t>
  </si>
  <si>
    <t>https://youtu.be/xel7kVO1BzU</t>
  </si>
  <si>
    <t>https://vimeo.com/583660075</t>
  </si>
  <si>
    <t>Blue Christmas - Porky Pig (Sequence).piz</t>
  </si>
  <si>
    <t>Hallelujah - Pentatonix (Sequence).piz</t>
  </si>
  <si>
    <t>Corry Boehm</t>
  </si>
  <si>
    <t>https://vimeo.com/583610691</t>
  </si>
  <si>
    <t>Undertaker Theme - Wwe (Sequence).piz</t>
  </si>
  <si>
    <t>Allen Anderson</t>
  </si>
  <si>
    <t>https://youtu.be/gMw1ulWBJqM</t>
  </si>
  <si>
    <t>Ring Christmas Bells - Ray Conniff (Sequence &amp; Lyrics).piz</t>
  </si>
  <si>
    <t>https://vimeo.com/584013517</t>
  </si>
  <si>
    <t>Tinka - Burhan G &amp; Frida Brygmann (Sequence).piz</t>
  </si>
  <si>
    <t>https://youtu.be/hSEOmzN8d1A</t>
  </si>
  <si>
    <t>David Köster Graversgaard</t>
  </si>
  <si>
    <t>The Winner in Me - Coko (Sequence).piz</t>
  </si>
  <si>
    <t>https://youtu.be/l75wEO_F_WE</t>
  </si>
  <si>
    <t>Crazy Train - Ozzy Osbourne (Sequence).piz</t>
  </si>
  <si>
    <t>https://youtu.be/ATe2_tT2ykg</t>
  </si>
  <si>
    <t>The Season's Upon Us - Dropkick Murphys (Lyrics).piz</t>
  </si>
  <si>
    <t>I Believe in Santa - Meghan Trainor (Lyrics).piz</t>
  </si>
  <si>
    <t>Santa Claus - ApologetiX (Lyrics).piz</t>
  </si>
  <si>
    <t>We Need a Little Christmas - Johnny Mathis (Lyrics).piz</t>
  </si>
  <si>
    <t>Monster - Skillet (Sequence and Lyrics).piz</t>
  </si>
  <si>
    <t>https://youtu.be/bdgPtmNowfQ</t>
  </si>
  <si>
    <t>Christmas Tree Farm - Taylor Swift (Lyrics).piz</t>
  </si>
  <si>
    <t>A Christmas To Remember - Kenny Rogers &amp; Dolly Parton (Sequence).piz</t>
  </si>
  <si>
    <t>Ray C Garza</t>
  </si>
  <si>
    <t xml:space="preserve">https://youtu.be/MBmclyLdvNs </t>
  </si>
  <si>
    <t>Jingle Bells - Brian Setzer (Sequence &amp; Lyrics).piz</t>
  </si>
  <si>
    <t>https://youtu.be/dfIgXHCzC7I</t>
  </si>
  <si>
    <t>https://youtu.be/3KQ5N2XMXtw</t>
  </si>
  <si>
    <t>Darlene Love</t>
  </si>
  <si>
    <t>Sequence &amp; Lyrics</t>
  </si>
  <si>
    <t>Baby it's Cold Outside - Dolly Parton &amp; Rod Stewart (Sequence &amp; Lyrics).piz</t>
  </si>
  <si>
    <t>https://youtu.be/abnsx1pp_wo</t>
  </si>
  <si>
    <t>Back Door Santa - Bon Jovi (Sequence &amp; Lyrics).piz</t>
  </si>
  <si>
    <t>https://youtu.be/yMnYc_BdBN0</t>
  </si>
  <si>
    <t>Mele Kalikimaka - Bing Crosby (Sequence &amp; Lyrics).piz</t>
  </si>
  <si>
    <t>https://vimeo.com/584658158</t>
  </si>
  <si>
    <t>Run Run Rudolph - Luke Bryan (Sequence &amp; Lyrics).piz</t>
  </si>
  <si>
    <t>Steven Maddox</t>
  </si>
  <si>
    <t>https://youtu.be/NQwJYd0hqzI</t>
  </si>
  <si>
    <t>Am I The Only One - Aaron Lewis (Lyrics).piz</t>
  </si>
  <si>
    <t>It Must Be Halloween - Andrew Gold (Sequence &amp; Lyrics).piz</t>
  </si>
  <si>
    <t>https://youtu.be/1GrVsb1dArk</t>
  </si>
  <si>
    <t> Al Terry</t>
  </si>
  <si>
    <t>Spooky Scary Skeletons - Andrew Gold (Sequence &amp; Lyrics).piz</t>
  </si>
  <si>
    <t>https://youtu.be/Nil6vV_8z3Y</t>
  </si>
  <si>
    <t>The Happiest Christmas Tree - Nat King Cole (Sequence).pi</t>
  </si>
  <si>
    <t>Ian Cooper</t>
  </si>
  <si>
    <t>https://youtu.be/8LgZ1dTxRbw</t>
  </si>
  <si>
    <t>Bang! - AJR (Sequence &amp; Lyrics).piz</t>
  </si>
  <si>
    <t>https://vimeo.com/584848422</t>
  </si>
  <si>
    <t>Corey Osborn</t>
  </si>
  <si>
    <t>https://youtu.be/nTSANpejRjU</t>
  </si>
  <si>
    <t>Purple People Eater - Pegboard Nerds (Sequence).piz</t>
  </si>
  <si>
    <t>Daniel Joseph Gandor</t>
  </si>
  <si>
    <t>https://vimeo.com/585125746</t>
  </si>
  <si>
    <t>Griswold Intro Mashup - Unknown (Sequence &amp; Lyrics).piz</t>
  </si>
  <si>
    <t>https://vimeo.com/585022864</t>
  </si>
  <si>
    <t>Hallelujah - Carrie Underwood &amp; John Legend (Sequence).piz</t>
  </si>
  <si>
    <t>https://youtu.be/zq5E1OyHS8g</t>
  </si>
  <si>
    <t>Keith Rush</t>
  </si>
  <si>
    <t>Hang on Sloopy OSU - The MaCoys &amp; Ohio State Buckeyes (Sequence).piz</t>
  </si>
  <si>
    <t>https://vimeo.com/585935470</t>
  </si>
  <si>
    <t>Count Floyd Intro - The Weapon (Sequence).piz</t>
  </si>
  <si>
    <t>Norm Henson</t>
  </si>
  <si>
    <t>https://youtu.be/yaofDYE8qGg</t>
  </si>
  <si>
    <t>Rudolph the Red Nosed Reindeer - Gene Autry (Sequence &amp; Lyrics).piz</t>
  </si>
  <si>
    <t>https://youtu.be/pDILEw759ZE</t>
  </si>
  <si>
    <t>Bad Company - Five Finger Death Punch (Sequence &amp; Lyrics).piz</t>
  </si>
  <si>
    <t>https://youtu.be/WW2q0l8QuUc</t>
  </si>
  <si>
    <t>https://vimeo.com/585175949</t>
  </si>
  <si>
    <t>Make Good Your Christmas Day - Christy Nockels (Sequence).piz</t>
  </si>
  <si>
    <t>https://youtu.be/g1Wgr_Ygfnc</t>
  </si>
  <si>
    <t>Away In A Manger - Carrie Underwood (Lyrics).xtiming</t>
  </si>
  <si>
    <t>https://youtu.be/uhEi77DFU7s</t>
  </si>
  <si>
    <t>Steve White</t>
  </si>
  <si>
    <t>Spirit in the sky - Norman Greenbaum (Sequence &amp; Lyrics).piz</t>
  </si>
  <si>
    <t>https://youtu.be/hTaW-UK-WX4</t>
  </si>
  <si>
    <t>Diwali Kids - Unknown (Sequence).piz</t>
  </si>
  <si>
    <t>Christmas Cookies - George Strait (Sequence &amp; Lyrics).piz</t>
  </si>
  <si>
    <t>Diwali</t>
  </si>
  <si>
    <t>Christmas Baby Please Come Home - Michael Buble (Sequence).piz</t>
  </si>
  <si>
    <t>https://youtu.be/e3Vy9yDeCyI</t>
  </si>
  <si>
    <t>https://youtu.be/BONZWj_MQZg</t>
  </si>
  <si>
    <t>https://youtu.be/B7LrMoKfEI0</t>
  </si>
  <si>
    <t>Jason Karge</t>
  </si>
  <si>
    <t>Spooky Scary Skeleton-Andrew Gold (Sequence) .piz</t>
  </si>
  <si>
    <t>Larry Bucker</t>
  </si>
  <si>
    <t>https://youtu.be/w-JvJOA4yhQ</t>
  </si>
  <si>
    <t>Five Little Elves - Super Simple Songs (Sequence &amp; Lyrics).piz</t>
  </si>
  <si>
    <t>https://youtu.be/91RFfeMp4sg</t>
  </si>
  <si>
    <t>Rodney Blackwell</t>
  </si>
  <si>
    <t>Ragged Old Flag - Johnny Cash (Lyrics).piz</t>
  </si>
  <si>
    <t>Joy To The World - David Crowder Band (Sequence).piz</t>
  </si>
  <si>
    <t>Steve Ni</t>
  </si>
  <si>
    <t>Happy Hannukah [Short] - Matisyahu (Sequence).piz</t>
  </si>
  <si>
    <t>Hannukah</t>
  </si>
  <si>
    <t>https://youtu.be/jRBKEgVZdZ4</t>
  </si>
  <si>
    <t>https://vimeo.com/587552406</t>
  </si>
  <si>
    <t>https://youtu.be/atjU1JkNOkE</t>
  </si>
  <si>
    <t>https://youtu.be/XTRKeI2uPJk</t>
  </si>
  <si>
    <t>Ghostsbusters - Ray Parker Jr (Sequence).piz</t>
  </si>
  <si>
    <t>James B. Thesing</t>
  </si>
  <si>
    <t>Werewolves of London - Warren Zevon (Sequence &amp; Lyrics).piz</t>
  </si>
  <si>
    <t>https://youtu.be/0MztD6GT_fk</t>
  </si>
  <si>
    <t>Step Into Christmas - Elton John (Sequence).piz</t>
  </si>
  <si>
    <t>https://vimeo.com/587297681</t>
  </si>
  <si>
    <t>Video Text</t>
  </si>
  <si>
    <t>Christmas [Baby Please Come Home] - Darlene Love (Sequence &amp; Lyrics).piz</t>
  </si>
  <si>
    <t>Wanted Dead Or Alive-Bon Jovi (Sequence &amp; Lyrics).piz</t>
  </si>
  <si>
    <t>Hotel California- The Eagles (Sequence &amp; Lyrics).piz</t>
  </si>
  <si>
    <t>Face  Model</t>
  </si>
  <si>
    <t>Sub Model Wiring</t>
  </si>
  <si>
    <t>Spooktacular Finale - Spike Jones (Sequence).piz</t>
  </si>
  <si>
    <t>Old Town Road - Lil Nas X ft Billy Ray Cyrus (Sequence and Lyrics).piz</t>
  </si>
  <si>
    <t>Travis Geiger</t>
  </si>
  <si>
    <t>https://youtu.be/51DAxh9Oqro</t>
  </si>
  <si>
    <t>https://youtu.be/1BYups30wS4</t>
  </si>
  <si>
    <t>Norm Henson_</t>
  </si>
  <si>
    <t>David White_</t>
  </si>
  <si>
    <t>David Allen Thurnall_</t>
  </si>
  <si>
    <t>DB Shoranick_</t>
  </si>
  <si>
    <t>Jason White_</t>
  </si>
  <si>
    <t>Jeff Lange_</t>
  </si>
  <si>
    <t>Boulie Pral Aurelien_</t>
  </si>
  <si>
    <t>MEMBERS AND VALID SHARES</t>
  </si>
  <si>
    <t>World of Color Introduction - Disney (Sequence).piz</t>
  </si>
  <si>
    <t>https://youtu.be/WD8RtcFs6h4</t>
  </si>
  <si>
    <t>xLights - Creating a Windshield Wiper Effect</t>
  </si>
  <si>
    <t>https://youtu.be/lIZWsvOL2Ms</t>
  </si>
  <si>
    <t xml:space="preserve">Melissa McCloskey Pixley </t>
  </si>
  <si>
    <t>xLights - Creating a Spinning &amp; Moving Pinwheel Effect</t>
  </si>
  <si>
    <t>https://youtu.be/swHPOlKo-m4</t>
  </si>
  <si>
    <t>xLights - Animate Absolutely Anything</t>
  </si>
  <si>
    <t>https://youtu.be/iOsCWkXVBkk</t>
  </si>
  <si>
    <t>xLights - Make An Effect Any Shape and Animating It</t>
  </si>
  <si>
    <t>https://youtu.be/wxCxgQ6eZi8</t>
  </si>
  <si>
    <t>xLights - Get The Most Out Of Your Singing Props</t>
  </si>
  <si>
    <t>https://youtu.be/Ve5ypa1z6lY</t>
  </si>
  <si>
    <t>XLights - Re-colour Any Sequence In Minutes</t>
  </si>
  <si>
    <t>https://youtu.be/mOYF49sjO7E</t>
  </si>
  <si>
    <t>https://youtu.be/zr_n81lvHqM</t>
  </si>
  <si>
    <t>Shiny - Jermaine Clement (Sequence).piz</t>
  </si>
  <si>
    <t>David Shue</t>
  </si>
  <si>
    <t>https://youtu.be/3G3XYkBkYO8</t>
  </si>
  <si>
    <t>Let it Snow! Let it Snow! Let it Snow! - Dean Martin (Lyrics).piz</t>
  </si>
  <si>
    <t>Andrew Brezzell_</t>
  </si>
  <si>
    <t>Cold December Night - Michael Buble (Sequence).piz</t>
  </si>
  <si>
    <t xml:space="preserve">https://youtu.be/menTzcWl0Ns </t>
  </si>
  <si>
    <t>Luke Shattuck</t>
  </si>
  <si>
    <t>09-Spr-21</t>
  </si>
  <si>
    <t>Let It Snow - Pentatonix (Lyrics).xtiming</t>
  </si>
  <si>
    <t>Snowman Mix - Various (Sequence &amp; Lyrics).piz</t>
  </si>
  <si>
    <t>https://vimeo.com/590009734</t>
  </si>
  <si>
    <t>Banana Phone - Raffi (Sequence and Lyrics).piz</t>
  </si>
  <si>
    <t> Daniel Walsh</t>
  </si>
  <si>
    <t>https://youtu.be/beBY-aiSKJ0</t>
  </si>
  <si>
    <t>NBA Christmas Day Theme - Joe Worthy Johnson (Sequence).piz</t>
  </si>
  <si>
    <t>https://youtu.be/YKg3UPfWIUk</t>
  </si>
  <si>
    <t>Be A Light - Thomas Rhett (Sequence and Lyrics).piz</t>
  </si>
  <si>
    <t>The Addams Family - The TV Theme Players (Sequence and Lyrics).piz</t>
  </si>
  <si>
    <t>Wealthy Elves - Fat Santa (Sequence &amp; Lyrics).piz</t>
  </si>
  <si>
    <t>Wild Reputation - ACDC (Sequence &amp; Lyrics).piz</t>
  </si>
  <si>
    <t>I Want Candy - Bow Wow (Sequence) .piz</t>
  </si>
  <si>
    <t>https://youtu.be/7FdjE-761QU</t>
  </si>
  <si>
    <t>No video</t>
  </si>
  <si>
    <t>https://youtu.be/Va9dOnpR1js</t>
  </si>
  <si>
    <t>Cristian Enache</t>
  </si>
  <si>
    <t>https://youtu.be/WbmP_KVp7sQ</t>
  </si>
  <si>
    <t>Kevin Cobb</t>
  </si>
  <si>
    <t>https://youtu.be/nR1ZSSbwJK4</t>
  </si>
  <si>
    <t>Chris Quinn</t>
  </si>
  <si>
    <t>https://youtu.be/qs1fjHTwdkY</t>
  </si>
  <si>
    <t>Popcorn - Crazy Frog (Sequence).piz</t>
  </si>
  <si>
    <t>https://www.dropbox.com/s/j4o4qq3imv4mtlc/Candy%20Cane%20Lane%20-%20Sia%20-%20LOFTA.CO.UK.mp4</t>
  </si>
  <si>
    <t>https://youtu.be/Wjl5DocTyTo</t>
  </si>
  <si>
    <t>Christmas Dubstep - Neoclassic (Sequence).piz</t>
  </si>
  <si>
    <t>Zack Baldwin</t>
  </si>
  <si>
    <t>Let It Snow - Pentatonix (Lyrics).piz</t>
  </si>
  <si>
    <t>Because It's Christmas - Sidewalk Prophets (Sequence).piz</t>
  </si>
  <si>
    <t>https://youtu.be/xsEyGAZ7iTA</t>
  </si>
  <si>
    <t>https://youtu.be/-pSuCCflTWA</t>
  </si>
  <si>
    <t>Into the Unknown - Frozen II (Sequence).piz</t>
  </si>
  <si>
    <t>https://youtu.be/fFxRxMuzDJc</t>
  </si>
  <si>
    <t>Christmas Every Day - Simple Plan (Sequence).piz</t>
  </si>
  <si>
    <t>https://youtu.be/QkIJ1oNaxVo</t>
  </si>
  <si>
    <t>Silent Night - Kelly Clarkson (Sequence).piz</t>
  </si>
  <si>
    <t>https://youtu.be/MxYR_OKXopc</t>
  </si>
  <si>
    <t>Rescue - Lauren Daigle (Lyrics).piz</t>
  </si>
  <si>
    <t>Monster Mash - Bobby Pickett &amp; The Crypt Kickers (Sequence &amp; Lyrics).piz</t>
  </si>
  <si>
    <t>Kristen Crone</t>
  </si>
  <si>
    <t>https://youtu.be/uW_TE52HT_Y</t>
  </si>
  <si>
    <t>Santa Tell Me - Ariana Grande (Lyrics).xtiming</t>
  </si>
  <si>
    <t>https://youtu.be/O9JS6NqaU60</t>
  </si>
  <si>
    <t>Feed My Frankenstein - Alice Cooper (Sequence &amp; Lyrics).piz</t>
  </si>
  <si>
    <t>https://drive.google.com/file/d/1G6bnZhuehTuCj0ov1vV6_WkdHVf_ls47/view?fbclid=IwAR32H94HATKiAwIR63juTOYkeLUVEaqC01h9Y1aOa-Lg-K6JLf7MeT6HrlE</t>
  </si>
  <si>
    <t>https://drive.google.com/file/d/1T-hYNjkohsJTUbU3u6K8hGRXweESOlhQ/view?fbclid=IwAR3gqnmbDs78yzqzweL4o8yKiuS0qu4Y9O6TqWDejMO5fhqdvLTVKl2YNLM</t>
  </si>
  <si>
    <t>Santa Claus Is Comin to Town - Bruce Springsteen (Sequence).piz</t>
  </si>
  <si>
    <t>ScarySounds - Mix by Rick (Sequence).piz</t>
  </si>
  <si>
    <t>William Cox</t>
  </si>
  <si>
    <t>https://youtu.be/eMS19o42ZXo</t>
  </si>
  <si>
    <t>Bryan Myers</t>
  </si>
  <si>
    <t>Aim For The Head - Creature Feature (Sequence &amp; Lyrics).piz</t>
  </si>
  <si>
    <t>https://youtu.be/wF1-zaIOLnE</t>
  </si>
  <si>
    <t>Paint - Roxette (Sequence &amp; Lyrics).piz</t>
  </si>
  <si>
    <t>https://youtu.be/3FR2Fwy69UE</t>
  </si>
  <si>
    <t>Take On Me - Aha (Sequence &amp; Lyrics).piz</t>
  </si>
  <si>
    <t>Super Trouper - Abba (Sequence &amp; Lyrics).piz</t>
  </si>
  <si>
    <t>https://youtu.be/J8Q7SsTDXq8</t>
  </si>
  <si>
    <t>Santa Claus is Coming to Town - Mariah Carey (Lyrics).piz</t>
  </si>
  <si>
    <t>https://vimeo.com/593386479</t>
  </si>
  <si>
    <t>https://youtu.be/3KIoiMyIwiA</t>
  </si>
  <si>
    <t>Must be Santa - Bryan Adams (Sequence &amp; Lyrics).piz</t>
  </si>
  <si>
    <t>Kevin Pickett_</t>
  </si>
  <si>
    <t>I Wanna Be Your Christmas - Andrew Allen (Sequence and Lyrics).piz</t>
  </si>
  <si>
    <t>https://youtu.be/Z2BAmKRq030</t>
  </si>
  <si>
    <t>Ryan Knodel</t>
  </si>
  <si>
    <t>Let it go  [Spanish Version] - Disney  (Sequence &amp; Lyrics).piz</t>
  </si>
  <si>
    <t>https://youtu.be/0wD7C0GHtFo</t>
  </si>
  <si>
    <t>Let it Go - Conner Engstrom (Sequence &amp; Lyrics).piz</t>
  </si>
  <si>
    <t>Madeline FitzRoy</t>
  </si>
  <si>
    <t>https://youtu.be/rn8J1jn6HuM</t>
  </si>
  <si>
    <t>https://youtu.be/GNoOzVP3aUE</t>
  </si>
  <si>
    <t>When Will My Life Begin - Mandy Moore (Sequence).piz</t>
  </si>
  <si>
    <t>Brendan McGhee</t>
  </si>
  <si>
    <t>The Orion Experience - Cult of Dionysus (sequence &amp; Lyrics).piz</t>
  </si>
  <si>
    <t>https://youtu.be/4T80hwJK-HY</t>
  </si>
  <si>
    <t>Underneath the Tree - Kelly Clarkson (Sequence).piz</t>
  </si>
  <si>
    <t>https://youtu.be/50U-HIlI1B4</t>
  </si>
  <si>
    <t>Like It's Christmas - Jonas Brothers (Lyric Track).xtiming</t>
  </si>
  <si>
    <t>https://youtu.be/7Ru4q4FB-ls</t>
  </si>
  <si>
    <t>Someone To You - Banners (Sequence &amp; Lyrics).piz</t>
  </si>
  <si>
    <t>https://youtu.be/gXa5C32_nW8</t>
  </si>
  <si>
    <t>Live For The Lights - Gromee feat. Ali Tennant (Sequence).piz</t>
  </si>
  <si>
    <t>https://vimeo.com/593956976</t>
  </si>
  <si>
    <t>At Dooms Gate - Doom (Sequence).piz</t>
  </si>
  <si>
    <t>https://youtu.be/Q8S8LHvpV_U</t>
  </si>
  <si>
    <t> Zack Baldwin_</t>
  </si>
  <si>
    <t>Cozy Little Christmas - Katy Perry (Sequence).piz</t>
  </si>
  <si>
    <t>https://vimeo.com/593983066</t>
  </si>
  <si>
    <t>Dave Draniczarek</t>
  </si>
  <si>
    <t>Get On The Beers - Mashd N Kutcher (Sequence).piz</t>
  </si>
  <si>
    <t>Tung Nguyen</t>
  </si>
  <si>
    <t>https://youtu.be/7A93wgN59pg</t>
  </si>
  <si>
    <t>Spooky Scary Skeletons Remix - Andrew Gold (Sequence).piz</t>
  </si>
  <si>
    <t>https://youtu.be/n2Xzus1S9Ug</t>
  </si>
  <si>
    <t>Patrick Bishop</t>
  </si>
  <si>
    <t>Like It's Christmas - Jonas Brothers (Lyrics).xtiming</t>
  </si>
  <si>
    <t>https://vimeo.com/594224029</t>
  </si>
  <si>
    <t>Gettin Jiggy Wit It - Will Smith (Sequence &amp; Lyrics).piz</t>
  </si>
  <si>
    <t> https://youtu.be/FjiAcfkF5I4</t>
  </si>
  <si>
    <t>Dead Man's Party - Oingo Boingo (Sequence) .piz</t>
  </si>
  <si>
    <t>Michael W Nance_</t>
  </si>
  <si>
    <t>Amazing Grace - The Five Strings (Sequence &amp; Lyrics).piz</t>
  </si>
  <si>
    <t>https://youtu.be/Mp9Heo0BqGo</t>
  </si>
  <si>
    <t>Pumpkin with Fire (Singing Face).piz</t>
  </si>
  <si>
    <t>https://youtu.be/xJQEwEVGAS8</t>
  </si>
  <si>
    <t>Crazy Train - Queen Barb (Sequence &amp; Lyrics).piz</t>
  </si>
  <si>
    <t>https://youtu.be/rhqLHtUgwRw</t>
  </si>
  <si>
    <t>https://youtu.be/SZlfCLxeySg</t>
  </si>
  <si>
    <t>God Rest Ye - Lina Lundberg (Sequence &amp; Lyrics).piz</t>
  </si>
  <si>
    <t>GROUP</t>
  </si>
  <si>
    <t>Girl Is On Fire etc - Various (Lyrics).piz</t>
  </si>
  <si>
    <t>https://youtu.be/pTuH5V63K1Q</t>
  </si>
  <si>
    <t>You Make It Feel Like Christmas - Gwen Stefani (Sequence).piz</t>
  </si>
  <si>
    <t>https://vimeo.com/595031037</t>
  </si>
  <si>
    <t>Christmas Eve - Kelly Clarkson (Lyrics Only).xtiming</t>
  </si>
  <si>
    <t>https://vimeo.com/595290688</t>
  </si>
  <si>
    <t>Scary Intro - Da Tweekaz Intro Qlimax 2017 (Sequence).piz</t>
  </si>
  <si>
    <t>https://youtu.be/xuy81OIIxQ4</t>
  </si>
  <si>
    <t>Maurits ten Seldam</t>
  </si>
  <si>
    <t>A-O-K-Tai Verdes (Sequence &amp; Lyrics).piz</t>
  </si>
  <si>
    <t>A-OK</t>
  </si>
  <si>
    <t>Tai Verdes</t>
  </si>
  <si>
    <t>https://vimeo.com/595021651</t>
  </si>
  <si>
    <t>Bring on the Holidays - Toby Mac (Sequence &amp; Lyrics).piz</t>
  </si>
  <si>
    <t>https://youtu.be/w3W-0VHaIjc</t>
  </si>
  <si>
    <t>Happy Halloween - JubyPhonic (Sequence).piz</t>
  </si>
  <si>
    <t>Anthony Suskovich</t>
  </si>
  <si>
    <t>https://youtu.be/qc8a3FSoFdo</t>
  </si>
  <si>
    <t>Mike Holm</t>
  </si>
  <si>
    <t>https://youtu.be/NOyvghwc8HY</t>
  </si>
  <si>
    <t>O Holy Night- Michael Crawford (Sequence).piz</t>
  </si>
  <si>
    <t>Nathan Brittingham</t>
  </si>
  <si>
    <t>https://youtu.be/jx27r1WCKDQ</t>
  </si>
  <si>
    <t>https://youtu.be/5G0CP02gJnI</t>
  </si>
  <si>
    <t>Steve Ni_</t>
  </si>
  <si>
    <t>https://youtu.be/lw7JfwzItL0</t>
  </si>
  <si>
    <t>https://youtu.be/uYJx0koEKCM</t>
  </si>
  <si>
    <t>Eddie Zimnowski</t>
  </si>
  <si>
    <t>Do You Want To Build A Snowman - Kristen Bell (Sequence &amp; Lyrics).piz</t>
  </si>
  <si>
    <t>Where Are You Christmas - Faith Hill (Sequence).piz</t>
  </si>
  <si>
    <t>Christian Allender</t>
  </si>
  <si>
    <t>https://youtu.be/Pto8ANmIq68</t>
  </si>
  <si>
    <t>High Download Frequency</t>
  </si>
  <si>
    <t>Yes</t>
  </si>
  <si>
    <t>Emoji (Singing Face).piz</t>
  </si>
  <si>
    <t>Paul Irwin_</t>
  </si>
  <si>
    <t>Anthony Tastinger</t>
  </si>
  <si>
    <t>https://youtu.be/f6Xl-0XfQuo</t>
  </si>
  <si>
    <t>Girl on Fire Mashup - Christine Grimme and Mike Thompkins (Sequence &amp; Lyrics).piz</t>
  </si>
  <si>
    <t>https://youtu.be/zKOZFIObCSw</t>
  </si>
  <si>
    <t>Caramelldansen Christmas Version - Caramell (Sequence).piz</t>
  </si>
  <si>
    <t>https://youtu.be/NBQCAHfeL5s</t>
  </si>
  <si>
    <t>American Horror Story - Pitch Hawk (Sequence).piz</t>
  </si>
  <si>
    <t>https://youtu.be/ARKUGtmglXY</t>
  </si>
  <si>
    <t>Kristen Crone_</t>
  </si>
  <si>
    <t>Last Christmas - Lucy Dacus (Sequence).piz</t>
  </si>
  <si>
    <t>Günther Grössing</t>
  </si>
  <si>
    <t>https://youtu.be/_rXcQgrg6HA</t>
  </si>
  <si>
    <t>For The First Time In Forever - Kristen Bell (Lyrics).xtiming</t>
  </si>
  <si>
    <t>https://vimeo.com/599212026</t>
  </si>
  <si>
    <t>Say I Won't - MercyMe (Sequence &amp; Lyrics).piz</t>
  </si>
  <si>
    <t>Eric Cova</t>
  </si>
  <si>
    <t>https://youtu.be/p7p4Mm819hM</t>
  </si>
  <si>
    <t>Show Yourself - Idina Menzel (Lyrics).xtiming</t>
  </si>
  <si>
    <t>https://vimeo.com/599606190</t>
  </si>
  <si>
    <t>Better Days - Goo Goo Dolls (Lyrics).xtiming</t>
  </si>
  <si>
    <t>https://vimeo.com/599889563</t>
  </si>
  <si>
    <t>Feels Like Joy - Micah Tyler (Sequence &amp; Lyrics).piz</t>
  </si>
  <si>
    <t>https://vimeo.com/597453965</t>
  </si>
  <si>
    <t>Beuk de Ballen uit de Boom - Snollebollekes (Sequence &amp; Lyrics).piz</t>
  </si>
  <si>
    <t>https://youtu.be/UENra1W9Wzg</t>
  </si>
  <si>
    <t>Astronaut in the Ocean - Masked Wolf (Lyrics).piz</t>
  </si>
  <si>
    <t>https://youtu.be/Sysu-irK1vw</t>
  </si>
  <si>
    <t>https://youtu.be/mu3Tev2FFRE</t>
  </si>
  <si>
    <t>Somebodys Watching Me - Hidden Citizens (Sequence).piz</t>
  </si>
  <si>
    <t>Witch Hunt - Rush (Sequence &amp; Lyrics).piz</t>
  </si>
  <si>
    <t>https://youtu.be/1IFFqQFC0Oc</t>
  </si>
  <si>
    <t>Astronaut in the Ocean [Clean]- Masked Wolf (Lyrics).piz</t>
  </si>
  <si>
    <t>https://vimeo.com/601444695</t>
  </si>
  <si>
    <t xml:space="preserve"> </t>
  </si>
  <si>
    <t>Believe - Yellowcard (Lyrics).xtiming</t>
  </si>
  <si>
    <t>https://youtu.be/8KDCRC4HOQo</t>
  </si>
  <si>
    <t>Merry Axe Mas - Kill Whitney Dead (Sequence).piz</t>
  </si>
  <si>
    <t>https://youtu.be/Gbr4y8hcn0o</t>
  </si>
  <si>
    <t>Mark Howe</t>
  </si>
  <si>
    <t>Halloween Videos (Particle Effects).piz</t>
  </si>
  <si>
    <t>Grand Finale - Vivo (Lyrics).xtiming</t>
  </si>
  <si>
    <t>https://youtu.be/NDiHoajU_eE</t>
  </si>
  <si>
    <t>YMCA - Ultimate Party Mixers (Sequence).piz</t>
  </si>
  <si>
    <t>Massimo Magnelli</t>
  </si>
  <si>
    <t>https://youtu.be/cVWP3to0M00</t>
  </si>
  <si>
    <t>Ghosts 'n' Stuff - Deadmau5 (Sequence &amp; Lyrics).piz</t>
  </si>
  <si>
    <t>Jon Bauler</t>
  </si>
  <si>
    <t>https://youtu.be/8pi7z-CKxbU</t>
  </si>
  <si>
    <t>The Yule Fiddler - Patty Gurdy Ft. Fiddlers Green (Sequence &amp; Lyrics).piz</t>
  </si>
  <si>
    <t>https://youtu.be/MDNancM1BW4</t>
  </si>
  <si>
    <t>Take it Off - Ke$ha (Sequence).piz</t>
  </si>
  <si>
    <t>https://youtu.be/Q_DkqXMmNsg</t>
  </si>
  <si>
    <t>A Christmas Fantasy - Disneyland (Sequence and Lyrics).piz</t>
  </si>
  <si>
    <t>Angelo Russo</t>
  </si>
  <si>
    <t>https://youtu.be/UNI8C4rG9uI</t>
  </si>
  <si>
    <t>https://youtu.be/PgbvX9ja05A</t>
  </si>
  <si>
    <t>Unforgettable - Sia (Sequence).piz</t>
  </si>
  <si>
    <t>Skeleton Sam - LVCRFT (Sequence).piz</t>
  </si>
  <si>
    <t>https://youtu.be/4p60k6obwk8</t>
  </si>
  <si>
    <t>Whats New Scooby Doo - Simple Plan (Sequence).piz</t>
  </si>
  <si>
    <t>https://youtu.be/5ggr_GFj4PU</t>
  </si>
  <si>
    <t>Patrick Bishop_</t>
  </si>
  <si>
    <t>Nightmare On My Street - DJ Jazzy Jeff &amp; The Fresh Prince (Sequence &amp; Lyrics).piz</t>
  </si>
  <si>
    <t>https://youtu.be/CHUR9hJjhM4</t>
  </si>
  <si>
    <t>Particle Effects Pack - Random (Particle Effects).piz</t>
  </si>
  <si>
    <t>Share removed</t>
  </si>
  <si>
    <t>Somebodys Watching Me - Rockwell (Sequence &amp; Lyrics).piz</t>
  </si>
  <si>
    <t>https://vimeo.com/612309543</t>
  </si>
  <si>
    <t>Elf Girl (Singing Face).piz</t>
  </si>
  <si>
    <t>Fancy Like - Walker Hayes (Sequence &amp; Lyrics).piz</t>
  </si>
  <si>
    <t>Clint Glauser</t>
  </si>
  <si>
    <t>https://youtu.be/OXcuBm1jkXo</t>
  </si>
  <si>
    <t>I Got 5 On It Tethered Mix From Us - Michael Abels (Sequence).piz</t>
  </si>
  <si>
    <t>https://youtu.be/D64SBKdv6Ps</t>
  </si>
  <si>
    <t>Never Enough - The Greatest Showman (Sequence).piz</t>
  </si>
  <si>
    <t>https://youtu.be/4aWqGpZA6nE</t>
  </si>
  <si>
    <t>I'll Be Home With Bells On - Kenny Rogers &amp; Dolly Parton (Sequence &amp; Lyrics).piz</t>
  </si>
  <si>
    <t>https://youtu.be/HSA2FJqr1Y0</t>
  </si>
  <si>
    <t>Astronaut in the Ocean - Masked Wolf (Sequence).piz</t>
  </si>
  <si>
    <t>https://youtu.be/v9MFY9qBGGI</t>
  </si>
  <si>
    <t>Red White and Blue - Coffey Anderson (Lyrics Only).xtiming</t>
  </si>
  <si>
    <t>https://vimeo.com/618474612</t>
  </si>
  <si>
    <t>Must Be Santa - Bob Dylan (Sequence &amp; Lyrics).piz</t>
  </si>
  <si>
    <t>https://vimeo.com/620047069</t>
  </si>
  <si>
    <t>Into The Thick Of It - The Backyardigans (Lyrics).piz</t>
  </si>
  <si>
    <t>Let's Go Christmas Caroling - Luke Langman (Sequence &amp; Lyrics).piz</t>
  </si>
  <si>
    <t>https://youtu.be/REtU7Gj0IXg</t>
  </si>
  <si>
    <t>https://youtu.be/C6quIK3p51w</t>
  </si>
  <si>
    <t>Little Drummer Boy - Pentatonix (Sequence &amp; Lyrics).piz</t>
  </si>
  <si>
    <t>IT Halloween Trap Remix - Onderkoffer (Sequence &amp; Lyrics).piz</t>
  </si>
  <si>
    <t>https://youtu.be/UjFlIj25414</t>
  </si>
  <si>
    <t>Onderkoffer</t>
  </si>
  <si>
    <t>Cradles - Sub Urban (Sequence &amp; Lyrics).piz</t>
  </si>
  <si>
    <t>https://youtu.be/HcJRrY4v2BA</t>
  </si>
  <si>
    <t>After All - Elton John (Sequence &amp; Lyrics).piz</t>
  </si>
  <si>
    <t>https://youtu.be/XjX6tHQ-fNY</t>
  </si>
  <si>
    <t>Enter Sandman - Metallica (Sequence &amp; Lyrics).piz</t>
  </si>
  <si>
    <t>https://youtu.be/oDX8IslMORY</t>
  </si>
  <si>
    <t>All I Do Is Win - DJ Khalid (Sequence &amp; Lyrics).piz</t>
  </si>
  <si>
    <t>https://youtu.be/x1O3TYvh4-I</t>
  </si>
  <si>
    <t>Highway To Hell - ACDC (Sequence).piz</t>
  </si>
  <si>
    <t>Justin Munson</t>
  </si>
  <si>
    <t>https://drive.google.com/file/d/10ocnlNQzfHX6GD_Ay47JMlx4XBgIR-jx/view?usp=sharing</t>
  </si>
  <si>
    <t>Her Name is Alice - Shinedown (Sequence).piz</t>
  </si>
  <si>
    <t>Ross Henderson</t>
  </si>
  <si>
    <t>https://vimeo.com/626464074</t>
  </si>
  <si>
    <t>Konami Code Sequence (Intro).piz</t>
  </si>
  <si>
    <t>https://www.tiktok.com/@coreyosborn1/video/7015761398454160646?is_copy_url=0&amp;is_from_webapp=v1&amp;fbclid=IwAR1PQXujCjnTVCjIl9Tj7AHYETyP4GyaZ5-Zcu_rZ-j7bN4nmS71AghrGFo&amp;sender_device=pc&amp;sender_web_id=7016803352974411270</t>
  </si>
  <si>
    <t>No Face (Singing Face)</t>
  </si>
  <si>
    <t>American Horror Story - Pitch Hawk (Sequence) .piz</t>
  </si>
  <si>
    <t>You Keep Hope Alive - Church of the City (Sequence).piz</t>
  </si>
  <si>
    <t>Paul Arceneaux</t>
  </si>
  <si>
    <t>https://youtu.be/eQKm4Tx8yKU</t>
  </si>
  <si>
    <t>Carol of The Bells (Epic Trailer Version) - Samuel Kim (Sequence).piz</t>
  </si>
  <si>
    <t>https://youtu.be/y1QSXGL3CBo</t>
  </si>
  <si>
    <t>Red Light Green Light - Squid Game (Sequence And Lyrics).piz</t>
  </si>
  <si>
    <t>Robert John Milton_</t>
  </si>
  <si>
    <t>https://vimeo.com/629451991</t>
  </si>
  <si>
    <t>Wreck The Malls - Bob Rivers (Sequence).piz</t>
  </si>
  <si>
    <t>Ryan Schwalb</t>
  </si>
  <si>
    <t>Samuel Kim</t>
  </si>
  <si>
    <t>https://vimeo.com/629784905</t>
  </si>
  <si>
    <t>Army of Me - The Great Discord (Sequence).piz</t>
  </si>
  <si>
    <t>Chris Scott</t>
  </si>
  <si>
    <t>https://youtu.be/vzY1YWaE-qY</t>
  </si>
  <si>
    <t>Frankensteins Monster (Singing Face).piz</t>
  </si>
  <si>
    <t>Highway to Hell - ACDC(Sequence &amp; Lyrics).piz</t>
  </si>
  <si>
    <t>Remap</t>
  </si>
  <si>
    <t>Stranger Things - C418 Remix (Sequence).piz</t>
  </si>
  <si>
    <t>https://youtu.be/0a-4wllPiDY</t>
  </si>
  <si>
    <t>Beetlejuice Mashup - Various Artists (Sequence).piz</t>
  </si>
  <si>
    <t>https://www.tiktok.com/@coreyosborn1/video/7018029731891236101?sender_device=pc&amp;sender_web_id=7018607773038855686&amp;is_from_webapp=v1&amp;is_copy_url=0</t>
  </si>
  <si>
    <t>Devil (Singing Face).piz</t>
  </si>
  <si>
    <t>WWE Wrestler Theme Mix - WWE (Sequence).piz</t>
  </si>
  <si>
    <t>Ron Iannacone</t>
  </si>
  <si>
    <t>https://youtu.be/MFpi0RUkdTE</t>
  </si>
  <si>
    <t>YOUNGLING</t>
  </si>
  <si>
    <t>Bear Down - Chicago Bears (sequence).piz</t>
  </si>
  <si>
    <t>https://youtu.be/rjTyN97-LoU</t>
  </si>
  <si>
    <t>Snoop Dog - Winter Wonderland (sequence).piz</t>
  </si>
  <si>
    <t>https://youtu.be/oIbGzpA1Xho</t>
  </si>
  <si>
    <t>Miracle - Matisayu (Sequence).piz</t>
  </si>
  <si>
    <t>Carmine Inserra</t>
  </si>
  <si>
    <t>https://youtu.be/xQPLTRAZk4Q</t>
  </si>
  <si>
    <t>Sound Of Silence - Disturbed (Sequence &amp; Lyrics).piz</t>
  </si>
  <si>
    <t>https://vimeo.com/633453863</t>
  </si>
  <si>
    <t>Her Name Is Alice - Shinedown (Sequence &amp; Lyrics).piz</t>
  </si>
  <si>
    <t>Chris Sepesy_</t>
  </si>
  <si>
    <t>https://vimeo.com/634125971</t>
  </si>
  <si>
    <t>Fancy Like - Walker Hayes (Sequence).piz</t>
  </si>
  <si>
    <t xml:space="preserve">https://vimeo.com/634536679 </t>
  </si>
  <si>
    <t>Carol Of The Mandalorian Mashup - AtinPiano (Sequence).piz</t>
  </si>
  <si>
    <t>https://youtu.be/x0MEaPEs4Ww</t>
  </si>
  <si>
    <t>The Mandalorian - Ludwig Göransson (Sequence).piz</t>
  </si>
  <si>
    <t>David Cahill</t>
  </si>
  <si>
    <t>https://vimeo.com/633842855</t>
  </si>
  <si>
    <t>Resident Evil Main Theme - Marilyn Manson (Sequence).piz</t>
  </si>
  <si>
    <t>https://youtu.be/L9HzjhDDqNI</t>
  </si>
  <si>
    <t>Christmas - Ping Pong (Sequence).piz</t>
  </si>
  <si>
    <t>Günther Grössing_</t>
  </si>
  <si>
    <t>https://youtu.be/ci7mX-xZLvc</t>
  </si>
  <si>
    <t>Remember Me [Ernesto De La Cruz] - Benjamin Bratt (Lyrics).piz</t>
  </si>
  <si>
    <t>Carol Of The Bells Trap Mix - Helio Kiyoshi &amp; Tices (Sequence).piz</t>
  </si>
  <si>
    <t>https://vimeo.com/636497776</t>
  </si>
  <si>
    <t>Grandma Got Run Over By A Reindeer - Reel Big Fish (Sequence).piz</t>
  </si>
  <si>
    <t>Jason Smith</t>
  </si>
  <si>
    <t>https://youtu.be/nZoJFA6R_RE</t>
  </si>
  <si>
    <t>Once There Was A Snowman - Unknown (Sequence &amp; Lyrics).piz</t>
  </si>
  <si>
    <t>Michael Cook</t>
  </si>
  <si>
    <t>https://youtu.be/eMPWWOLu7K4</t>
  </si>
  <si>
    <t>Men In Black - Will Smith (Lyrics).xtiming</t>
  </si>
  <si>
    <t>https://vimeo.com/637249154</t>
  </si>
  <si>
    <t>Say My Name - Candyman Trailer (Sequence &amp; Lyrics).piz</t>
  </si>
  <si>
    <t>https://youtu.be/TxhLMi5Psgk</t>
  </si>
  <si>
    <t>The Star Spangled Banner - Madison Rising (Sequence &amp; Lyrics).piz</t>
  </si>
  <si>
    <t>https://vimeo.com/637530342</t>
  </si>
  <si>
    <t>Howlin For You - The Black Keys (Sequence &amp; Lyric).piz</t>
  </si>
  <si>
    <t>You Can't Hide - FNAF (Sequence &amp; Lyrics).piz</t>
  </si>
  <si>
    <t>All Of Me - John Legend (Sequence).piz</t>
  </si>
  <si>
    <t>Rave In The Grave - Aronchupa (Feat. Little Sis Nora) (Sequence &amp; Lyrics).piz</t>
  </si>
  <si>
    <t>Red Light Green Light - Squid Game (Sequence &amp; Lyrics).piz</t>
  </si>
  <si>
    <t>Mortal Kombat 2021 - Techno Syndrome (Sequence and Lyrics).piz</t>
  </si>
  <si>
    <t>I Can Only Imagine - MercyMe (Sequence).plz</t>
  </si>
  <si>
    <t>Sweet But Psycho - Ava Max (Sequence).piz</t>
  </si>
  <si>
    <t>Time Warp - Rocky Horror Picture Show (Sequence).piz</t>
  </si>
  <si>
    <t>All I Want For Christmas - Mariah Carey and Michael Buble Duet (Lyrics).piz</t>
  </si>
  <si>
    <t>Halloween Theme Song - Trap Remix (Sequence).piz</t>
  </si>
  <si>
    <t>Oregon Ducks Fight Song (Sequence).piz</t>
  </si>
  <si>
    <t>Follow You - Imagine Dragons (Sequence).piz</t>
  </si>
  <si>
    <t>Todd Barrett</t>
  </si>
  <si>
    <t>Tim Gibbons</t>
  </si>
  <si>
    <t>Joe Ramirez</t>
  </si>
  <si>
    <t>Chris Usey</t>
  </si>
  <si>
    <t>Adam Caldwell</t>
  </si>
  <si>
    <t>https://youtu.be/puDx-UMaoSg</t>
  </si>
  <si>
    <t>https://vimeo.com/638244794</t>
  </si>
  <si>
    <t>https://youtu.be/wlx0aOG11pg</t>
  </si>
  <si>
    <t>https://youtu.be/GnMgaqazY-U</t>
  </si>
  <si>
    <t>https://youtu.be/eoCtLYvn6Xk</t>
  </si>
  <si>
    <t>https://youtu.be/4LVVDpmEjyI</t>
  </si>
  <si>
    <t>https://youtu.be/tzBZlyFirTM</t>
  </si>
  <si>
    <t>https://youtu.be/uztD9X3ChKA?t=261</t>
  </si>
  <si>
    <t>https://youtu.be/uztD9X3ChKA?t=446</t>
  </si>
  <si>
    <t>https://youtu.be/YPbROThwDno</t>
  </si>
  <si>
    <t>https://youtu.be/ZEXycw8D3rU</t>
  </si>
  <si>
    <t>https://vimeo.com/639825558</t>
  </si>
  <si>
    <t>Sport</t>
  </si>
  <si>
    <t>Oregon Ducks Fight Song</t>
  </si>
  <si>
    <t>Band</t>
  </si>
  <si>
    <t>https://youtu.be/s73D9YB3Yeo</t>
  </si>
  <si>
    <t>Squid Games - Red Light Green Light Mike Candys Bootleg (Sequence).piz</t>
  </si>
  <si>
    <t>https://youtu.be/N271O-ZBcWU</t>
  </si>
  <si>
    <t>Gobble Gobble - Matthew West (Sequence &amp; Lyrics).piz</t>
  </si>
  <si>
    <t>https://vimeo.com/641361553</t>
  </si>
  <si>
    <t>Santa Claus Is Comin' In A Boogie Woogie Choo Choo Train - The Tractors (Sequence and Lyrics).piz</t>
  </si>
  <si>
    <t>https://youtu.be/1bdu-TEYWzU</t>
  </si>
  <si>
    <t>Clark Harbaugh</t>
  </si>
  <si>
    <t>Ally Kriegshauser</t>
  </si>
  <si>
    <t>Michael H Fair</t>
  </si>
  <si>
    <t>Mark Scott</t>
  </si>
  <si>
    <t>Junior Ngatuakana</t>
  </si>
  <si>
    <t>Billy Quesse</t>
  </si>
  <si>
    <t>Christmas Star - John Williams (Sequence).piz</t>
  </si>
  <si>
    <t>Poker Face - Lady Gaga (Sequence).piz</t>
  </si>
  <si>
    <t>Bluemoon - Supra (Sequence).piz</t>
  </si>
  <si>
    <t>What's This - Fall Out Boy (Sequence).piz</t>
  </si>
  <si>
    <t>Sweet But Psycho - Ava Max (Sequence &amp; Lyrics).piz</t>
  </si>
  <si>
    <t>https://youtu.be/-h8lmoYM_cA?t=84</t>
  </si>
  <si>
    <t>https://vimeo.com/643218749</t>
  </si>
  <si>
    <t>Https://vimeo.com/642847347</t>
  </si>
  <si>
    <t>https://www.youtube.com/watch?v=Ppo69YGwM_w</t>
  </si>
  <si>
    <t>https://youtu.be/oyPxniGbujw</t>
  </si>
  <si>
    <t>https://youtu.be/e8yAKGPzjWc</t>
  </si>
  <si>
    <t>https://youtu.be/eXTbjAFHh4I</t>
  </si>
  <si>
    <t>The Most Wonderful Time of the Year - Alxxa (Lyrics).xtiming</t>
  </si>
  <si>
    <t>https://youtu.be/-Xq7x92m_oQ</t>
  </si>
  <si>
    <t>Oogie Boogie You call that magix - Ken Page (Sequence &amp; Lyrics).piz</t>
  </si>
  <si>
    <t>https://youtu.be/emI5Wmx8GTw</t>
  </si>
  <si>
    <t>Oogie Boogies Song - Ken Page (Sequence &amp; Lyrics).piz</t>
  </si>
  <si>
    <t>https://youtu.be/-bs9-97jyPo</t>
  </si>
  <si>
    <t>Santa Claus is coming to Town - Charlie Parra del Riego (Sequence).piz</t>
  </si>
  <si>
    <t>https://www.youtube.com/watch?v=nsRUUGvc-LE</t>
  </si>
  <si>
    <t>Adam Coulombe</t>
  </si>
  <si>
    <t>https://www.youtube.com/watch?v=68YZJKiFJfQ</t>
  </si>
  <si>
    <t>Jason Deveson</t>
  </si>
  <si>
    <t>Spiderman - Soundtrack (Sequence).piz</t>
  </si>
  <si>
    <t>Stay - The Kid LAROI, Justin Bieber (Sequence &amp; Lyrics).piz</t>
  </si>
  <si>
    <t>Nick Triantafillou</t>
  </si>
  <si>
    <t>https://www.youtube.com/watch?v=sYvK13p9y5U</t>
  </si>
  <si>
    <t>https://youtu.be/zsGIttrP8a8</t>
  </si>
  <si>
    <t>Always in the Season - Pomplamoose (Sequence).piz</t>
  </si>
  <si>
    <t>Candy Cane Lane - Sia (Sequence &amp; Lyrics).piz</t>
  </si>
  <si>
    <t>https://youtu.be/JcmBl2WaDIU</t>
  </si>
  <si>
    <t>We are Americans - Ben Allen Band (Lyrics).piz</t>
  </si>
  <si>
    <t>https://vimeo.com/644397515</t>
  </si>
  <si>
    <t>When you wish upon a star - Cliff Edwards (Sequence).piz</t>
  </si>
  <si>
    <t>https://youtu.be/oh9FtZC1kNA</t>
  </si>
  <si>
    <t>Nicholas Donnelly</t>
  </si>
  <si>
    <t>Run Run Rudolph - Kelly Clarkson (Seuqnce &amp; Lyrics).piz</t>
  </si>
  <si>
    <t>https://youtu.be/nT6Y_gDDUuI</t>
  </si>
  <si>
    <t>Better Days - Goo Goo Dolls (Sequence).Piz</t>
  </si>
  <si>
    <t>https://www.youtube.com/watch?v=7SGetFA4ejU</t>
  </si>
  <si>
    <t>Dont Start Now - Dua Lipa (Sequence).piz</t>
  </si>
  <si>
    <t>_Na</t>
  </si>
  <si>
    <t>https://youtu.be/bVXf20PKlHE</t>
  </si>
  <si>
    <t>Christmas Monologue - For King and Country (Sequence).piz</t>
  </si>
  <si>
    <t>https://vimeo.com/648140016</t>
  </si>
  <si>
    <t>Joy to The World - Casting Crowns (Lyrics).xtiming</t>
  </si>
  <si>
    <t>https://youtu.be/t75VygSNwx4</t>
  </si>
  <si>
    <t>Dance of the Sugar Plum Fairy - Jaykode Trap Remix (Sequence &amp; Lyrics).piz</t>
  </si>
  <si>
    <t>https://youtu.be/kGWDDCE7r5k</t>
  </si>
  <si>
    <t>Dominock the Donkey - Lou Monte (Lyrics).piz</t>
  </si>
  <si>
    <t>https://youtu.be/y0GIB4ZnOnw</t>
  </si>
  <si>
    <t>Hot Chocolate - The Polar Express (Sequence &amp; Lyrics).piz</t>
  </si>
  <si>
    <t>https://www.youtube.com/watch?v=tIDCMaNopVM</t>
  </si>
  <si>
    <t>Edwin Schuster</t>
  </si>
  <si>
    <t>Zydeco Christmas - CJ Chenier (Lyrics).xtiming</t>
  </si>
  <si>
    <t>https://youtu.be/R6SSkNdb4yE</t>
  </si>
  <si>
    <t>Dominock the Donkey - Lou Monte (Sequence &amp; Lyrics).piz</t>
  </si>
  <si>
    <t>https://vimeo.com/manage/videos/646225142</t>
  </si>
  <si>
    <t>Mike Mace</t>
  </si>
  <si>
    <t>James Drews</t>
  </si>
  <si>
    <t>Meagan McCrary Feger</t>
  </si>
  <si>
    <t>Tekst me Merry Christmas - Straight No Chaser (Sequence &amp; Lyrics).piz</t>
  </si>
  <si>
    <t>https://vimeo.com/649498282</t>
  </si>
  <si>
    <t>Oh what a glorious night - Sidewalk Prophets (Lyrics).xtiming</t>
  </si>
  <si>
    <t>https://vimeo.com/649721933</t>
  </si>
  <si>
    <t>https://youtu.be/zjol6PiJpCo</t>
  </si>
  <si>
    <t>Hallelujah - Carrie Underwood &amp; John Legend (Lyrics).xtiming</t>
  </si>
  <si>
    <t>Get back up again - Anna Kendrick (Sequence &amp; Lyrics).piz</t>
  </si>
  <si>
    <t>Respect</t>
  </si>
  <si>
    <t>https://youtu.be/V1OgEXkGGvU</t>
  </si>
  <si>
    <t>https://youtu.be/piJlZiYhjfk</t>
  </si>
  <si>
    <t>Legends are Made - Sam Tinnesz (Sequence &amp; Lyrics).piz</t>
  </si>
  <si>
    <t>https://youtu.be/C2GCNeHvzKc?t=94</t>
  </si>
  <si>
    <t>Christmas Overture - The Aaron Lindsey orchestra (Sequence).piz</t>
  </si>
  <si>
    <t>https://youtu.be/dx0iofbKq5k</t>
  </si>
  <si>
    <t>Last Christmas - Wham (Sequence).piz</t>
  </si>
  <si>
    <t>Jingle Bells - Steviie Wonder and Keanu Trap Remix (Sequence &amp; Lyrics).piz</t>
  </si>
  <si>
    <t>https://youtu.be/oPmWSE5WHvM</t>
  </si>
  <si>
    <t>https://youtu.be/wNaNyxo7ekU</t>
  </si>
  <si>
    <t>Mandalorian Theme - Star Wars (Sequence).piz</t>
  </si>
  <si>
    <t>The Circle of Life - The lion King (Sequence).piz</t>
  </si>
  <si>
    <t>https://www.youtube.com/watch?v=DKbu6gR4uZc</t>
  </si>
  <si>
    <t>https://www.youtube.com/playlist?list=PLTRhdviRrLbdD6tw_mwGHhxuaJO92pTmh</t>
  </si>
  <si>
    <t>Singing Bulbs Skits - James Drews (Sequence &amp; Lyrics)</t>
  </si>
  <si>
    <t>Skits</t>
  </si>
  <si>
    <t>Show Countdown - Custom (Sequence).piz</t>
  </si>
  <si>
    <t>https://youtu.be/b9bKLtg9ets</t>
  </si>
  <si>
    <t>https://vimeo.com/652906066</t>
  </si>
  <si>
    <t>We need a little Christmas - Pentatonix (Sequence &amp; Lyrics).piz</t>
  </si>
  <si>
    <t>https://vimeo.com/653243012</t>
  </si>
  <si>
    <t>Faeries - Mannheim Steamroller (Sequence).piz</t>
  </si>
  <si>
    <t>https://youtu.be/sbY21nVv7RQ</t>
  </si>
  <si>
    <t>True Colors - Anna Kendrick and Justin Timberlake (Sequence &amp; Lyrics).piz</t>
  </si>
  <si>
    <t>https://youtu.be/Jyv85t1UCKY</t>
  </si>
  <si>
    <t>Dynamite - BTS (Sequence &amp; Lyrics).piz</t>
  </si>
  <si>
    <t>https://youtu.be/y1MScjvksZc</t>
  </si>
  <si>
    <t>Happy Xmas - Sarah Mclachlan (Sequence).piz</t>
  </si>
  <si>
    <t>https://youtu.be/GRsD8fvORmk</t>
  </si>
  <si>
    <t>O Come Emmanuel - Kaskade (Sequence).piz</t>
  </si>
  <si>
    <t>https://vimeo.com/638089951</t>
  </si>
  <si>
    <t>https://youtu.be/-RFW0DtUuuY</t>
  </si>
  <si>
    <t>Hershey Kisses Holiday - Commercial (Sequence).piz</t>
  </si>
  <si>
    <t>Comedy Intro Mashup - (Sequence).piz</t>
  </si>
  <si>
    <t>Assorted</t>
  </si>
  <si>
    <t>https://vimeo.com/655036610</t>
  </si>
  <si>
    <t>Singing Bulb Skits - James Drews (Sequence &amp; Lyrics) v2.piz</t>
  </si>
  <si>
    <t>https://youtu.be/fFTNqUROqRo</t>
  </si>
  <si>
    <t>Christmas Like - Straight No Chaser (Sequence).piz</t>
  </si>
  <si>
    <t>https://youtu.be/QZgJj0bT59E</t>
  </si>
  <si>
    <t>God Only Knows - for KING and COUNTRY (Sequence).piz</t>
  </si>
  <si>
    <t>https://youtu.be/xZwBbdTKdyo</t>
  </si>
  <si>
    <t>A Mad Russian Christmas - TransSiberian Orchestra(Sequence).piz</t>
  </si>
  <si>
    <t>Justin Goelz</t>
  </si>
  <si>
    <t>Nutcracker March - Brian Setzer Orchestra(Sequence).piz</t>
  </si>
  <si>
    <t>https://youtu.be/QE1RYLxGjXI</t>
  </si>
  <si>
    <t>https://youtu.be/ksslgKsq3lQ</t>
  </si>
  <si>
    <t>True Colors - Anna Kendrick And Justin Timberlake (Sequence).piz</t>
  </si>
  <si>
    <t>https://youtu.be/cyKuFV3rmNU</t>
  </si>
  <si>
    <t>Marys boy child - Gentri (Sequence).piz</t>
  </si>
  <si>
    <t>https://youtu.be/Nc2dzZFpRiQ</t>
  </si>
  <si>
    <t>Christmas Vacation - Mavis Staples (Sequence).piz</t>
  </si>
  <si>
    <t>Josh Milne</t>
  </si>
  <si>
    <t>https://youtu.be/mTRaZy4MYaE</t>
  </si>
  <si>
    <t>Holiday Road- Lindsey Buckingham (Sequence&amp;Lyrics).piz</t>
  </si>
  <si>
    <t>https://youtu.be/bWUagrZWp2g</t>
  </si>
  <si>
    <t>Mr Heatmiser - Big Bad Voodoo Daddy (Sequence &amp; Lyrics).piz</t>
  </si>
  <si>
    <t>https://youtu.be/Mna5gMc_3bw</t>
  </si>
  <si>
    <t>Nut Rocker - Trans-Siberian Orchestra (Sequence).piz</t>
  </si>
  <si>
    <t>Lucas Smith</t>
  </si>
  <si>
    <t>https://vimeo.com/658221100</t>
  </si>
  <si>
    <t>Deck the halls hardstyle - Timmy Trumpet (Lyrics &amp; Sequence) .piz</t>
  </si>
  <si>
    <t>Rich Powell</t>
  </si>
  <si>
    <t>https://youtu.be/JuqzqqJrvwU</t>
  </si>
  <si>
    <t>https://youtu.be/-EZtyngEgkY</t>
  </si>
  <si>
    <t>Christmas Canon- Trans-Siberian Orchestra (Sequence &amp; Lyrics).piz</t>
  </si>
  <si>
    <t>https://youtu.be/1aE5SZkC6ak</t>
  </si>
  <si>
    <t>Christmas Like - Straight No Chaser (Sequence &amp; Lyrics).piz</t>
  </si>
  <si>
    <t>https://vimeo.com/659753763/4eb5d36d08</t>
  </si>
  <si>
    <t>New Years Countdown 2022 - LOTR (Sequence).piz</t>
  </si>
  <si>
    <t>New Year</t>
  </si>
  <si>
    <t>https://youtu.be/zMMExlCfDHE</t>
  </si>
  <si>
    <t>Carol of the Bells - August Burns Red (Sequence &amp; Lyrics).piz</t>
  </si>
  <si>
    <t>Jeb Linburg</t>
  </si>
  <si>
    <t>https://youtu.be/N6STzek5P9c</t>
  </si>
  <si>
    <t>Wizards in Winter - TSO (Sequence).piz</t>
  </si>
  <si>
    <t>Rick Gehring</t>
  </si>
  <si>
    <t>https://vimeo.com/660783853</t>
  </si>
  <si>
    <t>Footloose - Kenny Loggins (Lyrics).piz</t>
  </si>
  <si>
    <t>Audreys Christmas Rewind - Sarah Jeffery Jadah Marie (Sequence &amp; Lyrics).piz</t>
  </si>
  <si>
    <t>Hue Le</t>
  </si>
  <si>
    <t>https://youtu.be/149H3tUPt4o</t>
  </si>
  <si>
    <t>Boscoyo Mega Spider Web - Snowflake (Submodels).xmodel</t>
  </si>
  <si>
    <t>Submodels</t>
  </si>
  <si>
    <t>-</t>
  </si>
  <si>
    <t>Axel F - Crazy FrogErik (Sequence &amp; Lyrics).piz</t>
  </si>
  <si>
    <t>https://www.youtube.com/watch?v=B8nduZOgKBE</t>
  </si>
  <si>
    <t>Tony Lou</t>
  </si>
  <si>
    <t>https://youtu.be/iNsqJhGsA4E</t>
  </si>
  <si>
    <t>Mike Baldwin</t>
  </si>
  <si>
    <t>https://youtu.be/zepUkZa4zpM</t>
  </si>
  <si>
    <t>Beth Wolfs</t>
  </si>
  <si>
    <t>Rockin' Around The Christmas Tree - Brenda Lee (Lyrics).piz</t>
  </si>
  <si>
    <t>Seethala Sulanga - Billy Fernando (Sequence &amp; Lyrics).piz</t>
  </si>
  <si>
    <t>https://www.youtube.com/watch?v=OfpJtZgCjtk</t>
  </si>
  <si>
    <t>Cotton Eye Joe - Rednex (Sequence &amp; Lyrics).piz</t>
  </si>
  <si>
    <t>https://vimeo.com/668688238</t>
  </si>
  <si>
    <t>All alone on Christmas - Darlene Love (Sequence).piz</t>
  </si>
  <si>
    <t>https://youtu.be/XuTBgYrXLJs</t>
  </si>
  <si>
    <t>Effect Presets - Lucas Smits (Effect Presets).piz</t>
  </si>
  <si>
    <t>Kevin Rickard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</si>
</sst>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409]dd\-mmm\-yy;@"/>
  </numFmts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20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BDAA6"/>
        <bgColor indexed="64"/>
      </patternFill>
    </fill>
    <fill>
      <patternFill patternType="solid">
        <fgColor rgb="FFAAD18F"/>
        <bgColor indexed="64"/>
      </patternFill>
    </fill>
    <fill>
      <patternFill patternType="solid">
        <fgColor rgb="FF71AF47"/>
        <bgColor indexed="64"/>
      </patternFill>
    </fill>
    <fill>
      <patternFill patternType="solid">
        <fgColor rgb="FF60943C"/>
        <bgColor indexed="64"/>
      </patternFill>
    </fill>
    <fill>
      <patternFill patternType="solid">
        <fgColor rgb="FF4D7830"/>
        <bgColor indexed="64"/>
      </patternFill>
    </fill>
    <fill>
      <patternFill patternType="solid">
        <fgColor rgb="FF3654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0" fontId="6" fillId="0" borderId="0"/>
    <xf numFmtId="0" fontId="14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3" borderId="0" xfId="0" applyFill="1" applyAlignment="1">
      <alignment horizontal="center" vertical="center"/>
    </xf>
    <xf numFmtId="0" fontId="0" fillId="0" borderId="0" xfId="0"/>
    <xf numFmtId="0" fontId="0" fillId="3" borderId="0" xfId="0" applyFill="1" applyBorder="1"/>
    <xf numFmtId="0" fontId="0" fillId="3" borderId="0" xfId="0" applyFill="1"/>
    <xf numFmtId="0" fontId="2" fillId="0" borderId="1" xfId="1" applyNumberFormat="1" applyFont="1" applyFill="1" applyBorder="1" applyAlignment="1" applyProtection="1">
      <alignment horizontal="center"/>
      <protection locked="0"/>
    </xf>
    <xf numFmtId="0" fontId="10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8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4" borderId="4" xfId="0" applyFont="1" applyFill="1" applyBorder="1" applyAlignment="1">
      <alignment horizontal="center" vertical="center"/>
    </xf>
    <xf numFmtId="0" fontId="13" fillId="15" borderId="4" xfId="0" applyFont="1" applyFill="1" applyBorder="1" applyAlignment="1">
      <alignment horizontal="center" vertical="center"/>
    </xf>
    <xf numFmtId="0" fontId="13" fillId="16" borderId="4" xfId="0" applyFont="1" applyFill="1" applyBorder="1" applyAlignment="1">
      <alignment horizontal="center" vertical="center"/>
    </xf>
    <xf numFmtId="0" fontId="13" fillId="17" borderId="4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1" xfId="0" applyBorder="1"/>
    <xf numFmtId="0" fontId="14" fillId="0" borderId="1" xfId="4" applyBorder="1" applyAlignment="1">
      <alignment horizontal="center" vertical="center"/>
    </xf>
    <xf numFmtId="0" fontId="0" fillId="0" borderId="1" xfId="0" applyBorder="1" applyAlignment="1">
      <alignment vertical="center"/>
    </xf>
    <xf numFmtId="165" fontId="0" fillId="0" borderId="1" xfId="0" applyNumberFormat="1" applyFill="1" applyBorder="1" applyAlignment="1">
      <alignment horizontal="center"/>
    </xf>
    <xf numFmtId="0" fontId="13" fillId="3" borderId="0" xfId="0" applyFont="1" applyFill="1" applyBorder="1"/>
    <xf numFmtId="0" fontId="13" fillId="3" borderId="0" xfId="0" applyFont="1" applyFill="1"/>
    <xf numFmtId="0" fontId="13" fillId="3" borderId="0" xfId="0" applyFont="1" applyFill="1" applyAlignment="1">
      <alignment horizontal="center" vertical="center"/>
    </xf>
    <xf numFmtId="0" fontId="13" fillId="0" borderId="0" xfId="0" applyFont="1"/>
    <xf numFmtId="0" fontId="14" fillId="0" borderId="1" xfId="4" applyBorder="1"/>
    <xf numFmtId="0" fontId="14" fillId="0" borderId="1" xfId="4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 vertical="center"/>
      <protection locked="0"/>
    </xf>
    <xf numFmtId="165" fontId="0" fillId="0" borderId="1" xfId="0" applyNumberFormat="1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8" fillId="10" borderId="3" xfId="0" applyFont="1" applyFill="1" applyBorder="1" applyAlignment="1" applyProtection="1">
      <alignment horizontal="center" vertical="center"/>
      <protection locked="0"/>
    </xf>
    <xf numFmtId="0" fontId="10" fillId="0" borderId="0" xfId="0" applyNumberFormat="1" applyFont="1" applyAlignment="1" applyProtection="1">
      <alignment horizontal="center"/>
      <protection locked="0" hidden="1"/>
    </xf>
    <xf numFmtId="0" fontId="15" fillId="0" borderId="0" xfId="0" applyNumberFormat="1" applyFont="1" applyAlignment="1" applyProtection="1">
      <alignment horizontal="center"/>
      <protection locked="0" hidden="1"/>
    </xf>
    <xf numFmtId="0" fontId="15" fillId="0" borderId="0" xfId="0" applyFont="1" applyAlignment="1" applyProtection="1">
      <alignment horizontal="center"/>
      <protection locked="0" hidden="1"/>
    </xf>
    <xf numFmtId="165" fontId="15" fillId="0" borderId="0" xfId="0" applyNumberFormat="1" applyFont="1" applyAlignment="1" applyProtection="1">
      <alignment horizontal="center"/>
      <protection locked="0" hidden="1"/>
    </xf>
    <xf numFmtId="0" fontId="19" fillId="20" borderId="1" xfId="0" applyFont="1" applyFill="1" applyBorder="1" applyAlignment="1">
      <alignment horizontal="right" vertical="center"/>
    </xf>
    <xf numFmtId="0" fontId="0" fillId="0" borderId="0" xfId="0" applyFill="1"/>
    <xf numFmtId="0" fontId="3" fillId="0" borderId="0" xfId="0" applyFont="1" applyFill="1" applyAlignment="1">
      <alignment vertical="center"/>
    </xf>
    <xf numFmtId="0" fontId="1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4" fillId="0" borderId="1" xfId="4" applyFill="1" applyBorder="1" applyAlignment="1">
      <alignment horizontal="center" vertical="center"/>
    </xf>
    <xf numFmtId="165" fontId="2" fillId="0" borderId="1" xfId="1" applyNumberFormat="1" applyFont="1" applyFill="1" applyBorder="1" applyAlignment="1" applyProtection="1">
      <alignment horizontal="center"/>
      <protection locked="0"/>
    </xf>
    <xf numFmtId="0" fontId="21" fillId="21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5" fillId="0" borderId="0" xfId="0" applyNumberFormat="1" applyFont="1" applyBorder="1" applyAlignment="1" applyProtection="1">
      <alignment horizontal="center"/>
      <protection locked="0" hidden="1"/>
    </xf>
    <xf numFmtId="0" fontId="14" fillId="0" borderId="1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15" fillId="0" borderId="1" xfId="0" applyNumberFormat="1" applyFont="1" applyBorder="1" applyAlignment="1" applyProtection="1">
      <alignment horizontal="center"/>
      <protection locked="0" hidden="1"/>
    </xf>
    <xf numFmtId="0" fontId="22" fillId="0" borderId="1" xfId="4" applyFont="1" applyFill="1" applyBorder="1" applyAlignment="1">
      <alignment horizontal="center" vertical="center"/>
    </xf>
    <xf numFmtId="0" fontId="22" fillId="0" borderId="1" xfId="4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>
      <alignment vertical="center"/>
    </xf>
    <xf numFmtId="0" fontId="0" fillId="0" borderId="5" xfId="0" applyBorder="1"/>
    <xf numFmtId="0" fontId="14" fillId="0" borderId="5" xfId="4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" fontId="0" fillId="0" borderId="0" xfId="0" applyNumberFormat="1"/>
    <xf numFmtId="0" fontId="8" fillId="10" borderId="3" xfId="0" applyFont="1" applyFill="1" applyBorder="1" applyAlignment="1" applyProtection="1">
      <alignment horizontal="center" vertical="center" wrapText="1"/>
      <protection locked="0"/>
    </xf>
    <xf numFmtId="14" fontId="2" fillId="0" borderId="1" xfId="1" applyNumberFormat="1" applyFont="1" applyFill="1" applyBorder="1" applyAlignment="1" applyProtection="1">
      <alignment horizontal="center"/>
      <protection locked="0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 applyProtection="1">
      <alignment horizontal="center" vertical="center"/>
      <protection locked="0"/>
    </xf>
    <xf numFmtId="0" fontId="0" fillId="0" borderId="5" xfId="0" applyFill="1" applyBorder="1" applyAlignment="1">
      <alignment horizontal="center" vertical="center"/>
    </xf>
    <xf numFmtId="14" fontId="2" fillId="0" borderId="5" xfId="1" applyNumberFormat="1" applyFont="1" applyFill="1" applyBorder="1" applyAlignment="1" applyProtection="1">
      <alignment horizontal="center"/>
      <protection locked="0"/>
    </xf>
    <xf numFmtId="0" fontId="14" fillId="0" borderId="5" xfId="4" applyNumberFormat="1" applyFill="1" applyBorder="1" applyAlignment="1" applyProtection="1">
      <alignment horizontal="center" vertical="center"/>
      <protection locked="0"/>
    </xf>
    <xf numFmtId="0" fontId="14" fillId="0" borderId="0" xfId="4"/>
    <xf numFmtId="0" fontId="14" fillId="0" borderId="1" xfId="4" applyNumberFormat="1" applyFill="1" applyBorder="1" applyAlignment="1" applyProtection="1">
      <alignment horizontal="center" vertical="center"/>
      <protection locked="0"/>
    </xf>
    <xf numFmtId="0" fontId="23" fillId="0" borderId="1" xfId="4" applyNumberFormat="1" applyFont="1" applyFill="1" applyBorder="1" applyAlignment="1" applyProtection="1">
      <alignment horizontal="center" vertical="center"/>
      <protection locked="0"/>
    </xf>
    <xf numFmtId="0" fontId="13" fillId="23" borderId="0" xfId="0" applyFont="1" applyFill="1" applyAlignment="1">
      <alignment horizontal="center"/>
    </xf>
    <xf numFmtId="0" fontId="13" fillId="23" borderId="4" xfId="0" applyFont="1" applyFill="1" applyBorder="1" applyAlignment="1">
      <alignment horizontal="center" vertical="center"/>
    </xf>
    <xf numFmtId="0" fontId="14" fillId="0" borderId="5" xfId="4" applyFill="1" applyBorder="1" applyAlignment="1" applyProtection="1">
      <alignment horizontal="center" vertical="center"/>
      <protection locked="0"/>
    </xf>
    <xf numFmtId="0" fontId="14" fillId="0" borderId="0" xfId="4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>
      <alignment horizontal="center"/>
    </xf>
    <xf numFmtId="0" fontId="15" fillId="0" borderId="5" xfId="0" applyNumberFormat="1" applyFont="1" applyBorder="1" applyAlignment="1" applyProtection="1">
      <alignment horizontal="center"/>
      <protection locked="0" hidden="1"/>
    </xf>
    <xf numFmtId="14" fontId="24" fillId="0" borderId="1" xfId="1" applyNumberFormat="1" applyFont="1" applyFill="1" applyBorder="1" applyAlignment="1" applyProtection="1">
      <alignment horizontal="center"/>
      <protection locked="0"/>
    </xf>
    <xf numFmtId="14" fontId="24" fillId="0" borderId="5" xfId="1" applyNumberFormat="1" applyFont="1" applyFill="1" applyBorder="1" applyAlignment="1" applyProtection="1">
      <alignment horizontal="center"/>
      <protection locked="0"/>
    </xf>
    <xf numFmtId="0" fontId="3" fillId="8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6" fillId="20" borderId="1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9" fillId="19" borderId="2" xfId="0" applyFont="1" applyFill="1" applyBorder="1" applyAlignment="1">
      <alignment horizontal="center"/>
    </xf>
    <xf numFmtId="0" fontId="9" fillId="19" borderId="0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8" fillId="22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left" vertical="center"/>
    </xf>
  </cellXfs>
  <cellStyles count="5">
    <cellStyle name="Hyperlink" xfId="4" builtinId="8"/>
    <cellStyle name="Normal 2" xfId="1" xr:uid="{BA12921C-4A59-4D3D-A7A5-746060210E40}"/>
    <cellStyle name="Normal 2 2" xfId="2" xr:uid="{E995A178-545B-4DC0-9538-A51EA093DF5C}"/>
    <cellStyle name="Normal 3" xfId="3" xr:uid="{251B0D72-B1B8-4220-BAAF-47E9EB624A15}"/>
    <cellStyle name="Standaard" xfId="0" builtinId="0"/>
  </cellStyles>
  <dxfs count="71"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97C777"/>
        </patternFill>
      </fill>
    </dxf>
    <dxf>
      <fill>
        <patternFill>
          <bgColor rgb="FF89BF65"/>
        </patternFill>
      </fill>
    </dxf>
    <dxf>
      <fill>
        <patternFill>
          <bgColor rgb="FF78B54F"/>
        </patternFill>
      </fill>
    </dxf>
    <dxf>
      <fill>
        <patternFill>
          <bgColor rgb="FF588838"/>
        </patternFill>
      </fill>
    </dxf>
    <dxf>
      <font>
        <color theme="0"/>
      </font>
      <fill>
        <patternFill>
          <bgColor rgb="FF3F6228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rgb="FFB5D69E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64" formatCode="[$-F800]dddd\,\ mmmm\ dd\,\ 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-409]dd\-mmm\-yy;@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1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protection locked="0" hidden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66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ill>
        <patternFill patternType="none">
          <bgColor auto="1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D757"/>
      <color rgb="FF3F6228"/>
      <color rgb="FF588838"/>
      <color rgb="FF78B54F"/>
      <color rgb="FF89BF65"/>
      <color rgb="FF97C777"/>
      <color rgb="FFB5D69E"/>
      <color rgb="FF365422"/>
      <color rgb="FF4D7830"/>
      <color rgb="FF609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A7C7E6-416F-40B1-AA7A-E9BD8E8F456A}" autoFormatId="16" applyNumberFormats="0" applyBorderFormats="0" applyFontFormats="0" applyPatternFormats="0" applyAlignmentFormats="0" applyWidthHeightFormats="0">
  <queryTableRefresh nextId="14" unboundColumnsRight="8">
    <queryTableFields count="11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2" dataBound="0" tableColumnId="10"/>
      <queryTableField id="13" dataBound="0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5C97DF0-4EC8-4C2E-9253-96A3FDDE9E34}" autoFormatId="16" applyNumberFormats="0" applyBorderFormats="0" applyFontFormats="0" applyPatternFormats="0" applyAlignmentFormats="0" applyWidthHeightFormats="0">
  <queryTableRefresh nextId="12" unboundColumnsRight="7">
    <queryTableFields count="10">
      <queryTableField id="1" name="Name" tableColumnId="1"/>
      <queryTableField id="2" name="Number of Sequence Shares" tableColumnId="2"/>
      <queryTableField id="3" name="Number of Other Share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1" dataBound="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20CDC-44CC-49A0-BE21-80245A0197C6}" name="Shares" displayName="Shares" ref="B3:K948" totalsRowShown="0" headerRowDxfId="70" dataDxfId="68" headerRowBorderDxfId="69" tableBorderDxfId="67">
  <autoFilter ref="B3:K948" xr:uid="{97A20CDC-44CC-49A0-BE21-80245A0197C6}"/>
  <sortState xmlns:xlrd2="http://schemas.microsoft.com/office/spreadsheetml/2017/richdata2" ref="B4:K896">
    <sortCondition ref="J3:J896"/>
  </sortState>
  <tableColumns count="10">
    <tableColumn id="2" xr3:uid="{35DBA572-30FB-4C58-A18E-B67FC6191A6B}" name="File Name" dataDxfId="66"/>
    <tableColumn id="8" xr3:uid="{4E6B73CD-B2F3-47B7-B9E0-B94D91A74B00}" name="Event" dataDxfId="65"/>
    <tableColumn id="1" xr3:uid="{4DD98EBB-9740-4B08-9CAE-FDF8B7A00BBC}" name="Video Text" dataDxfId="64"/>
    <tableColumn id="10" xr3:uid="{9079CFB2-D8B4-4DFA-8971-7EE6CF55FAA9}" name="Video" dataDxfId="63">
      <calculatedColumnFormula>IF(ISNUMBER(SEARCH("http",Shares[[#This Row],[Video Text]])),HYPERLINK(Shares[[#This Row],[Video Text]],"Video Link"),"")</calculatedColumnFormula>
    </tableColumn>
    <tableColumn id="6" xr3:uid="{CC7FB765-40FA-46AD-B3E6-6C1B80BC8BDC}" name="Song Name" dataDxfId="62"/>
    <tableColumn id="7" xr3:uid="{3505BE09-6243-4E53-BB5E-0846379E0B56}" name="Artist" dataDxfId="61"/>
    <tableColumn id="3" xr3:uid="{01FE91FE-0BCF-45A7-A721-B064306D2333}" name="File Type" dataDxfId="60" dataCellStyle="Normal 2"/>
    <tableColumn id="4" xr3:uid="{AAACE12E-A190-4D9D-AF23-B4DE555D93C1}" name="Shared by" dataDxfId="59"/>
    <tableColumn id="5" xr3:uid="{17DF7E5E-E5E3-403B-B94C-8C4E1CF9D951}" name="Share Date" dataDxfId="58" dataCellStyle="Normal 2"/>
    <tableColumn id="9" xr3:uid="{A63B7880-4FFD-4BFF-970D-E4CA7214D914}" name="High Download Frequency" dataDxfId="5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3A8CDF-A194-4226-89A3-E60104574F89}" name="Members" displayName="Members" ref="B2:L232" tableType="queryTable" totalsRowShown="0" headerRowDxfId="56" dataDxfId="55">
  <autoFilter ref="B2:L232" xr:uid="{A43A8CDF-A194-4226-89A3-E60104574F89}"/>
  <sortState xmlns:xlrd2="http://schemas.microsoft.com/office/spreadsheetml/2017/richdata2" ref="B3:L232">
    <sortCondition ref="B2:B232"/>
  </sortState>
  <tableColumns count="11">
    <tableColumn id="1" xr3:uid="{B4E1C11C-E9C5-43A2-9C84-EC5B38FCFAB7}" uniqueName="1" name="Name" queryTableFieldId="1" dataDxfId="54"/>
    <tableColumn id="2" xr3:uid="{46082F8F-F346-4A5D-A0F5-B983A1931159}" uniqueName="2" name="Sequences" queryTableFieldId="2" dataDxfId="53"/>
    <tableColumn id="3" xr3:uid="{B55E3245-6A7C-4855-93E1-BCFA52C06CBC}" uniqueName="3" name="Lyrics" queryTableFieldId="3" dataDxfId="52"/>
    <tableColumn id="4" xr3:uid="{DBD3B667-719A-4E80-98EF-4CEE9BE6A4AB}" uniqueName="4" name="Singing Faces" queryTableFieldId="4" dataDxfId="51">
      <calculatedColumnFormula>IF(Members[[#This Row],[Name]]&lt;&gt;"",COUNTIFS(Shares[Shared by],Members[[#This Row],[Name]],Shares[File Type],"*singing*"),"")</calculatedColumnFormula>
    </tableColumn>
    <tableColumn id="5" xr3:uid="{91D8D7C6-07BC-4248-AFDF-D1BACB473FC0}" uniqueName="5" name="Presets" queryTableFieldId="5" dataDxfId="50">
      <calculatedColumnFormula>IF(Members[[#This Row],[Name]]&lt;&gt;"",COUNTIFS(Shares[Shared by],Members[[#This Row],[Name]],Shares[File Type],"*presets*"),"")</calculatedColumnFormula>
    </tableColumn>
    <tableColumn id="6" xr3:uid="{3F011CD3-73D2-4AA5-96CB-173ECFD957E3}" uniqueName="6" name="Particle Effects" queryTableFieldId="6" dataDxfId="49">
      <calculatedColumnFormula>IF(Members[[#This Row],[Name]]&lt;&gt;"",COUNTIFS(Shares[Shared by],Members[[#This Row],[Name]],Shares[File Type],"*particle*"),"")</calculatedColumnFormula>
    </tableColumn>
    <tableColumn id="7" xr3:uid="{4114456B-ECC5-497E-BDE8-4CF6FBDD6262}" uniqueName="7" name="Total Shares" queryTableFieldId="7" dataDxfId="48">
      <calculatedColumnFormula>IF(Members[[#This Row],[Name]]&lt;&gt;"",SUM(Members[[#This Row],[Sequences]:[Particle Effects]]),"")</calculatedColumnFormula>
    </tableColumn>
    <tableColumn id="8" xr3:uid="{8C0B002B-8712-453F-84C2-715469912BFF}" uniqueName="8" name="Date of First Share" queryTableFieldId="8" dataDxfId="47">
      <calculatedColumnFormula array="1">IF(Members[[#This Row],[Name]]&lt;&gt;"",MIN(IF(Shares[Shared by]=Members[[#This Row],[Name]],Shares[Share Date])),"")</calculatedColumnFormula>
    </tableColumn>
    <tableColumn id="9" xr3:uid="{4D64BE60-6082-451C-B23B-1663CEB163AF}" uniqueName="9" name="Membership Expiration" queryTableFieldId="9" dataDxfId="46">
      <calculatedColumnFormula>IF(Members[[#This Row],[Name]]&lt;&gt;"",EDATE(Members[[#This Row],[Date of First Share]],Members[[#This Row],[Sequences]]*6+Members[[#This Row],[Lyrics]]*1+Members[[#This Row],[Singing Faces]]*1+Members[[#This Row],[Presets]]*1+Members[[#This Row],[Particle Effects]]*1),"")</calculatedColumnFormula>
    </tableColumn>
    <tableColumn id="10" xr3:uid="{81F86798-B2BD-4BE4-B492-654B9863162A}" uniqueName="10" name="Sharing Rank" queryTableFieldId="12" dataDxfId="45">
      <calculatedColumnFormula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calculatedColumnFormula>
    </tableColumn>
    <tableColumn id="11" xr3:uid="{F4D8CB1F-5827-480F-B46D-04DBCC011498}" uniqueName="11" name="Rank Number" queryTableFieldId="13" dataDxfId="44">
      <calculatedColumnFormula>Members[[#This Row],[Sequences]]+(Members[[#This Row],[Lyrics]] +Members[[#This Row],[Singing Faces]]+Members[[#This Row],[Presets]]+Members[[#This Row],[Particle Effects]])/5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C89C79-9977-4E3A-B180-E1ECD66CCEB2}" name="Table1" displayName="Table1" ref="B3:E104" totalsRowShown="0" headerRowDxfId="43">
  <autoFilter ref="B3:E104" xr:uid="{5F843393-F005-4D04-8EA1-8FF79CACED0D}"/>
  <sortState xmlns:xlrd2="http://schemas.microsoft.com/office/spreadsheetml/2017/richdata2" ref="B4:E104">
    <sortCondition ref="B3:B104"/>
  </sortState>
  <tableColumns count="4">
    <tableColumn id="1" xr3:uid="{55D777A4-D428-4C64-8C7B-B8937ADFF46A}" name="Title" dataDxfId="42"/>
    <tableColumn id="4" xr3:uid="{1582E43C-38B5-4F1C-8E5D-874A02A05065}" name="Presenter" dataDxfId="41"/>
    <tableColumn id="2" xr3:uid="{935CDB35-3163-4A04-860E-5D40A4AE0596}" name="Link" dataDxfId="40"/>
    <tableColumn id="3" xr3:uid="{89703CCE-351B-4C5D-8196-7CB235FB0E37}" name="Web Link" dataDxfId="39">
      <calculatedColumnFormula>HYPERLINK(Table1[[#This Row],[Link]])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0211FD-44EA-4DF2-BE80-9854F3EFDF67}" name="Members3" displayName="Members3" ref="B1:K123" tableType="queryTable" totalsRowShown="0" headerRowDxfId="38" dataDxfId="37">
  <autoFilter ref="B1:K123" xr:uid="{A43A8CDF-A194-4226-89A3-E60104574F89}"/>
  <sortState xmlns:xlrd2="http://schemas.microsoft.com/office/spreadsheetml/2017/richdata2" ref="B2:K100">
    <sortCondition ref="B1:B100"/>
  </sortState>
  <tableColumns count="10">
    <tableColumn id="1" xr3:uid="{EDEFB374-51E7-4EDB-B2CA-88FA5B42F7E9}" uniqueName="1" name="Name" queryTableFieldId="1" dataDxfId="36"/>
    <tableColumn id="2" xr3:uid="{30B28839-BCD3-455B-8A72-3CA835BB92DF}" uniqueName="2" name="Sequence Shares" queryTableFieldId="2" dataDxfId="35"/>
    <tableColumn id="3" xr3:uid="{9A20CB3F-0B4A-4642-B0A2-FC2EBE8642A4}" uniqueName="3" name="Lyric Shares" queryTableFieldId="3" dataDxfId="34"/>
    <tableColumn id="4" xr3:uid="{25495378-A242-499A-86FB-5A4DDA0EA96F}" uniqueName="4" name="Singing Faces" queryTableFieldId="4" dataDxfId="33">
      <calculatedColumnFormula>COUNTIFS(Shares[Shared by],Members3[[#This Row],[Name]],Shares[File Type],"*singing*")</calculatedColumnFormula>
    </tableColumn>
    <tableColumn id="5" xr3:uid="{48EA5E6A-533F-4676-B7B5-E69310C578A8}" uniqueName="5" name="Presets" queryTableFieldId="5" dataDxfId="32">
      <calculatedColumnFormula>COUNTIFS(Shares[Shared by],Members3[[#This Row],[Name]],Shares[File Type],"*presets*")</calculatedColumnFormula>
    </tableColumn>
    <tableColumn id="6" xr3:uid="{C2DA106E-B4FE-4EF1-BDB4-697448D46E2F}" uniqueName="6" name="Particle Effects" queryTableFieldId="6" dataDxfId="31">
      <calculatedColumnFormula>COUNTIFS(Shares[Shared by],Members3[[#This Row],[Name]],Shares[File Type],"*particle*")</calculatedColumnFormula>
    </tableColumn>
    <tableColumn id="7" xr3:uid="{B943A736-B910-4B4A-874C-E2CB3E0106DB}" uniqueName="7" name="Total Shares" queryTableFieldId="7" dataDxfId="30">
      <calculatedColumnFormula>SUM(Members3[[#This Row],[Sequence Shares]:[Particle Effects]])</calculatedColumnFormula>
    </tableColumn>
    <tableColumn id="8" xr3:uid="{9E3035F6-5680-4EE2-A026-B98F6B5FB557}" uniqueName="8" name="Date of First Share" queryTableFieldId="8" dataDxfId="29">
      <calculatedColumnFormula array="1">MIN(IF(Shares[Shared by]=Members3[[#This Row],[Name]],Shares[Share Date]))</calculatedColumnFormula>
    </tableColumn>
    <tableColumn id="9" xr3:uid="{1E22E935-250C-4C2B-9A61-A42434148B37}" uniqueName="9" name="Membership Expiration Date" queryTableFieldId="9" dataDxfId="28">
      <calculatedColumnFormula>EDATE(Members3[[#This Row],[Date of First Share]],Members3[[#This Row],[Sequence Shares]]*6+Members3[[#This Row],[Lyric Shares]]*1+Members3[[#This Row],[Singing Faces]]*1+Members3[[#This Row],[Presets]]*2+Members3[[#This Row],[Particle Effects]]*1)</calculatedColumnFormula>
    </tableColumn>
    <tableColumn id="10" xr3:uid="{447D9F1D-0580-4920-BCA9-983E46670FE3}" uniqueName="10" name="Not a member" queryTableFieldId="11" dataDxfId="2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Kg3UPfWIUk" TargetMode="External"/><Relationship Id="rId117" Type="http://schemas.openxmlformats.org/officeDocument/2006/relationships/hyperlink" Target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TargetMode="External"/><Relationship Id="rId21" Type="http://schemas.openxmlformats.org/officeDocument/2006/relationships/hyperlink" Target="https://vimeo.com/587297681" TargetMode="External"/><Relationship Id="rId42" Type="http://schemas.openxmlformats.org/officeDocument/2006/relationships/hyperlink" Target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TargetMode="External"/><Relationship Id="rId47" Type="http://schemas.openxmlformats.org/officeDocument/2006/relationships/hyperlink" Target="https://youtu.be/UjFlIj25414" TargetMode="External"/><Relationship Id="rId63" Type="http://schemas.openxmlformats.org/officeDocument/2006/relationships/hyperlink" Target="https://vimeo.com/643218749" TargetMode="External"/><Relationship Id="rId68" Type="http://schemas.openxmlformats.org/officeDocument/2006/relationships/hyperlink" Target="https://youtu.be/eXTbjAFHh4I" TargetMode="External"/><Relationship Id="rId84" Type="http://schemas.openxmlformats.org/officeDocument/2006/relationships/hyperlink" Target="https://youtu.be/kGWDDCE7r5k?fbclid=IwAR1RUrkHv8MGJLDjawpah6IGamzGCl_zz1S0hsXcU990ZxHsYk9xSS0ViZ4" TargetMode="External"/><Relationship Id="rId89" Type="http://schemas.openxmlformats.org/officeDocument/2006/relationships/hyperlink" Target="https://vimeo.com/649498282" TargetMode="External"/><Relationship Id="rId112" Type="http://schemas.openxmlformats.org/officeDocument/2006/relationships/hyperlink" Target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TargetMode="External"/><Relationship Id="rId16" Type="http://schemas.openxmlformats.org/officeDocument/2006/relationships/hyperlink" Target="https://vimeo.com/569635747" TargetMode="External"/><Relationship Id="rId107" Type="http://schemas.openxmlformats.org/officeDocument/2006/relationships/hyperlink" Target="https://youtu.be/-RFW0DtUuuY?fbclid=IwAR29eV4g_RhQHvjW9fszUJejRekCj3-TEfEv4mGE1iVlw--qkE43h-GqJeQ" TargetMode="External"/><Relationship Id="rId11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32" Type="http://schemas.openxmlformats.org/officeDocument/2006/relationships/hyperlink" Target="https://drive.google.com/file/d/1T-hYNjkohsJTUbU3u6K8hGRXweESOlhQ/view?fbclid=IwAR3gqnmbDs78yzqzweL4o8yKiuS0qu4Y9O6TqWDejMO5fhqdvLTVKl2YNLM" TargetMode="External"/><Relationship Id="rId37" Type="http://schemas.openxmlformats.org/officeDocument/2006/relationships/hyperlink" Target="https://youtu.be/J8Q7SsTDXq8?fbclid=IwAR0YRHkJZ3CAy8IP9QS8Krt_uNBMwWWUiElWEoHmeMWQWI0W__vgRiPEfMI" TargetMode="External"/><Relationship Id="rId53" Type="http://schemas.openxmlformats.org/officeDocument/2006/relationships/hyperlink" Target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TargetMode="External"/><Relationship Id="rId58" Type="http://schemas.openxmlformats.org/officeDocument/2006/relationships/hyperlink" Target="https://vimeo.com/636497776" TargetMode="External"/><Relationship Id="rId74" Type="http://schemas.openxmlformats.org/officeDocument/2006/relationships/hyperlink" Target="https://www.youtube.com/watch?v=sYvK13p9y5U" TargetMode="External"/><Relationship Id="rId79" Type="http://schemas.openxmlformats.org/officeDocument/2006/relationships/hyperlink" Target="https://youtu.be/nT6Y_gDDUuI" TargetMode="External"/><Relationship Id="rId102" Type="http://schemas.openxmlformats.org/officeDocument/2006/relationships/hyperlink" Target="https://youtu.be/sbY21nVv7RQ?fbclid=IwAR1htslLUIT8xj-nkxSLZKSGyH4xg20KZp7niL_mph8tIVCeXzhdPCDSqgY" TargetMode="External"/><Relationship Id="rId123" Type="http://schemas.openxmlformats.org/officeDocument/2006/relationships/hyperlink" Target="https://youtu.be/zepUkZa4zpM" TargetMode="External"/><Relationship Id="rId5" Type="http://schemas.openxmlformats.org/officeDocument/2006/relationships/hyperlink" Target="https://youtu.be/xX_ruzAHTao" TargetMode="External"/><Relationship Id="rId90" Type="http://schemas.openxmlformats.org/officeDocument/2006/relationships/hyperlink" Target="https://vimeo.com/649721933?fbclid=IwAR2j14nCpf7UfOcymWeRTmj7pK3TwcDN0a3UJwCRpLYzWDoOvgVij3yfVDo" TargetMode="External"/><Relationship Id="rId95" Type="http://schemas.openxmlformats.org/officeDocument/2006/relationships/hyperlink" Target="https://youtu.be/dx0iofbKq5k?fbclid=IwAR2-xLnNMQxjENmtAqcmgMK7mqZH4nwT4fJK2inazIRdNrTqQBbsyFS7OT4" TargetMode="External"/><Relationship Id="rId22" Type="http://schemas.openxmlformats.org/officeDocument/2006/relationships/hyperlink" Target="https://youtu.be/XTRKeI2uPJk" TargetMode="External"/><Relationship Id="rId27" Type="http://schemas.openxmlformats.org/officeDocument/2006/relationships/hyperlink" Target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TargetMode="External"/><Relationship Id="rId43" Type="http://schemas.openxmlformats.org/officeDocument/2006/relationships/hyperlink" Target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TargetMode="External"/><Relationship Id="rId48" Type="http://schemas.openxmlformats.org/officeDocument/2006/relationships/hyperlink" Target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TargetMode="External"/><Relationship Id="rId64" Type="http://schemas.openxmlformats.org/officeDocument/2006/relationships/hyperlink" Target="https://vimeo.com/642847347" TargetMode="External"/><Relationship Id="rId69" Type="http://schemas.openxmlformats.org/officeDocument/2006/relationships/hyperlink" Target="https://youtu.be/-Xq7x92m_oQ?fbclid=IwAR16AP-hoRv_9USt8_p_YSLdoVdQyovxgbmI_kuVGyCRNZPrGeVEJcfFo8o" TargetMode="External"/><Relationship Id="rId113" Type="http://schemas.openxmlformats.org/officeDocument/2006/relationships/hyperlink" Target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TargetMode="External"/><Relationship Id="rId118" Type="http://schemas.openxmlformats.org/officeDocument/2006/relationships/hyperlink" Target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TargetMode="External"/><Relationship Id="rId80" Type="http://schemas.openxmlformats.org/officeDocument/2006/relationships/hyperlink" Target="https://www.youtube.com/watch?v=7SGetFA4ejU&amp;fbclid=IwAR3-3r12N7mWjtC_bm-g42T9Z9NyO1LFJDSZTWL-3FtSX-VsPaSEBvYlka8" TargetMode="External"/><Relationship Id="rId85" Type="http://schemas.openxmlformats.org/officeDocument/2006/relationships/hyperlink" Target="https://youtu.be/y0GIB4ZnOnw?fbclid=IwAR1RUrkHv8MGJLDjawpah6IGamzGCl_zz1S0hsXcU990ZxHsYk9xSS0ViZ4" TargetMode="External"/><Relationship Id="rId12" Type="http://schemas.openxmlformats.org/officeDocument/2006/relationships/hyperlink" Target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TargetMode="External"/><Relationship Id="rId17" Type="http://schemas.openxmlformats.org/officeDocument/2006/relationships/hyperlink" Target="https://youtu.be/yaofDYE8qGg" TargetMode="External"/><Relationship Id="rId33" Type="http://schemas.openxmlformats.org/officeDocument/2006/relationships/hyperlink" Target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TargetMode="External"/><Relationship Id="rId38" Type="http://schemas.openxmlformats.org/officeDocument/2006/relationships/hyperlink" Target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TargetMode="External"/><Relationship Id="rId59" Type="http://schemas.openxmlformats.org/officeDocument/2006/relationships/hyperlink" Target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TargetMode="External"/><Relationship Id="rId103" Type="http://schemas.openxmlformats.org/officeDocument/2006/relationships/hyperlink" Target="https://youtu.be/Jyv85t1UCKY?fbclid=IwAR2_ORCcLxhvOYp68PWFHXkYVS7F3MhJxxzmBc3xCeQ4Z_o3m72GIr-yjzw" TargetMode="External"/><Relationship Id="rId108" Type="http://schemas.openxmlformats.org/officeDocument/2006/relationships/hyperlink" Target="https://youtu.be/fFTNqUROqRo" TargetMode="External"/><Relationship Id="rId124" Type="http://schemas.openxmlformats.org/officeDocument/2006/relationships/hyperlink" Target="https://vimeo.com/668688238" TargetMode="External"/><Relationship Id="rId54" Type="http://schemas.openxmlformats.org/officeDocument/2006/relationships/hyperlink" Target="https://youtu.be/xQPLTRAZk4Q?fbclid=IwAR1kT5jDWEJ5DI3Jz7ImDMRV4vf3jywzLRDy44-gBwjhI8TljSiAUmk251M" TargetMode="External"/><Relationship Id="rId70" Type="http://schemas.openxmlformats.org/officeDocument/2006/relationships/hyperlink" Target="https://youtu.be/emI5Wmx8GTw?fbclid=IwAR3KmnI1pYq3BLBagqY56sbegtWoiWFuYE1-z-eHdPrTbiK9QA-iVfDFdLY" TargetMode="External"/><Relationship Id="rId75" Type="http://schemas.openxmlformats.org/officeDocument/2006/relationships/hyperlink" Target="https://youtu.be/zsGIttrP8a8?fbclid=IwAR0BrY-IdUQEevoS9MkAlfz5SwJ-RVjtkM5P7H7z-is7jWHHBpN6QtNtVjw" TargetMode="External"/><Relationship Id="rId91" Type="http://schemas.openxmlformats.org/officeDocument/2006/relationships/hyperlink" Target="https://youtu.be/zjol6PiJpCo" TargetMode="External"/><Relationship Id="rId96" Type="http://schemas.openxmlformats.org/officeDocument/2006/relationships/hyperlink" Target="https://youtu.be/oPmWSE5WHvM?fbclid=IwAR07W41XTXq2uUWQhPD13qE8Pz-3b9EjJMs117u39Esf6m6jBpAG15-8hQA" TargetMode="External"/><Relationship Id="rId1" Type="http://schemas.openxmlformats.org/officeDocument/2006/relationships/hyperlink" Target="https://youtu.be/RgXEQsSTr_0" TargetMode="External"/><Relationship Id="rId6" Type="http://schemas.openxmlformats.org/officeDocument/2006/relationships/hyperlink" Target="https://youtu.be/vuoyzVQ37w4" TargetMode="External"/><Relationship Id="rId23" Type="http://schemas.openxmlformats.org/officeDocument/2006/relationships/hyperlink" Target="https://youtu.be/0MztD6GT_fk" TargetMode="External"/><Relationship Id="rId28" Type="http://schemas.openxmlformats.org/officeDocument/2006/relationships/hyperlink" Target="https://youtu.be/fFxRxMuzDJc?fbclid=IwAR2VEjilij1PaVSs7FqyvpPEIN6v61hJ4oOox_gTL3dh279XnfA9KNltmxc" TargetMode="External"/><Relationship Id="rId49" Type="http://schemas.openxmlformats.org/officeDocument/2006/relationships/hyperlink" Target="https://youtu.be/ARKUGtmglXY?fbclid=IwAR1vJuO2F0gjWXY22dcT7JsaoGQkgrG0CY8lld81zhiThdZJ1eR6zMu_HXE" TargetMode="External"/><Relationship Id="rId114" Type="http://schemas.openxmlformats.org/officeDocument/2006/relationships/hyperlink" Target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TargetMode="External"/><Relationship Id="rId119" Type="http://schemas.openxmlformats.org/officeDocument/2006/relationships/hyperlink" Target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TargetMode="External"/><Relationship Id="rId44" Type="http://schemas.openxmlformats.org/officeDocument/2006/relationships/hyperlink" Target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TargetMode="External"/><Relationship Id="rId60" Type="http://schemas.openxmlformats.org/officeDocument/2006/relationships/hyperlink" Target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TargetMode="External"/><Relationship Id="rId65" Type="http://schemas.openxmlformats.org/officeDocument/2006/relationships/hyperlink" Target="https://www.youtube.com/watch?v=Ppo69YGwM_w" TargetMode="External"/><Relationship Id="rId81" Type="http://schemas.openxmlformats.org/officeDocument/2006/relationships/hyperlink" Target="https://youtu.be/bVXf20PKlHE" TargetMode="External"/><Relationship Id="rId86" Type="http://schemas.openxmlformats.org/officeDocument/2006/relationships/hyperlink" Target="https://www.youtube.com/watch?v=tIDCMaNopVM" TargetMode="External"/><Relationship Id="rId13" Type="http://schemas.openxmlformats.org/officeDocument/2006/relationships/hyperlink" Target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TargetMode="External"/><Relationship Id="rId18" Type="http://schemas.openxmlformats.org/officeDocument/2006/relationships/hyperlink" Target="https://youtu.be/hTaW-UK-WX4" TargetMode="External"/><Relationship Id="rId39" Type="http://schemas.openxmlformats.org/officeDocument/2006/relationships/hyperlink" Target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TargetMode="External"/><Relationship Id="rId109" Type="http://schemas.openxmlformats.org/officeDocument/2006/relationships/hyperlink" Target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TargetMode="External"/><Relationship Id="rId34" Type="http://schemas.openxmlformats.org/officeDocument/2006/relationships/hyperlink" Target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TargetMode="External"/><Relationship Id="rId50" Type="http://schemas.openxmlformats.org/officeDocument/2006/relationships/hyperlink" Target="https://youtu.be/RGCwTViHwMs" TargetMode="External"/><Relationship Id="rId55" Type="http://schemas.openxmlformats.org/officeDocument/2006/relationships/hyperlink" Target="https://vimeo.com/633453863?fbclid=IwAR131dTSMGcZyrFeRisaLptjVRBVpMmQzo6poEXcx7WNK-KhH6k7KNzjvhI" TargetMode="External"/><Relationship Id="rId76" Type="http://schemas.openxmlformats.org/officeDocument/2006/relationships/hyperlink" Target="https://youtu.be/JcmBl2WaDIU" TargetMode="External"/><Relationship Id="rId97" Type="http://schemas.openxmlformats.org/officeDocument/2006/relationships/hyperlink" Target="https://youtu.be/wNaNyxo7ekU?fbclid=IwAR3vxmnTC-id5ds0N-IMSBIfaoJQK5Pq5aXXJ_MBtwWst-IYQH_bn4wYIzg" TargetMode="External"/><Relationship Id="rId104" Type="http://schemas.openxmlformats.org/officeDocument/2006/relationships/hyperlink" Target="https://youtu.be/y1MScjvksZc?fbclid=IwAR2YV3OXxlZDuEot0O5o89CXq2oscYoBpgozKF9tasq38xAXKN8rQwPiZ8M" TargetMode="External"/><Relationship Id="rId120" Type="http://schemas.openxmlformats.org/officeDocument/2006/relationships/hyperlink" Target="https://youtu.be/149H3tUPt4o?fbclid=IwAR3aFtahZZos367aH8HDfwSqKm4Lsh4QZ3zFiKFYoRfQPur6hPkHs7i1AvY" TargetMode="External"/><Relationship Id="rId125" Type="http://schemas.openxmlformats.org/officeDocument/2006/relationships/hyperlink" Target="https://youtu.be/XuTBgYrXLJs" TargetMode="External"/><Relationship Id="rId7" Type="http://schemas.openxmlformats.org/officeDocument/2006/relationships/hyperlink" Target="https://youtu.be/qtfzFKsjmcs" TargetMode="External"/><Relationship Id="rId71" Type="http://schemas.openxmlformats.org/officeDocument/2006/relationships/hyperlink" Target="https://youtu.be/-bs9-97jyPo" TargetMode="External"/><Relationship Id="rId92" Type="http://schemas.openxmlformats.org/officeDocument/2006/relationships/hyperlink" Target="https://youtu.be/V1OgEXkGGvU?fbclid=IwAR0RUW-MvJOQCJ3hBjdboDk2YvMpOhSpiCI-9oZwqICsODbJe7Kn06rbmqY" TargetMode="External"/><Relationship Id="rId2" Type="http://schemas.openxmlformats.org/officeDocument/2006/relationships/hyperlink" Target="https://vimeo.com/578666357" TargetMode="External"/><Relationship Id="rId29" Type="http://schemas.openxmlformats.org/officeDocument/2006/relationships/hyperlink" Target="https://youtu.be/QkIJ1oNaxVo?fbclid=IwAR3POCDLceZPyMcIoH6jmwcM2jV-BcRirh3SLYdCDN-7yHmSt8gzivaPjSA" TargetMode="External"/><Relationship Id="rId24" Type="http://schemas.openxmlformats.org/officeDocument/2006/relationships/hyperlink" Target="https://youtu.be/91RFfeMp4sg" TargetMode="External"/><Relationship Id="rId40" Type="http://schemas.openxmlformats.org/officeDocument/2006/relationships/hyperlink" Target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TargetMode="External"/><Relationship Id="rId45" Type="http://schemas.openxmlformats.org/officeDocument/2006/relationships/hyperlink" Target="https://youtu.be/5ggr_GFj4PU" TargetMode="External"/><Relationship Id="rId66" Type="http://schemas.openxmlformats.org/officeDocument/2006/relationships/hyperlink" Target="https://youtu.be/oyPxniGbujw" TargetMode="External"/><Relationship Id="rId87" Type="http://schemas.openxmlformats.org/officeDocument/2006/relationships/hyperlink" Target="https://youtu.be/R6SSkNdb4yE" TargetMode="External"/><Relationship Id="rId110" Type="http://schemas.openxmlformats.org/officeDocument/2006/relationships/hyperlink" Target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TargetMode="External"/><Relationship Id="rId115" Type="http://schemas.openxmlformats.org/officeDocument/2006/relationships/hyperlink" Target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TargetMode="External"/><Relationship Id="rId61" Type="http://schemas.openxmlformats.org/officeDocument/2006/relationships/hyperlink" Target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TargetMode="External"/><Relationship Id="rId82" Type="http://schemas.openxmlformats.org/officeDocument/2006/relationships/hyperlink" Target="https://vimeo.com/648140016?fbclid=IwAR23ywX69tuhSvJs01fZWrxcY7hUY478GWw_xMvRD8oxq0JSjo3QLLou-XY" TargetMode="External"/><Relationship Id="rId19" Type="http://schemas.openxmlformats.org/officeDocument/2006/relationships/hyperlink" Target="https://youtu.be/BONZWj_MQZg" TargetMode="External"/><Relationship Id="rId14" Type="http://schemas.openxmlformats.org/officeDocument/2006/relationships/hyperlink" Target="https://youtu.be/1GrVsb1dArk" TargetMode="External"/><Relationship Id="rId30" Type="http://schemas.openxmlformats.org/officeDocument/2006/relationships/hyperlink" Target="https://youtu.be/uW_TE52HT_Y?fbclid=IwAR27O6Yi_iCuN9FbnvZPyC76uusJQyEHn_9DrHZ5bivxoygqC7xw8fZa3LQ" TargetMode="External"/><Relationship Id="rId35" Type="http://schemas.openxmlformats.org/officeDocument/2006/relationships/hyperlink" Target="https://youtu.be/3FR2Fwy69UE?fbclid=IwAR0Au-s1MzcOopuZ9N_bjI2FnADhmxojpQYOUpGVGewK9RhKQzltIoba6DY" TargetMode="External"/><Relationship Id="rId56" Type="http://schemas.openxmlformats.org/officeDocument/2006/relationships/hyperlink" Target="https://vimeo.com/634536679?fbclid=IwAR3ktRPBB6ethCQCPkWmGzp2eNUp0rqRV7tCzu5Ad-i49_WEw09maKJRxlY" TargetMode="External"/><Relationship Id="rId77" Type="http://schemas.openxmlformats.org/officeDocument/2006/relationships/hyperlink" Target="https://vimeo.com/644397515" TargetMode="External"/><Relationship Id="rId100" Type="http://schemas.openxmlformats.org/officeDocument/2006/relationships/hyperlink" Target="https://vimeo.com/652906066?fbclid=IwAR1tDD5FIaUYrCuTPUhsVjQvFQCmWMNjEe2otwcw6Z-ftT5XNes8nRW9Nx4" TargetMode="External"/><Relationship Id="rId105" Type="http://schemas.openxmlformats.org/officeDocument/2006/relationships/hyperlink" Target="https://youtu.be/GRsD8fvORmk?fbclid=IwAR024gU_1XtXlVf6Pk76V9eXR55ZxDtKfrUFnEq7sSkHn6Q0XKItOhaFOx4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vimeo.com/580707273" TargetMode="External"/><Relationship Id="rId51" Type="http://schemas.openxmlformats.org/officeDocument/2006/relationships/hyperlink" Target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TargetMode="External"/><Relationship Id="rId72" Type="http://schemas.openxmlformats.org/officeDocument/2006/relationships/hyperlink" Target="https://www.youtube.com/watch?v=nsRUUGvc-LE" TargetMode="External"/><Relationship Id="rId93" Type="http://schemas.openxmlformats.org/officeDocument/2006/relationships/hyperlink" Target="https://youtu.be/piJlZiYhjfk?fbclid=IwAR3uunUM95CbjJ24pJ5gF153ebBW9-2ZHOrTFJikK1TfC5W3ta-WvVJ38v4" TargetMode="External"/><Relationship Id="rId98" Type="http://schemas.openxmlformats.org/officeDocument/2006/relationships/hyperlink" Target="https://www.youtube.com/watch?v=DKbu6gR4uZc&amp;fbclid=IwAR3IGGqP-zTztCHaxOBTjedzFt2RprL1J2-A6dEv4LrXA6bI2JPI5drrKrQ" TargetMode="External"/><Relationship Id="rId121" Type="http://schemas.openxmlformats.org/officeDocument/2006/relationships/hyperlink" Target="https://www.youtube.com/watch?v=B8nduZOgKBE" TargetMode="External"/><Relationship Id="rId3" Type="http://schemas.openxmlformats.org/officeDocument/2006/relationships/hyperlink" Target="https://vimeo.com/578865675" TargetMode="External"/><Relationship Id="rId25" Type="http://schemas.openxmlformats.org/officeDocument/2006/relationships/hyperlink" Target="https://youtu.be/e3Vy9yDeCyI" TargetMode="External"/><Relationship Id="rId46" Type="http://schemas.openxmlformats.org/officeDocument/2006/relationships/hyperlink" Target="https://youtu.be/CHUR9hJjhM4" TargetMode="External"/><Relationship Id="rId67" Type="http://schemas.openxmlformats.org/officeDocument/2006/relationships/hyperlink" Target="https://youtu.be/e8yAKGPzjWc" TargetMode="External"/><Relationship Id="rId116" Type="http://schemas.openxmlformats.org/officeDocument/2006/relationships/hyperlink" Target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TargetMode="External"/><Relationship Id="rId20" Type="http://schemas.openxmlformats.org/officeDocument/2006/relationships/hyperlink" Target="https://youtu.be/w-JvJOA4yhQ" TargetMode="External"/><Relationship Id="rId41" Type="http://schemas.openxmlformats.org/officeDocument/2006/relationships/hyperlink" Target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TargetMode="External"/><Relationship Id="rId62" Type="http://schemas.openxmlformats.org/officeDocument/2006/relationships/hyperlink" Target="https://youtu.be/-h8lmoYM_cA?t=84" TargetMode="External"/><Relationship Id="rId83" Type="http://schemas.openxmlformats.org/officeDocument/2006/relationships/hyperlink" Target="https://youtu.be/t75VygSNwx4?fbclid=IwAR20JlAGzRdbcUxuzVLsC6CNkeVC_3ISHgvjDExN5CRaaMW4s7c5yGLjlLQ" TargetMode="External"/><Relationship Id="rId88" Type="http://schemas.openxmlformats.org/officeDocument/2006/relationships/hyperlink" Target="https://vimeo.com/manage/videos/646225142?fbclid=IwAR1SNrje0bFmWLbMBFEKDr_ZlRGBK72Kpq1cmIHeXeTpZw1XlshcbAslXKU" TargetMode="External"/><Relationship Id="rId111" Type="http://schemas.openxmlformats.org/officeDocument/2006/relationships/hyperlink" Target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TargetMode="External"/><Relationship Id="rId15" Type="http://schemas.openxmlformats.org/officeDocument/2006/relationships/hyperlink" Target="https://vimeo.com/585125746" TargetMode="External"/><Relationship Id="rId36" Type="http://schemas.openxmlformats.org/officeDocument/2006/relationships/hyperlink" Target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TargetMode="External"/><Relationship Id="rId57" Type="http://schemas.openxmlformats.org/officeDocument/2006/relationships/hyperlink" Target="https://youtu.be/L9HzjhDDqNI" TargetMode="External"/><Relationship Id="rId106" Type="http://schemas.openxmlformats.org/officeDocument/2006/relationships/hyperlink" Target="https://vimeo.com/638089951?fbclid=IwAR1NOmPCCjYzYPFhZQqejFr7w4m5Y7UGuC2N_w-0Da9-2n4g9Rj7aEGv4G0" TargetMode="External"/><Relationship Id="rId127" Type="http://schemas.openxmlformats.org/officeDocument/2006/relationships/table" Target="../tables/table1.xml"/><Relationship Id="rId10" Type="http://schemas.openxmlformats.org/officeDocument/2006/relationships/hyperlink" Target="https://youtu.be/YdXKorufnYA" TargetMode="External"/><Relationship Id="rId31" Type="http://schemas.openxmlformats.org/officeDocument/2006/relationships/hyperlink" Target="https://drive.google.com/file/d/1G6bnZhuehTuCj0ov1vV6_WkdHVf_ls47/view?fbclid=IwAR32H94HATKiAwIR63juTOYkeLUVEaqC01h9Y1aOa-Lg-K6JLf7MeT6HrlE" TargetMode="External"/><Relationship Id="rId52" Type="http://schemas.openxmlformats.org/officeDocument/2006/relationships/hyperlink" Target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TargetMode="External"/><Relationship Id="rId73" Type="http://schemas.openxmlformats.org/officeDocument/2006/relationships/hyperlink" Target="https://www.youtube.com/watch?v=68YZJKiFJfQ" TargetMode="External"/><Relationship Id="rId78" Type="http://schemas.openxmlformats.org/officeDocument/2006/relationships/hyperlink" Target="https://youtu.be/oh9FtZC1kNA" TargetMode="External"/><Relationship Id="rId94" Type="http://schemas.openxmlformats.org/officeDocument/2006/relationships/hyperlink" Target="https://youtu.be/C2GCNeHvzKc?t=94&amp;fbclid=IwAR3Ce0ZEzizQI56sHwa9M38P23hTSsX5SQUik5TxL33tnR9HHtq_XXyZO18" TargetMode="External"/><Relationship Id="rId99" Type="http://schemas.openxmlformats.org/officeDocument/2006/relationships/hyperlink" Target="https://youtu.be/b9bKLtg9ets?fbclid=IwAR3Ai6CcP_4doZmpXiv2W_HX_Vf7GQcNctwHlruWGKI0dkJZ_HOxLMExmj8" TargetMode="External"/><Relationship Id="rId101" Type="http://schemas.openxmlformats.org/officeDocument/2006/relationships/hyperlink" Target="https://vimeo.com/653243012?fbclid=IwAR3K_LzpR1rHbHOgw9selWeYs9vb4HBDNQ5HbwESi1f7ZXxRCo3-wAIOrGM" TargetMode="External"/><Relationship Id="rId122" Type="http://schemas.openxmlformats.org/officeDocument/2006/relationships/hyperlink" Target="https://youtu.be/iNsqJhGsA4E?fbclid=IwAR0aBuzT7AP6sw_SMmnax2_Fquuk7qHAna7z3TFlX6L-Ufku2ZbuywbeFU8" TargetMode="External"/><Relationship Id="rId4" Type="http://schemas.openxmlformats.org/officeDocument/2006/relationships/hyperlink" Target="https://vimeo.com/578899499" TargetMode="External"/><Relationship Id="rId9" Type="http://schemas.openxmlformats.org/officeDocument/2006/relationships/hyperlink" Target="https://youtu.be/eqfAAJy0wZ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youtu.be/ZA6ca0GB2ZM" TargetMode="External"/><Relationship Id="rId1" Type="http://schemas.openxmlformats.org/officeDocument/2006/relationships/hyperlink" Target="https://youtu.be/MuN-ZN_8hJY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704B0-BC75-4CBD-9232-AD96A76CFF71}">
  <dimension ref="A1:N948"/>
  <sheetViews>
    <sheetView tabSelected="1" zoomScaleNormal="100" workbookViewId="0">
      <pane ySplit="3" topLeftCell="A4" activePane="bottomLeft" state="frozen"/>
      <selection pane="bottomLeft" activeCell="B5" sqref="B5"/>
    </sheetView>
  </sheetViews>
  <sheetFormatPr defaultColWidth="8.85546875" defaultRowHeight="15" x14ac:dyDescent="0.25"/>
  <cols>
    <col min="1" max="1" width="1.7109375" style="2" customWidth="1"/>
    <col min="2" max="2" width="69.85546875" customWidth="1"/>
    <col min="3" max="3" width="19.5703125" style="5" customWidth="1"/>
    <col min="4" max="4" width="20.7109375" style="5" hidden="1" customWidth="1"/>
    <col min="5" max="5" width="12.85546875" style="5" customWidth="1"/>
    <col min="6" max="6" width="37" style="5" customWidth="1"/>
    <col min="7" max="7" width="27" style="5" customWidth="1"/>
    <col min="8" max="8" width="27" customWidth="1"/>
    <col min="9" max="9" width="25.42578125" customWidth="1"/>
    <col min="10" max="10" width="14.85546875" customWidth="1"/>
    <col min="11" max="11" width="17.42578125" style="13" customWidth="1"/>
    <col min="12" max="12" width="4.42578125" customWidth="1"/>
    <col min="13" max="13" width="24.85546875" customWidth="1"/>
    <col min="14" max="14" width="12.28515625" customWidth="1"/>
    <col min="17" max="17" width="8.85546875" customWidth="1"/>
  </cols>
  <sheetData>
    <row r="1" spans="2:14" s="2" customFormat="1" ht="33" customHeight="1" x14ac:dyDescent="0.25">
      <c r="B1" s="88" t="s">
        <v>0</v>
      </c>
      <c r="C1" s="88"/>
      <c r="D1" s="88"/>
      <c r="E1" s="88"/>
      <c r="F1" s="88"/>
      <c r="G1" s="88"/>
      <c r="H1" s="88"/>
      <c r="I1" s="47" t="s">
        <v>1</v>
      </c>
      <c r="J1" s="95"/>
      <c r="K1" s="95"/>
      <c r="L1" s="5"/>
      <c r="M1" s="5"/>
      <c r="N1" s="5"/>
    </row>
    <row r="2" spans="2:14" s="2" customFormat="1" x14ac:dyDescent="0.25">
      <c r="B2" s="5"/>
      <c r="C2" s="5"/>
      <c r="D2" s="5"/>
      <c r="E2" s="5"/>
      <c r="F2" s="5"/>
      <c r="G2" s="5"/>
      <c r="H2" s="5"/>
      <c r="I2" s="5"/>
      <c r="J2" s="5"/>
      <c r="K2" s="13"/>
      <c r="L2" s="5"/>
      <c r="M2" s="5"/>
      <c r="N2" s="5"/>
    </row>
    <row r="3" spans="2:14" ht="63.75" customHeight="1" x14ac:dyDescent="0.25">
      <c r="B3" s="42" t="s">
        <v>2</v>
      </c>
      <c r="C3" s="42" t="s">
        <v>2007</v>
      </c>
      <c r="D3" s="42" t="s">
        <v>2167</v>
      </c>
      <c r="E3" s="42" t="s">
        <v>3</v>
      </c>
      <c r="F3" s="42" t="s">
        <v>4</v>
      </c>
      <c r="G3" s="42" t="s">
        <v>5</v>
      </c>
      <c r="H3" s="42" t="s">
        <v>6</v>
      </c>
      <c r="I3" s="42" t="s">
        <v>7</v>
      </c>
      <c r="J3" s="42" t="s">
        <v>8</v>
      </c>
      <c r="K3" s="68" t="s">
        <v>2354</v>
      </c>
      <c r="L3" s="36"/>
      <c r="M3" s="36"/>
      <c r="N3" s="5"/>
    </row>
    <row r="4" spans="2:14" s="5" customFormat="1" x14ac:dyDescent="0.25">
      <c r="B4" s="15" t="s">
        <v>35</v>
      </c>
      <c r="C4" s="15" t="s">
        <v>37</v>
      </c>
      <c r="D4" s="18" t="s">
        <v>16</v>
      </c>
      <c r="E4" s="61" t="str">
        <f>IF(ISNUMBER(SEARCH("http",Shares[[#This Row],[Video Text]])),HYPERLINK(Shares[[#This Row],[Video Text]],"Video Link"),"")</f>
        <v/>
      </c>
      <c r="F4" s="16" t="s">
        <v>37</v>
      </c>
      <c r="G4" s="16" t="s">
        <v>37</v>
      </c>
      <c r="H4" s="15" t="s">
        <v>38</v>
      </c>
      <c r="I4" s="15" t="s">
        <v>14</v>
      </c>
      <c r="J4" s="28">
        <v>44254</v>
      </c>
      <c r="K4" s="18" t="s">
        <v>2355</v>
      </c>
    </row>
    <row r="5" spans="2:14" s="5" customFormat="1" x14ac:dyDescent="0.25">
      <c r="B5" s="15"/>
      <c r="C5" s="15" t="s">
        <v>37</v>
      </c>
      <c r="D5" s="18" t="s">
        <v>16</v>
      </c>
      <c r="E5" s="61" t="str">
        <f>IF(ISNUMBER(SEARCH("http",Shares[[#This Row],[Video Text]])),HYPERLINK(Shares[[#This Row],[Video Text]],"Video Link"),"")</f>
        <v/>
      </c>
      <c r="F5" s="16" t="s">
        <v>37</v>
      </c>
      <c r="G5" s="16" t="s">
        <v>37</v>
      </c>
      <c r="H5" s="15" t="s">
        <v>38</v>
      </c>
      <c r="I5" s="15" t="s">
        <v>14</v>
      </c>
      <c r="J5" s="28">
        <v>44254</v>
      </c>
      <c r="K5" s="18" t="s">
        <v>2355</v>
      </c>
    </row>
    <row r="6" spans="2:14" s="5" customFormat="1" x14ac:dyDescent="0.25">
      <c r="B6" s="15" t="s">
        <v>40</v>
      </c>
      <c r="C6" s="15" t="s">
        <v>37</v>
      </c>
      <c r="D6" s="18" t="s">
        <v>16</v>
      </c>
      <c r="E6" s="61" t="str">
        <f>IF(ISNUMBER(SEARCH("http",Shares[[#This Row],[Video Text]])),HYPERLINK(Shares[[#This Row],[Video Text]],"Video Link"),"")</f>
        <v/>
      </c>
      <c r="F6" s="16" t="s">
        <v>37</v>
      </c>
      <c r="G6" s="16" t="s">
        <v>37</v>
      </c>
      <c r="H6" s="15" t="s">
        <v>38</v>
      </c>
      <c r="I6" s="15" t="s">
        <v>14</v>
      </c>
      <c r="J6" s="28">
        <v>44254</v>
      </c>
      <c r="K6" s="18" t="s">
        <v>2355</v>
      </c>
    </row>
    <row r="7" spans="2:14" s="5" customFormat="1" ht="15" customHeight="1" x14ac:dyDescent="0.25">
      <c r="B7" s="15" t="s">
        <v>27</v>
      </c>
      <c r="C7" s="15" t="s">
        <v>2008</v>
      </c>
      <c r="D7" s="18" t="s">
        <v>16</v>
      </c>
      <c r="E7" s="61" t="str">
        <f>IF(ISNUMBER(SEARCH("http",Shares[[#This Row],[Video Text]])),HYPERLINK(Shares[[#This Row],[Video Text]],"Video Link"),"")</f>
        <v/>
      </c>
      <c r="F7" s="16" t="s">
        <v>28</v>
      </c>
      <c r="G7" s="16" t="s">
        <v>29</v>
      </c>
      <c r="H7" s="15" t="s">
        <v>30</v>
      </c>
      <c r="I7" s="15" t="s">
        <v>14</v>
      </c>
      <c r="J7" s="28">
        <v>44254</v>
      </c>
      <c r="K7" s="18" t="s">
        <v>2355</v>
      </c>
      <c r="M7" s="92" t="s">
        <v>26</v>
      </c>
      <c r="N7" s="91">
        <f>COUNTIF(H4:H948,"*sequen*")</f>
        <v>669</v>
      </c>
    </row>
    <row r="8" spans="2:14" s="2" customFormat="1" ht="15" customHeight="1" x14ac:dyDescent="0.25">
      <c r="B8" s="15" t="s">
        <v>57</v>
      </c>
      <c r="C8" s="15" t="s">
        <v>2008</v>
      </c>
      <c r="D8" s="52" t="s">
        <v>58</v>
      </c>
      <c r="E8" s="61" t="str">
        <f>IF(ISNUMBER(SEARCH("http",Shares[[#This Row],[Video Text]])),HYPERLINK(Shares[[#This Row],[Video Text]],"Video Link"),"")</f>
        <v>Video Link</v>
      </c>
      <c r="F8" s="16" t="s">
        <v>59</v>
      </c>
      <c r="G8" s="16" t="s">
        <v>60</v>
      </c>
      <c r="H8" s="15" t="s">
        <v>30</v>
      </c>
      <c r="I8" s="15" t="s">
        <v>14</v>
      </c>
      <c r="J8" s="28">
        <v>44254</v>
      </c>
      <c r="K8" s="18" t="s">
        <v>2355</v>
      </c>
      <c r="L8" s="5"/>
      <c r="M8" s="92"/>
      <c r="N8" s="91"/>
    </row>
    <row r="9" spans="2:14" s="5" customFormat="1" x14ac:dyDescent="0.25">
      <c r="B9" s="15" t="s">
        <v>9</v>
      </c>
      <c r="C9" s="15" t="s">
        <v>2008</v>
      </c>
      <c r="D9" s="52" t="s">
        <v>10</v>
      </c>
      <c r="E9" s="61" t="str">
        <f>IF(ISNUMBER(SEARCH("http",Shares[[#This Row],[Video Text]])),HYPERLINK(Shares[[#This Row],[Video Text]],"Video Link"),"")</f>
        <v>Video Link</v>
      </c>
      <c r="F9" s="16" t="s">
        <v>11</v>
      </c>
      <c r="G9" s="16" t="s">
        <v>12</v>
      </c>
      <c r="H9" s="15" t="s">
        <v>2090</v>
      </c>
      <c r="I9" s="15" t="s">
        <v>14</v>
      </c>
      <c r="J9" s="28">
        <v>44254</v>
      </c>
      <c r="K9" s="18" t="s">
        <v>2355</v>
      </c>
    </row>
    <row r="10" spans="2:14" s="5" customFormat="1" ht="15" customHeight="1" x14ac:dyDescent="0.25">
      <c r="B10" s="15" t="s">
        <v>15</v>
      </c>
      <c r="C10" s="15" t="s">
        <v>2008</v>
      </c>
      <c r="D10" s="18" t="s">
        <v>16</v>
      </c>
      <c r="E10" s="61" t="str">
        <f>IF(ISNUMBER(SEARCH("http",Shares[[#This Row],[Video Text]])),HYPERLINK(Shares[[#This Row],[Video Text]],"Video Link"),"")</f>
        <v/>
      </c>
      <c r="F10" s="16" t="s">
        <v>17</v>
      </c>
      <c r="G10" s="16" t="s">
        <v>18</v>
      </c>
      <c r="H10" s="15" t="s">
        <v>2090</v>
      </c>
      <c r="I10" s="15" t="s">
        <v>14</v>
      </c>
      <c r="J10" s="28">
        <v>44254</v>
      </c>
      <c r="K10" s="18" t="s">
        <v>2355</v>
      </c>
      <c r="M10" s="94" t="s">
        <v>39</v>
      </c>
      <c r="N10" s="93">
        <f>COUNTIF(H4:H948,"*lyrics*")</f>
        <v>361</v>
      </c>
    </row>
    <row r="11" spans="2:14" s="5" customFormat="1" ht="15" customHeight="1" x14ac:dyDescent="0.25">
      <c r="B11" s="15" t="s">
        <v>19</v>
      </c>
      <c r="C11" s="15" t="s">
        <v>2008</v>
      </c>
      <c r="D11" s="18" t="s">
        <v>16</v>
      </c>
      <c r="E11" s="61" t="str">
        <f>IF(ISNUMBER(SEARCH("http",Shares[[#This Row],[Video Text]])),HYPERLINK(Shares[[#This Row],[Video Text]],"Video Link"),"")</f>
        <v/>
      </c>
      <c r="F11" s="16" t="s">
        <v>20</v>
      </c>
      <c r="G11" s="16" t="s">
        <v>21</v>
      </c>
      <c r="H11" s="15" t="s">
        <v>2090</v>
      </c>
      <c r="I11" s="15" t="s">
        <v>14</v>
      </c>
      <c r="J11" s="28">
        <v>44254</v>
      </c>
      <c r="K11" s="18" t="s">
        <v>2355</v>
      </c>
      <c r="M11" s="94"/>
      <c r="N11" s="93"/>
    </row>
    <row r="12" spans="2:14" s="2" customFormat="1" x14ac:dyDescent="0.25">
      <c r="B12" s="15" t="s">
        <v>22</v>
      </c>
      <c r="C12" s="15" t="s">
        <v>2008</v>
      </c>
      <c r="D12" s="52" t="s">
        <v>23</v>
      </c>
      <c r="E12" s="61" t="str">
        <f>IF(ISNUMBER(SEARCH("http",Shares[[#This Row],[Video Text]])),HYPERLINK(Shares[[#This Row],[Video Text]],"Video Link"),"")</f>
        <v>Video Link</v>
      </c>
      <c r="F12" s="16" t="s">
        <v>24</v>
      </c>
      <c r="G12" s="16" t="s">
        <v>25</v>
      </c>
      <c r="H12" s="15" t="s">
        <v>2090</v>
      </c>
      <c r="I12" s="15" t="s">
        <v>14</v>
      </c>
      <c r="J12" s="28">
        <v>44254</v>
      </c>
      <c r="K12" s="18" t="s">
        <v>2355</v>
      </c>
      <c r="L12" s="5"/>
      <c r="M12" s="5"/>
      <c r="N12" s="5"/>
    </row>
    <row r="13" spans="2:14" s="2" customFormat="1" ht="15" customHeight="1" x14ac:dyDescent="0.25">
      <c r="B13" s="15" t="s">
        <v>31</v>
      </c>
      <c r="C13" s="15" t="s">
        <v>2008</v>
      </c>
      <c r="D13" s="52" t="s">
        <v>32</v>
      </c>
      <c r="E13" s="61" t="str">
        <f>IF(ISNUMBER(SEARCH("http",Shares[[#This Row],[Video Text]])),HYPERLINK(Shares[[#This Row],[Video Text]],"Video Link"),"")</f>
        <v>Video Link</v>
      </c>
      <c r="F13" s="16" t="s">
        <v>33</v>
      </c>
      <c r="G13" s="16" t="s">
        <v>34</v>
      </c>
      <c r="H13" s="15" t="s">
        <v>2090</v>
      </c>
      <c r="I13" s="15" t="s">
        <v>14</v>
      </c>
      <c r="J13" s="28">
        <v>44254</v>
      </c>
      <c r="K13" s="18" t="s">
        <v>2355</v>
      </c>
      <c r="L13" s="5"/>
      <c r="M13" s="90" t="s">
        <v>45</v>
      </c>
      <c r="N13" s="89">
        <f>COUNTIF(H4:H948,"*face*")</f>
        <v>34</v>
      </c>
    </row>
    <row r="14" spans="2:14" ht="15" customHeight="1" x14ac:dyDescent="0.25">
      <c r="B14" s="15" t="s">
        <v>41</v>
      </c>
      <c r="C14" s="15" t="s">
        <v>2008</v>
      </c>
      <c r="D14" s="52" t="s">
        <v>42</v>
      </c>
      <c r="E14" s="61" t="str">
        <f>IF(ISNUMBER(SEARCH("http",Shares[[#This Row],[Video Text]])),HYPERLINK(Shares[[#This Row],[Video Text]],"Video Link"),"")</f>
        <v>Video Link</v>
      </c>
      <c r="F14" s="16" t="s">
        <v>43</v>
      </c>
      <c r="G14" s="16" t="s">
        <v>44</v>
      </c>
      <c r="H14" s="15" t="s">
        <v>2090</v>
      </c>
      <c r="I14" s="15" t="s">
        <v>14</v>
      </c>
      <c r="J14" s="28">
        <v>44254</v>
      </c>
      <c r="K14" s="18" t="s">
        <v>2355</v>
      </c>
      <c r="L14" s="3"/>
      <c r="M14" s="90"/>
      <c r="N14" s="89"/>
    </row>
    <row r="15" spans="2:14" x14ac:dyDescent="0.25">
      <c r="B15" s="15" t="s">
        <v>46</v>
      </c>
      <c r="C15" s="15" t="s">
        <v>2008</v>
      </c>
      <c r="D15" s="52" t="s">
        <v>47</v>
      </c>
      <c r="E15" s="61" t="str">
        <f>IF(ISNUMBER(SEARCH("http",Shares[[#This Row],[Video Text]])),HYPERLINK(Shares[[#This Row],[Video Text]],"Video Link"),"")</f>
        <v>Video Link</v>
      </c>
      <c r="F15" s="16" t="s">
        <v>48</v>
      </c>
      <c r="G15" s="16" t="s">
        <v>49</v>
      </c>
      <c r="H15" s="15" t="s">
        <v>2090</v>
      </c>
      <c r="I15" s="15" t="s">
        <v>14</v>
      </c>
      <c r="J15" s="28">
        <v>44254</v>
      </c>
      <c r="K15" s="18" t="s">
        <v>2355</v>
      </c>
      <c r="L15" s="3"/>
      <c r="M15" s="6"/>
      <c r="N15" s="29"/>
    </row>
    <row r="16" spans="2:14" ht="15" customHeight="1" x14ac:dyDescent="0.25">
      <c r="B16" s="15" t="s">
        <v>50</v>
      </c>
      <c r="C16" s="15" t="s">
        <v>2008</v>
      </c>
      <c r="D16" s="18" t="s">
        <v>16</v>
      </c>
      <c r="E16" s="61" t="str">
        <f>IF(ISNUMBER(SEARCH("http",Shares[[#This Row],[Video Text]])),HYPERLINK(Shares[[#This Row],[Video Text]],"Video Link"),"")</f>
        <v/>
      </c>
      <c r="F16" s="16" t="s">
        <v>51</v>
      </c>
      <c r="G16" s="16" t="s">
        <v>52</v>
      </c>
      <c r="H16" s="15" t="s">
        <v>2090</v>
      </c>
      <c r="I16" s="15" t="s">
        <v>14</v>
      </c>
      <c r="J16" s="28">
        <v>44254</v>
      </c>
      <c r="K16" s="18" t="s">
        <v>2355</v>
      </c>
      <c r="L16" s="3"/>
      <c r="M16" s="86" t="s">
        <v>38</v>
      </c>
      <c r="N16" s="87">
        <f>COUNTIF(H4:H948,"*preset*")</f>
        <v>27</v>
      </c>
    </row>
    <row r="17" spans="2:14" ht="15" customHeight="1" x14ac:dyDescent="0.25">
      <c r="B17" s="15" t="s">
        <v>53</v>
      </c>
      <c r="C17" s="15" t="s">
        <v>2008</v>
      </c>
      <c r="D17" s="52" t="s">
        <v>54</v>
      </c>
      <c r="E17" s="61" t="str">
        <f>IF(ISNUMBER(SEARCH("http",Shares[[#This Row],[Video Text]])),HYPERLINK(Shares[[#This Row],[Video Text]],"Video Link"),"")</f>
        <v>Video Link</v>
      </c>
      <c r="F17" s="16" t="s">
        <v>55</v>
      </c>
      <c r="G17" s="16" t="s">
        <v>56</v>
      </c>
      <c r="H17" s="15" t="s">
        <v>2090</v>
      </c>
      <c r="I17" s="15" t="s">
        <v>14</v>
      </c>
      <c r="J17" s="28">
        <v>44254</v>
      </c>
      <c r="K17" s="18" t="s">
        <v>2355</v>
      </c>
      <c r="L17" s="5"/>
      <c r="M17" s="86"/>
      <c r="N17" s="87"/>
    </row>
    <row r="18" spans="2:14" x14ac:dyDescent="0.25">
      <c r="B18" s="15" t="s">
        <v>61</v>
      </c>
      <c r="C18" s="15" t="s">
        <v>37</v>
      </c>
      <c r="D18" s="18" t="s">
        <v>62</v>
      </c>
      <c r="E18" s="61" t="str">
        <f>IF(ISNUMBER(SEARCH("http",Shares[[#This Row],[Video Text]])),HYPERLINK(Shares[[#This Row],[Video Text]],"Video Link"),"")</f>
        <v/>
      </c>
      <c r="F18" s="16" t="s">
        <v>63</v>
      </c>
      <c r="G18" s="16" t="s">
        <v>2391</v>
      </c>
      <c r="H18" s="15" t="s">
        <v>39</v>
      </c>
      <c r="I18" s="15" t="s">
        <v>64</v>
      </c>
      <c r="J18" s="28">
        <v>44255</v>
      </c>
      <c r="K18" s="18"/>
      <c r="L18" s="5"/>
      <c r="M18" s="7"/>
      <c r="N18" s="30"/>
    </row>
    <row r="19" spans="2:14" ht="15" customHeight="1" x14ac:dyDescent="0.25">
      <c r="B19" s="15" t="s">
        <v>65</v>
      </c>
      <c r="C19" s="15" t="s">
        <v>37</v>
      </c>
      <c r="D19" s="18" t="s">
        <v>62</v>
      </c>
      <c r="E19" s="61" t="str">
        <f>IF(ISNUMBER(SEARCH("http",Shares[[#This Row],[Video Text]])),HYPERLINK(Shares[[#This Row],[Video Text]],"Video Link"),"")</f>
        <v/>
      </c>
      <c r="F19" s="16" t="s">
        <v>66</v>
      </c>
      <c r="G19" s="16" t="s">
        <v>49</v>
      </c>
      <c r="H19" s="15" t="s">
        <v>39</v>
      </c>
      <c r="I19" s="15" t="s">
        <v>64</v>
      </c>
      <c r="J19" s="28">
        <v>44255</v>
      </c>
      <c r="K19" s="18"/>
      <c r="L19" s="5"/>
      <c r="M19" s="96" t="s">
        <v>67</v>
      </c>
      <c r="N19" s="97">
        <f>COUNTIF(H4:H948,"*particle*")</f>
        <v>14</v>
      </c>
    </row>
    <row r="20" spans="2:14" ht="15" customHeight="1" x14ac:dyDescent="0.25">
      <c r="B20" s="15" t="s">
        <v>68</v>
      </c>
      <c r="C20" s="15" t="s">
        <v>37</v>
      </c>
      <c r="D20" s="18" t="s">
        <v>62</v>
      </c>
      <c r="E20" s="61" t="str">
        <f>IF(ISNUMBER(SEARCH("http",Shares[[#This Row],[Video Text]])),HYPERLINK(Shares[[#This Row],[Video Text]],"Video Link"),"")</f>
        <v/>
      </c>
      <c r="F20" s="16" t="s">
        <v>69</v>
      </c>
      <c r="G20" s="16" t="s">
        <v>49</v>
      </c>
      <c r="H20" s="15" t="s">
        <v>39</v>
      </c>
      <c r="I20" s="15" t="s">
        <v>64</v>
      </c>
      <c r="J20" s="28">
        <v>44255</v>
      </c>
      <c r="K20" s="18"/>
      <c r="L20" s="5"/>
      <c r="M20" s="96"/>
      <c r="N20" s="97"/>
    </row>
    <row r="21" spans="2:14" x14ac:dyDescent="0.25">
      <c r="B21" s="15" t="s">
        <v>70</v>
      </c>
      <c r="C21" s="15" t="s">
        <v>37</v>
      </c>
      <c r="D21" s="18" t="s">
        <v>62</v>
      </c>
      <c r="E21" s="61" t="str">
        <f>IF(ISNUMBER(SEARCH("http",Shares[[#This Row],[Video Text]])),HYPERLINK(Shares[[#This Row],[Video Text]],"Video Link"),"")</f>
        <v/>
      </c>
      <c r="F21" s="16" t="s">
        <v>71</v>
      </c>
      <c r="G21" s="16" t="s">
        <v>49</v>
      </c>
      <c r="H21" s="15" t="s">
        <v>39</v>
      </c>
      <c r="I21" s="15" t="s">
        <v>64</v>
      </c>
      <c r="J21" s="28">
        <v>44255</v>
      </c>
      <c r="K21" s="18"/>
      <c r="L21" s="5"/>
      <c r="M21" s="4"/>
      <c r="N21" s="31"/>
    </row>
    <row r="22" spans="2:14" ht="15" customHeight="1" x14ac:dyDescent="0.25">
      <c r="B22" s="15" t="s">
        <v>72</v>
      </c>
      <c r="C22" s="15" t="s">
        <v>37</v>
      </c>
      <c r="D22" s="18" t="s">
        <v>62</v>
      </c>
      <c r="E22" s="61" t="str">
        <f>IF(ISNUMBER(SEARCH("http",Shares[[#This Row],[Video Text]])),HYPERLINK(Shares[[#This Row],[Video Text]],"Video Link"),"")</f>
        <v/>
      </c>
      <c r="F22" s="16" t="s">
        <v>73</v>
      </c>
      <c r="G22" s="16" t="s">
        <v>74</v>
      </c>
      <c r="H22" s="15" t="s">
        <v>39</v>
      </c>
      <c r="I22" s="15" t="s">
        <v>64</v>
      </c>
      <c r="J22" s="28">
        <v>44255</v>
      </c>
      <c r="K22" s="18"/>
      <c r="L22" s="5"/>
      <c r="M22" s="99" t="s">
        <v>75</v>
      </c>
      <c r="N22" s="100">
        <f>COUNTIF(H4:H948,"*model*")</f>
        <v>16</v>
      </c>
    </row>
    <row r="23" spans="2:14" ht="15" customHeight="1" x14ac:dyDescent="0.25">
      <c r="B23" s="15" t="s">
        <v>76</v>
      </c>
      <c r="C23" s="15" t="s">
        <v>37</v>
      </c>
      <c r="D23" s="18" t="s">
        <v>62</v>
      </c>
      <c r="E23" s="61" t="str">
        <f>IF(ISNUMBER(SEARCH("http",Shares[[#This Row],[Video Text]])),HYPERLINK(Shares[[#This Row],[Video Text]],"Video Link"),"")</f>
        <v/>
      </c>
      <c r="F23" s="16" t="s">
        <v>48</v>
      </c>
      <c r="G23" s="16" t="s">
        <v>49</v>
      </c>
      <c r="H23" s="15" t="s">
        <v>39</v>
      </c>
      <c r="I23" s="15" t="s">
        <v>64</v>
      </c>
      <c r="J23" s="28">
        <v>44255</v>
      </c>
      <c r="K23" s="18"/>
      <c r="L23" s="5"/>
      <c r="M23" s="99"/>
      <c r="N23" s="100"/>
    </row>
    <row r="24" spans="2:14" x14ac:dyDescent="0.25">
      <c r="B24" s="15" t="s">
        <v>77</v>
      </c>
      <c r="C24" s="15" t="s">
        <v>37</v>
      </c>
      <c r="D24" s="18" t="s">
        <v>62</v>
      </c>
      <c r="E24" s="61" t="str">
        <f>IF(ISNUMBER(SEARCH("http",Shares[[#This Row],[Video Text]])),HYPERLINK(Shares[[#This Row],[Video Text]],"Video Link"),"")</f>
        <v/>
      </c>
      <c r="F24" s="16" t="s">
        <v>78</v>
      </c>
      <c r="G24" s="18" t="s">
        <v>79</v>
      </c>
      <c r="H24" s="15" t="s">
        <v>39</v>
      </c>
      <c r="I24" s="15" t="s">
        <v>64</v>
      </c>
      <c r="J24" s="28">
        <v>44255</v>
      </c>
      <c r="K24" s="18"/>
      <c r="L24" s="5"/>
      <c r="M24" s="7"/>
      <c r="N24" s="30"/>
    </row>
    <row r="25" spans="2:14" ht="15" customHeight="1" x14ac:dyDescent="0.25">
      <c r="B25" s="15" t="s">
        <v>80</v>
      </c>
      <c r="C25" s="15" t="s">
        <v>37</v>
      </c>
      <c r="D25" s="18" t="s">
        <v>16</v>
      </c>
      <c r="E25" s="61" t="str">
        <f>IF(ISNUMBER(SEARCH("http",Shares[[#This Row],[Video Text]])),HYPERLINK(Shares[[#This Row],[Video Text]],"Video Link"),"")</f>
        <v/>
      </c>
      <c r="F25" s="16" t="s">
        <v>81</v>
      </c>
      <c r="G25" s="16" t="s">
        <v>82</v>
      </c>
      <c r="H25" s="15" t="s">
        <v>83</v>
      </c>
      <c r="I25" s="15" t="s">
        <v>14</v>
      </c>
      <c r="J25" s="28">
        <v>44255</v>
      </c>
      <c r="K25" s="18" t="s">
        <v>2355</v>
      </c>
      <c r="L25" s="5"/>
      <c r="M25" s="98" t="s">
        <v>84</v>
      </c>
      <c r="N25" s="88">
        <f>COUNTIF(B4:B948,"*")</f>
        <v>925</v>
      </c>
    </row>
    <row r="26" spans="2:14" ht="15" customHeight="1" x14ac:dyDescent="0.25">
      <c r="B26" s="15" t="s">
        <v>85</v>
      </c>
      <c r="C26" s="15" t="s">
        <v>37</v>
      </c>
      <c r="D26" s="18" t="s">
        <v>62</v>
      </c>
      <c r="E26" s="61" t="str">
        <f>IF(ISNUMBER(SEARCH("http",Shares[[#This Row],[Video Text]])),HYPERLINK(Shares[[#This Row],[Video Text]],"Video Link"),"")</f>
        <v/>
      </c>
      <c r="F26" s="16" t="s">
        <v>86</v>
      </c>
      <c r="G26" s="16" t="s">
        <v>87</v>
      </c>
      <c r="H26" s="15" t="s">
        <v>39</v>
      </c>
      <c r="I26" s="15" t="s">
        <v>64</v>
      </c>
      <c r="J26" s="28">
        <v>44256</v>
      </c>
      <c r="K26" s="18"/>
      <c r="L26" s="5"/>
      <c r="M26" s="98"/>
      <c r="N26" s="88"/>
    </row>
    <row r="27" spans="2:14" ht="15" customHeight="1" x14ac:dyDescent="0.25">
      <c r="B27" s="15" t="s">
        <v>88</v>
      </c>
      <c r="C27" s="15" t="s">
        <v>37</v>
      </c>
      <c r="D27" s="18" t="s">
        <v>16</v>
      </c>
      <c r="E27" s="61" t="str">
        <f>IF(ISNUMBER(SEARCH("http",Shares[[#This Row],[Video Text]])),HYPERLINK(Shares[[#This Row],[Video Text]],"Video Link"),"")</f>
        <v/>
      </c>
      <c r="F27" s="16" t="s">
        <v>89</v>
      </c>
      <c r="G27" s="16" t="s">
        <v>37</v>
      </c>
      <c r="H27" s="15" t="s">
        <v>83</v>
      </c>
      <c r="I27" s="15" t="s">
        <v>14</v>
      </c>
      <c r="J27" s="28">
        <v>44256</v>
      </c>
      <c r="K27" s="18" t="s">
        <v>2355</v>
      </c>
      <c r="L27" s="5"/>
      <c r="M27" s="5"/>
      <c r="N27" s="32"/>
    </row>
    <row r="28" spans="2:14" ht="15" customHeight="1" x14ac:dyDescent="0.25">
      <c r="B28" s="15" t="s">
        <v>99</v>
      </c>
      <c r="C28" s="15" t="s">
        <v>2008</v>
      </c>
      <c r="D28" s="18" t="s">
        <v>62</v>
      </c>
      <c r="E28" s="61" t="str">
        <f>IF(ISNUMBER(SEARCH("http",Shares[[#This Row],[Video Text]])),HYPERLINK(Shares[[#This Row],[Video Text]],"Video Link"),"")</f>
        <v/>
      </c>
      <c r="F28" s="16" t="s">
        <v>100</v>
      </c>
      <c r="G28" s="16" t="s">
        <v>101</v>
      </c>
      <c r="H28" s="15" t="s">
        <v>39</v>
      </c>
      <c r="I28" s="15" t="s">
        <v>64</v>
      </c>
      <c r="J28" s="28">
        <v>44257</v>
      </c>
      <c r="K28" s="18"/>
      <c r="L28" s="5"/>
      <c r="M28" s="49"/>
      <c r="N28" s="50"/>
    </row>
    <row r="29" spans="2:14" ht="15" customHeight="1" x14ac:dyDescent="0.25">
      <c r="B29" s="15" t="s">
        <v>102</v>
      </c>
      <c r="C29" s="15" t="s">
        <v>2008</v>
      </c>
      <c r="D29" s="18" t="s">
        <v>62</v>
      </c>
      <c r="E29" s="61" t="str">
        <f>IF(ISNUMBER(SEARCH("http",Shares[[#This Row],[Video Text]])),HYPERLINK(Shares[[#This Row],[Video Text]],"Video Link"),"")</f>
        <v/>
      </c>
      <c r="F29" s="16" t="s">
        <v>20</v>
      </c>
      <c r="G29" s="16" t="s">
        <v>21</v>
      </c>
      <c r="H29" s="15" t="s">
        <v>39</v>
      </c>
      <c r="I29" s="15" t="s">
        <v>64</v>
      </c>
      <c r="J29" s="28">
        <v>44257</v>
      </c>
      <c r="K29" s="18"/>
      <c r="L29" s="5"/>
      <c r="M29" s="49"/>
      <c r="N29" s="50"/>
    </row>
    <row r="30" spans="2:14" x14ac:dyDescent="0.25">
      <c r="B30" s="15" t="s">
        <v>115</v>
      </c>
      <c r="C30" s="15" t="s">
        <v>37</v>
      </c>
      <c r="D30" s="18" t="s">
        <v>16</v>
      </c>
      <c r="E30" s="61" t="str">
        <f>IF(ISNUMBER(SEARCH("http",Shares[[#This Row],[Video Text]])),HYPERLINK(Shares[[#This Row],[Video Text]],"Video Link"),"")</f>
        <v/>
      </c>
      <c r="F30" s="16" t="s">
        <v>81</v>
      </c>
      <c r="G30" s="16" t="s">
        <v>116</v>
      </c>
      <c r="H30" s="15" t="s">
        <v>83</v>
      </c>
      <c r="I30" s="15" t="s">
        <v>14</v>
      </c>
      <c r="J30" s="28">
        <v>44257</v>
      </c>
      <c r="K30" s="18" t="s">
        <v>2355</v>
      </c>
      <c r="L30" s="5"/>
      <c r="M30" s="48"/>
      <c r="N30" s="48"/>
    </row>
    <row r="31" spans="2:14" ht="15" customHeight="1" x14ac:dyDescent="0.25">
      <c r="B31" s="15" t="s">
        <v>117</v>
      </c>
      <c r="C31" s="15" t="s">
        <v>37</v>
      </c>
      <c r="D31" s="18" t="s">
        <v>16</v>
      </c>
      <c r="E31" s="61" t="str">
        <f>IF(ISNUMBER(SEARCH("http",Shares[[#This Row],[Video Text]])),HYPERLINK(Shares[[#This Row],[Video Text]],"Video Link"),"")</f>
        <v/>
      </c>
      <c r="F31" s="16" t="s">
        <v>81</v>
      </c>
      <c r="G31" s="16" t="s">
        <v>37</v>
      </c>
      <c r="H31" s="15" t="s">
        <v>83</v>
      </c>
      <c r="I31" s="15" t="s">
        <v>14</v>
      </c>
      <c r="J31" s="28">
        <v>44257</v>
      </c>
      <c r="K31" s="18" t="s">
        <v>2355</v>
      </c>
      <c r="L31" s="5"/>
      <c r="M31" s="51"/>
      <c r="N31" s="51"/>
    </row>
    <row r="32" spans="2:14" ht="15" customHeight="1" x14ac:dyDescent="0.25">
      <c r="B32" s="15" t="s">
        <v>90</v>
      </c>
      <c r="C32" s="15" t="s">
        <v>2008</v>
      </c>
      <c r="D32" s="18" t="s">
        <v>16</v>
      </c>
      <c r="E32" s="61" t="str">
        <f>IF(ISNUMBER(SEARCH("http",Shares[[#This Row],[Video Text]])),HYPERLINK(Shares[[#This Row],[Video Text]],"Video Link"),"")</f>
        <v/>
      </c>
      <c r="F32" s="16" t="s">
        <v>91</v>
      </c>
      <c r="G32" s="16" t="s">
        <v>92</v>
      </c>
      <c r="H32" s="15" t="s">
        <v>30</v>
      </c>
      <c r="I32" s="15" t="s">
        <v>93</v>
      </c>
      <c r="J32" s="28">
        <v>44257</v>
      </c>
      <c r="K32" s="18"/>
      <c r="L32" s="5"/>
      <c r="M32" s="51"/>
      <c r="N32" s="51"/>
    </row>
    <row r="33" spans="1:14" x14ac:dyDescent="0.25">
      <c r="B33" s="15" t="s">
        <v>95</v>
      </c>
      <c r="C33" s="15" t="s">
        <v>2010</v>
      </c>
      <c r="D33" s="52" t="s">
        <v>96</v>
      </c>
      <c r="E33" s="61" t="str">
        <f>IF(ISNUMBER(SEARCH("http",Shares[[#This Row],[Video Text]])),HYPERLINK(Shares[[#This Row],[Video Text]],"Video Link"),"")</f>
        <v>Video Link</v>
      </c>
      <c r="F33" s="16" t="s">
        <v>97</v>
      </c>
      <c r="G33" s="16" t="s">
        <v>92</v>
      </c>
      <c r="H33" s="15" t="s">
        <v>30</v>
      </c>
      <c r="I33" s="15" t="s">
        <v>98</v>
      </c>
      <c r="J33" s="28">
        <v>44257</v>
      </c>
      <c r="K33" s="18"/>
      <c r="L33" s="5"/>
      <c r="M33" s="5"/>
      <c r="N33" s="5"/>
    </row>
    <row r="34" spans="1:14" x14ac:dyDescent="0.25">
      <c r="B34" s="15" t="s">
        <v>103</v>
      </c>
      <c r="C34" s="15" t="s">
        <v>2008</v>
      </c>
      <c r="D34" s="52" t="s">
        <v>1962</v>
      </c>
      <c r="E34" s="61" t="str">
        <f>IF(ISNUMBER(SEARCH("http",Shares[[#This Row],[Video Text]])),HYPERLINK(Shares[[#This Row],[Video Text]],"Video Link"),"")</f>
        <v>Video Link</v>
      </c>
      <c r="F34" s="16" t="s">
        <v>104</v>
      </c>
      <c r="G34" s="16" t="s">
        <v>105</v>
      </c>
      <c r="H34" s="15" t="s">
        <v>30</v>
      </c>
      <c r="I34" s="15" t="s">
        <v>106</v>
      </c>
      <c r="J34" s="28">
        <v>44257</v>
      </c>
      <c r="K34" s="18" t="s">
        <v>2355</v>
      </c>
      <c r="L34" s="5"/>
      <c r="M34" s="5"/>
      <c r="N34" s="5"/>
    </row>
    <row r="35" spans="1:14" x14ac:dyDescent="0.25">
      <c r="B35" s="15" t="s">
        <v>107</v>
      </c>
      <c r="C35" s="15" t="s">
        <v>2008</v>
      </c>
      <c r="D35" s="18" t="s">
        <v>16</v>
      </c>
      <c r="E35" s="61" t="str">
        <f>IF(ISNUMBER(SEARCH("http",Shares[[#This Row],[Video Text]])),HYPERLINK(Shares[[#This Row],[Video Text]],"Video Link"),"")</f>
        <v/>
      </c>
      <c r="F35" s="16" t="s">
        <v>108</v>
      </c>
      <c r="G35" s="16" t="s">
        <v>109</v>
      </c>
      <c r="H35" s="15" t="s">
        <v>30</v>
      </c>
      <c r="I35" s="15" t="s">
        <v>110</v>
      </c>
      <c r="J35" s="28">
        <v>44257</v>
      </c>
      <c r="K35" s="18"/>
      <c r="L35" s="5"/>
      <c r="M35" s="5"/>
      <c r="N35" s="5"/>
    </row>
    <row r="36" spans="1:14" x14ac:dyDescent="0.25">
      <c r="B36" s="15" t="s">
        <v>111</v>
      </c>
      <c r="C36" s="15" t="s">
        <v>2008</v>
      </c>
      <c r="D36" s="52" t="s">
        <v>112</v>
      </c>
      <c r="E36" s="61" t="str">
        <f>IF(ISNUMBER(SEARCH("http",Shares[[#This Row],[Video Text]])),HYPERLINK(Shares[[#This Row],[Video Text]],"Video Link"),"")</f>
        <v>Video Link</v>
      </c>
      <c r="F36" s="16" t="s">
        <v>113</v>
      </c>
      <c r="G36" s="16" t="s">
        <v>114</v>
      </c>
      <c r="H36" s="15" t="s">
        <v>2090</v>
      </c>
      <c r="I36" s="15" t="s">
        <v>14</v>
      </c>
      <c r="J36" s="28">
        <v>44257</v>
      </c>
      <c r="K36" s="18" t="s">
        <v>2355</v>
      </c>
      <c r="L36" s="5"/>
      <c r="M36" s="5"/>
      <c r="N36" s="5"/>
    </row>
    <row r="37" spans="1:14" x14ac:dyDescent="0.25">
      <c r="B37" s="15" t="s">
        <v>118</v>
      </c>
      <c r="C37" s="15" t="s">
        <v>37</v>
      </c>
      <c r="D37" s="18" t="s">
        <v>62</v>
      </c>
      <c r="E37" s="61" t="str">
        <f>IF(ISNUMBER(SEARCH("http",Shares[[#This Row],[Video Text]])),HYPERLINK(Shares[[#This Row],[Video Text]],"Video Link"),"")</f>
        <v/>
      </c>
      <c r="F37" s="16" t="s">
        <v>119</v>
      </c>
      <c r="G37" s="16" t="s">
        <v>120</v>
      </c>
      <c r="H37" s="15" t="s">
        <v>39</v>
      </c>
      <c r="I37" s="15" t="s">
        <v>64</v>
      </c>
      <c r="J37" s="28">
        <v>44258</v>
      </c>
      <c r="K37" s="18"/>
      <c r="L37" s="5"/>
      <c r="M37" s="5"/>
      <c r="N37" s="5"/>
    </row>
    <row r="38" spans="1:14" x14ac:dyDescent="0.25">
      <c r="B38" s="15" t="s">
        <v>121</v>
      </c>
      <c r="C38" s="15" t="s">
        <v>37</v>
      </c>
      <c r="D38" s="18" t="s">
        <v>62</v>
      </c>
      <c r="E38" s="61" t="str">
        <f>IF(ISNUMBER(SEARCH("http",Shares[[#This Row],[Video Text]])),HYPERLINK(Shares[[#This Row],[Video Text]],"Video Link"),"")</f>
        <v/>
      </c>
      <c r="F38" s="16" t="s">
        <v>122</v>
      </c>
      <c r="G38" s="16" t="s">
        <v>123</v>
      </c>
      <c r="H38" s="15" t="s">
        <v>39</v>
      </c>
      <c r="I38" s="15" t="s">
        <v>64</v>
      </c>
      <c r="J38" s="28">
        <v>44258</v>
      </c>
      <c r="K38" s="18"/>
      <c r="L38" s="5"/>
      <c r="M38" s="5"/>
      <c r="N38" s="5"/>
    </row>
    <row r="39" spans="1:14" x14ac:dyDescent="0.25">
      <c r="B39" s="15" t="s">
        <v>124</v>
      </c>
      <c r="C39" s="15" t="s">
        <v>2008</v>
      </c>
      <c r="D39" s="52" t="s">
        <v>125</v>
      </c>
      <c r="E39" s="61" t="str">
        <f>IF(ISNUMBER(SEARCH("http",Shares[[#This Row],[Video Text]])),HYPERLINK(Shares[[#This Row],[Video Text]],"Video Link"),"")</f>
        <v>Video Link</v>
      </c>
      <c r="F39" s="16" t="s">
        <v>91</v>
      </c>
      <c r="G39" s="16" t="s">
        <v>92</v>
      </c>
      <c r="H39" s="15" t="s">
        <v>2090</v>
      </c>
      <c r="I39" s="15" t="s">
        <v>14</v>
      </c>
      <c r="J39" s="28">
        <v>44258</v>
      </c>
      <c r="K39" s="18" t="s">
        <v>2355</v>
      </c>
      <c r="L39" s="5"/>
      <c r="M39" s="5"/>
      <c r="N39" s="5"/>
    </row>
    <row r="40" spans="1:14" x14ac:dyDescent="0.25">
      <c r="B40" s="15" t="s">
        <v>146</v>
      </c>
      <c r="C40" s="15" t="s">
        <v>37</v>
      </c>
      <c r="D40" s="18" t="s">
        <v>62</v>
      </c>
      <c r="E40" s="61" t="str">
        <f>IF(ISNUMBER(SEARCH("http",Shares[[#This Row],[Video Text]])),HYPERLINK(Shares[[#This Row],[Video Text]],"Video Link"),"")</f>
        <v/>
      </c>
      <c r="F40" s="16" t="s">
        <v>147</v>
      </c>
      <c r="G40" s="16" t="s">
        <v>148</v>
      </c>
      <c r="H40" s="8" t="s">
        <v>39</v>
      </c>
      <c r="I40" s="15" t="s">
        <v>14</v>
      </c>
      <c r="J40" s="28">
        <v>44259</v>
      </c>
      <c r="K40" s="18" t="s">
        <v>2355</v>
      </c>
      <c r="L40" s="5"/>
      <c r="M40" s="5"/>
      <c r="N40" s="5"/>
    </row>
    <row r="41" spans="1:14" x14ac:dyDescent="0.25">
      <c r="B41" s="15" t="s">
        <v>126</v>
      </c>
      <c r="C41" s="15" t="s">
        <v>2010</v>
      </c>
      <c r="D41" s="52" t="s">
        <v>127</v>
      </c>
      <c r="E41" s="61" t="str">
        <f>IF(ISNUMBER(SEARCH("http",Shares[[#This Row],[Video Text]])),HYPERLINK(Shares[[#This Row],[Video Text]],"Video Link"),"")</f>
        <v>Video Link</v>
      </c>
      <c r="F41" s="16" t="s">
        <v>128</v>
      </c>
      <c r="G41" s="16" t="s">
        <v>92</v>
      </c>
      <c r="H41" s="15" t="s">
        <v>30</v>
      </c>
      <c r="I41" s="15" t="s">
        <v>129</v>
      </c>
      <c r="J41" s="28">
        <v>44259</v>
      </c>
      <c r="K41" s="18" t="s">
        <v>2355</v>
      </c>
      <c r="L41" s="5"/>
      <c r="M41" s="5"/>
      <c r="N41" s="5"/>
    </row>
    <row r="42" spans="1:14" x14ac:dyDescent="0.25">
      <c r="B42" s="15" t="s">
        <v>133</v>
      </c>
      <c r="C42" s="15" t="s">
        <v>2008</v>
      </c>
      <c r="D42" s="52" t="s">
        <v>134</v>
      </c>
      <c r="E42" s="61" t="str">
        <f>IF(ISNUMBER(SEARCH("http",Shares[[#This Row],[Video Text]])),HYPERLINK(Shares[[#This Row],[Video Text]],"Video Link"),"")</f>
        <v>Video Link</v>
      </c>
      <c r="F42" s="16" t="s">
        <v>135</v>
      </c>
      <c r="G42" s="16" t="s">
        <v>120</v>
      </c>
      <c r="H42" s="8" t="s">
        <v>30</v>
      </c>
      <c r="I42" s="15" t="s">
        <v>136</v>
      </c>
      <c r="J42" s="28">
        <v>44259</v>
      </c>
      <c r="K42" s="18"/>
      <c r="L42" s="5"/>
      <c r="M42" s="5"/>
      <c r="N42" s="5"/>
    </row>
    <row r="43" spans="1:14" x14ac:dyDescent="0.25">
      <c r="B43" s="15" t="s">
        <v>137</v>
      </c>
      <c r="C43" s="15" t="s">
        <v>2008</v>
      </c>
      <c r="D43" s="18" t="s">
        <v>16</v>
      </c>
      <c r="E43" s="61" t="str">
        <f>IF(ISNUMBER(SEARCH("http",Shares[[#This Row],[Video Text]])),HYPERLINK(Shares[[#This Row],[Video Text]],"Video Link"),"")</f>
        <v/>
      </c>
      <c r="F43" s="16" t="s">
        <v>138</v>
      </c>
      <c r="G43" s="16" t="s">
        <v>139</v>
      </c>
      <c r="H43" s="15" t="s">
        <v>30</v>
      </c>
      <c r="I43" s="15" t="s">
        <v>140</v>
      </c>
      <c r="J43" s="28">
        <v>44259</v>
      </c>
      <c r="K43" s="18" t="s">
        <v>2355</v>
      </c>
      <c r="L43" s="5"/>
      <c r="M43" s="5"/>
      <c r="N43" s="5"/>
    </row>
    <row r="44" spans="1:14" x14ac:dyDescent="0.25">
      <c r="B44" s="15" t="s">
        <v>141</v>
      </c>
      <c r="C44" s="15" t="s">
        <v>2008</v>
      </c>
      <c r="D44" s="52" t="s">
        <v>1955</v>
      </c>
      <c r="E44" s="61" t="str">
        <f>IF(ISNUMBER(SEARCH("http",Shares[[#This Row],[Video Text]])),HYPERLINK(Shares[[#This Row],[Video Text]],"Video Link"),"")</f>
        <v>Video Link</v>
      </c>
      <c r="F44" s="16" t="s">
        <v>142</v>
      </c>
      <c r="G44" s="16" t="s">
        <v>92</v>
      </c>
      <c r="H44" s="15" t="s">
        <v>30</v>
      </c>
      <c r="I44" s="15" t="s">
        <v>143</v>
      </c>
      <c r="J44" s="28">
        <v>44259</v>
      </c>
      <c r="K44" s="18"/>
      <c r="L44" s="5"/>
      <c r="M44" s="5"/>
      <c r="N44" s="5"/>
    </row>
    <row r="45" spans="1:14" x14ac:dyDescent="0.25">
      <c r="B45" s="15" t="s">
        <v>149</v>
      </c>
      <c r="C45" s="15" t="s">
        <v>2011</v>
      </c>
      <c r="D45" s="18" t="s">
        <v>16</v>
      </c>
      <c r="E45" s="61" t="str">
        <f>IF(ISNUMBER(SEARCH("http",Shares[[#This Row],[Video Text]])),HYPERLINK(Shares[[#This Row],[Video Text]],"Video Link"),"")</f>
        <v/>
      </c>
      <c r="F45" s="16" t="s">
        <v>150</v>
      </c>
      <c r="G45" s="16" t="s">
        <v>92</v>
      </c>
      <c r="H45" s="15" t="s">
        <v>30</v>
      </c>
      <c r="I45" s="15" t="s">
        <v>151</v>
      </c>
      <c r="J45" s="28">
        <v>44259</v>
      </c>
      <c r="K45" s="18"/>
      <c r="L45" s="5"/>
      <c r="M45" s="5"/>
      <c r="N45" s="5"/>
    </row>
    <row r="46" spans="1:14" x14ac:dyDescent="0.25">
      <c r="B46" s="15" t="s">
        <v>130</v>
      </c>
      <c r="C46" s="15" t="s">
        <v>37</v>
      </c>
      <c r="D46" s="18" t="s">
        <v>62</v>
      </c>
      <c r="E46" s="61" t="str">
        <f>IF(ISNUMBER(SEARCH("http",Shares[[#This Row],[Video Text]])),HYPERLINK(Shares[[#This Row],[Video Text]],"Video Link"),"")</f>
        <v/>
      </c>
      <c r="F46" s="16" t="s">
        <v>37</v>
      </c>
      <c r="G46" s="16" t="s">
        <v>37</v>
      </c>
      <c r="H46" s="8" t="s">
        <v>131</v>
      </c>
      <c r="I46" s="15" t="s">
        <v>132</v>
      </c>
      <c r="J46" s="28">
        <v>44259</v>
      </c>
      <c r="K46" s="18"/>
      <c r="L46" s="5"/>
      <c r="M46" s="5"/>
      <c r="N46" s="5"/>
    </row>
    <row r="47" spans="1:14" x14ac:dyDescent="0.25">
      <c r="B47" s="15" t="s">
        <v>144</v>
      </c>
      <c r="C47" s="15" t="s">
        <v>37</v>
      </c>
      <c r="D47" s="18" t="s">
        <v>62</v>
      </c>
      <c r="E47" s="61" t="str">
        <f>IF(ISNUMBER(SEARCH("http",Shares[[#This Row],[Video Text]])),HYPERLINK(Shares[[#This Row],[Video Text]],"Video Link"),"")</f>
        <v/>
      </c>
      <c r="F47" s="16" t="s">
        <v>37</v>
      </c>
      <c r="G47" s="16" t="s">
        <v>37</v>
      </c>
      <c r="H47" s="8" t="s">
        <v>131</v>
      </c>
      <c r="I47" s="15" t="s">
        <v>145</v>
      </c>
      <c r="J47" s="28">
        <v>44259</v>
      </c>
      <c r="K47" s="18"/>
      <c r="L47" s="5"/>
      <c r="M47" s="5"/>
      <c r="N47" s="5"/>
    </row>
    <row r="48" spans="1:14" x14ac:dyDescent="0.25">
      <c r="A48" s="5"/>
      <c r="B48" s="15" t="s">
        <v>152</v>
      </c>
      <c r="C48" s="15" t="s">
        <v>37</v>
      </c>
      <c r="D48" s="18" t="s">
        <v>62</v>
      </c>
      <c r="E48" s="61" t="str">
        <f>IF(ISNUMBER(SEARCH("http",Shares[[#This Row],[Video Text]])),HYPERLINK(Shares[[#This Row],[Video Text]],"Video Link"),"")</f>
        <v/>
      </c>
      <c r="F48" s="16" t="s">
        <v>153</v>
      </c>
      <c r="G48" s="16" t="s">
        <v>154</v>
      </c>
      <c r="H48" s="15" t="s">
        <v>39</v>
      </c>
      <c r="I48" s="15" t="s">
        <v>64</v>
      </c>
      <c r="J48" s="28">
        <v>44260</v>
      </c>
      <c r="K48" s="18"/>
    </row>
    <row r="49" spans="1:11" x14ac:dyDescent="0.25">
      <c r="A49" s="5"/>
      <c r="B49" s="15" t="s">
        <v>155</v>
      </c>
      <c r="C49" s="15" t="s">
        <v>37</v>
      </c>
      <c r="D49" s="18" t="s">
        <v>62</v>
      </c>
      <c r="E49" s="61" t="str">
        <f>IF(ISNUMBER(SEARCH("http",Shares[[#This Row],[Video Text]])),HYPERLINK(Shares[[#This Row],[Video Text]],"Video Link"),"")</f>
        <v/>
      </c>
      <c r="F49" s="16" t="s">
        <v>156</v>
      </c>
      <c r="G49" s="16" t="s">
        <v>157</v>
      </c>
      <c r="H49" s="15" t="s">
        <v>39</v>
      </c>
      <c r="I49" s="15" t="s">
        <v>64</v>
      </c>
      <c r="J49" s="28">
        <v>44260</v>
      </c>
      <c r="K49" s="18"/>
    </row>
    <row r="50" spans="1:11" x14ac:dyDescent="0.25">
      <c r="A50" s="5"/>
      <c r="B50" s="15" t="s">
        <v>158</v>
      </c>
      <c r="C50" s="15" t="s">
        <v>37</v>
      </c>
      <c r="D50" s="18" t="s">
        <v>62</v>
      </c>
      <c r="E50" s="61" t="str">
        <f>IF(ISNUMBER(SEARCH("http",Shares[[#This Row],[Video Text]])),HYPERLINK(Shares[[#This Row],[Video Text]],"Video Link"),"")</f>
        <v/>
      </c>
      <c r="F50" s="16" t="s">
        <v>159</v>
      </c>
      <c r="G50" s="16" t="s">
        <v>160</v>
      </c>
      <c r="H50" s="15" t="s">
        <v>39</v>
      </c>
      <c r="I50" s="15" t="s">
        <v>64</v>
      </c>
      <c r="J50" s="28">
        <v>44260</v>
      </c>
      <c r="K50" s="18"/>
    </row>
    <row r="51" spans="1:11" x14ac:dyDescent="0.25">
      <c r="A51" s="5"/>
      <c r="B51" s="15" t="s">
        <v>161</v>
      </c>
      <c r="C51" s="15" t="s">
        <v>37</v>
      </c>
      <c r="D51" s="18" t="s">
        <v>62</v>
      </c>
      <c r="E51" s="61" t="str">
        <f>IF(ISNUMBER(SEARCH("http",Shares[[#This Row],[Video Text]])),HYPERLINK(Shares[[#This Row],[Video Text]],"Video Link"),"")</f>
        <v/>
      </c>
      <c r="F51" s="16" t="s">
        <v>162</v>
      </c>
      <c r="G51" s="16" t="s">
        <v>163</v>
      </c>
      <c r="H51" s="15" t="s">
        <v>39</v>
      </c>
      <c r="I51" s="15" t="s">
        <v>164</v>
      </c>
      <c r="J51" s="28">
        <v>44260</v>
      </c>
      <c r="K51" s="18"/>
    </row>
    <row r="52" spans="1:11" x14ac:dyDescent="0.25">
      <c r="A52" s="5"/>
      <c r="B52" s="15" t="s">
        <v>165</v>
      </c>
      <c r="C52" s="15" t="s">
        <v>37</v>
      </c>
      <c r="D52" s="18" t="s">
        <v>62</v>
      </c>
      <c r="E52" s="61" t="str">
        <f>IF(ISNUMBER(SEARCH("http",Shares[[#This Row],[Video Text]])),HYPERLINK(Shares[[#This Row],[Video Text]],"Video Link"),"")</f>
        <v/>
      </c>
      <c r="F52" s="16" t="s">
        <v>166</v>
      </c>
      <c r="G52" s="16" t="s">
        <v>167</v>
      </c>
      <c r="H52" s="15" t="s">
        <v>39</v>
      </c>
      <c r="I52" s="15" t="s">
        <v>168</v>
      </c>
      <c r="J52" s="28">
        <v>44261</v>
      </c>
      <c r="K52" s="18"/>
    </row>
    <row r="53" spans="1:11" x14ac:dyDescent="0.25">
      <c r="A53" s="5"/>
      <c r="B53" s="15" t="s">
        <v>174</v>
      </c>
      <c r="C53" s="15" t="s">
        <v>37</v>
      </c>
      <c r="D53" s="18" t="s">
        <v>62</v>
      </c>
      <c r="E53" s="61" t="str">
        <f>IF(ISNUMBER(SEARCH("http",Shares[[#This Row],[Video Text]])),HYPERLINK(Shares[[#This Row],[Video Text]],"Video Link"),"")</f>
        <v/>
      </c>
      <c r="F53" s="16" t="s">
        <v>175</v>
      </c>
      <c r="G53" s="16" t="s">
        <v>176</v>
      </c>
      <c r="H53" s="15" t="s">
        <v>39</v>
      </c>
      <c r="I53" s="15" t="s">
        <v>177</v>
      </c>
      <c r="J53" s="28">
        <v>44261</v>
      </c>
      <c r="K53" s="18"/>
    </row>
    <row r="54" spans="1:11" x14ac:dyDescent="0.25">
      <c r="A54" s="5"/>
      <c r="B54" s="15" t="s">
        <v>173</v>
      </c>
      <c r="C54" s="15" t="s">
        <v>37</v>
      </c>
      <c r="D54" s="18" t="s">
        <v>36</v>
      </c>
      <c r="E54" s="61" t="str">
        <f>IF(ISNUMBER(SEARCH("http",Shares[[#This Row],[Video Text]])),HYPERLINK(Shares[[#This Row],[Video Text]],"Video Link"),"")</f>
        <v/>
      </c>
      <c r="F54" s="16" t="s">
        <v>37</v>
      </c>
      <c r="G54" s="16" t="s">
        <v>37</v>
      </c>
      <c r="H54" s="15" t="s">
        <v>83</v>
      </c>
      <c r="I54" s="15" t="s">
        <v>14</v>
      </c>
      <c r="J54" s="28">
        <v>44261</v>
      </c>
      <c r="K54" s="18" t="s">
        <v>2355</v>
      </c>
    </row>
    <row r="55" spans="1:11" x14ac:dyDescent="0.25">
      <c r="A55" s="5"/>
      <c r="B55" s="15" t="s">
        <v>169</v>
      </c>
      <c r="C55" s="15" t="s">
        <v>2008</v>
      </c>
      <c r="D55" s="52" t="s">
        <v>170</v>
      </c>
      <c r="E55" s="61" t="str">
        <f>IF(ISNUMBER(SEARCH("http",Shares[[#This Row],[Video Text]])),HYPERLINK(Shares[[#This Row],[Video Text]],"Video Link"),"")</f>
        <v>Video Link</v>
      </c>
      <c r="F55" s="16" t="s">
        <v>171</v>
      </c>
      <c r="G55" s="16" t="s">
        <v>21</v>
      </c>
      <c r="H55" s="15" t="s">
        <v>30</v>
      </c>
      <c r="I55" s="15" t="s">
        <v>172</v>
      </c>
      <c r="J55" s="28">
        <v>44261</v>
      </c>
      <c r="K55" s="18" t="s">
        <v>2355</v>
      </c>
    </row>
    <row r="56" spans="1:11" x14ac:dyDescent="0.25">
      <c r="A56" s="5"/>
      <c r="B56" s="15" t="s">
        <v>178</v>
      </c>
      <c r="C56" s="15" t="s">
        <v>2008</v>
      </c>
      <c r="D56" s="18" t="s">
        <v>62</v>
      </c>
      <c r="E56" s="61" t="str">
        <f>IF(ISNUMBER(SEARCH("http",Shares[[#This Row],[Video Text]])),HYPERLINK(Shares[[#This Row],[Video Text]],"Video Link"),"")</f>
        <v/>
      </c>
      <c r="F56" s="16" t="s">
        <v>179</v>
      </c>
      <c r="G56" s="16" t="s">
        <v>92</v>
      </c>
      <c r="H56" s="15" t="s">
        <v>39</v>
      </c>
      <c r="I56" s="15" t="s">
        <v>64</v>
      </c>
      <c r="J56" s="28">
        <v>44262</v>
      </c>
      <c r="K56" s="18"/>
    </row>
    <row r="57" spans="1:11" x14ac:dyDescent="0.25">
      <c r="A57" s="5"/>
      <c r="B57" s="15" t="s">
        <v>186</v>
      </c>
      <c r="C57" s="15" t="s">
        <v>37</v>
      </c>
      <c r="D57" s="18" t="s">
        <v>62</v>
      </c>
      <c r="E57" s="61" t="str">
        <f>IF(ISNUMBER(SEARCH("http",Shares[[#This Row],[Video Text]])),HYPERLINK(Shares[[#This Row],[Video Text]],"Video Link"),"")</f>
        <v/>
      </c>
      <c r="F57" s="16" t="s">
        <v>187</v>
      </c>
      <c r="G57" s="16" t="s">
        <v>188</v>
      </c>
      <c r="H57" s="15" t="s">
        <v>39</v>
      </c>
      <c r="I57" s="15" t="s">
        <v>189</v>
      </c>
      <c r="J57" s="28">
        <v>44262</v>
      </c>
      <c r="K57" s="18"/>
    </row>
    <row r="58" spans="1:11" s="1" customFormat="1" x14ac:dyDescent="0.25">
      <c r="A58" s="5"/>
      <c r="B58" s="15" t="s">
        <v>180</v>
      </c>
      <c r="C58" s="15" t="s">
        <v>37</v>
      </c>
      <c r="D58" s="18" t="s">
        <v>16</v>
      </c>
      <c r="E58" s="61" t="str">
        <f>IF(ISNUMBER(SEARCH("http",Shares[[#This Row],[Video Text]])),HYPERLINK(Shares[[#This Row],[Video Text]],"Video Link"),"")</f>
        <v/>
      </c>
      <c r="F58" s="16" t="s">
        <v>89</v>
      </c>
      <c r="G58" s="16" t="s">
        <v>37</v>
      </c>
      <c r="H58" s="15" t="s">
        <v>83</v>
      </c>
      <c r="I58" s="15" t="s">
        <v>14</v>
      </c>
      <c r="J58" s="28">
        <v>44262</v>
      </c>
      <c r="K58" s="18" t="s">
        <v>2355</v>
      </c>
    </row>
    <row r="59" spans="1:11" s="1" customFormat="1" x14ac:dyDescent="0.25">
      <c r="A59" s="5"/>
      <c r="B59" s="15" t="s">
        <v>181</v>
      </c>
      <c r="C59" s="15" t="s">
        <v>37</v>
      </c>
      <c r="D59" s="18" t="s">
        <v>16</v>
      </c>
      <c r="E59" s="61" t="str">
        <f>IF(ISNUMBER(SEARCH("http",Shares[[#This Row],[Video Text]])),HYPERLINK(Shares[[#This Row],[Video Text]],"Video Link"),"")</f>
        <v/>
      </c>
      <c r="F59" s="16" t="s">
        <v>89</v>
      </c>
      <c r="G59" s="16" t="s">
        <v>37</v>
      </c>
      <c r="H59" s="15" t="s">
        <v>83</v>
      </c>
      <c r="I59" s="15" t="s">
        <v>14</v>
      </c>
      <c r="J59" s="28">
        <v>44262</v>
      </c>
      <c r="K59" s="18" t="s">
        <v>2355</v>
      </c>
    </row>
    <row r="60" spans="1:11" s="1" customFormat="1" x14ac:dyDescent="0.25">
      <c r="A60" s="5"/>
      <c r="B60" s="15" t="s">
        <v>182</v>
      </c>
      <c r="C60" s="15" t="s">
        <v>37</v>
      </c>
      <c r="D60" s="18" t="s">
        <v>16</v>
      </c>
      <c r="E60" s="61" t="str">
        <f>IF(ISNUMBER(SEARCH("http",Shares[[#This Row],[Video Text]])),HYPERLINK(Shares[[#This Row],[Video Text]],"Video Link"),"")</f>
        <v/>
      </c>
      <c r="F60" s="16" t="s">
        <v>89</v>
      </c>
      <c r="G60" s="16" t="s">
        <v>37</v>
      </c>
      <c r="H60" s="15" t="s">
        <v>83</v>
      </c>
      <c r="I60" s="15" t="s">
        <v>14</v>
      </c>
      <c r="J60" s="28">
        <v>44262</v>
      </c>
      <c r="K60" s="18" t="s">
        <v>2355</v>
      </c>
    </row>
    <row r="61" spans="1:11" s="1" customFormat="1" x14ac:dyDescent="0.25">
      <c r="A61" s="5"/>
      <c r="B61" s="15" t="s">
        <v>183</v>
      </c>
      <c r="C61" s="15" t="s">
        <v>37</v>
      </c>
      <c r="D61" s="18" t="s">
        <v>16</v>
      </c>
      <c r="E61" s="61" t="str">
        <f>IF(ISNUMBER(SEARCH("http",Shares[[#This Row],[Video Text]])),HYPERLINK(Shares[[#This Row],[Video Text]],"Video Link"),"")</f>
        <v/>
      </c>
      <c r="F61" s="16" t="s">
        <v>89</v>
      </c>
      <c r="G61" s="16" t="s">
        <v>37</v>
      </c>
      <c r="H61" s="15" t="s">
        <v>83</v>
      </c>
      <c r="I61" s="15" t="s">
        <v>14</v>
      </c>
      <c r="J61" s="28">
        <v>44262</v>
      </c>
      <c r="K61" s="18" t="s">
        <v>2355</v>
      </c>
    </row>
    <row r="62" spans="1:11" s="1" customFormat="1" x14ac:dyDescent="0.25">
      <c r="A62" s="5"/>
      <c r="B62" s="15" t="s">
        <v>184</v>
      </c>
      <c r="C62" s="15" t="s">
        <v>37</v>
      </c>
      <c r="D62" s="18" t="s">
        <v>16</v>
      </c>
      <c r="E62" s="61" t="str">
        <f>IF(ISNUMBER(SEARCH("http",Shares[[#This Row],[Video Text]])),HYPERLINK(Shares[[#This Row],[Video Text]],"Video Link"),"")</f>
        <v/>
      </c>
      <c r="F62" s="16" t="s">
        <v>89</v>
      </c>
      <c r="G62" s="16" t="s">
        <v>37</v>
      </c>
      <c r="H62" s="15" t="s">
        <v>83</v>
      </c>
      <c r="I62" s="15" t="s">
        <v>14</v>
      </c>
      <c r="J62" s="28">
        <v>44262</v>
      </c>
      <c r="K62" s="18" t="s">
        <v>2355</v>
      </c>
    </row>
    <row r="63" spans="1:11" s="1" customFormat="1" x14ac:dyDescent="0.25">
      <c r="A63" s="5"/>
      <c r="B63" s="15" t="s">
        <v>185</v>
      </c>
      <c r="C63" s="15" t="s">
        <v>37</v>
      </c>
      <c r="D63" s="18" t="s">
        <v>16</v>
      </c>
      <c r="E63" s="61" t="str">
        <f>IF(ISNUMBER(SEARCH("http",Shares[[#This Row],[Video Text]])),HYPERLINK(Shares[[#This Row],[Video Text]],"Video Link"),"")</f>
        <v/>
      </c>
      <c r="F63" s="16" t="s">
        <v>89</v>
      </c>
      <c r="G63" s="16" t="s">
        <v>37</v>
      </c>
      <c r="H63" s="15" t="s">
        <v>83</v>
      </c>
      <c r="I63" s="15" t="s">
        <v>14</v>
      </c>
      <c r="J63" s="28">
        <v>44262</v>
      </c>
      <c r="K63" s="18" t="s">
        <v>2355</v>
      </c>
    </row>
    <row r="64" spans="1:11" s="1" customFormat="1" x14ac:dyDescent="0.25">
      <c r="A64" s="5"/>
      <c r="B64" s="15" t="s">
        <v>190</v>
      </c>
      <c r="C64" s="15" t="s">
        <v>2008</v>
      </c>
      <c r="D64" s="18" t="s">
        <v>62</v>
      </c>
      <c r="E64" s="61" t="str">
        <f>IF(ISNUMBER(SEARCH("http",Shares[[#This Row],[Video Text]])),HYPERLINK(Shares[[#This Row],[Video Text]],"Video Link"),"")</f>
        <v/>
      </c>
      <c r="F64" s="16" t="s">
        <v>191</v>
      </c>
      <c r="G64" s="16" t="s">
        <v>92</v>
      </c>
      <c r="H64" s="15" t="s">
        <v>39</v>
      </c>
      <c r="I64" s="15" t="s">
        <v>192</v>
      </c>
      <c r="J64" s="28">
        <v>44263</v>
      </c>
      <c r="K64" s="18"/>
    </row>
    <row r="65" spans="1:14" s="1" customFormat="1" x14ac:dyDescent="0.25">
      <c r="A65" s="5"/>
      <c r="B65" s="15" t="s">
        <v>193</v>
      </c>
      <c r="C65" s="15" t="s">
        <v>2008</v>
      </c>
      <c r="D65" s="18" t="s">
        <v>16</v>
      </c>
      <c r="E65" s="61" t="str">
        <f>IF(ISNUMBER(SEARCH("http",Shares[[#This Row],[Video Text]])),HYPERLINK(Shares[[#This Row],[Video Text]],"Video Link"),"")</f>
        <v/>
      </c>
      <c r="F65" s="16" t="s">
        <v>194</v>
      </c>
      <c r="G65" s="16" t="s">
        <v>195</v>
      </c>
      <c r="H65" s="15" t="s">
        <v>30</v>
      </c>
      <c r="I65" s="15" t="s">
        <v>196</v>
      </c>
      <c r="J65" s="28">
        <v>44263</v>
      </c>
      <c r="K65" s="18"/>
    </row>
    <row r="66" spans="1:14" s="1" customFormat="1" x14ac:dyDescent="0.25">
      <c r="A66" s="5"/>
      <c r="B66" s="15" t="s">
        <v>197</v>
      </c>
      <c r="C66" s="15" t="s">
        <v>2008</v>
      </c>
      <c r="D66" s="18" t="s">
        <v>16</v>
      </c>
      <c r="E66" s="61" t="str">
        <f>IF(ISNUMBER(SEARCH("http",Shares[[#This Row],[Video Text]])),HYPERLINK(Shares[[#This Row],[Video Text]],"Video Link"),"")</f>
        <v/>
      </c>
      <c r="F66" s="16" t="s">
        <v>198</v>
      </c>
      <c r="G66" s="16" t="s">
        <v>92</v>
      </c>
      <c r="H66" s="15" t="s">
        <v>30</v>
      </c>
      <c r="I66" s="15" t="s">
        <v>14</v>
      </c>
      <c r="J66" s="28">
        <v>44263</v>
      </c>
      <c r="K66" s="18" t="s">
        <v>2355</v>
      </c>
    </row>
    <row r="67" spans="1:14" s="1" customFormat="1" x14ac:dyDescent="0.25">
      <c r="A67" s="5"/>
      <c r="B67" s="15" t="s">
        <v>203</v>
      </c>
      <c r="C67" s="15" t="s">
        <v>37</v>
      </c>
      <c r="D67" s="18" t="s">
        <v>62</v>
      </c>
      <c r="E67" s="61" t="str">
        <f>IF(ISNUMBER(SEARCH("http",Shares[[#This Row],[Video Text]])),HYPERLINK(Shares[[#This Row],[Video Text]],"Video Link"),"")</f>
        <v/>
      </c>
      <c r="F67" s="16" t="s">
        <v>204</v>
      </c>
      <c r="G67" s="16" t="s">
        <v>205</v>
      </c>
      <c r="H67" s="15" t="s">
        <v>39</v>
      </c>
      <c r="I67" s="15" t="s">
        <v>64</v>
      </c>
      <c r="J67" s="28">
        <v>44264</v>
      </c>
      <c r="K67" s="18"/>
    </row>
    <row r="68" spans="1:14" s="1" customFormat="1" x14ac:dyDescent="0.25">
      <c r="A68" s="5"/>
      <c r="B68" s="15" t="s">
        <v>206</v>
      </c>
      <c r="C68" s="15" t="s">
        <v>37</v>
      </c>
      <c r="D68" s="18" t="s">
        <v>62</v>
      </c>
      <c r="E68" s="61" t="str">
        <f>IF(ISNUMBER(SEARCH("http",Shares[[#This Row],[Video Text]])),HYPERLINK(Shares[[#This Row],[Video Text]],"Video Link"),"")</f>
        <v/>
      </c>
      <c r="F68" s="16" t="s">
        <v>207</v>
      </c>
      <c r="G68" s="16" t="s">
        <v>208</v>
      </c>
      <c r="H68" s="15" t="s">
        <v>39</v>
      </c>
      <c r="I68" s="15" t="s">
        <v>64</v>
      </c>
      <c r="J68" s="28">
        <v>44264</v>
      </c>
      <c r="K68" s="18"/>
    </row>
    <row r="69" spans="1:14" s="1" customFormat="1" x14ac:dyDescent="0.25">
      <c r="A69" s="5"/>
      <c r="B69" s="15" t="s">
        <v>199</v>
      </c>
      <c r="C69" s="15" t="s">
        <v>2012</v>
      </c>
      <c r="D69" s="18" t="s">
        <v>16</v>
      </c>
      <c r="E69" s="61" t="str">
        <f>IF(ISNUMBER(SEARCH("http",Shares[[#This Row],[Video Text]])),HYPERLINK(Shares[[#This Row],[Video Text]],"Video Link"),"")</f>
        <v/>
      </c>
      <c r="F69" s="16" t="s">
        <v>200</v>
      </c>
      <c r="G69" s="16" t="s">
        <v>201</v>
      </c>
      <c r="H69" s="15" t="s">
        <v>30</v>
      </c>
      <c r="I69" s="15" t="s">
        <v>202</v>
      </c>
      <c r="J69" s="28">
        <v>44264</v>
      </c>
      <c r="K69" s="18"/>
    </row>
    <row r="70" spans="1:14" s="1" customFormat="1" x14ac:dyDescent="0.25">
      <c r="A70" s="5"/>
      <c r="B70" s="15" t="s">
        <v>209</v>
      </c>
      <c r="C70" s="15" t="s">
        <v>2008</v>
      </c>
      <c r="D70" s="18" t="s">
        <v>16</v>
      </c>
      <c r="E70" s="61" t="str">
        <f>IF(ISNUMBER(SEARCH("http",Shares[[#This Row],[Video Text]])),HYPERLINK(Shares[[#This Row],[Video Text]],"Video Link"),"")</f>
        <v/>
      </c>
      <c r="F70" s="16" t="s">
        <v>210</v>
      </c>
      <c r="G70" s="16" t="s">
        <v>211</v>
      </c>
      <c r="H70" s="15" t="s">
        <v>30</v>
      </c>
      <c r="I70" s="15" t="s">
        <v>14</v>
      </c>
      <c r="J70" s="28">
        <v>44265</v>
      </c>
      <c r="K70" s="18" t="s">
        <v>2355</v>
      </c>
    </row>
    <row r="71" spans="1:14" s="1" customFormat="1" x14ac:dyDescent="0.25">
      <c r="A71" s="5"/>
      <c r="B71" s="15" t="s">
        <v>212</v>
      </c>
      <c r="C71" s="15" t="s">
        <v>2008</v>
      </c>
      <c r="D71" s="52" t="s">
        <v>2201</v>
      </c>
      <c r="E71" s="61" t="str">
        <f>IF(ISNUMBER(SEARCH("http",Shares[[#This Row],[Video Text]])),HYPERLINK(Shares[[#This Row],[Video Text]],"Video Link"),"")</f>
        <v>Video Link</v>
      </c>
      <c r="F71" s="16" t="s">
        <v>213</v>
      </c>
      <c r="G71" s="16" t="s">
        <v>214</v>
      </c>
      <c r="H71" s="15" t="s">
        <v>30</v>
      </c>
      <c r="I71" s="15" t="s">
        <v>14</v>
      </c>
      <c r="J71" s="28">
        <v>44265</v>
      </c>
      <c r="K71" s="18" t="s">
        <v>2355</v>
      </c>
    </row>
    <row r="72" spans="1:14" s="1" customFormat="1" x14ac:dyDescent="0.25">
      <c r="A72" s="5"/>
      <c r="B72" s="15" t="s">
        <v>215</v>
      </c>
      <c r="C72" s="15" t="s">
        <v>37</v>
      </c>
      <c r="D72" s="18" t="s">
        <v>62</v>
      </c>
      <c r="E72" s="61" t="str">
        <f>IF(ISNUMBER(SEARCH("http",Shares[[#This Row],[Video Text]])),HYPERLINK(Shares[[#This Row],[Video Text]],"Video Link"),"")</f>
        <v/>
      </c>
      <c r="F72" s="16" t="s">
        <v>216</v>
      </c>
      <c r="G72" s="16" t="s">
        <v>217</v>
      </c>
      <c r="H72" s="8" t="s">
        <v>39</v>
      </c>
      <c r="I72" s="15" t="s">
        <v>218</v>
      </c>
      <c r="J72" s="53">
        <v>44266</v>
      </c>
      <c r="K72" s="18"/>
    </row>
    <row r="73" spans="1:14" s="1" customFormat="1" x14ac:dyDescent="0.25">
      <c r="A73" s="5"/>
      <c r="B73" s="15" t="s">
        <v>219</v>
      </c>
      <c r="C73" s="15" t="s">
        <v>37</v>
      </c>
      <c r="D73" s="18" t="s">
        <v>62</v>
      </c>
      <c r="E73" s="61" t="str">
        <f>IF(ISNUMBER(SEARCH("http",Shares[[#This Row],[Video Text]])),HYPERLINK(Shares[[#This Row],[Video Text]],"Video Link"),"")</f>
        <v/>
      </c>
      <c r="F73" s="16" t="s">
        <v>220</v>
      </c>
      <c r="G73" s="16" t="s">
        <v>221</v>
      </c>
      <c r="H73" s="8" t="s">
        <v>39</v>
      </c>
      <c r="I73" s="15" t="s">
        <v>64</v>
      </c>
      <c r="J73" s="53">
        <v>44266</v>
      </c>
      <c r="K73" s="18"/>
    </row>
    <row r="74" spans="1:14" s="1" customFormat="1" x14ac:dyDescent="0.25">
      <c r="A74" s="5"/>
      <c r="B74" s="15" t="s">
        <v>224</v>
      </c>
      <c r="C74" s="15" t="s">
        <v>37</v>
      </c>
      <c r="D74" s="18" t="s">
        <v>62</v>
      </c>
      <c r="E74" s="61" t="str">
        <f>IF(ISNUMBER(SEARCH("http",Shares[[#This Row],[Video Text]])),HYPERLINK(Shares[[#This Row],[Video Text]],"Video Link"),"")</f>
        <v/>
      </c>
      <c r="F74" s="16" t="s">
        <v>37</v>
      </c>
      <c r="G74" s="16" t="s">
        <v>37</v>
      </c>
      <c r="H74" s="8" t="s">
        <v>38</v>
      </c>
      <c r="I74" s="15" t="s">
        <v>225</v>
      </c>
      <c r="J74" s="53">
        <v>44267</v>
      </c>
      <c r="K74" s="18"/>
    </row>
    <row r="75" spans="1:14" x14ac:dyDescent="0.25">
      <c r="A75" s="5"/>
      <c r="B75" s="15" t="s">
        <v>222</v>
      </c>
      <c r="C75" s="15" t="s">
        <v>2008</v>
      </c>
      <c r="D75" s="52" t="s">
        <v>2137</v>
      </c>
      <c r="E75" s="61" t="str">
        <f>IF(ISNUMBER(SEARCH("http",Shares[[#This Row],[Video Text]])),HYPERLINK(Shares[[#This Row],[Video Text]],"Video Link"),"")</f>
        <v>Video Link</v>
      </c>
      <c r="F75" s="16" t="s">
        <v>20</v>
      </c>
      <c r="G75" s="16" t="s">
        <v>21</v>
      </c>
      <c r="H75" s="8" t="s">
        <v>30</v>
      </c>
      <c r="I75" s="15" t="s">
        <v>223</v>
      </c>
      <c r="J75" s="53">
        <v>44267</v>
      </c>
      <c r="K75" s="18"/>
    </row>
    <row r="76" spans="1:14" s="1" customFormat="1" x14ac:dyDescent="0.25">
      <c r="A76" s="5"/>
      <c r="B76" s="15" t="s">
        <v>226</v>
      </c>
      <c r="C76" s="15" t="s">
        <v>2008</v>
      </c>
      <c r="D76" s="18" t="s">
        <v>16</v>
      </c>
      <c r="E76" s="61" t="str">
        <f>IF(ISNUMBER(SEARCH("http",Shares[[#This Row],[Video Text]])),HYPERLINK(Shares[[#This Row],[Video Text]],"Video Link"),"")</f>
        <v/>
      </c>
      <c r="F76" s="16" t="s">
        <v>227</v>
      </c>
      <c r="G76" s="16" t="s">
        <v>228</v>
      </c>
      <c r="H76" s="8" t="s">
        <v>30</v>
      </c>
      <c r="I76" s="15" t="s">
        <v>225</v>
      </c>
      <c r="J76" s="53">
        <v>44267</v>
      </c>
      <c r="K76" s="18"/>
    </row>
    <row r="77" spans="1:14" s="1" customFormat="1" x14ac:dyDescent="0.25">
      <c r="A77" s="5"/>
      <c r="B77" s="15" t="s">
        <v>229</v>
      </c>
      <c r="C77" s="15" t="s">
        <v>2008</v>
      </c>
      <c r="D77" s="18" t="s">
        <v>16</v>
      </c>
      <c r="E77" s="61" t="str">
        <f>IF(ISNUMBER(SEARCH("http",Shares[[#This Row],[Video Text]])),HYPERLINK(Shares[[#This Row],[Video Text]],"Video Link"),"")</f>
        <v/>
      </c>
      <c r="F77" s="16" t="s">
        <v>230</v>
      </c>
      <c r="G77" s="16" t="s">
        <v>231</v>
      </c>
      <c r="H77" s="8" t="s">
        <v>30</v>
      </c>
      <c r="I77" s="15" t="s">
        <v>14</v>
      </c>
      <c r="J77" s="53">
        <v>44267</v>
      </c>
      <c r="K77" s="18" t="s">
        <v>2355</v>
      </c>
    </row>
    <row r="78" spans="1:14" s="1" customFormat="1" x14ac:dyDescent="0.25">
      <c r="A78" s="5"/>
      <c r="B78" s="15" t="s">
        <v>232</v>
      </c>
      <c r="C78" s="15" t="s">
        <v>37</v>
      </c>
      <c r="D78" s="18" t="s">
        <v>62</v>
      </c>
      <c r="E78" s="61" t="str">
        <f>IF(ISNUMBER(SEARCH("http",Shares[[#This Row],[Video Text]])),HYPERLINK(Shares[[#This Row],[Video Text]],"Video Link"),"")</f>
        <v/>
      </c>
      <c r="F78" s="16" t="s">
        <v>233</v>
      </c>
      <c r="G78" s="16" t="s">
        <v>234</v>
      </c>
      <c r="H78" s="8" t="s">
        <v>39</v>
      </c>
      <c r="I78" s="15" t="s">
        <v>64</v>
      </c>
      <c r="J78" s="53">
        <v>44270</v>
      </c>
      <c r="K78" s="18"/>
    </row>
    <row r="79" spans="1:14" s="1" customFormat="1" x14ac:dyDescent="0.25">
      <c r="A79" s="5"/>
      <c r="B79" s="15" t="s">
        <v>235</v>
      </c>
      <c r="C79" s="15" t="s">
        <v>37</v>
      </c>
      <c r="D79" s="18" t="s">
        <v>62</v>
      </c>
      <c r="E79" s="61" t="str">
        <f>IF(ISNUMBER(SEARCH("http",Shares[[#This Row],[Video Text]])),HYPERLINK(Shares[[#This Row],[Video Text]],"Video Link"),"")</f>
        <v/>
      </c>
      <c r="F79" s="16" t="s">
        <v>236</v>
      </c>
      <c r="G79" s="16" t="s">
        <v>237</v>
      </c>
      <c r="H79" s="8" t="s">
        <v>39</v>
      </c>
      <c r="I79" s="15" t="s">
        <v>64</v>
      </c>
      <c r="J79" s="53">
        <v>44270</v>
      </c>
      <c r="K79" s="18"/>
    </row>
    <row r="80" spans="1:14" s="1" customFormat="1" x14ac:dyDescent="0.25">
      <c r="A80" s="5"/>
      <c r="B80" s="15" t="s">
        <v>238</v>
      </c>
      <c r="C80" s="15" t="s">
        <v>37</v>
      </c>
      <c r="D80" s="18" t="s">
        <v>62</v>
      </c>
      <c r="E80" s="61" t="str">
        <f>IF(ISNUMBER(SEARCH("http",Shares[[#This Row],[Video Text]])),HYPERLINK(Shares[[#This Row],[Video Text]],"Video Link"),"")</f>
        <v/>
      </c>
      <c r="F80" s="16" t="s">
        <v>239</v>
      </c>
      <c r="G80" s="16" t="s">
        <v>240</v>
      </c>
      <c r="H80" s="8" t="s">
        <v>39</v>
      </c>
      <c r="I80" s="15" t="s">
        <v>64</v>
      </c>
      <c r="J80" s="53">
        <v>44270</v>
      </c>
      <c r="K80" s="18"/>
      <c r="L80" s="5"/>
      <c r="M80" s="5"/>
      <c r="N80" s="5"/>
    </row>
    <row r="81" spans="1:14" s="1" customFormat="1" x14ac:dyDescent="0.25">
      <c r="A81" s="5"/>
      <c r="B81" s="15" t="s">
        <v>241</v>
      </c>
      <c r="C81" s="15" t="s">
        <v>37</v>
      </c>
      <c r="D81" s="18" t="s">
        <v>62</v>
      </c>
      <c r="E81" s="61" t="str">
        <f>IF(ISNUMBER(SEARCH("http",Shares[[#This Row],[Video Text]])),HYPERLINK(Shares[[#This Row],[Video Text]],"Video Link"),"")</f>
        <v/>
      </c>
      <c r="F81" s="16" t="s">
        <v>227</v>
      </c>
      <c r="G81" s="16" t="s">
        <v>242</v>
      </c>
      <c r="H81" s="8" t="s">
        <v>39</v>
      </c>
      <c r="I81" s="15" t="s">
        <v>64</v>
      </c>
      <c r="J81" s="53">
        <v>44270</v>
      </c>
      <c r="K81" s="18"/>
      <c r="L81" s="5"/>
      <c r="M81" s="5"/>
      <c r="N81" s="5"/>
    </row>
    <row r="82" spans="1:14" s="1" customFormat="1" x14ac:dyDescent="0.25">
      <c r="A82" s="5"/>
      <c r="B82" s="15" t="s">
        <v>243</v>
      </c>
      <c r="C82" s="15" t="s">
        <v>2008</v>
      </c>
      <c r="D82" s="18" t="s">
        <v>16</v>
      </c>
      <c r="E82" s="61" t="str">
        <f>IF(ISNUMBER(SEARCH("http",Shares[[#This Row],[Video Text]])),HYPERLINK(Shares[[#This Row],[Video Text]],"Video Link"),"")</f>
        <v/>
      </c>
      <c r="F82" s="16" t="s">
        <v>244</v>
      </c>
      <c r="G82" s="16" t="s">
        <v>245</v>
      </c>
      <c r="H82" s="8" t="s">
        <v>30</v>
      </c>
      <c r="I82" s="15" t="s">
        <v>246</v>
      </c>
      <c r="J82" s="53">
        <v>44271</v>
      </c>
      <c r="K82" s="18" t="s">
        <v>2355</v>
      </c>
      <c r="L82" s="5"/>
      <c r="M82" s="5"/>
      <c r="N82" s="5"/>
    </row>
    <row r="83" spans="1:14" s="1" customFormat="1" x14ac:dyDescent="0.25">
      <c r="A83" s="5"/>
      <c r="B83" s="15" t="s">
        <v>260</v>
      </c>
      <c r="C83" s="15" t="s">
        <v>37</v>
      </c>
      <c r="D83" s="18" t="s">
        <v>62</v>
      </c>
      <c r="E83" s="61" t="str">
        <f>IF(ISNUMBER(SEARCH("http",Shares[[#This Row],[Video Text]])),HYPERLINK(Shares[[#This Row],[Video Text]],"Video Link"),"")</f>
        <v/>
      </c>
      <c r="F83" s="16" t="s">
        <v>261</v>
      </c>
      <c r="G83" s="16" t="s">
        <v>74</v>
      </c>
      <c r="H83" s="8" t="s">
        <v>39</v>
      </c>
      <c r="I83" s="15" t="s">
        <v>262</v>
      </c>
      <c r="J83" s="53">
        <v>44273</v>
      </c>
      <c r="K83" s="18"/>
      <c r="L83" s="5"/>
      <c r="M83" s="5"/>
      <c r="N83" s="5"/>
    </row>
    <row r="84" spans="1:14" s="1" customFormat="1" x14ac:dyDescent="0.25">
      <c r="A84" s="5"/>
      <c r="B84" s="15" t="s">
        <v>267</v>
      </c>
      <c r="C84" s="15" t="s">
        <v>37</v>
      </c>
      <c r="D84" s="18" t="s">
        <v>62</v>
      </c>
      <c r="E84" s="61" t="str">
        <f>IF(ISNUMBER(SEARCH("http",Shares[[#This Row],[Video Text]])),HYPERLINK(Shares[[#This Row],[Video Text]],"Video Link"),"")</f>
        <v/>
      </c>
      <c r="F84" s="16" t="s">
        <v>268</v>
      </c>
      <c r="G84" s="16" t="s">
        <v>269</v>
      </c>
      <c r="H84" s="8" t="s">
        <v>39</v>
      </c>
      <c r="I84" s="15" t="s">
        <v>266</v>
      </c>
      <c r="J84" s="53">
        <v>44273</v>
      </c>
      <c r="K84" s="18"/>
      <c r="L84" s="5"/>
      <c r="M84" s="5"/>
      <c r="N84" s="5"/>
    </row>
    <row r="85" spans="1:14" s="1" customFormat="1" x14ac:dyDescent="0.25">
      <c r="A85" s="5"/>
      <c r="B85" s="15" t="s">
        <v>252</v>
      </c>
      <c r="C85" s="15"/>
      <c r="D85" s="52" t="s">
        <v>1950</v>
      </c>
      <c r="E85" s="61" t="str">
        <f>IF(ISNUMBER(SEARCH("http",Shares[[#This Row],[Video Text]])),HYPERLINK(Shares[[#This Row],[Video Text]],"Video Link"),"")</f>
        <v>Video Link</v>
      </c>
      <c r="F85" s="16" t="s">
        <v>253</v>
      </c>
      <c r="G85" s="16" t="s">
        <v>254</v>
      </c>
      <c r="H85" s="8" t="s">
        <v>30</v>
      </c>
      <c r="I85" s="15" t="s">
        <v>255</v>
      </c>
      <c r="J85" s="53">
        <v>44273</v>
      </c>
      <c r="K85" s="18"/>
      <c r="L85" s="5"/>
      <c r="M85" s="5"/>
      <c r="N85" s="5"/>
    </row>
    <row r="86" spans="1:14" s="1" customFormat="1" x14ac:dyDescent="0.25">
      <c r="A86" s="5"/>
      <c r="B86" s="15" t="s">
        <v>256</v>
      </c>
      <c r="C86" s="15" t="s">
        <v>2008</v>
      </c>
      <c r="D86" s="52" t="s">
        <v>257</v>
      </c>
      <c r="E86" s="61" t="str">
        <f>IF(ISNUMBER(SEARCH("http",Shares[[#This Row],[Video Text]])),HYPERLINK(Shares[[#This Row],[Video Text]],"Video Link"),"")</f>
        <v>Video Link</v>
      </c>
      <c r="F86" s="16" t="s">
        <v>258</v>
      </c>
      <c r="G86" s="16" t="s">
        <v>120</v>
      </c>
      <c r="H86" s="8" t="s">
        <v>30</v>
      </c>
      <c r="I86" s="15" t="s">
        <v>259</v>
      </c>
      <c r="J86" s="53">
        <v>44273</v>
      </c>
      <c r="K86" s="18"/>
      <c r="L86" s="5"/>
      <c r="M86" s="5"/>
      <c r="N86" s="5"/>
    </row>
    <row r="87" spans="1:14" s="1" customFormat="1" x14ac:dyDescent="0.25">
      <c r="A87" s="5"/>
      <c r="B87" s="15" t="s">
        <v>247</v>
      </c>
      <c r="C87" s="15" t="s">
        <v>2008</v>
      </c>
      <c r="D87" s="52" t="s">
        <v>248</v>
      </c>
      <c r="E87" s="61" t="str">
        <f>IF(ISNUMBER(SEARCH("http",Shares[[#This Row],[Video Text]])),HYPERLINK(Shares[[#This Row],[Video Text]],"Video Link"),"")</f>
        <v>Video Link</v>
      </c>
      <c r="F87" s="16" t="s">
        <v>249</v>
      </c>
      <c r="G87" s="16" t="s">
        <v>250</v>
      </c>
      <c r="H87" s="8" t="s">
        <v>2090</v>
      </c>
      <c r="I87" s="15" t="s">
        <v>251</v>
      </c>
      <c r="J87" s="53">
        <v>44273</v>
      </c>
      <c r="K87" s="18"/>
      <c r="L87" s="5"/>
      <c r="M87" s="5"/>
      <c r="N87" s="5"/>
    </row>
    <row r="88" spans="1:14" s="1" customFormat="1" x14ac:dyDescent="0.25">
      <c r="A88" s="5"/>
      <c r="B88" s="15" t="s">
        <v>263</v>
      </c>
      <c r="C88" s="15"/>
      <c r="D88" s="18" t="s">
        <v>16</v>
      </c>
      <c r="E88" s="61" t="str">
        <f>IF(ISNUMBER(SEARCH("http",Shares[[#This Row],[Video Text]])),HYPERLINK(Shares[[#This Row],[Video Text]],"Video Link"),"")</f>
        <v/>
      </c>
      <c r="F88" s="16" t="s">
        <v>264</v>
      </c>
      <c r="G88" s="16" t="s">
        <v>265</v>
      </c>
      <c r="H88" s="8" t="s">
        <v>2090</v>
      </c>
      <c r="I88" s="15" t="s">
        <v>266</v>
      </c>
      <c r="J88" s="53">
        <v>44273</v>
      </c>
      <c r="K88" s="18"/>
      <c r="L88" s="5"/>
      <c r="M88" s="5"/>
      <c r="N88" s="5"/>
    </row>
    <row r="89" spans="1:14" s="1" customFormat="1" x14ac:dyDescent="0.25">
      <c r="A89" s="5"/>
      <c r="B89" s="15" t="s">
        <v>289</v>
      </c>
      <c r="C89" s="15" t="s">
        <v>2008</v>
      </c>
      <c r="D89" s="18" t="s">
        <v>62</v>
      </c>
      <c r="E89" s="61" t="str">
        <f>IF(ISNUMBER(SEARCH("http",Shares[[#This Row],[Video Text]])),HYPERLINK(Shares[[#This Row],[Video Text]],"Video Link"),"")</f>
        <v/>
      </c>
      <c r="F89" s="16" t="s">
        <v>290</v>
      </c>
      <c r="G89" s="16" t="s">
        <v>291</v>
      </c>
      <c r="H89" s="8" t="s">
        <v>39</v>
      </c>
      <c r="I89" s="15" t="s">
        <v>292</v>
      </c>
      <c r="J89" s="53">
        <v>44274</v>
      </c>
      <c r="K89" s="18"/>
      <c r="L89" s="5"/>
      <c r="M89" s="5"/>
      <c r="N89" s="5"/>
    </row>
    <row r="90" spans="1:14" s="1" customFormat="1" x14ac:dyDescent="0.25">
      <c r="A90" s="5"/>
      <c r="B90" s="15" t="s">
        <v>270</v>
      </c>
      <c r="C90" s="15" t="s">
        <v>2008</v>
      </c>
      <c r="D90" s="52" t="s">
        <v>271</v>
      </c>
      <c r="E90" s="61" t="str">
        <f>IF(ISNUMBER(SEARCH("http",Shares[[#This Row],[Video Text]])),HYPERLINK(Shares[[#This Row],[Video Text]],"Video Link"),"")</f>
        <v>Video Link</v>
      </c>
      <c r="F90" s="16" t="s">
        <v>272</v>
      </c>
      <c r="G90" s="16" t="s">
        <v>273</v>
      </c>
      <c r="H90" s="8" t="s">
        <v>30</v>
      </c>
      <c r="I90" s="15" t="s">
        <v>274</v>
      </c>
      <c r="J90" s="28">
        <v>44274</v>
      </c>
      <c r="K90" s="18"/>
      <c r="L90" s="5"/>
      <c r="M90" s="5"/>
      <c r="N90" s="5"/>
    </row>
    <row r="91" spans="1:14" s="1" customFormat="1" x14ac:dyDescent="0.25">
      <c r="A91" s="5"/>
      <c r="B91" s="15" t="s">
        <v>275</v>
      </c>
      <c r="C91" s="15" t="s">
        <v>2008</v>
      </c>
      <c r="D91" s="52" t="s">
        <v>276</v>
      </c>
      <c r="E91" s="61" t="str">
        <f>IF(ISNUMBER(SEARCH("http",Shares[[#This Row],[Video Text]])),HYPERLINK(Shares[[#This Row],[Video Text]],"Video Link"),"")</f>
        <v>Video Link</v>
      </c>
      <c r="F91" s="16" t="s">
        <v>277</v>
      </c>
      <c r="G91" s="16" t="s">
        <v>278</v>
      </c>
      <c r="H91" s="8" t="s">
        <v>30</v>
      </c>
      <c r="I91" s="15" t="s">
        <v>279</v>
      </c>
      <c r="J91" s="28">
        <v>44274</v>
      </c>
      <c r="K91" s="18"/>
      <c r="L91" s="5"/>
      <c r="M91" s="5"/>
      <c r="N91" s="5"/>
    </row>
    <row r="92" spans="1:14" s="1" customFormat="1" x14ac:dyDescent="0.25">
      <c r="A92" s="5"/>
      <c r="B92" s="15" t="s">
        <v>280</v>
      </c>
      <c r="C92" s="15" t="s">
        <v>2008</v>
      </c>
      <c r="D92" s="52" t="s">
        <v>281</v>
      </c>
      <c r="E92" s="61" t="str">
        <f>IF(ISNUMBER(SEARCH("http",Shares[[#This Row],[Video Text]])),HYPERLINK(Shares[[#This Row],[Video Text]],"Video Link"),"")</f>
        <v>Video Link</v>
      </c>
      <c r="F92" s="16" t="s">
        <v>282</v>
      </c>
      <c r="G92" s="16" t="s">
        <v>283</v>
      </c>
      <c r="H92" s="8" t="s">
        <v>30</v>
      </c>
      <c r="I92" s="15" t="s">
        <v>259</v>
      </c>
      <c r="J92" s="53">
        <v>44274</v>
      </c>
      <c r="K92" s="18"/>
      <c r="L92" s="5"/>
      <c r="M92" s="5"/>
      <c r="N92" s="5"/>
    </row>
    <row r="93" spans="1:14" s="1" customFormat="1" x14ac:dyDescent="0.25">
      <c r="A93" s="5"/>
      <c r="B93" s="15" t="s">
        <v>284</v>
      </c>
      <c r="C93" s="15" t="s">
        <v>2008</v>
      </c>
      <c r="D93" s="52" t="s">
        <v>285</v>
      </c>
      <c r="E93" s="61" t="str">
        <f>IF(ISNUMBER(SEARCH("http",Shares[[#This Row],[Video Text]])),HYPERLINK(Shares[[#This Row],[Video Text]],"Video Link"),"")</f>
        <v>Video Link</v>
      </c>
      <c r="F93" s="16" t="s">
        <v>286</v>
      </c>
      <c r="G93" s="16" t="s">
        <v>287</v>
      </c>
      <c r="H93" s="8" t="s">
        <v>30</v>
      </c>
      <c r="I93" s="15" t="s">
        <v>2357</v>
      </c>
      <c r="J93" s="28">
        <v>44274</v>
      </c>
      <c r="K93" s="18"/>
      <c r="L93" s="5"/>
      <c r="M93" s="5"/>
      <c r="N93" s="5"/>
    </row>
    <row r="94" spans="1:14" s="1" customFormat="1" x14ac:dyDescent="0.25">
      <c r="A94" s="5"/>
      <c r="B94" s="15" t="s">
        <v>330</v>
      </c>
      <c r="C94" s="15" t="s">
        <v>37</v>
      </c>
      <c r="D94" s="18" t="s">
        <v>62</v>
      </c>
      <c r="E94" s="61" t="str">
        <f>IF(ISNUMBER(SEARCH("http",Shares[[#This Row],[Video Text]])),HYPERLINK(Shares[[#This Row],[Video Text]],"Video Link"),"")</f>
        <v/>
      </c>
      <c r="F94" s="16" t="s">
        <v>331</v>
      </c>
      <c r="G94" s="16" t="s">
        <v>332</v>
      </c>
      <c r="H94" s="8" t="s">
        <v>39</v>
      </c>
      <c r="I94" s="15" t="s">
        <v>333</v>
      </c>
      <c r="J94" s="28">
        <v>44275</v>
      </c>
      <c r="K94" s="18"/>
      <c r="L94" s="5"/>
      <c r="M94" s="5"/>
      <c r="N94" s="5"/>
    </row>
    <row r="95" spans="1:14" s="1" customFormat="1" x14ac:dyDescent="0.25">
      <c r="A95" s="5"/>
      <c r="B95" s="15" t="s">
        <v>297</v>
      </c>
      <c r="C95" s="15" t="s">
        <v>37</v>
      </c>
      <c r="D95" s="18" t="s">
        <v>16</v>
      </c>
      <c r="E95" s="61" t="str">
        <f>IF(ISNUMBER(SEARCH("http",Shares[[#This Row],[Video Text]])),HYPERLINK(Shares[[#This Row],[Video Text]],"Video Link"),"")</f>
        <v/>
      </c>
      <c r="F95" s="16" t="s">
        <v>37</v>
      </c>
      <c r="G95" s="16" t="s">
        <v>37</v>
      </c>
      <c r="H95" s="8" t="s">
        <v>298</v>
      </c>
      <c r="I95" s="15" t="s">
        <v>299</v>
      </c>
      <c r="J95" s="28">
        <v>44275</v>
      </c>
      <c r="K95" s="18" t="s">
        <v>2355</v>
      </c>
      <c r="L95" s="5"/>
      <c r="M95" s="5"/>
      <c r="N95" s="5"/>
    </row>
    <row r="96" spans="1:14" s="1" customFormat="1" x14ac:dyDescent="0.25">
      <c r="A96" s="5"/>
      <c r="B96" s="15" t="s">
        <v>293</v>
      </c>
      <c r="C96" s="15" t="s">
        <v>2008</v>
      </c>
      <c r="D96" s="52" t="s">
        <v>1895</v>
      </c>
      <c r="E96" s="61" t="str">
        <f>IF(ISNUMBER(SEARCH("http",Shares[[#This Row],[Video Text]])),HYPERLINK(Shares[[#This Row],[Video Text]],"Video Link"),"")</f>
        <v>Video Link</v>
      </c>
      <c r="F96" s="16" t="s">
        <v>294</v>
      </c>
      <c r="G96" s="16" t="s">
        <v>295</v>
      </c>
      <c r="H96" s="8" t="s">
        <v>30</v>
      </c>
      <c r="I96" s="15" t="s">
        <v>296</v>
      </c>
      <c r="J96" s="28">
        <v>44275</v>
      </c>
      <c r="K96" s="18"/>
      <c r="L96" s="5"/>
      <c r="M96" s="5"/>
      <c r="N96" s="5"/>
    </row>
    <row r="97" spans="1:14" s="1" customFormat="1" x14ac:dyDescent="0.25">
      <c r="A97" s="5"/>
      <c r="B97" s="15" t="s">
        <v>300</v>
      </c>
      <c r="C97" s="15" t="s">
        <v>2008</v>
      </c>
      <c r="D97" s="52" t="s">
        <v>1896</v>
      </c>
      <c r="E97" s="61" t="str">
        <f>IF(ISNUMBER(SEARCH("http",Shares[[#This Row],[Video Text]])),HYPERLINK(Shares[[#This Row],[Video Text]],"Video Link"),"")</f>
        <v>Video Link</v>
      </c>
      <c r="F97" s="16" t="s">
        <v>301</v>
      </c>
      <c r="G97" s="16" t="s">
        <v>92</v>
      </c>
      <c r="H97" s="8" t="s">
        <v>30</v>
      </c>
      <c r="I97" s="15" t="s">
        <v>302</v>
      </c>
      <c r="J97" s="28">
        <v>44275</v>
      </c>
      <c r="K97" s="18"/>
      <c r="L97" s="5"/>
      <c r="M97" s="5"/>
      <c r="N97" s="5"/>
    </row>
    <row r="98" spans="1:14" s="1" customFormat="1" x14ac:dyDescent="0.25">
      <c r="A98" s="5"/>
      <c r="B98" s="15" t="s">
        <v>303</v>
      </c>
      <c r="C98" s="15" t="s">
        <v>2008</v>
      </c>
      <c r="D98" s="18" t="s">
        <v>16</v>
      </c>
      <c r="E98" s="61" t="str">
        <f>IF(ISNUMBER(SEARCH("http",Shares[[#This Row],[Video Text]])),HYPERLINK(Shares[[#This Row],[Video Text]],"Video Link"),"")</f>
        <v/>
      </c>
      <c r="F98" s="16" t="s">
        <v>304</v>
      </c>
      <c r="G98" s="16" t="s">
        <v>305</v>
      </c>
      <c r="H98" s="8" t="s">
        <v>30</v>
      </c>
      <c r="I98" s="15" t="s">
        <v>306</v>
      </c>
      <c r="J98" s="28">
        <v>44275</v>
      </c>
      <c r="K98" s="18"/>
      <c r="L98" s="5"/>
      <c r="M98" s="5"/>
      <c r="N98" s="5"/>
    </row>
    <row r="99" spans="1:14" s="1" customFormat="1" x14ac:dyDescent="0.25">
      <c r="A99" s="5"/>
      <c r="B99" s="15" t="s">
        <v>307</v>
      </c>
      <c r="C99" s="15"/>
      <c r="D99" s="52" t="s">
        <v>1897</v>
      </c>
      <c r="E99" s="61" t="str">
        <f>IF(ISNUMBER(SEARCH("http",Shares[[#This Row],[Video Text]])),HYPERLINK(Shares[[#This Row],[Video Text]],"Video Link"),"")</f>
        <v>Video Link</v>
      </c>
      <c r="F99" s="16" t="s">
        <v>308</v>
      </c>
      <c r="G99" s="16" t="s">
        <v>309</v>
      </c>
      <c r="H99" s="8" t="s">
        <v>30</v>
      </c>
      <c r="I99" s="15" t="s">
        <v>310</v>
      </c>
      <c r="J99" s="28">
        <v>44275</v>
      </c>
      <c r="K99" s="18"/>
      <c r="L99" s="5"/>
      <c r="M99" s="5"/>
      <c r="N99" s="5"/>
    </row>
    <row r="100" spans="1:14" s="1" customFormat="1" x14ac:dyDescent="0.25">
      <c r="A100" s="5"/>
      <c r="B100" s="15" t="s">
        <v>311</v>
      </c>
      <c r="C100" s="15" t="s">
        <v>2008</v>
      </c>
      <c r="D100" s="18" t="s">
        <v>16</v>
      </c>
      <c r="E100" s="61" t="str">
        <f>IF(ISNUMBER(SEARCH("http",Shares[[#This Row],[Video Text]])),HYPERLINK(Shares[[#This Row],[Video Text]],"Video Link"),"")</f>
        <v/>
      </c>
      <c r="F100" s="16" t="s">
        <v>122</v>
      </c>
      <c r="G100" s="16" t="s">
        <v>283</v>
      </c>
      <c r="H100" s="8" t="s">
        <v>30</v>
      </c>
      <c r="I100" s="15" t="s">
        <v>312</v>
      </c>
      <c r="J100" s="28">
        <v>44275</v>
      </c>
      <c r="K100" s="18"/>
      <c r="L100" s="5"/>
      <c r="M100" s="5"/>
      <c r="N100" s="5"/>
    </row>
    <row r="101" spans="1:14" s="1" customFormat="1" x14ac:dyDescent="0.25">
      <c r="A101" s="5"/>
      <c r="B101" s="15" t="s">
        <v>313</v>
      </c>
      <c r="C101" s="15" t="s">
        <v>2008</v>
      </c>
      <c r="D101" s="18" t="s">
        <v>16</v>
      </c>
      <c r="E101" s="61" t="str">
        <f>IF(ISNUMBER(SEARCH("http",Shares[[#This Row],[Video Text]])),HYPERLINK(Shares[[#This Row],[Video Text]],"Video Link"),"")</f>
        <v/>
      </c>
      <c r="F101" s="16" t="s">
        <v>314</v>
      </c>
      <c r="G101" s="16" t="s">
        <v>315</v>
      </c>
      <c r="H101" s="8" t="s">
        <v>30</v>
      </c>
      <c r="I101" s="15" t="s">
        <v>316</v>
      </c>
      <c r="J101" s="28">
        <v>44275</v>
      </c>
      <c r="K101" s="18"/>
      <c r="L101" s="5"/>
      <c r="M101" s="5"/>
      <c r="N101" s="5"/>
    </row>
    <row r="102" spans="1:14" s="1" customFormat="1" x14ac:dyDescent="0.25">
      <c r="A102" s="5"/>
      <c r="B102" s="15" t="s">
        <v>317</v>
      </c>
      <c r="C102" s="15"/>
      <c r="D102" s="18" t="s">
        <v>16</v>
      </c>
      <c r="E102" s="61" t="str">
        <f>IF(ISNUMBER(SEARCH("http",Shares[[#This Row],[Video Text]])),HYPERLINK(Shares[[#This Row],[Video Text]],"Video Link"),"")</f>
        <v/>
      </c>
      <c r="F102" s="16" t="s">
        <v>318</v>
      </c>
      <c r="G102" s="16" t="s">
        <v>319</v>
      </c>
      <c r="H102" s="8" t="s">
        <v>30</v>
      </c>
      <c r="I102" s="15" t="s">
        <v>64</v>
      </c>
      <c r="J102" s="28">
        <v>44275</v>
      </c>
      <c r="K102" s="18"/>
      <c r="L102" s="5"/>
      <c r="M102" s="5"/>
      <c r="N102" s="5"/>
    </row>
    <row r="103" spans="1:14" s="1" customFormat="1" x14ac:dyDescent="0.25">
      <c r="A103" s="5"/>
      <c r="B103" s="15" t="s">
        <v>320</v>
      </c>
      <c r="C103" s="15" t="s">
        <v>2010</v>
      </c>
      <c r="D103" s="52" t="s">
        <v>1893</v>
      </c>
      <c r="E103" s="61" t="str">
        <f>IF(ISNUMBER(SEARCH("http",Shares[[#This Row],[Video Text]])),HYPERLINK(Shares[[#This Row],[Video Text]],"Video Link"),"")</f>
        <v>Video Link</v>
      </c>
      <c r="F103" s="16" t="s">
        <v>321</v>
      </c>
      <c r="G103" s="16" t="s">
        <v>322</v>
      </c>
      <c r="H103" s="8" t="s">
        <v>30</v>
      </c>
      <c r="I103" s="15" t="s">
        <v>323</v>
      </c>
      <c r="J103" s="28">
        <v>44275</v>
      </c>
      <c r="K103" s="18" t="s">
        <v>2355</v>
      </c>
      <c r="L103" s="5"/>
      <c r="M103" s="5"/>
      <c r="N103" s="5"/>
    </row>
    <row r="104" spans="1:14" s="1" customFormat="1" x14ac:dyDescent="0.25">
      <c r="A104" s="5"/>
      <c r="B104" s="15" t="s">
        <v>324</v>
      </c>
      <c r="C104" s="15" t="s">
        <v>2008</v>
      </c>
      <c r="D104" s="52" t="s">
        <v>1894</v>
      </c>
      <c r="E104" s="61" t="str">
        <f>IF(ISNUMBER(SEARCH("http",Shares[[#This Row],[Video Text]])),HYPERLINK(Shares[[#This Row],[Video Text]],"Video Link"),"")</f>
        <v>Video Link</v>
      </c>
      <c r="F104" s="16" t="s">
        <v>325</v>
      </c>
      <c r="G104" s="16" t="s">
        <v>154</v>
      </c>
      <c r="H104" s="8" t="s">
        <v>30</v>
      </c>
      <c r="I104" s="15" t="s">
        <v>326</v>
      </c>
      <c r="J104" s="28">
        <v>44275</v>
      </c>
      <c r="K104" s="18"/>
      <c r="L104" s="5"/>
      <c r="M104" s="5"/>
      <c r="N104" s="5"/>
    </row>
    <row r="105" spans="1:14" s="2" customFormat="1" x14ac:dyDescent="0.25">
      <c r="A105" s="5"/>
      <c r="B105" s="15" t="s">
        <v>327</v>
      </c>
      <c r="C105" s="15" t="s">
        <v>2008</v>
      </c>
      <c r="D105" s="52" t="s">
        <v>1954</v>
      </c>
      <c r="E105" s="61" t="str">
        <f>IF(ISNUMBER(SEARCH("http",Shares[[#This Row],[Video Text]])),HYPERLINK(Shares[[#This Row],[Video Text]],"Video Link"),"")</f>
        <v>Video Link</v>
      </c>
      <c r="F105" s="16" t="s">
        <v>328</v>
      </c>
      <c r="G105" s="16" t="s">
        <v>329</v>
      </c>
      <c r="H105" s="8" t="s">
        <v>30</v>
      </c>
      <c r="I105" s="15" t="s">
        <v>288</v>
      </c>
      <c r="J105" s="28">
        <v>44275</v>
      </c>
      <c r="K105" s="18" t="s">
        <v>2355</v>
      </c>
      <c r="L105" s="5"/>
      <c r="M105" s="5"/>
      <c r="N105" s="5"/>
    </row>
    <row r="106" spans="1:14" s="2" customFormat="1" x14ac:dyDescent="0.25">
      <c r="A106" s="5"/>
      <c r="B106" s="15" t="s">
        <v>339</v>
      </c>
      <c r="C106" s="15" t="s">
        <v>37</v>
      </c>
      <c r="D106" s="18" t="s">
        <v>62</v>
      </c>
      <c r="E106" s="61" t="str">
        <f>IF(ISNUMBER(SEARCH("http",Shares[[#This Row],[Video Text]])),HYPERLINK(Shares[[#This Row],[Video Text]],"Video Link"),"")</f>
        <v/>
      </c>
      <c r="F106" s="16" t="s">
        <v>340</v>
      </c>
      <c r="G106" s="16" t="s">
        <v>329</v>
      </c>
      <c r="H106" s="8" t="s">
        <v>39</v>
      </c>
      <c r="I106" s="15" t="s">
        <v>288</v>
      </c>
      <c r="J106" s="28">
        <v>44276</v>
      </c>
      <c r="K106" s="18"/>
      <c r="L106" s="5"/>
      <c r="M106" s="5"/>
      <c r="N106" s="5"/>
    </row>
    <row r="107" spans="1:14" s="2" customFormat="1" x14ac:dyDescent="0.25">
      <c r="A107" s="5"/>
      <c r="B107" s="15" t="s">
        <v>341</v>
      </c>
      <c r="C107" s="15" t="s">
        <v>37</v>
      </c>
      <c r="D107" s="18" t="s">
        <v>62</v>
      </c>
      <c r="E107" s="61" t="str">
        <f>IF(ISNUMBER(SEARCH("http",Shares[[#This Row],[Video Text]])),HYPERLINK(Shares[[#This Row],[Video Text]],"Video Link"),"")</f>
        <v/>
      </c>
      <c r="F107" s="16" t="s">
        <v>342</v>
      </c>
      <c r="G107" s="16" t="s">
        <v>343</v>
      </c>
      <c r="H107" s="8" t="s">
        <v>39</v>
      </c>
      <c r="I107" s="15" t="s">
        <v>333</v>
      </c>
      <c r="J107" s="28">
        <v>44276</v>
      </c>
      <c r="K107" s="18"/>
      <c r="L107" s="5"/>
      <c r="M107" s="5"/>
      <c r="N107" s="5"/>
    </row>
    <row r="108" spans="1:14" s="2" customFormat="1" x14ac:dyDescent="0.25">
      <c r="A108" s="5"/>
      <c r="B108" s="15" t="s">
        <v>334</v>
      </c>
      <c r="C108" s="15" t="s">
        <v>37</v>
      </c>
      <c r="D108" s="18" t="s">
        <v>62</v>
      </c>
      <c r="E108" s="61" t="str">
        <f>IF(ISNUMBER(SEARCH("http",Shares[[#This Row],[Video Text]])),HYPERLINK(Shares[[#This Row],[Video Text]],"Video Link"),"")</f>
        <v/>
      </c>
      <c r="F108" s="16" t="s">
        <v>37</v>
      </c>
      <c r="G108" s="16" t="s">
        <v>37</v>
      </c>
      <c r="H108" s="8" t="s">
        <v>298</v>
      </c>
      <c r="I108" s="15" t="s">
        <v>299</v>
      </c>
      <c r="J108" s="28">
        <v>44276</v>
      </c>
      <c r="K108" s="18" t="s">
        <v>2355</v>
      </c>
      <c r="L108" s="5"/>
      <c r="M108" s="5"/>
      <c r="N108" s="5"/>
    </row>
    <row r="109" spans="1:14" s="1" customFormat="1" x14ac:dyDescent="0.25">
      <c r="A109" s="5"/>
      <c r="B109" s="15" t="s">
        <v>335</v>
      </c>
      <c r="C109" s="15" t="s">
        <v>2008</v>
      </c>
      <c r="D109" s="52" t="s">
        <v>1898</v>
      </c>
      <c r="E109" s="61" t="str">
        <f>IF(ISNUMBER(SEARCH("http",Shares[[#This Row],[Video Text]])),HYPERLINK(Shares[[#This Row],[Video Text]],"Video Link"),"")</f>
        <v>Video Link</v>
      </c>
      <c r="F109" s="16" t="s">
        <v>336</v>
      </c>
      <c r="G109" s="16" t="s">
        <v>337</v>
      </c>
      <c r="H109" s="8" t="s">
        <v>30</v>
      </c>
      <c r="I109" s="15" t="s">
        <v>338</v>
      </c>
      <c r="J109" s="28">
        <v>44276</v>
      </c>
      <c r="K109" s="18"/>
      <c r="L109" s="5"/>
      <c r="M109" s="5"/>
      <c r="N109" s="5"/>
    </row>
    <row r="110" spans="1:14" s="2" customFormat="1" x14ac:dyDescent="0.25">
      <c r="A110" s="5"/>
      <c r="B110" s="15" t="s">
        <v>344</v>
      </c>
      <c r="C110" s="15" t="s">
        <v>2013</v>
      </c>
      <c r="D110" s="52" t="s">
        <v>1949</v>
      </c>
      <c r="E110" s="61" t="str">
        <f>IF(ISNUMBER(SEARCH("http",Shares[[#This Row],[Video Text]])),HYPERLINK(Shares[[#This Row],[Video Text]],"Video Link"),"")</f>
        <v>Video Link</v>
      </c>
      <c r="F110" s="16" t="s">
        <v>345</v>
      </c>
      <c r="G110" s="16" t="s">
        <v>346</v>
      </c>
      <c r="H110" s="8" t="s">
        <v>30</v>
      </c>
      <c r="I110" s="15" t="s">
        <v>347</v>
      </c>
      <c r="J110" s="28">
        <v>44277</v>
      </c>
      <c r="K110" s="18"/>
      <c r="L110" s="5"/>
      <c r="M110" s="5"/>
      <c r="N110" s="5"/>
    </row>
    <row r="111" spans="1:14" s="2" customFormat="1" x14ac:dyDescent="0.25">
      <c r="A111" s="5"/>
      <c r="B111" s="15" t="s">
        <v>354</v>
      </c>
      <c r="C111" s="15" t="s">
        <v>37</v>
      </c>
      <c r="D111" s="18" t="s">
        <v>62</v>
      </c>
      <c r="E111" s="61" t="str">
        <f>IF(ISNUMBER(SEARCH("http",Shares[[#This Row],[Video Text]])),HYPERLINK(Shares[[#This Row],[Video Text]],"Video Link"),"")</f>
        <v/>
      </c>
      <c r="F111" s="16" t="s">
        <v>355</v>
      </c>
      <c r="G111" s="16" t="s">
        <v>295</v>
      </c>
      <c r="H111" s="8" t="s">
        <v>39</v>
      </c>
      <c r="I111" s="15" t="s">
        <v>14</v>
      </c>
      <c r="J111" s="28">
        <v>44278</v>
      </c>
      <c r="K111" s="18"/>
      <c r="L111" s="5"/>
      <c r="M111" s="5"/>
      <c r="N111" s="5"/>
    </row>
    <row r="112" spans="1:14" s="2" customFormat="1" x14ac:dyDescent="0.25">
      <c r="A112" s="5"/>
      <c r="B112" s="15" t="s">
        <v>348</v>
      </c>
      <c r="C112" s="15" t="s">
        <v>37</v>
      </c>
      <c r="D112" s="18" t="s">
        <v>62</v>
      </c>
      <c r="E112" s="61" t="str">
        <f>IF(ISNUMBER(SEARCH("http",Shares[[#This Row],[Video Text]])),HYPERLINK(Shares[[#This Row],[Video Text]],"Video Link"),"")</f>
        <v/>
      </c>
      <c r="F112" s="16" t="s">
        <v>37</v>
      </c>
      <c r="G112" s="16" t="s">
        <v>37</v>
      </c>
      <c r="H112" s="8" t="s">
        <v>298</v>
      </c>
      <c r="I112" s="15" t="s">
        <v>299</v>
      </c>
      <c r="J112" s="28">
        <v>44278</v>
      </c>
      <c r="K112" s="18" t="s">
        <v>2355</v>
      </c>
      <c r="L112" s="5"/>
      <c r="M112" s="5"/>
      <c r="N112" s="5"/>
    </row>
    <row r="113" spans="1:14" s="2" customFormat="1" x14ac:dyDescent="0.25">
      <c r="A113" s="5"/>
      <c r="B113" s="15" t="s">
        <v>2447</v>
      </c>
      <c r="C113" s="15" t="s">
        <v>2010</v>
      </c>
      <c r="D113" s="52" t="s">
        <v>2448</v>
      </c>
      <c r="E113" s="61" t="str">
        <f>IF(ISNUMBER(SEARCH("http",Shares[[#This Row],[Video Text]])),HYPERLINK(Shares[[#This Row],[Video Text]],"Video Link"),"")</f>
        <v>Video Link</v>
      </c>
      <c r="F113" s="16" t="s">
        <v>349</v>
      </c>
      <c r="G113" s="16" t="s">
        <v>2449</v>
      </c>
      <c r="H113" s="8" t="s">
        <v>30</v>
      </c>
      <c r="I113" s="15" t="s">
        <v>255</v>
      </c>
      <c r="J113" s="28">
        <v>44278</v>
      </c>
      <c r="K113" s="18"/>
      <c r="L113" s="5"/>
      <c r="M113" s="5"/>
      <c r="N113" s="5"/>
    </row>
    <row r="114" spans="1:14" s="2" customFormat="1" x14ac:dyDescent="0.25">
      <c r="A114" s="5"/>
      <c r="B114" s="15" t="s">
        <v>350</v>
      </c>
      <c r="C114" s="15"/>
      <c r="D114" s="52" t="s">
        <v>1899</v>
      </c>
      <c r="E114" s="61" t="str">
        <f>IF(ISNUMBER(SEARCH("http",Shares[[#This Row],[Video Text]])),HYPERLINK(Shares[[#This Row],[Video Text]],"Video Link"),"")</f>
        <v>Video Link</v>
      </c>
      <c r="F114" s="16" t="s">
        <v>351</v>
      </c>
      <c r="G114" s="16" t="s">
        <v>352</v>
      </c>
      <c r="H114" s="8" t="s">
        <v>30</v>
      </c>
      <c r="I114" s="15" t="s">
        <v>353</v>
      </c>
      <c r="J114" s="28">
        <v>44278</v>
      </c>
      <c r="K114" s="18"/>
      <c r="L114" s="5"/>
      <c r="M114" s="5"/>
      <c r="N114" s="5"/>
    </row>
    <row r="115" spans="1:14" s="2" customFormat="1" x14ac:dyDescent="0.25">
      <c r="A115" s="5"/>
      <c r="B115" s="15" t="s">
        <v>356</v>
      </c>
      <c r="C115" s="15" t="s">
        <v>2008</v>
      </c>
      <c r="D115" s="18" t="s">
        <v>16</v>
      </c>
      <c r="E115" s="61" t="str">
        <f>IF(ISNUMBER(SEARCH("http",Shares[[#This Row],[Video Text]])),HYPERLINK(Shares[[#This Row],[Video Text]],"Video Link"),"")</f>
        <v/>
      </c>
      <c r="F115" s="16" t="s">
        <v>357</v>
      </c>
      <c r="G115" s="16" t="s">
        <v>358</v>
      </c>
      <c r="H115" s="8" t="s">
        <v>30</v>
      </c>
      <c r="I115" s="15" t="s">
        <v>359</v>
      </c>
      <c r="J115" s="28">
        <v>44278</v>
      </c>
      <c r="K115" s="18"/>
      <c r="L115" s="5"/>
      <c r="M115" s="5"/>
      <c r="N115" s="5"/>
    </row>
    <row r="116" spans="1:14" s="2" customFormat="1" x14ac:dyDescent="0.25">
      <c r="A116" s="5"/>
      <c r="B116" s="15" t="s">
        <v>360</v>
      </c>
      <c r="C116" s="15" t="s">
        <v>2008</v>
      </c>
      <c r="D116" s="18" t="s">
        <v>16</v>
      </c>
      <c r="E116" s="61" t="str">
        <f>IF(ISNUMBER(SEARCH("http",Shares[[#This Row],[Video Text]])),HYPERLINK(Shares[[#This Row],[Video Text]],"Video Link"),"")</f>
        <v/>
      </c>
      <c r="F116" s="16" t="s">
        <v>361</v>
      </c>
      <c r="G116" s="16" t="s">
        <v>362</v>
      </c>
      <c r="H116" s="8" t="s">
        <v>30</v>
      </c>
      <c r="I116" s="15" t="s">
        <v>363</v>
      </c>
      <c r="J116" s="28">
        <v>44278</v>
      </c>
      <c r="K116" s="18"/>
      <c r="L116" s="5"/>
      <c r="M116" s="5"/>
      <c r="N116" s="5"/>
    </row>
    <row r="117" spans="1:14" s="2" customFormat="1" x14ac:dyDescent="0.25">
      <c r="A117" s="5"/>
      <c r="B117" s="15" t="s">
        <v>364</v>
      </c>
      <c r="C117" s="15" t="s">
        <v>2008</v>
      </c>
      <c r="D117" s="18" t="s">
        <v>62</v>
      </c>
      <c r="E117" s="61" t="str">
        <f>IF(ISNUMBER(SEARCH("http",Shares[[#This Row],[Video Text]])),HYPERLINK(Shares[[#This Row],[Video Text]],"Video Link"),"")</f>
        <v/>
      </c>
      <c r="F117" s="16" t="s">
        <v>365</v>
      </c>
      <c r="G117" s="16" t="s">
        <v>358</v>
      </c>
      <c r="H117" s="8" t="s">
        <v>39</v>
      </c>
      <c r="I117" s="15" t="s">
        <v>366</v>
      </c>
      <c r="J117" s="28">
        <v>44279</v>
      </c>
      <c r="K117" s="18"/>
      <c r="L117" s="5"/>
      <c r="M117" s="5"/>
      <c r="N117" s="5"/>
    </row>
    <row r="118" spans="1:14" s="2" customFormat="1" x14ac:dyDescent="0.25">
      <c r="A118" s="5"/>
      <c r="B118" s="15" t="s">
        <v>371</v>
      </c>
      <c r="C118" s="15" t="s">
        <v>2010</v>
      </c>
      <c r="D118" s="18" t="s">
        <v>62</v>
      </c>
      <c r="E118" s="61" t="str">
        <f>IF(ISNUMBER(SEARCH("http",Shares[[#This Row],[Video Text]])),HYPERLINK(Shares[[#This Row],[Video Text]],"Video Link"),"")</f>
        <v/>
      </c>
      <c r="F118" s="16" t="s">
        <v>372</v>
      </c>
      <c r="G118" s="16" t="s">
        <v>92</v>
      </c>
      <c r="H118" s="8" t="s">
        <v>39</v>
      </c>
      <c r="I118" s="15" t="s">
        <v>323</v>
      </c>
      <c r="J118" s="28">
        <v>44279</v>
      </c>
      <c r="K118" s="18" t="s">
        <v>2355</v>
      </c>
      <c r="L118" s="5"/>
      <c r="M118" s="5"/>
      <c r="N118" s="5"/>
    </row>
    <row r="119" spans="1:14" s="2" customFormat="1" x14ac:dyDescent="0.25">
      <c r="A119" s="5"/>
      <c r="B119" s="15" t="s">
        <v>367</v>
      </c>
      <c r="C119" s="15"/>
      <c r="D119" s="52" t="s">
        <v>1900</v>
      </c>
      <c r="E119" s="61" t="str">
        <f>IF(ISNUMBER(SEARCH("http",Shares[[#This Row],[Video Text]])),HYPERLINK(Shares[[#This Row],[Video Text]],"Video Link"),"")</f>
        <v>Video Link</v>
      </c>
      <c r="F119" s="16" t="s">
        <v>368</v>
      </c>
      <c r="G119" s="16" t="s">
        <v>369</v>
      </c>
      <c r="H119" s="8" t="s">
        <v>30</v>
      </c>
      <c r="I119" s="15" t="s">
        <v>370</v>
      </c>
      <c r="J119" s="28">
        <v>44279</v>
      </c>
      <c r="K119" s="18"/>
      <c r="L119" s="5"/>
      <c r="M119" s="5"/>
      <c r="N119" s="5"/>
    </row>
    <row r="120" spans="1:14" s="2" customFormat="1" x14ac:dyDescent="0.25">
      <c r="A120" s="5"/>
      <c r="B120" s="15" t="s">
        <v>1951</v>
      </c>
      <c r="C120" s="15" t="s">
        <v>2008</v>
      </c>
      <c r="D120" s="52" t="s">
        <v>1901</v>
      </c>
      <c r="E120" s="61" t="str">
        <f>IF(ISNUMBER(SEARCH("http",Shares[[#This Row],[Video Text]])),HYPERLINK(Shares[[#This Row],[Video Text]],"Video Link"),"")</f>
        <v>Video Link</v>
      </c>
      <c r="F120" s="16" t="s">
        <v>100</v>
      </c>
      <c r="G120" s="16" t="s">
        <v>373</v>
      </c>
      <c r="H120" s="8" t="s">
        <v>30</v>
      </c>
      <c r="I120" s="15" t="s">
        <v>326</v>
      </c>
      <c r="J120" s="28">
        <v>44279</v>
      </c>
      <c r="K120" s="18"/>
      <c r="L120" s="5"/>
      <c r="M120" s="5"/>
      <c r="N120" s="5"/>
    </row>
    <row r="121" spans="1:14" s="2" customFormat="1" x14ac:dyDescent="0.25">
      <c r="A121" s="5"/>
      <c r="B121" s="15" t="s">
        <v>374</v>
      </c>
      <c r="C121" s="15" t="s">
        <v>2008</v>
      </c>
      <c r="D121" s="52" t="s">
        <v>1902</v>
      </c>
      <c r="E121" s="61" t="str">
        <f>IF(ISNUMBER(SEARCH("http",Shares[[#This Row],[Video Text]])),HYPERLINK(Shares[[#This Row],[Video Text]],"Video Link"),"")</f>
        <v>Video Link</v>
      </c>
      <c r="F121" s="16" t="s">
        <v>375</v>
      </c>
      <c r="G121" s="16" t="s">
        <v>376</v>
      </c>
      <c r="H121" s="8" t="s">
        <v>30</v>
      </c>
      <c r="I121" s="15" t="s">
        <v>326</v>
      </c>
      <c r="J121" s="28">
        <v>44279</v>
      </c>
      <c r="K121" s="18"/>
      <c r="L121" s="5"/>
      <c r="M121" s="5"/>
      <c r="N121" s="5"/>
    </row>
    <row r="122" spans="1:14" s="2" customFormat="1" x14ac:dyDescent="0.25">
      <c r="A122" s="5"/>
      <c r="B122" s="15" t="s">
        <v>377</v>
      </c>
      <c r="C122" s="15" t="s">
        <v>2010</v>
      </c>
      <c r="D122" s="52" t="s">
        <v>1903</v>
      </c>
      <c r="E122" s="61" t="str">
        <f>IF(ISNUMBER(SEARCH("http",Shares[[#This Row],[Video Text]])),HYPERLINK(Shares[[#This Row],[Video Text]],"Video Link"),"")</f>
        <v>Video Link</v>
      </c>
      <c r="F122" s="16" t="s">
        <v>378</v>
      </c>
      <c r="G122" s="16" t="s">
        <v>92</v>
      </c>
      <c r="H122" s="8" t="s">
        <v>30</v>
      </c>
      <c r="I122" s="15" t="s">
        <v>288</v>
      </c>
      <c r="J122" s="28">
        <v>44279</v>
      </c>
      <c r="K122" s="18" t="s">
        <v>2355</v>
      </c>
      <c r="L122" s="5"/>
      <c r="M122" s="5"/>
      <c r="N122" s="5"/>
    </row>
    <row r="123" spans="1:14" x14ac:dyDescent="0.25">
      <c r="A123" s="5"/>
      <c r="B123" s="15" t="s">
        <v>379</v>
      </c>
      <c r="C123" s="15" t="s">
        <v>2010</v>
      </c>
      <c r="D123" s="52" t="s">
        <v>1904</v>
      </c>
      <c r="E123" s="61" t="str">
        <f>IF(ISNUMBER(SEARCH("http",Shares[[#This Row],[Video Text]])),HYPERLINK(Shares[[#This Row],[Video Text]],"Video Link"),"")</f>
        <v>Video Link</v>
      </c>
      <c r="F123" s="16" t="s">
        <v>378</v>
      </c>
      <c r="G123" s="16" t="s">
        <v>92</v>
      </c>
      <c r="H123" s="8" t="s">
        <v>30</v>
      </c>
      <c r="I123" s="15" t="s">
        <v>288</v>
      </c>
      <c r="J123" s="28">
        <v>44279</v>
      </c>
      <c r="K123" s="18" t="s">
        <v>2355</v>
      </c>
      <c r="L123" s="5"/>
      <c r="M123" s="5"/>
      <c r="N123" s="5"/>
    </row>
    <row r="124" spans="1:14" x14ac:dyDescent="0.25">
      <c r="A124" s="5"/>
      <c r="B124" s="15" t="s">
        <v>380</v>
      </c>
      <c r="C124" s="15" t="s">
        <v>2010</v>
      </c>
      <c r="D124" s="52" t="s">
        <v>1905</v>
      </c>
      <c r="E124" s="61" t="str">
        <f>IF(ISNUMBER(SEARCH("http",Shares[[#This Row],[Video Text]])),HYPERLINK(Shares[[#This Row],[Video Text]],"Video Link"),"")</f>
        <v>Video Link</v>
      </c>
      <c r="F124" s="16" t="s">
        <v>378</v>
      </c>
      <c r="G124" s="16" t="s">
        <v>92</v>
      </c>
      <c r="H124" s="8" t="s">
        <v>30</v>
      </c>
      <c r="I124" s="15" t="s">
        <v>288</v>
      </c>
      <c r="J124" s="28">
        <v>44279</v>
      </c>
      <c r="K124" s="18" t="s">
        <v>2355</v>
      </c>
      <c r="L124" s="5"/>
      <c r="M124" s="5"/>
      <c r="N124" s="5"/>
    </row>
    <row r="125" spans="1:14" x14ac:dyDescent="0.25">
      <c r="A125" s="5"/>
      <c r="B125" s="15" t="s">
        <v>381</v>
      </c>
      <c r="C125" s="15" t="s">
        <v>2010</v>
      </c>
      <c r="D125" s="52" t="s">
        <v>1906</v>
      </c>
      <c r="E125" s="61" t="str">
        <f>IF(ISNUMBER(SEARCH("http",Shares[[#This Row],[Video Text]])),HYPERLINK(Shares[[#This Row],[Video Text]],"Video Link"),"")</f>
        <v>Video Link</v>
      </c>
      <c r="F125" s="16" t="s">
        <v>378</v>
      </c>
      <c r="G125" s="16" t="s">
        <v>92</v>
      </c>
      <c r="H125" s="8" t="s">
        <v>30</v>
      </c>
      <c r="I125" s="15" t="s">
        <v>288</v>
      </c>
      <c r="J125" s="28">
        <v>44279</v>
      </c>
      <c r="K125" s="18" t="s">
        <v>2355</v>
      </c>
      <c r="L125" s="5"/>
      <c r="M125" s="5"/>
      <c r="N125" s="5"/>
    </row>
    <row r="126" spans="1:14" x14ac:dyDescent="0.25">
      <c r="A126" s="5"/>
      <c r="B126" s="15" t="s">
        <v>382</v>
      </c>
      <c r="C126" s="15" t="s">
        <v>2008</v>
      </c>
      <c r="D126" s="18" t="s">
        <v>16</v>
      </c>
      <c r="E126" s="61" t="str">
        <f>IF(ISNUMBER(SEARCH("http",Shares[[#This Row],[Video Text]])),HYPERLINK(Shares[[#This Row],[Video Text]],"Video Link"),"")</f>
        <v/>
      </c>
      <c r="F126" s="16" t="s">
        <v>383</v>
      </c>
      <c r="G126" s="16" t="s">
        <v>92</v>
      </c>
      <c r="H126" s="8" t="s">
        <v>30</v>
      </c>
      <c r="I126" s="15" t="s">
        <v>384</v>
      </c>
      <c r="J126" s="28">
        <v>44279</v>
      </c>
      <c r="K126" s="18"/>
      <c r="L126" s="5"/>
      <c r="M126" s="5"/>
      <c r="N126" s="5"/>
    </row>
    <row r="127" spans="1:14" x14ac:dyDescent="0.25">
      <c r="A127" s="5"/>
      <c r="B127" s="15" t="s">
        <v>385</v>
      </c>
      <c r="C127" s="15" t="s">
        <v>37</v>
      </c>
      <c r="D127" s="18" t="s">
        <v>62</v>
      </c>
      <c r="E127" s="61" t="str">
        <f>IF(ISNUMBER(SEARCH("http",Shares[[#This Row],[Video Text]])),HYPERLINK(Shares[[#This Row],[Video Text]],"Video Link"),"")</f>
        <v/>
      </c>
      <c r="F127" s="16" t="s">
        <v>386</v>
      </c>
      <c r="G127" s="16" t="s">
        <v>387</v>
      </c>
      <c r="H127" s="8" t="s">
        <v>39</v>
      </c>
      <c r="I127" s="15" t="s">
        <v>388</v>
      </c>
      <c r="J127" s="28">
        <v>44280</v>
      </c>
      <c r="K127" s="18"/>
      <c r="L127" s="5"/>
      <c r="M127" s="5"/>
      <c r="N127" s="5"/>
    </row>
    <row r="128" spans="1:14" x14ac:dyDescent="0.25">
      <c r="A128" s="5"/>
      <c r="B128" s="15" t="s">
        <v>394</v>
      </c>
      <c r="C128" s="15" t="s">
        <v>37</v>
      </c>
      <c r="D128" s="18" t="s">
        <v>62</v>
      </c>
      <c r="E128" s="61" t="str">
        <f>IF(ISNUMBER(SEARCH("http",Shares[[#This Row],[Video Text]])),HYPERLINK(Shares[[#This Row],[Video Text]],"Video Link"),"")</f>
        <v/>
      </c>
      <c r="F128" s="16" t="s">
        <v>395</v>
      </c>
      <c r="G128" s="16" t="s">
        <v>396</v>
      </c>
      <c r="H128" s="8" t="s">
        <v>39</v>
      </c>
      <c r="I128" s="15" t="s">
        <v>397</v>
      </c>
      <c r="J128" s="28">
        <v>44281</v>
      </c>
      <c r="K128" s="18"/>
      <c r="L128" s="5"/>
      <c r="M128" s="5"/>
      <c r="N128" s="5"/>
    </row>
    <row r="129" spans="1:14" x14ac:dyDescent="0.25">
      <c r="A129" s="5"/>
      <c r="B129" s="15" t="s">
        <v>398</v>
      </c>
      <c r="C129" s="15" t="s">
        <v>37</v>
      </c>
      <c r="D129" s="18" t="s">
        <v>62</v>
      </c>
      <c r="E129" s="61" t="str">
        <f>IF(ISNUMBER(SEARCH("http",Shares[[#This Row],[Video Text]])),HYPERLINK(Shares[[#This Row],[Video Text]],"Video Link"),"")</f>
        <v/>
      </c>
      <c r="F129" s="16" t="s">
        <v>399</v>
      </c>
      <c r="G129" s="16" t="s">
        <v>295</v>
      </c>
      <c r="H129" s="8" t="s">
        <v>39</v>
      </c>
      <c r="I129" s="15" t="s">
        <v>397</v>
      </c>
      <c r="J129" s="28">
        <v>44281</v>
      </c>
      <c r="K129" s="18"/>
      <c r="L129" s="5"/>
      <c r="M129" s="5"/>
      <c r="N129" s="5"/>
    </row>
    <row r="130" spans="1:14" x14ac:dyDescent="0.25">
      <c r="A130" s="5"/>
      <c r="B130" s="15" t="s">
        <v>390</v>
      </c>
      <c r="C130" s="15" t="s">
        <v>2010</v>
      </c>
      <c r="D130" s="52" t="s">
        <v>1907</v>
      </c>
      <c r="E130" s="61" t="str">
        <f>IF(ISNUMBER(SEARCH("http",Shares[[#This Row],[Video Text]])),HYPERLINK(Shares[[#This Row],[Video Text]],"Video Link"),"")</f>
        <v>Video Link</v>
      </c>
      <c r="F130" s="16" t="s">
        <v>391</v>
      </c>
      <c r="G130" s="16" t="s">
        <v>392</v>
      </c>
      <c r="H130" s="8" t="s">
        <v>30</v>
      </c>
      <c r="I130" s="15" t="s">
        <v>393</v>
      </c>
      <c r="J130" s="28">
        <v>44281</v>
      </c>
      <c r="K130" s="18"/>
      <c r="L130" s="5"/>
      <c r="M130" s="5"/>
      <c r="N130" s="5"/>
    </row>
    <row r="131" spans="1:14" x14ac:dyDescent="0.25">
      <c r="A131" s="5"/>
      <c r="B131" s="15" t="s">
        <v>400</v>
      </c>
      <c r="C131" s="15" t="s">
        <v>2008</v>
      </c>
      <c r="D131" s="18" t="s">
        <v>16</v>
      </c>
      <c r="E131" s="61" t="str">
        <f>IF(ISNUMBER(SEARCH("http",Shares[[#This Row],[Video Text]])),HYPERLINK(Shares[[#This Row],[Video Text]],"Video Link"),"")</f>
        <v/>
      </c>
      <c r="F131" s="16" t="s">
        <v>401</v>
      </c>
      <c r="G131" s="16" t="s">
        <v>402</v>
      </c>
      <c r="H131" s="8" t="s">
        <v>30</v>
      </c>
      <c r="I131" s="15" t="s">
        <v>64</v>
      </c>
      <c r="J131" s="28">
        <v>44281</v>
      </c>
      <c r="K131" s="18"/>
      <c r="L131" s="5"/>
      <c r="M131" s="5"/>
      <c r="N131" s="5"/>
    </row>
    <row r="132" spans="1:14" x14ac:dyDescent="0.25">
      <c r="A132" s="5"/>
      <c r="B132" s="15" t="s">
        <v>403</v>
      </c>
      <c r="C132" s="15" t="s">
        <v>2008</v>
      </c>
      <c r="D132" s="18" t="s">
        <v>16</v>
      </c>
      <c r="E132" s="61" t="str">
        <f>IF(ISNUMBER(SEARCH("http",Shares[[#This Row],[Video Text]])),HYPERLINK(Shares[[#This Row],[Video Text]],"Video Link"),"")</f>
        <v/>
      </c>
      <c r="F132" s="16" t="s">
        <v>404</v>
      </c>
      <c r="G132" s="16" t="s">
        <v>405</v>
      </c>
      <c r="H132" s="8" t="s">
        <v>30</v>
      </c>
      <c r="I132" s="15" t="s">
        <v>64</v>
      </c>
      <c r="J132" s="28">
        <v>44281</v>
      </c>
      <c r="K132" s="18"/>
      <c r="L132" s="5"/>
      <c r="M132" s="5"/>
      <c r="N132" s="5"/>
    </row>
    <row r="133" spans="1:14" x14ac:dyDescent="0.25">
      <c r="A133" s="5"/>
      <c r="B133" s="15" t="s">
        <v>406</v>
      </c>
      <c r="C133" s="15" t="s">
        <v>2008</v>
      </c>
      <c r="D133" s="52" t="s">
        <v>1908</v>
      </c>
      <c r="E133" s="61" t="str">
        <f>IF(ISNUMBER(SEARCH("http",Shares[[#This Row],[Video Text]])),HYPERLINK(Shares[[#This Row],[Video Text]],"Video Link"),"")</f>
        <v>Video Link</v>
      </c>
      <c r="F133" s="16" t="s">
        <v>407</v>
      </c>
      <c r="G133" s="16" t="s">
        <v>408</v>
      </c>
      <c r="H133" s="8" t="s">
        <v>30</v>
      </c>
      <c r="I133" s="15" t="s">
        <v>409</v>
      </c>
      <c r="J133" s="28">
        <v>44281</v>
      </c>
      <c r="K133" s="18"/>
      <c r="L133" s="5"/>
      <c r="M133" s="5"/>
      <c r="N133" s="5"/>
    </row>
    <row r="134" spans="1:14" x14ac:dyDescent="0.25">
      <c r="A134" s="5"/>
      <c r="B134" s="15" t="s">
        <v>410</v>
      </c>
      <c r="C134" s="15" t="s">
        <v>2010</v>
      </c>
      <c r="D134" s="52" t="s">
        <v>1953</v>
      </c>
      <c r="E134" s="61" t="str">
        <f>IF(ISNUMBER(SEARCH("http",Shares[[#This Row],[Video Text]])),HYPERLINK(Shares[[#This Row],[Video Text]],"Video Link"),"")</f>
        <v>Video Link</v>
      </c>
      <c r="F134" s="16" t="s">
        <v>411</v>
      </c>
      <c r="G134" s="16" t="s">
        <v>412</v>
      </c>
      <c r="H134" s="8" t="s">
        <v>30</v>
      </c>
      <c r="I134" s="15" t="s">
        <v>413</v>
      </c>
      <c r="J134" s="28">
        <v>44282</v>
      </c>
      <c r="K134" s="18"/>
      <c r="L134" s="5"/>
      <c r="M134" s="5"/>
      <c r="N134" s="5"/>
    </row>
    <row r="135" spans="1:14" x14ac:dyDescent="0.25">
      <c r="A135" s="5"/>
      <c r="B135" s="55" t="s">
        <v>414</v>
      </c>
      <c r="C135" s="15" t="s">
        <v>37</v>
      </c>
      <c r="D135" s="18" t="s">
        <v>62</v>
      </c>
      <c r="E135" s="61" t="str">
        <f>IF(ISNUMBER(SEARCH("http",Shares[[#This Row],[Video Text]])),HYPERLINK(Shares[[#This Row],[Video Text]],"Video Link"),"")</f>
        <v/>
      </c>
      <c r="F135" s="16" t="s">
        <v>415</v>
      </c>
      <c r="G135" s="16" t="s">
        <v>416</v>
      </c>
      <c r="H135" s="8" t="s">
        <v>39</v>
      </c>
      <c r="I135" s="15" t="s">
        <v>417</v>
      </c>
      <c r="J135" s="28">
        <v>44286</v>
      </c>
      <c r="K135" s="18"/>
      <c r="L135" s="5"/>
      <c r="M135" s="5"/>
      <c r="N135" s="5"/>
    </row>
    <row r="136" spans="1:14" x14ac:dyDescent="0.25">
      <c r="A136" s="5"/>
      <c r="B136" s="15" t="s">
        <v>414</v>
      </c>
      <c r="C136" s="15" t="s">
        <v>37</v>
      </c>
      <c r="D136" s="18" t="s">
        <v>62</v>
      </c>
      <c r="E136" s="61" t="str">
        <f>IF(ISNUMBER(SEARCH("http",Shares[[#This Row],[Video Text]])),HYPERLINK(Shares[[#This Row],[Video Text]],"Video Link"),"")</f>
        <v/>
      </c>
      <c r="F136" s="16" t="s">
        <v>415</v>
      </c>
      <c r="G136" s="16" t="s">
        <v>416</v>
      </c>
      <c r="H136" s="8" t="s">
        <v>39</v>
      </c>
      <c r="I136" s="15" t="s">
        <v>14</v>
      </c>
      <c r="J136" s="28">
        <v>44287</v>
      </c>
      <c r="K136" s="18"/>
      <c r="L136" s="5"/>
      <c r="M136" s="5"/>
      <c r="N136" s="5"/>
    </row>
    <row r="137" spans="1:14" x14ac:dyDescent="0.25">
      <c r="A137" s="5"/>
      <c r="B137" s="15" t="s">
        <v>418</v>
      </c>
      <c r="C137" s="15" t="s">
        <v>37</v>
      </c>
      <c r="D137" s="18" t="s">
        <v>62</v>
      </c>
      <c r="E137" s="61" t="str">
        <f>IF(ISNUMBER(SEARCH("http",Shares[[#This Row],[Video Text]])),HYPERLINK(Shares[[#This Row],[Video Text]],"Video Link"),"")</f>
        <v/>
      </c>
      <c r="F137" s="16" t="s">
        <v>419</v>
      </c>
      <c r="G137" s="16" t="s">
        <v>420</v>
      </c>
      <c r="H137" s="8" t="s">
        <v>39</v>
      </c>
      <c r="I137" s="15" t="s">
        <v>177</v>
      </c>
      <c r="J137" s="28">
        <v>44287</v>
      </c>
      <c r="K137" s="18"/>
      <c r="L137" s="5"/>
      <c r="M137" s="5"/>
      <c r="N137" s="5"/>
    </row>
    <row r="138" spans="1:14" x14ac:dyDescent="0.25">
      <c r="A138" s="5"/>
      <c r="B138" s="15" t="s">
        <v>421</v>
      </c>
      <c r="C138" s="15" t="s">
        <v>37</v>
      </c>
      <c r="D138" s="18" t="s">
        <v>62</v>
      </c>
      <c r="E138" s="61" t="str">
        <f>IF(ISNUMBER(SEARCH("http",Shares[[#This Row],[Video Text]])),HYPERLINK(Shares[[#This Row],[Video Text]],"Video Link"),"")</f>
        <v/>
      </c>
      <c r="F138" s="16" t="s">
        <v>37</v>
      </c>
      <c r="G138" s="16" t="s">
        <v>37</v>
      </c>
      <c r="H138" s="8" t="s">
        <v>422</v>
      </c>
      <c r="I138" s="15" t="s">
        <v>132</v>
      </c>
      <c r="J138" s="28">
        <v>44289</v>
      </c>
      <c r="K138" s="18"/>
      <c r="L138" s="5"/>
      <c r="M138" s="5"/>
      <c r="N138" s="5"/>
    </row>
    <row r="139" spans="1:14" x14ac:dyDescent="0.25">
      <c r="A139" s="5"/>
      <c r="B139" s="15" t="s">
        <v>423</v>
      </c>
      <c r="C139" s="15" t="s">
        <v>37</v>
      </c>
      <c r="D139" s="18" t="s">
        <v>16</v>
      </c>
      <c r="E139" s="61" t="str">
        <f>IF(ISNUMBER(SEARCH("http",Shares[[#This Row],[Video Text]])),HYPERLINK(Shares[[#This Row],[Video Text]],"Video Link"),"")</f>
        <v/>
      </c>
      <c r="F139" s="16" t="s">
        <v>37</v>
      </c>
      <c r="G139" s="16" t="s">
        <v>37</v>
      </c>
      <c r="H139" s="8" t="s">
        <v>424</v>
      </c>
      <c r="I139" s="15" t="s">
        <v>299</v>
      </c>
      <c r="J139" s="28">
        <v>44290</v>
      </c>
      <c r="K139" s="18" t="s">
        <v>2355</v>
      </c>
      <c r="L139" s="5"/>
      <c r="M139" s="5"/>
      <c r="N139" s="5"/>
    </row>
    <row r="140" spans="1:14" x14ac:dyDescent="0.25">
      <c r="A140" s="5"/>
      <c r="B140" s="15" t="s">
        <v>428</v>
      </c>
      <c r="C140" s="15" t="s">
        <v>37</v>
      </c>
      <c r="D140" s="18" t="s">
        <v>62</v>
      </c>
      <c r="E140" s="61" t="str">
        <f>IF(ISNUMBER(SEARCH("http",Shares[[#This Row],[Video Text]])),HYPERLINK(Shares[[#This Row],[Video Text]],"Video Link"),"")</f>
        <v/>
      </c>
      <c r="F140" s="16" t="s">
        <v>429</v>
      </c>
      <c r="G140" s="16" t="s">
        <v>430</v>
      </c>
      <c r="H140" s="8" t="s">
        <v>39</v>
      </c>
      <c r="I140" s="15" t="s">
        <v>347</v>
      </c>
      <c r="J140" s="28">
        <v>44290</v>
      </c>
      <c r="K140" s="18"/>
      <c r="L140" s="5"/>
      <c r="M140" s="5"/>
      <c r="N140" s="5"/>
    </row>
    <row r="141" spans="1:14" x14ac:dyDescent="0.25">
      <c r="A141" s="5"/>
      <c r="B141" s="15" t="s">
        <v>425</v>
      </c>
      <c r="C141" s="15" t="s">
        <v>2008</v>
      </c>
      <c r="D141" s="52" t="s">
        <v>1909</v>
      </c>
      <c r="E141" s="61" t="str">
        <f>IF(ISNUMBER(SEARCH("http",Shares[[#This Row],[Video Text]])),HYPERLINK(Shares[[#This Row],[Video Text]],"Video Link"),"")</f>
        <v>Video Link</v>
      </c>
      <c r="F141" s="16" t="s">
        <v>314</v>
      </c>
      <c r="G141" s="16" t="s">
        <v>426</v>
      </c>
      <c r="H141" s="8" t="s">
        <v>30</v>
      </c>
      <c r="I141" s="15" t="s">
        <v>427</v>
      </c>
      <c r="J141" s="28">
        <v>44290</v>
      </c>
      <c r="K141" s="18"/>
      <c r="L141" s="5"/>
      <c r="M141" s="5"/>
      <c r="N141" s="5"/>
    </row>
    <row r="142" spans="1:14" x14ac:dyDescent="0.25">
      <c r="A142" s="5"/>
      <c r="B142" s="15" t="s">
        <v>431</v>
      </c>
      <c r="C142" s="15" t="s">
        <v>2008</v>
      </c>
      <c r="D142" s="52" t="s">
        <v>1910</v>
      </c>
      <c r="E142" s="61" t="str">
        <f>IF(ISNUMBER(SEARCH("http",Shares[[#This Row],[Video Text]])),HYPERLINK(Shares[[#This Row],[Video Text]],"Video Link"),"")</f>
        <v>Video Link</v>
      </c>
      <c r="F142" s="16" t="s">
        <v>147</v>
      </c>
      <c r="G142" s="16" t="s">
        <v>148</v>
      </c>
      <c r="H142" s="8" t="s">
        <v>30</v>
      </c>
      <c r="I142" s="15" t="s">
        <v>432</v>
      </c>
      <c r="J142" s="28">
        <v>44290</v>
      </c>
      <c r="K142" s="18"/>
      <c r="L142" s="5"/>
      <c r="M142" s="5"/>
      <c r="N142" s="5"/>
    </row>
    <row r="143" spans="1:14" x14ac:dyDescent="0.25">
      <c r="A143" s="5"/>
      <c r="B143" s="15" t="s">
        <v>433</v>
      </c>
      <c r="C143" s="15"/>
      <c r="D143" s="52" t="s">
        <v>1911</v>
      </c>
      <c r="E143" s="61" t="str">
        <f>IF(ISNUMBER(SEARCH("http",Shares[[#This Row],[Video Text]])),HYPERLINK(Shares[[#This Row],[Video Text]],"Video Link"),"")</f>
        <v>Video Link</v>
      </c>
      <c r="F143" s="16" t="s">
        <v>434</v>
      </c>
      <c r="G143" s="16" t="s">
        <v>435</v>
      </c>
      <c r="H143" s="8" t="s">
        <v>30</v>
      </c>
      <c r="I143" s="15" t="s">
        <v>436</v>
      </c>
      <c r="J143" s="28">
        <v>44294</v>
      </c>
      <c r="K143" s="18"/>
      <c r="L143" s="5"/>
      <c r="M143" s="5"/>
      <c r="N143" s="5"/>
    </row>
    <row r="144" spans="1:14" x14ac:dyDescent="0.25">
      <c r="A144" s="5"/>
      <c r="B144" s="15" t="s">
        <v>437</v>
      </c>
      <c r="C144" s="15" t="s">
        <v>2010</v>
      </c>
      <c r="D144" s="52" t="s">
        <v>1912</v>
      </c>
      <c r="E144" s="61" t="str">
        <f>IF(ISNUMBER(SEARCH("http",Shares[[#This Row],[Video Text]])),HYPERLINK(Shares[[#This Row],[Video Text]],"Video Link"),"")</f>
        <v>Video Link</v>
      </c>
      <c r="F144" s="16" t="s">
        <v>438</v>
      </c>
      <c r="G144" s="16" t="s">
        <v>332</v>
      </c>
      <c r="H144" s="8" t="s">
        <v>30</v>
      </c>
      <c r="I144" s="15" t="s">
        <v>98</v>
      </c>
      <c r="J144" s="28">
        <v>44294</v>
      </c>
      <c r="K144" s="18"/>
      <c r="L144" s="5"/>
      <c r="M144" s="5"/>
      <c r="N144" s="5"/>
    </row>
    <row r="145" spans="1:14" x14ac:dyDescent="0.25">
      <c r="A145" s="5"/>
      <c r="B145" s="15" t="s">
        <v>1983</v>
      </c>
      <c r="C145" s="15" t="s">
        <v>2008</v>
      </c>
      <c r="D145" s="52" t="s">
        <v>1986</v>
      </c>
      <c r="E145" s="61" t="str">
        <f>IF(ISNUMBER(SEARCH("http",Shares[[#This Row],[Video Text]])),HYPERLINK(Shares[[#This Row],[Video Text]],"Video Link"),"")</f>
        <v>Video Link</v>
      </c>
      <c r="F145" s="16" t="s">
        <v>1985</v>
      </c>
      <c r="G145" s="16" t="s">
        <v>1984</v>
      </c>
      <c r="H145" s="8" t="s">
        <v>30</v>
      </c>
      <c r="I145" s="15" t="s">
        <v>439</v>
      </c>
      <c r="J145" s="28">
        <v>44294</v>
      </c>
      <c r="K145" s="18"/>
      <c r="L145" s="5"/>
      <c r="M145" s="5"/>
      <c r="N145" s="5"/>
    </row>
    <row r="146" spans="1:14" x14ac:dyDescent="0.25">
      <c r="A146" s="5"/>
      <c r="B146" s="15" t="s">
        <v>442</v>
      </c>
      <c r="C146" s="15" t="s">
        <v>37</v>
      </c>
      <c r="D146" s="18" t="s">
        <v>62</v>
      </c>
      <c r="E146" s="61" t="str">
        <f>IF(ISNUMBER(SEARCH("http",Shares[[#This Row],[Video Text]])),HYPERLINK(Shares[[#This Row],[Video Text]],"Video Link"),"")</f>
        <v/>
      </c>
      <c r="F146" s="16" t="s">
        <v>342</v>
      </c>
      <c r="G146" s="16" t="s">
        <v>443</v>
      </c>
      <c r="H146" s="8" t="s">
        <v>39</v>
      </c>
      <c r="I146" s="15" t="s">
        <v>177</v>
      </c>
      <c r="J146" s="28">
        <v>44295</v>
      </c>
      <c r="K146" s="18"/>
      <c r="L146" s="5"/>
      <c r="M146" s="5"/>
      <c r="N146" s="5"/>
    </row>
    <row r="147" spans="1:14" x14ac:dyDescent="0.25">
      <c r="A147" s="5"/>
      <c r="B147" s="15" t="s">
        <v>440</v>
      </c>
      <c r="C147" s="15" t="s">
        <v>37</v>
      </c>
      <c r="D147" s="18" t="s">
        <v>62</v>
      </c>
      <c r="E147" s="61" t="str">
        <f>IF(ISNUMBER(SEARCH("http",Shares[[#This Row],[Video Text]])),HYPERLINK(Shares[[#This Row],[Video Text]],"Video Link"),"")</f>
        <v/>
      </c>
      <c r="F147" s="16" t="s">
        <v>37</v>
      </c>
      <c r="G147" s="16" t="s">
        <v>37</v>
      </c>
      <c r="H147" s="15" t="s">
        <v>422</v>
      </c>
      <c r="I147" s="15" t="s">
        <v>441</v>
      </c>
      <c r="J147" s="28">
        <v>44295</v>
      </c>
      <c r="K147" s="18"/>
      <c r="L147" s="5"/>
      <c r="M147" s="5"/>
      <c r="N147" s="5"/>
    </row>
    <row r="148" spans="1:14" x14ac:dyDescent="0.25">
      <c r="A148" s="5"/>
      <c r="B148" s="15" t="s">
        <v>444</v>
      </c>
      <c r="C148" s="15" t="s">
        <v>37</v>
      </c>
      <c r="D148" s="18" t="s">
        <v>62</v>
      </c>
      <c r="E148" s="61" t="str">
        <f>IF(ISNUMBER(SEARCH("http",Shares[[#This Row],[Video Text]])),HYPERLINK(Shares[[#This Row],[Video Text]],"Video Link"),"")</f>
        <v/>
      </c>
      <c r="F148" s="16" t="s">
        <v>37</v>
      </c>
      <c r="G148" s="16" t="s">
        <v>37</v>
      </c>
      <c r="H148" s="8" t="s">
        <v>298</v>
      </c>
      <c r="I148" s="15" t="s">
        <v>14</v>
      </c>
      <c r="J148" s="28">
        <v>44296</v>
      </c>
      <c r="K148" s="18" t="s">
        <v>2355</v>
      </c>
      <c r="L148" s="5"/>
      <c r="M148" s="5"/>
      <c r="N148" s="5"/>
    </row>
    <row r="149" spans="1:14" x14ac:dyDescent="0.25">
      <c r="A149" s="5"/>
      <c r="B149" s="15" t="s">
        <v>451</v>
      </c>
      <c r="C149" s="15" t="s">
        <v>37</v>
      </c>
      <c r="D149" s="18" t="s">
        <v>62</v>
      </c>
      <c r="E149" s="61" t="str">
        <f>IF(ISNUMBER(SEARCH("http",Shares[[#This Row],[Video Text]])),HYPERLINK(Shares[[#This Row],[Video Text]],"Video Link"),"")</f>
        <v/>
      </c>
      <c r="F149" s="16" t="s">
        <v>37</v>
      </c>
      <c r="G149" s="16" t="s">
        <v>37</v>
      </c>
      <c r="H149" s="8" t="s">
        <v>298</v>
      </c>
      <c r="I149" s="15" t="s">
        <v>359</v>
      </c>
      <c r="J149" s="28">
        <v>44297</v>
      </c>
      <c r="K149" s="18"/>
      <c r="L149" s="5"/>
      <c r="M149" s="5"/>
      <c r="N149" s="5"/>
    </row>
    <row r="150" spans="1:14" x14ac:dyDescent="0.25">
      <c r="A150" s="5"/>
      <c r="B150" s="15" t="s">
        <v>445</v>
      </c>
      <c r="C150" s="15" t="s">
        <v>2010</v>
      </c>
      <c r="D150" s="52" t="s">
        <v>1913</v>
      </c>
      <c r="E150" s="61" t="str">
        <f>IF(ISNUMBER(SEARCH("http",Shares[[#This Row],[Video Text]])),HYPERLINK(Shares[[#This Row],[Video Text]],"Video Link"),"")</f>
        <v>Video Link</v>
      </c>
      <c r="F150" s="16" t="s">
        <v>446</v>
      </c>
      <c r="G150" s="16" t="s">
        <v>447</v>
      </c>
      <c r="H150" s="8" t="s">
        <v>30</v>
      </c>
      <c r="I150" s="15" t="s">
        <v>413</v>
      </c>
      <c r="J150" s="28">
        <v>44297</v>
      </c>
      <c r="K150" s="18"/>
      <c r="L150" s="5"/>
      <c r="M150" s="5"/>
      <c r="N150" s="5"/>
    </row>
    <row r="151" spans="1:14" x14ac:dyDescent="0.25">
      <c r="A151" s="5"/>
      <c r="B151" s="15" t="s">
        <v>448</v>
      </c>
      <c r="C151" s="15" t="s">
        <v>2008</v>
      </c>
      <c r="D151" s="52" t="s">
        <v>1914</v>
      </c>
      <c r="E151" s="61" t="str">
        <f>IF(ISNUMBER(SEARCH("http",Shares[[#This Row],[Video Text]])),HYPERLINK(Shares[[#This Row],[Video Text]],"Video Link"),"")</f>
        <v>Video Link</v>
      </c>
      <c r="F151" s="16" t="s">
        <v>449</v>
      </c>
      <c r="G151" s="16" t="s">
        <v>435</v>
      </c>
      <c r="H151" s="8" t="s">
        <v>30</v>
      </c>
      <c r="I151" s="15" t="s">
        <v>450</v>
      </c>
      <c r="J151" s="28">
        <v>44297</v>
      </c>
      <c r="K151" s="18" t="s">
        <v>2355</v>
      </c>
      <c r="L151" s="5"/>
      <c r="M151" s="5"/>
      <c r="N151" s="5"/>
    </row>
    <row r="152" spans="1:14" x14ac:dyDescent="0.25">
      <c r="A152" s="5"/>
      <c r="B152" s="15" t="s">
        <v>452</v>
      </c>
      <c r="C152" s="15" t="s">
        <v>2014</v>
      </c>
      <c r="D152" s="52" t="s">
        <v>1915</v>
      </c>
      <c r="E152" s="61" t="str">
        <f>IF(ISNUMBER(SEARCH("http",Shares[[#This Row],[Video Text]])),HYPERLINK(Shares[[#This Row],[Video Text]],"Video Link"),"")</f>
        <v>Video Link</v>
      </c>
      <c r="F152" s="16" t="s">
        <v>453</v>
      </c>
      <c r="G152" s="16" t="s">
        <v>454</v>
      </c>
      <c r="H152" s="8" t="s">
        <v>30</v>
      </c>
      <c r="I152" s="15" t="s">
        <v>455</v>
      </c>
      <c r="J152" s="28">
        <v>44297</v>
      </c>
      <c r="K152" s="18"/>
      <c r="L152" s="5"/>
      <c r="M152" s="5"/>
      <c r="N152" s="5"/>
    </row>
    <row r="153" spans="1:14" x14ac:dyDescent="0.25">
      <c r="A153" s="5"/>
      <c r="B153" s="15" t="s">
        <v>456</v>
      </c>
      <c r="C153" s="15" t="s">
        <v>2008</v>
      </c>
      <c r="D153" s="18" t="s">
        <v>16</v>
      </c>
      <c r="E153" s="61" t="str">
        <f>IF(ISNUMBER(SEARCH("http",Shares[[#This Row],[Video Text]])),HYPERLINK(Shares[[#This Row],[Video Text]],"Video Link"),"")</f>
        <v/>
      </c>
      <c r="F153" s="16" t="s">
        <v>457</v>
      </c>
      <c r="G153" s="16" t="s">
        <v>458</v>
      </c>
      <c r="H153" s="8" t="s">
        <v>30</v>
      </c>
      <c r="I153" s="15" t="s">
        <v>459</v>
      </c>
      <c r="J153" s="28">
        <v>44298</v>
      </c>
      <c r="K153" s="18"/>
      <c r="L153" s="5"/>
      <c r="M153" s="5"/>
      <c r="N153" s="5"/>
    </row>
    <row r="154" spans="1:14" x14ac:dyDescent="0.25">
      <c r="A154" s="5"/>
      <c r="B154" s="15" t="s">
        <v>460</v>
      </c>
      <c r="C154" s="15" t="s">
        <v>37</v>
      </c>
      <c r="D154" s="18" t="s">
        <v>62</v>
      </c>
      <c r="E154" s="61" t="str">
        <f>IF(ISNUMBER(SEARCH("http",Shares[[#This Row],[Video Text]])),HYPERLINK(Shares[[#This Row],[Video Text]],"Video Link"),"")</f>
        <v/>
      </c>
      <c r="F154" s="16" t="s">
        <v>37</v>
      </c>
      <c r="G154" s="16" t="s">
        <v>37</v>
      </c>
      <c r="H154" s="15" t="s">
        <v>298</v>
      </c>
      <c r="I154" s="15" t="s">
        <v>299</v>
      </c>
      <c r="J154" s="28">
        <v>44299</v>
      </c>
      <c r="K154" s="18" t="s">
        <v>2355</v>
      </c>
      <c r="L154" s="5"/>
      <c r="M154" s="5"/>
      <c r="N154" s="5"/>
    </row>
    <row r="155" spans="1:14" x14ac:dyDescent="0.25">
      <c r="A155" s="5"/>
      <c r="B155" s="15" t="s">
        <v>461</v>
      </c>
      <c r="C155" s="15" t="s">
        <v>37</v>
      </c>
      <c r="D155" s="18" t="s">
        <v>62</v>
      </c>
      <c r="E155" s="61" t="str">
        <f>IF(ISNUMBER(SEARCH("http",Shares[[#This Row],[Video Text]])),HYPERLINK(Shares[[#This Row],[Video Text]],"Video Link"),"")</f>
        <v/>
      </c>
      <c r="F155" s="16" t="s">
        <v>462</v>
      </c>
      <c r="G155" s="16" t="s">
        <v>37</v>
      </c>
      <c r="H155" s="8" t="s">
        <v>298</v>
      </c>
      <c r="I155" s="15" t="s">
        <v>299</v>
      </c>
      <c r="J155" s="28">
        <v>44299</v>
      </c>
      <c r="K155" s="18" t="s">
        <v>2355</v>
      </c>
      <c r="L155" s="5"/>
      <c r="M155" s="5"/>
      <c r="N155" s="5"/>
    </row>
    <row r="156" spans="1:14" x14ac:dyDescent="0.25">
      <c r="A156" s="5"/>
      <c r="B156" s="15" t="s">
        <v>463</v>
      </c>
      <c r="C156" s="15" t="s">
        <v>37</v>
      </c>
      <c r="D156" s="18" t="s">
        <v>62</v>
      </c>
      <c r="E156" s="61" t="str">
        <f>IF(ISNUMBER(SEARCH("http",Shares[[#This Row],[Video Text]])),HYPERLINK(Shares[[#This Row],[Video Text]],"Video Link"),"")</f>
        <v/>
      </c>
      <c r="F156" s="16" t="s">
        <v>37</v>
      </c>
      <c r="G156" s="16" t="s">
        <v>37</v>
      </c>
      <c r="H156" s="8" t="s">
        <v>298</v>
      </c>
      <c r="I156" s="15" t="s">
        <v>143</v>
      </c>
      <c r="J156" s="28">
        <v>44299</v>
      </c>
      <c r="K156" s="18"/>
      <c r="L156" s="5"/>
      <c r="M156" s="5"/>
      <c r="N156" s="5"/>
    </row>
    <row r="157" spans="1:14" x14ac:dyDescent="0.25">
      <c r="A157" s="5"/>
      <c r="B157" s="15" t="s">
        <v>464</v>
      </c>
      <c r="C157" s="15" t="s">
        <v>37</v>
      </c>
      <c r="D157" s="18" t="s">
        <v>16</v>
      </c>
      <c r="E157" s="61" t="str">
        <f>IF(ISNUMBER(SEARCH("http",Shares[[#This Row],[Video Text]])),HYPERLINK(Shares[[#This Row],[Video Text]],"Video Link"),"")</f>
        <v/>
      </c>
      <c r="F157" s="16" t="s">
        <v>37</v>
      </c>
      <c r="G157" s="16" t="s">
        <v>37</v>
      </c>
      <c r="H157" s="8" t="s">
        <v>38</v>
      </c>
      <c r="I157" s="15" t="s">
        <v>465</v>
      </c>
      <c r="J157" s="28">
        <v>44299</v>
      </c>
      <c r="K157" s="18"/>
      <c r="L157" s="5"/>
      <c r="M157" s="5"/>
      <c r="N157" s="5"/>
    </row>
    <row r="158" spans="1:14" x14ac:dyDescent="0.25">
      <c r="A158" s="5"/>
      <c r="B158" s="15" t="s">
        <v>466</v>
      </c>
      <c r="C158" s="15" t="s">
        <v>37</v>
      </c>
      <c r="D158" s="18" t="s">
        <v>62</v>
      </c>
      <c r="E158" s="61" t="str">
        <f>IF(ISNUMBER(SEARCH("http",Shares[[#This Row],[Video Text]])),HYPERLINK(Shares[[#This Row],[Video Text]],"Video Link"),"")</f>
        <v/>
      </c>
      <c r="F158" s="16" t="s">
        <v>37</v>
      </c>
      <c r="G158" s="16" t="s">
        <v>37</v>
      </c>
      <c r="H158" s="15" t="s">
        <v>467</v>
      </c>
      <c r="I158" s="15" t="s">
        <v>14</v>
      </c>
      <c r="J158" s="28">
        <v>44299</v>
      </c>
      <c r="K158" s="18" t="s">
        <v>2355</v>
      </c>
      <c r="L158" s="5"/>
      <c r="M158" s="5"/>
      <c r="N158" s="5"/>
    </row>
    <row r="159" spans="1:14" x14ac:dyDescent="0.25">
      <c r="A159" s="5"/>
      <c r="B159" s="15" t="s">
        <v>469</v>
      </c>
      <c r="C159" s="15"/>
      <c r="D159" s="52" t="s">
        <v>1926</v>
      </c>
      <c r="E159" s="61" t="str">
        <f>IF(ISNUMBER(SEARCH("http",Shares[[#This Row],[Video Text]])),HYPERLINK(Shares[[#This Row],[Video Text]],"Video Link"),"")</f>
        <v>Video Link</v>
      </c>
      <c r="F159" s="16" t="s">
        <v>470</v>
      </c>
      <c r="G159" s="16" t="s">
        <v>471</v>
      </c>
      <c r="H159" s="8" t="s">
        <v>30</v>
      </c>
      <c r="I159" s="15" t="s">
        <v>472</v>
      </c>
      <c r="J159" s="28">
        <v>44300</v>
      </c>
      <c r="K159" s="18"/>
      <c r="L159" s="5"/>
      <c r="M159" s="5"/>
      <c r="N159" s="5"/>
    </row>
    <row r="160" spans="1:14" x14ac:dyDescent="0.25">
      <c r="A160" s="5"/>
      <c r="B160" s="15" t="s">
        <v>473</v>
      </c>
      <c r="C160" s="15" t="s">
        <v>2008</v>
      </c>
      <c r="D160" s="52" t="s">
        <v>1916</v>
      </c>
      <c r="E160" s="61" t="str">
        <f>IF(ISNUMBER(SEARCH("http",Shares[[#This Row],[Video Text]])),HYPERLINK(Shares[[#This Row],[Video Text]],"Video Link"),"")</f>
        <v>Video Link</v>
      </c>
      <c r="F160" s="16" t="s">
        <v>474</v>
      </c>
      <c r="G160" s="16" t="s">
        <v>475</v>
      </c>
      <c r="H160" s="8" t="s">
        <v>30</v>
      </c>
      <c r="I160" s="15" t="s">
        <v>476</v>
      </c>
      <c r="J160" s="28">
        <v>44300</v>
      </c>
      <c r="K160" s="18" t="s">
        <v>2355</v>
      </c>
      <c r="L160" s="5"/>
      <c r="M160" s="5"/>
      <c r="N160" s="5"/>
    </row>
    <row r="161" spans="1:14" x14ac:dyDescent="0.25">
      <c r="A161" s="5"/>
      <c r="B161" s="15" t="s">
        <v>468</v>
      </c>
      <c r="C161" s="15" t="s">
        <v>2010</v>
      </c>
      <c r="D161" s="18" t="s">
        <v>62</v>
      </c>
      <c r="E161" s="61" t="str">
        <f>IF(ISNUMBER(SEARCH("http",Shares[[#This Row],[Video Text]])),HYPERLINK(Shares[[#This Row],[Video Text]],"Video Link"),"")</f>
        <v/>
      </c>
      <c r="F161" s="16" t="s">
        <v>37</v>
      </c>
      <c r="G161" s="16" t="s">
        <v>37</v>
      </c>
      <c r="H161" s="8" t="s">
        <v>467</v>
      </c>
      <c r="I161" s="15" t="s">
        <v>262</v>
      </c>
      <c r="J161" s="28">
        <v>44300</v>
      </c>
      <c r="K161" s="18"/>
      <c r="L161" s="5"/>
      <c r="M161" s="5"/>
      <c r="N161" s="5"/>
    </row>
    <row r="162" spans="1:14" x14ac:dyDescent="0.25">
      <c r="A162" s="5"/>
      <c r="B162" s="15" t="s">
        <v>479</v>
      </c>
      <c r="C162" s="15" t="s">
        <v>37</v>
      </c>
      <c r="D162" s="18" t="s">
        <v>62</v>
      </c>
      <c r="E162" s="61" t="str">
        <f>IF(ISNUMBER(SEARCH("http",Shares[[#This Row],[Video Text]])),HYPERLINK(Shares[[#This Row],[Video Text]],"Video Link"),"")</f>
        <v/>
      </c>
      <c r="F162" s="16" t="s">
        <v>37</v>
      </c>
      <c r="G162" s="16" t="s">
        <v>37</v>
      </c>
      <c r="H162" s="8" t="s">
        <v>298</v>
      </c>
      <c r="I162" s="15" t="s">
        <v>14</v>
      </c>
      <c r="J162" s="28">
        <v>44301</v>
      </c>
      <c r="K162" s="18" t="s">
        <v>2355</v>
      </c>
      <c r="L162" s="5"/>
      <c r="M162" s="5"/>
      <c r="N162" s="5"/>
    </row>
    <row r="163" spans="1:14" x14ac:dyDescent="0.25">
      <c r="A163" s="5"/>
      <c r="B163" s="15" t="s">
        <v>477</v>
      </c>
      <c r="C163" s="15" t="s">
        <v>2008</v>
      </c>
      <c r="D163" s="52" t="s">
        <v>1917</v>
      </c>
      <c r="E163" s="61" t="str">
        <f>IF(ISNUMBER(SEARCH("http",Shares[[#This Row],[Video Text]])),HYPERLINK(Shares[[#This Row],[Video Text]],"Video Link"),"")</f>
        <v>Video Link</v>
      </c>
      <c r="F163" s="16" t="s">
        <v>478</v>
      </c>
      <c r="G163" s="16" t="s">
        <v>101</v>
      </c>
      <c r="H163" s="8" t="s">
        <v>30</v>
      </c>
      <c r="I163" s="15" t="s">
        <v>132</v>
      </c>
      <c r="J163" s="28">
        <v>44301</v>
      </c>
      <c r="K163" s="18"/>
      <c r="L163" s="5"/>
      <c r="M163" s="5"/>
      <c r="N163" s="5"/>
    </row>
    <row r="164" spans="1:14" x14ac:dyDescent="0.25">
      <c r="A164" s="5"/>
      <c r="B164" s="15" t="s">
        <v>484</v>
      </c>
      <c r="C164" s="15" t="s">
        <v>37</v>
      </c>
      <c r="D164" s="18" t="s">
        <v>62</v>
      </c>
      <c r="E164" s="61" t="str">
        <f>IF(ISNUMBER(SEARCH("http",Shares[[#This Row],[Video Text]])),HYPERLINK(Shares[[#This Row],[Video Text]],"Video Link"),"")</f>
        <v/>
      </c>
      <c r="F164" s="16" t="s">
        <v>37</v>
      </c>
      <c r="G164" s="16" t="s">
        <v>37</v>
      </c>
      <c r="H164" s="8" t="s">
        <v>298</v>
      </c>
      <c r="I164" s="15" t="s">
        <v>485</v>
      </c>
      <c r="J164" s="28">
        <v>44302</v>
      </c>
      <c r="K164" s="18"/>
      <c r="L164" s="5"/>
      <c r="M164" s="5"/>
      <c r="N164" s="5"/>
    </row>
    <row r="165" spans="1:14" x14ac:dyDescent="0.25">
      <c r="A165" s="5"/>
      <c r="B165" s="15" t="s">
        <v>480</v>
      </c>
      <c r="C165" s="15" t="s">
        <v>37</v>
      </c>
      <c r="D165" s="52" t="s">
        <v>481</v>
      </c>
      <c r="E165" s="61" t="str">
        <f>IF(ISNUMBER(SEARCH("http",Shares[[#This Row],[Video Text]])),HYPERLINK(Shares[[#This Row],[Video Text]],"Video Link"),"")</f>
        <v>Video Link</v>
      </c>
      <c r="F165" s="16" t="s">
        <v>482</v>
      </c>
      <c r="G165" s="16" t="s">
        <v>483</v>
      </c>
      <c r="H165" s="8" t="s">
        <v>30</v>
      </c>
      <c r="I165" s="15" t="s">
        <v>218</v>
      </c>
      <c r="J165" s="28">
        <v>44302</v>
      </c>
      <c r="K165" s="18"/>
      <c r="L165" s="5"/>
      <c r="M165" s="5"/>
      <c r="N165" s="5"/>
    </row>
    <row r="166" spans="1:14" x14ac:dyDescent="0.25">
      <c r="A166" s="5"/>
      <c r="B166" s="15" t="s">
        <v>486</v>
      </c>
      <c r="C166" s="15" t="s">
        <v>37</v>
      </c>
      <c r="D166" s="52" t="s">
        <v>1918</v>
      </c>
      <c r="E166" s="61" t="str">
        <f>IF(ISNUMBER(SEARCH("http",Shares[[#This Row],[Video Text]])),HYPERLINK(Shares[[#This Row],[Video Text]],"Video Link"),"")</f>
        <v>Video Link</v>
      </c>
      <c r="F166" s="16" t="s">
        <v>487</v>
      </c>
      <c r="G166" s="16" t="s">
        <v>488</v>
      </c>
      <c r="H166" s="8" t="s">
        <v>30</v>
      </c>
      <c r="I166" s="15" t="s">
        <v>489</v>
      </c>
      <c r="J166" s="28">
        <v>44302</v>
      </c>
      <c r="K166" s="18"/>
      <c r="L166" s="5"/>
      <c r="M166" s="5"/>
      <c r="N166" s="5"/>
    </row>
    <row r="167" spans="1:14" x14ac:dyDescent="0.25">
      <c r="A167" s="5"/>
      <c r="B167" s="15" t="s">
        <v>490</v>
      </c>
      <c r="C167" s="15" t="s">
        <v>491</v>
      </c>
      <c r="D167" s="18" t="s">
        <v>16</v>
      </c>
      <c r="E167" s="61" t="str">
        <f>IF(ISNUMBER(SEARCH("http",Shares[[#This Row],[Video Text]])),HYPERLINK(Shares[[#This Row],[Video Text]],"Video Link"),"")</f>
        <v/>
      </c>
      <c r="F167" s="16" t="s">
        <v>491</v>
      </c>
      <c r="G167" s="16" t="s">
        <v>92</v>
      </c>
      <c r="H167" s="8" t="s">
        <v>30</v>
      </c>
      <c r="I167" s="15" t="s">
        <v>492</v>
      </c>
      <c r="J167" s="28">
        <v>44302</v>
      </c>
      <c r="K167" s="18"/>
      <c r="L167" s="5"/>
      <c r="M167" s="5"/>
      <c r="N167" s="5"/>
    </row>
    <row r="168" spans="1:14" x14ac:dyDescent="0.25">
      <c r="A168" s="5"/>
      <c r="B168" s="15" t="s">
        <v>493</v>
      </c>
      <c r="C168" s="15" t="s">
        <v>37</v>
      </c>
      <c r="D168" s="18" t="s">
        <v>62</v>
      </c>
      <c r="E168" s="61" t="str">
        <f>IF(ISNUMBER(SEARCH("http",Shares[[#This Row],[Video Text]])),HYPERLINK(Shares[[#This Row],[Video Text]],"Video Link"),"")</f>
        <v/>
      </c>
      <c r="F168" s="16" t="s">
        <v>494</v>
      </c>
      <c r="G168" s="16" t="s">
        <v>92</v>
      </c>
      <c r="H168" s="8" t="s">
        <v>39</v>
      </c>
      <c r="I168" s="15" t="s">
        <v>495</v>
      </c>
      <c r="J168" s="28">
        <v>44303</v>
      </c>
      <c r="K168" s="18"/>
      <c r="L168" s="5"/>
      <c r="M168" s="5"/>
      <c r="N168" s="5"/>
    </row>
    <row r="169" spans="1:14" x14ac:dyDescent="0.25">
      <c r="A169" s="5"/>
      <c r="B169" s="15" t="s">
        <v>496</v>
      </c>
      <c r="C169" s="15" t="s">
        <v>2008</v>
      </c>
      <c r="D169" s="18" t="s">
        <v>16</v>
      </c>
      <c r="E169" s="61" t="str">
        <f>IF(ISNUMBER(SEARCH("http",Shares[[#This Row],[Video Text]])),HYPERLINK(Shares[[#This Row],[Video Text]],"Video Link"),"")</f>
        <v/>
      </c>
      <c r="F169" s="16" t="s">
        <v>497</v>
      </c>
      <c r="G169" s="16" t="s">
        <v>498</v>
      </c>
      <c r="H169" s="8" t="s">
        <v>30</v>
      </c>
      <c r="I169" s="15" t="s">
        <v>499</v>
      </c>
      <c r="J169" s="28">
        <v>44303</v>
      </c>
      <c r="K169" s="18" t="s">
        <v>2355</v>
      </c>
      <c r="L169" s="5"/>
      <c r="M169" s="5"/>
      <c r="N169" s="5"/>
    </row>
    <row r="170" spans="1:14" x14ac:dyDescent="0.25">
      <c r="A170" s="5"/>
      <c r="B170" s="15" t="s">
        <v>500</v>
      </c>
      <c r="C170" s="15" t="s">
        <v>37</v>
      </c>
      <c r="D170" s="18" t="s">
        <v>62</v>
      </c>
      <c r="E170" s="61" t="str">
        <f>IF(ISNUMBER(SEARCH("http",Shares[[#This Row],[Video Text]])),HYPERLINK(Shares[[#This Row],[Video Text]],"Video Link"),"")</f>
        <v/>
      </c>
      <c r="F170" s="16" t="s">
        <v>501</v>
      </c>
      <c r="G170" s="16" t="s">
        <v>502</v>
      </c>
      <c r="H170" s="8" t="s">
        <v>39</v>
      </c>
      <c r="I170" s="15" t="s">
        <v>218</v>
      </c>
      <c r="J170" s="28">
        <v>44304</v>
      </c>
      <c r="K170" s="18"/>
      <c r="L170" s="5"/>
      <c r="M170" s="5"/>
      <c r="N170" s="5"/>
    </row>
    <row r="171" spans="1:14" x14ac:dyDescent="0.25">
      <c r="A171" s="5"/>
      <c r="B171" s="15" t="s">
        <v>503</v>
      </c>
      <c r="C171" s="15" t="s">
        <v>2010</v>
      </c>
      <c r="D171" s="18" t="s">
        <v>16</v>
      </c>
      <c r="E171" s="61" t="str">
        <f>IF(ISNUMBER(SEARCH("http",Shares[[#This Row],[Video Text]])),HYPERLINK(Shares[[#This Row],[Video Text]],"Video Link"),"")</f>
        <v/>
      </c>
      <c r="F171" s="16" t="s">
        <v>504</v>
      </c>
      <c r="G171" s="16" t="s">
        <v>505</v>
      </c>
      <c r="H171" s="8" t="s">
        <v>30</v>
      </c>
      <c r="I171" s="15" t="s">
        <v>506</v>
      </c>
      <c r="J171" s="28">
        <v>44304</v>
      </c>
      <c r="K171" s="18"/>
      <c r="L171" s="5"/>
      <c r="M171" s="5"/>
      <c r="N171" s="5"/>
    </row>
    <row r="172" spans="1:14" x14ac:dyDescent="0.25">
      <c r="A172" s="5"/>
      <c r="B172" s="15" t="s">
        <v>507</v>
      </c>
      <c r="C172" s="15" t="s">
        <v>2008</v>
      </c>
      <c r="D172" s="52" t="s">
        <v>1919</v>
      </c>
      <c r="E172" s="61" t="str">
        <f>IF(ISNUMBER(SEARCH("http",Shares[[#This Row],[Video Text]])),HYPERLINK(Shares[[#This Row],[Video Text]],"Video Link"),"")</f>
        <v>Video Link</v>
      </c>
      <c r="F172" s="16" t="s">
        <v>508</v>
      </c>
      <c r="G172" s="16" t="s">
        <v>21</v>
      </c>
      <c r="H172" s="15" t="s">
        <v>2090</v>
      </c>
      <c r="I172" s="15" t="s">
        <v>14</v>
      </c>
      <c r="J172" s="28">
        <v>44304</v>
      </c>
      <c r="K172" s="18" t="s">
        <v>2355</v>
      </c>
      <c r="L172" s="5"/>
      <c r="M172" s="5"/>
      <c r="N172" s="5"/>
    </row>
    <row r="173" spans="1:14" x14ac:dyDescent="0.25">
      <c r="A173" s="5"/>
      <c r="B173" s="15" t="s">
        <v>509</v>
      </c>
      <c r="C173" s="15" t="s">
        <v>37</v>
      </c>
      <c r="D173" s="18" t="s">
        <v>62</v>
      </c>
      <c r="E173" s="61" t="str">
        <f>IF(ISNUMBER(SEARCH("http",Shares[[#This Row],[Video Text]])),HYPERLINK(Shares[[#This Row],[Video Text]],"Video Link"),"")</f>
        <v/>
      </c>
      <c r="F173" s="16" t="s">
        <v>153</v>
      </c>
      <c r="G173" s="16" t="s">
        <v>510</v>
      </c>
      <c r="H173" s="8" t="s">
        <v>39</v>
      </c>
      <c r="I173" s="15" t="s">
        <v>218</v>
      </c>
      <c r="J173" s="28">
        <v>44305</v>
      </c>
      <c r="K173" s="18"/>
      <c r="L173" s="5"/>
      <c r="M173" s="5"/>
      <c r="N173" s="5"/>
    </row>
    <row r="174" spans="1:14" x14ac:dyDescent="0.25">
      <c r="A174" s="5"/>
      <c r="B174" s="15" t="s">
        <v>511</v>
      </c>
      <c r="C174" s="15" t="s">
        <v>37</v>
      </c>
      <c r="D174" s="18" t="s">
        <v>62</v>
      </c>
      <c r="E174" s="61" t="str">
        <f>IF(ISNUMBER(SEARCH("http",Shares[[#This Row],[Video Text]])),HYPERLINK(Shares[[#This Row],[Video Text]],"Video Link"),"")</f>
        <v/>
      </c>
      <c r="F174" s="16" t="s">
        <v>512</v>
      </c>
      <c r="G174" s="16" t="s">
        <v>513</v>
      </c>
      <c r="H174" s="8" t="s">
        <v>39</v>
      </c>
      <c r="I174" s="15" t="s">
        <v>218</v>
      </c>
      <c r="J174" s="28">
        <v>44305</v>
      </c>
      <c r="K174" s="18"/>
      <c r="L174" s="5"/>
      <c r="M174" s="5"/>
      <c r="N174" s="5"/>
    </row>
    <row r="175" spans="1:14" x14ac:dyDescent="0.25">
      <c r="A175" s="5"/>
      <c r="B175" s="15" t="s">
        <v>520</v>
      </c>
      <c r="C175" s="15" t="s">
        <v>37</v>
      </c>
      <c r="D175" s="18" t="s">
        <v>62</v>
      </c>
      <c r="E175" s="61" t="str">
        <f>IF(ISNUMBER(SEARCH("http",Shares[[#This Row],[Video Text]])),HYPERLINK(Shares[[#This Row],[Video Text]],"Video Link"),"")</f>
        <v/>
      </c>
      <c r="F175" s="16" t="s">
        <v>521</v>
      </c>
      <c r="G175" s="16" t="s">
        <v>522</v>
      </c>
      <c r="H175" s="8" t="s">
        <v>39</v>
      </c>
      <c r="I175" s="15" t="s">
        <v>519</v>
      </c>
      <c r="J175" s="28">
        <v>44306</v>
      </c>
      <c r="K175" s="18"/>
      <c r="L175" s="5"/>
      <c r="M175" s="5"/>
      <c r="N175" s="5"/>
    </row>
    <row r="176" spans="1:14" x14ac:dyDescent="0.25">
      <c r="A176" s="5"/>
      <c r="B176" s="15" t="s">
        <v>523</v>
      </c>
      <c r="C176" s="15" t="s">
        <v>37</v>
      </c>
      <c r="D176" s="18" t="s">
        <v>62</v>
      </c>
      <c r="E176" s="61" t="str">
        <f>IF(ISNUMBER(SEARCH("http",Shares[[#This Row],[Video Text]])),HYPERLINK(Shares[[#This Row],[Video Text]],"Video Link"),"")</f>
        <v/>
      </c>
      <c r="F176" s="16" t="s">
        <v>524</v>
      </c>
      <c r="G176" s="16" t="s">
        <v>525</v>
      </c>
      <c r="H176" s="8" t="s">
        <v>39</v>
      </c>
      <c r="I176" s="15" t="s">
        <v>262</v>
      </c>
      <c r="J176" s="28">
        <v>44306</v>
      </c>
      <c r="K176" s="18"/>
      <c r="L176" s="5"/>
      <c r="M176" s="5"/>
      <c r="N176" s="5"/>
    </row>
    <row r="177" spans="1:14" x14ac:dyDescent="0.25">
      <c r="A177" s="5"/>
      <c r="B177" s="15" t="s">
        <v>526</v>
      </c>
      <c r="C177" s="15" t="s">
        <v>37</v>
      </c>
      <c r="D177" s="18" t="s">
        <v>62</v>
      </c>
      <c r="E177" s="61" t="str">
        <f>IF(ISNUMBER(SEARCH("http",Shares[[#This Row],[Video Text]])),HYPERLINK(Shares[[#This Row],[Video Text]],"Video Link"),"")</f>
        <v/>
      </c>
      <c r="F177" s="16" t="s">
        <v>527</v>
      </c>
      <c r="G177" s="16" t="s">
        <v>528</v>
      </c>
      <c r="H177" s="8" t="s">
        <v>39</v>
      </c>
      <c r="I177" s="15" t="s">
        <v>529</v>
      </c>
      <c r="J177" s="28">
        <v>44306</v>
      </c>
      <c r="K177" s="18"/>
      <c r="L177" s="5"/>
      <c r="M177" s="5"/>
      <c r="N177" s="5"/>
    </row>
    <row r="178" spans="1:14" x14ac:dyDescent="0.25">
      <c r="A178" s="5"/>
      <c r="B178" s="15" t="s">
        <v>530</v>
      </c>
      <c r="C178" s="15" t="s">
        <v>37</v>
      </c>
      <c r="D178" s="18" t="s">
        <v>62</v>
      </c>
      <c r="E178" s="61" t="str">
        <f>IF(ISNUMBER(SEARCH("http",Shares[[#This Row],[Video Text]])),HYPERLINK(Shares[[#This Row],[Video Text]],"Video Link"),"")</f>
        <v/>
      </c>
      <c r="F178" s="16" t="s">
        <v>531</v>
      </c>
      <c r="G178" s="16" t="s">
        <v>234</v>
      </c>
      <c r="H178" s="8" t="s">
        <v>39</v>
      </c>
      <c r="I178" s="15" t="s">
        <v>529</v>
      </c>
      <c r="J178" s="28">
        <v>44306</v>
      </c>
      <c r="K178" s="18"/>
      <c r="L178" s="5"/>
      <c r="M178" s="5"/>
      <c r="N178" s="5"/>
    </row>
    <row r="179" spans="1:14" x14ac:dyDescent="0.25">
      <c r="A179" s="5"/>
      <c r="B179" s="15" t="s">
        <v>516</v>
      </c>
      <c r="C179" s="15" t="s">
        <v>2008</v>
      </c>
      <c r="D179" s="52" t="s">
        <v>1920</v>
      </c>
      <c r="E179" s="61" t="str">
        <f>IF(ISNUMBER(SEARCH("http",Shares[[#This Row],[Video Text]])),HYPERLINK(Shares[[#This Row],[Video Text]],"Video Link"),"")</f>
        <v>Video Link</v>
      </c>
      <c r="F179" s="16" t="s">
        <v>517</v>
      </c>
      <c r="G179" s="16" t="s">
        <v>518</v>
      </c>
      <c r="H179" s="8" t="s">
        <v>30</v>
      </c>
      <c r="I179" s="15" t="s">
        <v>519</v>
      </c>
      <c r="J179" s="28">
        <v>44306</v>
      </c>
      <c r="K179" s="18"/>
      <c r="L179" s="5"/>
      <c r="M179" s="5"/>
      <c r="N179" s="5"/>
    </row>
    <row r="180" spans="1:14" x14ac:dyDescent="0.25">
      <c r="A180" s="5"/>
      <c r="B180" s="15" t="s">
        <v>532</v>
      </c>
      <c r="C180" s="15" t="s">
        <v>37</v>
      </c>
      <c r="D180" s="18" t="s">
        <v>62</v>
      </c>
      <c r="E180" s="61" t="str">
        <f>IF(ISNUMBER(SEARCH("http",Shares[[#This Row],[Video Text]])),HYPERLINK(Shares[[#This Row],[Video Text]],"Video Link"),"")</f>
        <v/>
      </c>
      <c r="F180" s="16" t="s">
        <v>514</v>
      </c>
      <c r="G180" s="16" t="s">
        <v>515</v>
      </c>
      <c r="H180" s="8" t="s">
        <v>39</v>
      </c>
      <c r="I180" s="15" t="s">
        <v>218</v>
      </c>
      <c r="J180" s="28">
        <v>44307</v>
      </c>
      <c r="K180" s="18"/>
      <c r="L180" s="5"/>
      <c r="M180" s="5"/>
      <c r="N180" s="5"/>
    </row>
    <row r="181" spans="1:14" x14ac:dyDescent="0.25">
      <c r="A181" s="5"/>
      <c r="B181" s="15" t="s">
        <v>536</v>
      </c>
      <c r="C181" s="15" t="s">
        <v>37</v>
      </c>
      <c r="D181" s="18" t="s">
        <v>62</v>
      </c>
      <c r="E181" s="61" t="str">
        <f>IF(ISNUMBER(SEARCH("http",Shares[[#This Row],[Video Text]])),HYPERLINK(Shares[[#This Row],[Video Text]],"Video Link"),"")</f>
        <v/>
      </c>
      <c r="F181" s="16" t="s">
        <v>537</v>
      </c>
      <c r="G181" s="16" t="s">
        <v>538</v>
      </c>
      <c r="H181" s="8" t="s">
        <v>39</v>
      </c>
      <c r="I181" s="15" t="s">
        <v>177</v>
      </c>
      <c r="J181" s="28">
        <v>44307</v>
      </c>
      <c r="K181" s="18"/>
      <c r="L181" s="5"/>
      <c r="M181" s="5"/>
      <c r="N181" s="5"/>
    </row>
    <row r="182" spans="1:14" x14ac:dyDescent="0.25">
      <c r="A182" s="5"/>
      <c r="B182" s="15" t="s">
        <v>533</v>
      </c>
      <c r="C182" s="15" t="s">
        <v>2008</v>
      </c>
      <c r="D182" s="52" t="s">
        <v>1921</v>
      </c>
      <c r="E182" s="61" t="str">
        <f>IF(ISNUMBER(SEARCH("http",Shares[[#This Row],[Video Text]])),HYPERLINK(Shares[[#This Row],[Video Text]],"Video Link"),"")</f>
        <v>Video Link</v>
      </c>
      <c r="F182" s="16" t="s">
        <v>534</v>
      </c>
      <c r="G182" s="16" t="s">
        <v>535</v>
      </c>
      <c r="H182" s="8" t="s">
        <v>30</v>
      </c>
      <c r="I182" s="15" t="s">
        <v>450</v>
      </c>
      <c r="J182" s="28">
        <v>44307</v>
      </c>
      <c r="K182" s="18" t="s">
        <v>2355</v>
      </c>
      <c r="L182" s="5"/>
      <c r="M182" s="5"/>
      <c r="N182" s="5"/>
    </row>
    <row r="183" spans="1:14" x14ac:dyDescent="0.25">
      <c r="A183" s="5"/>
      <c r="B183" s="15" t="s">
        <v>546</v>
      </c>
      <c r="C183" s="15" t="s">
        <v>37</v>
      </c>
      <c r="D183" s="18" t="s">
        <v>62</v>
      </c>
      <c r="E183" s="61" t="str">
        <f>IF(ISNUMBER(SEARCH("http",Shares[[#This Row],[Video Text]])),HYPERLINK(Shares[[#This Row],[Video Text]],"Video Link"),"")</f>
        <v/>
      </c>
      <c r="F183" s="16" t="s">
        <v>547</v>
      </c>
      <c r="G183" s="16" t="s">
        <v>92</v>
      </c>
      <c r="H183" s="8" t="s">
        <v>39</v>
      </c>
      <c r="I183" s="15" t="s">
        <v>548</v>
      </c>
      <c r="J183" s="28">
        <v>44308</v>
      </c>
      <c r="K183" s="18"/>
      <c r="L183" s="5"/>
      <c r="M183" s="5"/>
      <c r="N183" s="5"/>
    </row>
    <row r="184" spans="1:14" x14ac:dyDescent="0.25">
      <c r="A184" s="5"/>
      <c r="B184" s="15" t="s">
        <v>539</v>
      </c>
      <c r="C184" s="15" t="s">
        <v>37</v>
      </c>
      <c r="D184" s="18" t="s">
        <v>62</v>
      </c>
      <c r="E184" s="61" t="str">
        <f>IF(ISNUMBER(SEARCH("http",Shares[[#This Row],[Video Text]])),HYPERLINK(Shares[[#This Row],[Video Text]],"Video Link"),"")</f>
        <v/>
      </c>
      <c r="F184" s="16" t="s">
        <v>37</v>
      </c>
      <c r="G184" s="16" t="s">
        <v>37</v>
      </c>
      <c r="H184" s="8" t="s">
        <v>298</v>
      </c>
      <c r="I184" s="15" t="s">
        <v>299</v>
      </c>
      <c r="J184" s="28">
        <v>44308</v>
      </c>
      <c r="K184" s="18" t="s">
        <v>2355</v>
      </c>
      <c r="L184" s="5"/>
      <c r="M184" s="5"/>
      <c r="N184" s="5"/>
    </row>
    <row r="185" spans="1:14" x14ac:dyDescent="0.25">
      <c r="A185" s="5"/>
      <c r="B185" s="15" t="s">
        <v>549</v>
      </c>
      <c r="C185" s="15" t="s">
        <v>37</v>
      </c>
      <c r="D185" s="18" t="s">
        <v>16</v>
      </c>
      <c r="E185" s="61" t="str">
        <f>IF(ISNUMBER(SEARCH("http",Shares[[#This Row],[Video Text]])),HYPERLINK(Shares[[#This Row],[Video Text]],"Video Link"),"")</f>
        <v/>
      </c>
      <c r="F185" s="16" t="s">
        <v>550</v>
      </c>
      <c r="G185" s="16" t="s">
        <v>551</v>
      </c>
      <c r="H185" s="8" t="s">
        <v>30</v>
      </c>
      <c r="I185" s="15" t="s">
        <v>552</v>
      </c>
      <c r="J185" s="28">
        <v>44308</v>
      </c>
      <c r="K185" s="18"/>
      <c r="L185" s="5"/>
      <c r="M185" s="5"/>
      <c r="N185" s="5"/>
    </row>
    <row r="186" spans="1:14" x14ac:dyDescent="0.25">
      <c r="A186" s="5"/>
      <c r="B186" s="15" t="s">
        <v>540</v>
      </c>
      <c r="C186" s="15" t="s">
        <v>2008</v>
      </c>
      <c r="D186" s="52" t="s">
        <v>1871</v>
      </c>
      <c r="E186" s="61" t="str">
        <f>IF(ISNUMBER(SEARCH("http",Shares[[#This Row],[Video Text]])),HYPERLINK(Shares[[#This Row],[Video Text]],"Video Link"),"")</f>
        <v>Video Link</v>
      </c>
      <c r="F186" s="16" t="s">
        <v>541</v>
      </c>
      <c r="G186" s="16" t="s">
        <v>101</v>
      </c>
      <c r="H186" s="8" t="s">
        <v>2090</v>
      </c>
      <c r="I186" s="15" t="s">
        <v>542</v>
      </c>
      <c r="J186" s="28">
        <v>44308</v>
      </c>
      <c r="K186" s="18"/>
      <c r="L186" s="5"/>
      <c r="M186" s="5"/>
      <c r="N186" s="5"/>
    </row>
    <row r="187" spans="1:14" x14ac:dyDescent="0.25">
      <c r="A187" s="5"/>
      <c r="B187" s="15" t="s">
        <v>543</v>
      </c>
      <c r="C187" s="15" t="s">
        <v>2008</v>
      </c>
      <c r="D187" s="52" t="s">
        <v>1922</v>
      </c>
      <c r="E187" s="61" t="str">
        <f>IF(ISNUMBER(SEARCH("http",Shares[[#This Row],[Video Text]])),HYPERLINK(Shares[[#This Row],[Video Text]],"Video Link"),"")</f>
        <v>Video Link</v>
      </c>
      <c r="F187" s="16" t="s">
        <v>544</v>
      </c>
      <c r="G187" s="16" t="s">
        <v>545</v>
      </c>
      <c r="H187" s="8" t="s">
        <v>2090</v>
      </c>
      <c r="I187" s="15" t="s">
        <v>542</v>
      </c>
      <c r="J187" s="28">
        <v>44308</v>
      </c>
      <c r="K187" s="18"/>
      <c r="L187" s="5"/>
      <c r="M187" s="5"/>
      <c r="N187" s="5"/>
    </row>
    <row r="188" spans="1:14" x14ac:dyDescent="0.25">
      <c r="A188" s="5"/>
      <c r="B188" s="15" t="s">
        <v>553</v>
      </c>
      <c r="C188" s="15" t="s">
        <v>2008</v>
      </c>
      <c r="D188" s="52" t="s">
        <v>1095</v>
      </c>
      <c r="E188" s="61" t="str">
        <f>IF(ISNUMBER(SEARCH("http",Shares[[#This Row],[Video Text]])),HYPERLINK(Shares[[#This Row],[Video Text]],"Video Link"),"")</f>
        <v>Video Link</v>
      </c>
      <c r="F188" s="16" t="s">
        <v>554</v>
      </c>
      <c r="G188" s="16" t="s">
        <v>217</v>
      </c>
      <c r="H188" s="8" t="s">
        <v>2090</v>
      </c>
      <c r="I188" s="15" t="s">
        <v>555</v>
      </c>
      <c r="J188" s="28">
        <v>44309</v>
      </c>
      <c r="K188" s="18"/>
      <c r="L188" s="5"/>
      <c r="M188" s="5"/>
      <c r="N188" s="5"/>
    </row>
    <row r="189" spans="1:14" x14ac:dyDescent="0.25">
      <c r="A189" s="5"/>
      <c r="B189" s="15" t="s">
        <v>556</v>
      </c>
      <c r="C189" s="15" t="s">
        <v>37</v>
      </c>
      <c r="D189" s="18" t="s">
        <v>62</v>
      </c>
      <c r="E189" s="61" t="str">
        <f>IF(ISNUMBER(SEARCH("http",Shares[[#This Row],[Video Text]])),HYPERLINK(Shares[[#This Row],[Video Text]],"Video Link"),"")</f>
        <v/>
      </c>
      <c r="F189" s="16" t="s">
        <v>37</v>
      </c>
      <c r="G189" s="16" t="s">
        <v>37</v>
      </c>
      <c r="H189" s="15" t="s">
        <v>557</v>
      </c>
      <c r="I189" s="15" t="s">
        <v>558</v>
      </c>
      <c r="J189" s="28">
        <v>44310</v>
      </c>
      <c r="K189" s="18"/>
      <c r="L189" s="5"/>
      <c r="M189" s="5"/>
      <c r="N189" s="5"/>
    </row>
    <row r="190" spans="1:14" x14ac:dyDescent="0.25">
      <c r="A190" s="5"/>
      <c r="B190" s="15" t="s">
        <v>564</v>
      </c>
      <c r="C190" s="15" t="s">
        <v>2008</v>
      </c>
      <c r="D190" s="52" t="s">
        <v>1923</v>
      </c>
      <c r="E190" s="61" t="str">
        <f>IF(ISNUMBER(SEARCH("http",Shares[[#This Row],[Video Text]])),HYPERLINK(Shares[[#This Row],[Video Text]],"Video Link"),"")</f>
        <v>Video Link</v>
      </c>
      <c r="F190" s="16" t="s">
        <v>565</v>
      </c>
      <c r="G190" s="16" t="s">
        <v>566</v>
      </c>
      <c r="H190" s="8" t="s">
        <v>2090</v>
      </c>
      <c r="I190" s="15" t="s">
        <v>555</v>
      </c>
      <c r="J190" s="28">
        <v>44310</v>
      </c>
      <c r="K190" s="18"/>
      <c r="L190" s="5"/>
      <c r="M190" s="5"/>
      <c r="N190" s="5"/>
    </row>
    <row r="191" spans="1:14" x14ac:dyDescent="0.25">
      <c r="A191" s="5"/>
      <c r="B191" s="15" t="s">
        <v>560</v>
      </c>
      <c r="C191" s="15" t="s">
        <v>37</v>
      </c>
      <c r="D191" s="18" t="s">
        <v>62</v>
      </c>
      <c r="E191" s="61" t="str">
        <f>IF(ISNUMBER(SEARCH("http",Shares[[#This Row],[Video Text]])),HYPERLINK(Shares[[#This Row],[Video Text]],"Video Link"),"")</f>
        <v/>
      </c>
      <c r="F191" s="16" t="s">
        <v>37</v>
      </c>
      <c r="G191" s="16" t="s">
        <v>37</v>
      </c>
      <c r="H191" s="15" t="s">
        <v>467</v>
      </c>
      <c r="I191" s="15" t="s">
        <v>558</v>
      </c>
      <c r="J191" s="28">
        <v>44310</v>
      </c>
      <c r="K191" s="18"/>
      <c r="L191" s="5"/>
      <c r="M191" s="5"/>
      <c r="N191" s="5"/>
    </row>
    <row r="192" spans="1:14" x14ac:dyDescent="0.25">
      <c r="A192" s="5"/>
      <c r="B192" s="15" t="s">
        <v>561</v>
      </c>
      <c r="C192" s="15" t="s">
        <v>37</v>
      </c>
      <c r="D192" s="18" t="s">
        <v>62</v>
      </c>
      <c r="E192" s="61" t="str">
        <f>IF(ISNUMBER(SEARCH("http",Shares[[#This Row],[Video Text]])),HYPERLINK(Shares[[#This Row],[Video Text]],"Video Link"),"")</f>
        <v/>
      </c>
      <c r="F192" s="16" t="s">
        <v>37</v>
      </c>
      <c r="G192" s="16" t="s">
        <v>37</v>
      </c>
      <c r="H192" s="15" t="s">
        <v>467</v>
      </c>
      <c r="I192" s="15" t="s">
        <v>558</v>
      </c>
      <c r="J192" s="28">
        <v>44310</v>
      </c>
      <c r="K192" s="18"/>
      <c r="L192" s="5"/>
      <c r="M192" s="5"/>
      <c r="N192" s="5"/>
    </row>
    <row r="193" spans="1:14" x14ac:dyDescent="0.25">
      <c r="A193" s="5"/>
      <c r="B193" s="15" t="s">
        <v>561</v>
      </c>
      <c r="C193" s="15" t="s">
        <v>37</v>
      </c>
      <c r="D193" s="18" t="s">
        <v>62</v>
      </c>
      <c r="E193" s="61" t="str">
        <f>IF(ISNUMBER(SEARCH("http",Shares[[#This Row],[Video Text]])),HYPERLINK(Shares[[#This Row],[Video Text]],"Video Link"),"")</f>
        <v/>
      </c>
      <c r="F193" s="16" t="s">
        <v>37</v>
      </c>
      <c r="G193" s="16" t="s">
        <v>37</v>
      </c>
      <c r="H193" s="15" t="s">
        <v>467</v>
      </c>
      <c r="I193" s="15" t="s">
        <v>558</v>
      </c>
      <c r="J193" s="28">
        <v>44310</v>
      </c>
      <c r="K193" s="18"/>
      <c r="L193" s="5"/>
      <c r="M193" s="5"/>
      <c r="N193" s="5"/>
    </row>
    <row r="194" spans="1:14" x14ac:dyDescent="0.25">
      <c r="A194" s="5"/>
      <c r="B194" s="15" t="s">
        <v>562</v>
      </c>
      <c r="C194" s="15" t="s">
        <v>2008</v>
      </c>
      <c r="D194" s="18" t="s">
        <v>62</v>
      </c>
      <c r="E194" s="61" t="str">
        <f>IF(ISNUMBER(SEARCH("http",Shares[[#This Row],[Video Text]])),HYPERLINK(Shares[[#This Row],[Video Text]],"Video Link"),"")</f>
        <v/>
      </c>
      <c r="F194" s="16" t="s">
        <v>37</v>
      </c>
      <c r="G194" s="16" t="s">
        <v>37</v>
      </c>
      <c r="H194" s="15" t="s">
        <v>467</v>
      </c>
      <c r="I194" s="15" t="s">
        <v>14</v>
      </c>
      <c r="J194" s="28">
        <v>44310</v>
      </c>
      <c r="K194" s="18" t="s">
        <v>2355</v>
      </c>
      <c r="L194" s="5"/>
      <c r="M194" s="5"/>
      <c r="N194" s="5"/>
    </row>
    <row r="195" spans="1:14" x14ac:dyDescent="0.25">
      <c r="A195" s="5"/>
      <c r="B195" s="15" t="s">
        <v>563</v>
      </c>
      <c r="C195" s="15" t="s">
        <v>2010</v>
      </c>
      <c r="D195" s="18" t="s">
        <v>62</v>
      </c>
      <c r="E195" s="61" t="str">
        <f>IF(ISNUMBER(SEARCH("http",Shares[[#This Row],[Video Text]])),HYPERLINK(Shares[[#This Row],[Video Text]],"Video Link"),"")</f>
        <v/>
      </c>
      <c r="F195" s="16" t="s">
        <v>37</v>
      </c>
      <c r="G195" s="16" t="s">
        <v>37</v>
      </c>
      <c r="H195" s="15" t="s">
        <v>467</v>
      </c>
      <c r="I195" s="15" t="s">
        <v>14</v>
      </c>
      <c r="J195" s="28">
        <v>44310</v>
      </c>
      <c r="K195" s="18" t="s">
        <v>2355</v>
      </c>
      <c r="L195" s="5"/>
      <c r="M195" s="5"/>
      <c r="N195" s="5"/>
    </row>
    <row r="196" spans="1:14" x14ac:dyDescent="0.25">
      <c r="A196" s="5"/>
      <c r="B196" s="15" t="s">
        <v>559</v>
      </c>
      <c r="C196" s="15" t="s">
        <v>37</v>
      </c>
      <c r="D196" s="18" t="s">
        <v>62</v>
      </c>
      <c r="E196" s="61" t="str">
        <f>IF(ISNUMBER(SEARCH("http",Shares[[#This Row],[Video Text]])),HYPERLINK(Shares[[#This Row],[Video Text]],"Video Link"),"")</f>
        <v/>
      </c>
      <c r="F196" s="16" t="s">
        <v>37</v>
      </c>
      <c r="G196" s="16" t="s">
        <v>37</v>
      </c>
      <c r="H196" s="15" t="s">
        <v>2171</v>
      </c>
      <c r="I196" s="15" t="s">
        <v>558</v>
      </c>
      <c r="J196" s="28">
        <v>44310</v>
      </c>
      <c r="K196" s="18"/>
      <c r="L196" s="5"/>
      <c r="M196" s="5"/>
      <c r="N196" s="5"/>
    </row>
    <row r="197" spans="1:14" x14ac:dyDescent="0.25">
      <c r="A197" s="5"/>
      <c r="B197" s="15" t="s">
        <v>567</v>
      </c>
      <c r="C197" s="15" t="s">
        <v>2008</v>
      </c>
      <c r="D197" s="52" t="s">
        <v>1924</v>
      </c>
      <c r="E197" s="61" t="str">
        <f>IF(ISNUMBER(SEARCH("http",Shares[[#This Row],[Video Text]])),HYPERLINK(Shares[[#This Row],[Video Text]],"Video Link"),"")</f>
        <v>Video Link</v>
      </c>
      <c r="F197" s="16" t="s">
        <v>20</v>
      </c>
      <c r="G197" s="16" t="s">
        <v>568</v>
      </c>
      <c r="H197" s="15" t="s">
        <v>30</v>
      </c>
      <c r="I197" s="15" t="s">
        <v>569</v>
      </c>
      <c r="J197" s="28">
        <v>44311</v>
      </c>
      <c r="K197" s="18"/>
      <c r="L197" s="5"/>
      <c r="M197" s="5"/>
      <c r="N197" s="5"/>
    </row>
    <row r="198" spans="1:14" x14ac:dyDescent="0.25">
      <c r="A198" s="5"/>
      <c r="B198" s="15" t="s">
        <v>570</v>
      </c>
      <c r="C198" s="15" t="s">
        <v>2008</v>
      </c>
      <c r="D198" s="52" t="s">
        <v>571</v>
      </c>
      <c r="E198" s="61" t="str">
        <f>IF(ISNUMBER(SEARCH("http",Shares[[#This Row],[Video Text]])),HYPERLINK(Shares[[#This Row],[Video Text]],"Video Link"),"")</f>
        <v>Video Link</v>
      </c>
      <c r="F198" s="16" t="s">
        <v>277</v>
      </c>
      <c r="G198" s="16" t="s">
        <v>572</v>
      </c>
      <c r="H198" s="15" t="s">
        <v>30</v>
      </c>
      <c r="I198" s="15" t="s">
        <v>573</v>
      </c>
      <c r="J198" s="28">
        <v>44311</v>
      </c>
      <c r="K198" s="18" t="s">
        <v>2355</v>
      </c>
      <c r="L198" s="5"/>
      <c r="M198" s="5"/>
      <c r="N198" s="5"/>
    </row>
    <row r="199" spans="1:14" x14ac:dyDescent="0.25">
      <c r="A199" s="5"/>
      <c r="B199" s="15" t="s">
        <v>574</v>
      </c>
      <c r="C199" s="15" t="s">
        <v>37</v>
      </c>
      <c r="D199" s="18" t="s">
        <v>62</v>
      </c>
      <c r="E199" s="61" t="str">
        <f>IF(ISNUMBER(SEARCH("http",Shares[[#This Row],[Video Text]])),HYPERLINK(Shares[[#This Row],[Video Text]],"Video Link"),"")</f>
        <v/>
      </c>
      <c r="F199" s="16" t="s">
        <v>575</v>
      </c>
      <c r="G199" s="16" t="s">
        <v>576</v>
      </c>
      <c r="H199" s="15" t="s">
        <v>39</v>
      </c>
      <c r="I199" s="15" t="s">
        <v>529</v>
      </c>
      <c r="J199" s="28">
        <v>44312</v>
      </c>
      <c r="K199" s="18"/>
      <c r="L199" s="5"/>
      <c r="M199" s="5"/>
      <c r="N199" s="5"/>
    </row>
    <row r="200" spans="1:14" x14ac:dyDescent="0.25">
      <c r="A200" s="5"/>
      <c r="B200" s="15" t="s">
        <v>581</v>
      </c>
      <c r="C200" s="15" t="s">
        <v>37</v>
      </c>
      <c r="D200" s="18" t="s">
        <v>62</v>
      </c>
      <c r="E200" s="61" t="str">
        <f>IF(ISNUMBER(SEARCH("http",Shares[[#This Row],[Video Text]])),HYPERLINK(Shares[[#This Row],[Video Text]],"Video Link"),"")</f>
        <v/>
      </c>
      <c r="F200" s="16" t="s">
        <v>37</v>
      </c>
      <c r="G200" s="16" t="s">
        <v>37</v>
      </c>
      <c r="H200" s="15" t="s">
        <v>298</v>
      </c>
      <c r="I200" s="15" t="s">
        <v>14</v>
      </c>
      <c r="J200" s="28">
        <v>44312</v>
      </c>
      <c r="K200" s="18" t="s">
        <v>2355</v>
      </c>
      <c r="L200" s="5"/>
      <c r="M200" s="5"/>
      <c r="N200" s="5"/>
    </row>
    <row r="201" spans="1:14" x14ac:dyDescent="0.25">
      <c r="A201" s="5"/>
      <c r="B201" s="15" t="s">
        <v>577</v>
      </c>
      <c r="C201" s="15"/>
      <c r="D201" s="52" t="s">
        <v>1925</v>
      </c>
      <c r="E201" s="61" t="str">
        <f>IF(ISNUMBER(SEARCH("http",Shares[[#This Row],[Video Text]])),HYPERLINK(Shares[[#This Row],[Video Text]],"Video Link"),"")</f>
        <v>Video Link</v>
      </c>
      <c r="F201" s="16" t="s">
        <v>578</v>
      </c>
      <c r="G201" s="16" t="s">
        <v>579</v>
      </c>
      <c r="H201" s="15" t="s">
        <v>30</v>
      </c>
      <c r="I201" s="15" t="s">
        <v>580</v>
      </c>
      <c r="J201" s="28">
        <v>44312</v>
      </c>
      <c r="K201" s="18"/>
      <c r="L201" s="5"/>
      <c r="M201" s="5"/>
      <c r="N201" s="5"/>
    </row>
    <row r="202" spans="1:14" x14ac:dyDescent="0.25">
      <c r="A202" s="5"/>
      <c r="B202" s="15" t="s">
        <v>582</v>
      </c>
      <c r="C202" s="15" t="s">
        <v>37</v>
      </c>
      <c r="D202" s="18" t="s">
        <v>62</v>
      </c>
      <c r="E202" s="61" t="str">
        <f>IF(ISNUMBER(SEARCH("http",Shares[[#This Row],[Video Text]])),HYPERLINK(Shares[[#This Row],[Video Text]],"Video Link"),"")</f>
        <v/>
      </c>
      <c r="F202" s="16" t="s">
        <v>583</v>
      </c>
      <c r="G202" s="16" t="s">
        <v>584</v>
      </c>
      <c r="H202" s="8" t="s">
        <v>39</v>
      </c>
      <c r="I202" s="15" t="s">
        <v>585</v>
      </c>
      <c r="J202" s="28">
        <v>44313</v>
      </c>
      <c r="K202" s="18"/>
      <c r="L202" s="5"/>
      <c r="M202" s="5"/>
      <c r="N202" s="5"/>
    </row>
    <row r="203" spans="1:14" x14ac:dyDescent="0.25">
      <c r="A203" s="5"/>
      <c r="B203" s="15" t="s">
        <v>586</v>
      </c>
      <c r="C203" s="15" t="s">
        <v>2008</v>
      </c>
      <c r="D203" s="52" t="s">
        <v>1927</v>
      </c>
      <c r="E203" s="61" t="str">
        <f>IF(ISNUMBER(SEARCH("http",Shares[[#This Row],[Video Text]])),HYPERLINK(Shares[[#This Row],[Video Text]],"Video Link"),"")</f>
        <v>Video Link</v>
      </c>
      <c r="F203" s="16" t="s">
        <v>587</v>
      </c>
      <c r="G203" s="16" t="s">
        <v>588</v>
      </c>
      <c r="H203" s="8" t="s">
        <v>30</v>
      </c>
      <c r="I203" s="15" t="s">
        <v>476</v>
      </c>
      <c r="J203" s="28">
        <v>44313</v>
      </c>
      <c r="K203" s="18" t="s">
        <v>2355</v>
      </c>
      <c r="L203" s="5"/>
      <c r="M203" s="5"/>
      <c r="N203" s="5"/>
    </row>
    <row r="204" spans="1:14" x14ac:dyDescent="0.25">
      <c r="A204" s="5"/>
      <c r="B204" s="15" t="s">
        <v>589</v>
      </c>
      <c r="C204" s="15" t="s">
        <v>2008</v>
      </c>
      <c r="D204" s="52" t="s">
        <v>590</v>
      </c>
      <c r="E204" s="61" t="str">
        <f>IF(ISNUMBER(SEARCH("http",Shares[[#This Row],[Video Text]])),HYPERLINK(Shares[[#This Row],[Video Text]],"Video Link"),"")</f>
        <v>Video Link</v>
      </c>
      <c r="F204" s="16" t="s">
        <v>591</v>
      </c>
      <c r="G204" s="16" t="s">
        <v>592</v>
      </c>
      <c r="H204" s="8" t="s">
        <v>30</v>
      </c>
      <c r="I204" s="15" t="s">
        <v>14</v>
      </c>
      <c r="J204" s="28">
        <v>44313</v>
      </c>
      <c r="K204" s="18" t="s">
        <v>2355</v>
      </c>
      <c r="L204" s="5"/>
      <c r="M204" s="5"/>
      <c r="N204" s="5"/>
    </row>
    <row r="205" spans="1:14" x14ac:dyDescent="0.25">
      <c r="A205" s="5"/>
      <c r="B205" s="15" t="s">
        <v>598</v>
      </c>
      <c r="C205" s="15" t="s">
        <v>37</v>
      </c>
      <c r="D205" s="18" t="s">
        <v>62</v>
      </c>
      <c r="E205" s="61" t="str">
        <f>IF(ISNUMBER(SEARCH("http",Shares[[#This Row],[Video Text]])),HYPERLINK(Shares[[#This Row],[Video Text]],"Video Link"),"")</f>
        <v/>
      </c>
      <c r="F205" s="16" t="s">
        <v>37</v>
      </c>
      <c r="G205" s="16" t="s">
        <v>37</v>
      </c>
      <c r="H205" s="8" t="s">
        <v>599</v>
      </c>
      <c r="I205" s="15" t="s">
        <v>573</v>
      </c>
      <c r="J205" s="28">
        <v>44314</v>
      </c>
      <c r="K205" s="18" t="s">
        <v>2355</v>
      </c>
      <c r="L205" s="5"/>
      <c r="M205" s="5"/>
      <c r="N205" s="5"/>
    </row>
    <row r="206" spans="1:14" x14ac:dyDescent="0.25">
      <c r="A206" s="5"/>
      <c r="B206" s="15" t="s">
        <v>593</v>
      </c>
      <c r="C206" s="15"/>
      <c r="D206" s="52" t="s">
        <v>1952</v>
      </c>
      <c r="E206" s="61" t="str">
        <f>IF(ISNUMBER(SEARCH("http",Shares[[#This Row],[Video Text]])),HYPERLINK(Shares[[#This Row],[Video Text]],"Video Link"),"")</f>
        <v>Video Link</v>
      </c>
      <c r="F206" s="16" t="s">
        <v>37</v>
      </c>
      <c r="G206" s="16" t="s">
        <v>37</v>
      </c>
      <c r="H206" s="8" t="s">
        <v>30</v>
      </c>
      <c r="I206" s="15" t="s">
        <v>594</v>
      </c>
      <c r="J206" s="28">
        <v>44314</v>
      </c>
      <c r="K206" s="18"/>
      <c r="L206" s="5"/>
      <c r="M206" s="5"/>
      <c r="N206" s="5"/>
    </row>
    <row r="207" spans="1:14" x14ac:dyDescent="0.25">
      <c r="A207" s="5"/>
      <c r="B207" s="15" t="s">
        <v>595</v>
      </c>
      <c r="C207" s="15" t="s">
        <v>2008</v>
      </c>
      <c r="D207" s="52" t="s">
        <v>1928</v>
      </c>
      <c r="E207" s="61" t="str">
        <f>IF(ISNUMBER(SEARCH("http",Shares[[#This Row],[Video Text]])),HYPERLINK(Shares[[#This Row],[Video Text]],"Video Link"),"")</f>
        <v>Video Link</v>
      </c>
      <c r="F207" s="16" t="s">
        <v>596</v>
      </c>
      <c r="G207" s="16" t="s">
        <v>597</v>
      </c>
      <c r="H207" s="8" t="s">
        <v>30</v>
      </c>
      <c r="I207" s="15" t="s">
        <v>432</v>
      </c>
      <c r="J207" s="28">
        <v>44314</v>
      </c>
      <c r="K207" s="18"/>
      <c r="L207" s="5"/>
      <c r="M207" s="5"/>
      <c r="N207" s="5"/>
    </row>
    <row r="208" spans="1:14" x14ac:dyDescent="0.25">
      <c r="A208" s="5"/>
      <c r="B208" s="15" t="s">
        <v>608</v>
      </c>
      <c r="C208" s="15" t="s">
        <v>37</v>
      </c>
      <c r="D208" s="18" t="s">
        <v>16</v>
      </c>
      <c r="E208" s="61" t="str">
        <f>IF(ISNUMBER(SEARCH("http",Shares[[#This Row],[Video Text]])),HYPERLINK(Shares[[#This Row],[Video Text]],"Video Link"),"")</f>
        <v/>
      </c>
      <c r="F208" s="16" t="s">
        <v>37</v>
      </c>
      <c r="G208" s="16" t="s">
        <v>37</v>
      </c>
      <c r="H208" s="8" t="s">
        <v>609</v>
      </c>
      <c r="I208" s="15" t="s">
        <v>14</v>
      </c>
      <c r="J208" s="28">
        <v>44315</v>
      </c>
      <c r="K208" s="18" t="s">
        <v>2355</v>
      </c>
      <c r="L208" s="5"/>
      <c r="M208" s="5"/>
      <c r="N208" s="5"/>
    </row>
    <row r="209" spans="1:14" x14ac:dyDescent="0.25">
      <c r="A209" s="5"/>
      <c r="B209" s="15" t="s">
        <v>600</v>
      </c>
      <c r="C209" s="15"/>
      <c r="D209" s="52" t="s">
        <v>1941</v>
      </c>
      <c r="E209" s="61" t="str">
        <f>IF(ISNUMBER(SEARCH("http",Shares[[#This Row],[Video Text]])),HYPERLINK(Shares[[#This Row],[Video Text]],"Video Link"),"")</f>
        <v>Video Link</v>
      </c>
      <c r="F209" s="16" t="s">
        <v>601</v>
      </c>
      <c r="G209" s="16" t="s">
        <v>92</v>
      </c>
      <c r="H209" s="8" t="s">
        <v>1487</v>
      </c>
      <c r="I209" s="15" t="s">
        <v>218</v>
      </c>
      <c r="J209" s="28">
        <v>44315</v>
      </c>
      <c r="K209" s="18"/>
      <c r="L209" s="5"/>
      <c r="M209" s="5"/>
      <c r="N209" s="5"/>
    </row>
    <row r="210" spans="1:14" x14ac:dyDescent="0.25">
      <c r="A210" s="5"/>
      <c r="B210" s="15" t="s">
        <v>602</v>
      </c>
      <c r="C210" s="15"/>
      <c r="D210" s="52" t="s">
        <v>1929</v>
      </c>
      <c r="E210" s="61" t="str">
        <f>IF(ISNUMBER(SEARCH("http",Shares[[#This Row],[Video Text]])),HYPERLINK(Shares[[#This Row],[Video Text]],"Video Link"),"")</f>
        <v>Video Link</v>
      </c>
      <c r="F210" s="16" t="s">
        <v>603</v>
      </c>
      <c r="G210" s="16" t="s">
        <v>92</v>
      </c>
      <c r="H210" s="8" t="s">
        <v>2090</v>
      </c>
      <c r="I210" s="15" t="s">
        <v>2179</v>
      </c>
      <c r="J210" s="28">
        <v>44315</v>
      </c>
      <c r="K210" s="18"/>
      <c r="L210" s="5"/>
      <c r="M210" s="5"/>
      <c r="N210" s="5"/>
    </row>
    <row r="211" spans="1:14" x14ac:dyDescent="0.25">
      <c r="A211" s="5"/>
      <c r="B211" s="15" t="s">
        <v>605</v>
      </c>
      <c r="C211" s="15" t="s">
        <v>37</v>
      </c>
      <c r="D211" s="18" t="s">
        <v>62</v>
      </c>
      <c r="E211" s="61" t="str">
        <f>IF(ISNUMBER(SEARCH("http",Shares[[#This Row],[Video Text]])),HYPERLINK(Shares[[#This Row],[Video Text]],"Video Link"),"")</f>
        <v/>
      </c>
      <c r="F211" s="16" t="s">
        <v>37</v>
      </c>
      <c r="G211" s="16" t="s">
        <v>606</v>
      </c>
      <c r="H211" s="8" t="s">
        <v>2172</v>
      </c>
      <c r="I211" s="15" t="s">
        <v>607</v>
      </c>
      <c r="J211" s="28">
        <v>44315</v>
      </c>
      <c r="K211" s="18"/>
      <c r="L211" s="5"/>
      <c r="M211" s="5"/>
      <c r="N211" s="5"/>
    </row>
    <row r="212" spans="1:14" x14ac:dyDescent="0.25">
      <c r="A212" s="5"/>
      <c r="B212" s="15" t="s">
        <v>610</v>
      </c>
      <c r="C212" s="15" t="s">
        <v>37</v>
      </c>
      <c r="D212" s="18" t="s">
        <v>62</v>
      </c>
      <c r="E212" s="61" t="str">
        <f>IF(ISNUMBER(SEARCH("http",Shares[[#This Row],[Video Text]])),HYPERLINK(Shares[[#This Row],[Video Text]],"Video Link"),"")</f>
        <v/>
      </c>
      <c r="F212" s="16" t="s">
        <v>512</v>
      </c>
      <c r="G212" s="16" t="s">
        <v>513</v>
      </c>
      <c r="H212" s="8" t="s">
        <v>39</v>
      </c>
      <c r="I212" s="15" t="s">
        <v>611</v>
      </c>
      <c r="J212" s="28">
        <v>44316</v>
      </c>
      <c r="K212" s="18"/>
      <c r="L212" s="5"/>
      <c r="M212" s="5"/>
      <c r="N212" s="5"/>
    </row>
    <row r="213" spans="1:14" x14ac:dyDescent="0.25">
      <c r="A213" s="5"/>
      <c r="B213" s="15" t="s">
        <v>612</v>
      </c>
      <c r="C213" s="15" t="s">
        <v>2008</v>
      </c>
      <c r="D213" s="52" t="s">
        <v>1930</v>
      </c>
      <c r="E213" s="61" t="str">
        <f>IF(ISNUMBER(SEARCH("http",Shares[[#This Row],[Video Text]])),HYPERLINK(Shares[[#This Row],[Video Text]],"Video Link"),"")</f>
        <v>Video Link</v>
      </c>
      <c r="F213" s="16" t="s">
        <v>613</v>
      </c>
      <c r="G213" s="16" t="s">
        <v>154</v>
      </c>
      <c r="H213" s="8" t="s">
        <v>30</v>
      </c>
      <c r="I213" s="15" t="s">
        <v>614</v>
      </c>
      <c r="J213" s="28">
        <v>44316</v>
      </c>
      <c r="K213" s="18"/>
      <c r="L213" s="5"/>
      <c r="M213" s="5"/>
      <c r="N213" s="5"/>
    </row>
    <row r="214" spans="1:14" x14ac:dyDescent="0.25">
      <c r="A214" s="5"/>
      <c r="B214" s="15" t="s">
        <v>622</v>
      </c>
      <c r="C214" s="15" t="s">
        <v>2010</v>
      </c>
      <c r="D214" s="52" t="s">
        <v>1931</v>
      </c>
      <c r="E214" s="61" t="str">
        <f>IF(ISNUMBER(SEARCH("http",Shares[[#This Row],[Video Text]])),HYPERLINK(Shares[[#This Row],[Video Text]],"Video Link"),"")</f>
        <v>Video Link</v>
      </c>
      <c r="F214" s="16" t="s">
        <v>623</v>
      </c>
      <c r="G214" s="16" t="s">
        <v>92</v>
      </c>
      <c r="H214" s="8" t="s">
        <v>30</v>
      </c>
      <c r="I214" s="15" t="s">
        <v>624</v>
      </c>
      <c r="J214" s="28">
        <v>44316</v>
      </c>
      <c r="K214" s="18"/>
      <c r="L214" s="5"/>
      <c r="M214" s="5"/>
      <c r="N214" s="5"/>
    </row>
    <row r="215" spans="1:14" x14ac:dyDescent="0.25">
      <c r="A215" s="5"/>
      <c r="B215" s="15" t="s">
        <v>615</v>
      </c>
      <c r="C215" s="15"/>
      <c r="D215" s="52" t="s">
        <v>1956</v>
      </c>
      <c r="E215" s="61" t="str">
        <f>IF(ISNUMBER(SEARCH("http",Shares[[#This Row],[Video Text]])),HYPERLINK(Shares[[#This Row],[Video Text]],"Video Link"),"")</f>
        <v>Video Link</v>
      </c>
      <c r="F215" s="16" t="s">
        <v>616</v>
      </c>
      <c r="G215" s="16" t="s">
        <v>617</v>
      </c>
      <c r="H215" s="8" t="s">
        <v>2090</v>
      </c>
      <c r="I215" s="15" t="s">
        <v>618</v>
      </c>
      <c r="J215" s="28">
        <v>44316</v>
      </c>
      <c r="K215" s="18"/>
      <c r="L215" s="5"/>
      <c r="M215" s="5"/>
      <c r="N215" s="5"/>
    </row>
    <row r="216" spans="1:14" x14ac:dyDescent="0.25">
      <c r="A216" s="5"/>
      <c r="B216" s="15" t="s">
        <v>619</v>
      </c>
      <c r="C216" s="15" t="s">
        <v>2010</v>
      </c>
      <c r="D216" s="18" t="s">
        <v>16</v>
      </c>
      <c r="E216" s="61" t="str">
        <f>IF(ISNUMBER(SEARCH("http",Shares[[#This Row],[Video Text]])),HYPERLINK(Shares[[#This Row],[Video Text]],"Video Link"),"")</f>
        <v/>
      </c>
      <c r="F216" s="16" t="s">
        <v>620</v>
      </c>
      <c r="G216" s="16" t="s">
        <v>621</v>
      </c>
      <c r="H216" s="8" t="s">
        <v>2090</v>
      </c>
      <c r="I216" s="15" t="s">
        <v>110</v>
      </c>
      <c r="J216" s="28">
        <v>44316</v>
      </c>
      <c r="K216" s="18"/>
      <c r="L216" s="5"/>
      <c r="M216" s="5"/>
      <c r="N216" s="5"/>
    </row>
    <row r="217" spans="1:14" x14ac:dyDescent="0.25">
      <c r="A217" s="5"/>
      <c r="B217" s="15" t="s">
        <v>628</v>
      </c>
      <c r="C217" s="15" t="s">
        <v>37</v>
      </c>
      <c r="D217" s="18" t="s">
        <v>62</v>
      </c>
      <c r="E217" s="61" t="str">
        <f>IF(ISNUMBER(SEARCH("http",Shares[[#This Row],[Video Text]])),HYPERLINK(Shares[[#This Row],[Video Text]],"Video Link"),"")</f>
        <v/>
      </c>
      <c r="F217" s="16" t="s">
        <v>629</v>
      </c>
      <c r="G217" s="16" t="s">
        <v>92</v>
      </c>
      <c r="H217" s="8" t="s">
        <v>39</v>
      </c>
      <c r="I217" s="15" t="s">
        <v>630</v>
      </c>
      <c r="J217" s="28">
        <v>44317</v>
      </c>
      <c r="K217" s="18"/>
      <c r="L217" s="5"/>
      <c r="M217" s="5"/>
      <c r="N217" s="5"/>
    </row>
    <row r="218" spans="1:14" x14ac:dyDescent="0.25">
      <c r="A218" s="5"/>
      <c r="B218" s="15" t="s">
        <v>636</v>
      </c>
      <c r="C218" s="15" t="s">
        <v>37</v>
      </c>
      <c r="D218" s="18" t="s">
        <v>62</v>
      </c>
      <c r="E218" s="61" t="str">
        <f>IF(ISNUMBER(SEARCH("http",Shares[[#This Row],[Video Text]])),HYPERLINK(Shares[[#This Row],[Video Text]],"Video Link"),"")</f>
        <v/>
      </c>
      <c r="F218" s="16" t="s">
        <v>512</v>
      </c>
      <c r="G218" s="16" t="s">
        <v>513</v>
      </c>
      <c r="H218" s="8" t="s">
        <v>39</v>
      </c>
      <c r="I218" s="15" t="s">
        <v>637</v>
      </c>
      <c r="J218" s="28">
        <v>44317</v>
      </c>
      <c r="K218" s="18"/>
      <c r="L218" s="5"/>
      <c r="M218" s="5"/>
      <c r="N218" s="5"/>
    </row>
    <row r="219" spans="1:14" x14ac:dyDescent="0.25">
      <c r="A219" s="5"/>
      <c r="B219" s="15" t="s">
        <v>625</v>
      </c>
      <c r="C219" s="15" t="s">
        <v>2008</v>
      </c>
      <c r="D219" s="18" t="s">
        <v>16</v>
      </c>
      <c r="E219" s="61" t="str">
        <f>IF(ISNUMBER(SEARCH("http",Shares[[#This Row],[Video Text]])),HYPERLINK(Shares[[#This Row],[Video Text]],"Video Link"),"")</f>
        <v/>
      </c>
      <c r="F219" s="16" t="s">
        <v>626</v>
      </c>
      <c r="G219" s="16" t="s">
        <v>92</v>
      </c>
      <c r="H219" s="8" t="s">
        <v>30</v>
      </c>
      <c r="I219" s="15" t="s">
        <v>627</v>
      </c>
      <c r="J219" s="28">
        <v>44317</v>
      </c>
      <c r="K219" s="18"/>
      <c r="L219" s="5"/>
      <c r="M219" s="5"/>
      <c r="N219" s="5"/>
    </row>
    <row r="220" spans="1:14" x14ac:dyDescent="0.25">
      <c r="A220" s="5"/>
      <c r="B220" s="15" t="s">
        <v>631</v>
      </c>
      <c r="C220" s="15" t="s">
        <v>2008</v>
      </c>
      <c r="D220" s="18" t="s">
        <v>16</v>
      </c>
      <c r="E220" s="61" t="str">
        <f>IF(ISNUMBER(SEARCH("http",Shares[[#This Row],[Video Text]])),HYPERLINK(Shares[[#This Row],[Video Text]],"Video Link"),"")</f>
        <v/>
      </c>
      <c r="F220" s="16" t="s">
        <v>244</v>
      </c>
      <c r="G220" s="16" t="s">
        <v>92</v>
      </c>
      <c r="H220" s="8" t="s">
        <v>30</v>
      </c>
      <c r="I220" s="15" t="s">
        <v>299</v>
      </c>
      <c r="J220" s="28">
        <v>44317</v>
      </c>
      <c r="K220" s="18" t="s">
        <v>2355</v>
      </c>
      <c r="L220" s="5"/>
      <c r="M220" s="5"/>
      <c r="N220" s="5"/>
    </row>
    <row r="221" spans="1:14" x14ac:dyDescent="0.25">
      <c r="A221" s="5"/>
      <c r="B221" s="15" t="s">
        <v>638</v>
      </c>
      <c r="C221" s="15" t="s">
        <v>2008</v>
      </c>
      <c r="D221" s="52" t="s">
        <v>1932</v>
      </c>
      <c r="E221" s="61" t="str">
        <f>IF(ISNUMBER(SEARCH("http",Shares[[#This Row],[Video Text]])),HYPERLINK(Shares[[#This Row],[Video Text]],"Video Link"),"")</f>
        <v>Video Link</v>
      </c>
      <c r="F221" s="16" t="s">
        <v>639</v>
      </c>
      <c r="G221" s="16" t="s">
        <v>640</v>
      </c>
      <c r="H221" s="8" t="s">
        <v>30</v>
      </c>
      <c r="I221" s="15" t="s">
        <v>641</v>
      </c>
      <c r="J221" s="28">
        <v>44317</v>
      </c>
      <c r="K221" s="18"/>
      <c r="L221" s="5"/>
      <c r="M221" s="5"/>
      <c r="N221" s="5"/>
    </row>
    <row r="222" spans="1:14" x14ac:dyDescent="0.25">
      <c r="A222" s="5"/>
      <c r="B222" s="15" t="s">
        <v>642</v>
      </c>
      <c r="C222" s="15" t="s">
        <v>2008</v>
      </c>
      <c r="D222" s="52" t="s">
        <v>1933</v>
      </c>
      <c r="E222" s="61" t="str">
        <f>IF(ISNUMBER(SEARCH("http",Shares[[#This Row],[Video Text]])),HYPERLINK(Shares[[#This Row],[Video Text]],"Video Link"),"")</f>
        <v>Video Link</v>
      </c>
      <c r="F222" s="16" t="s">
        <v>643</v>
      </c>
      <c r="G222" s="16" t="s">
        <v>644</v>
      </c>
      <c r="H222" s="8" t="s">
        <v>30</v>
      </c>
      <c r="I222" s="15" t="s">
        <v>645</v>
      </c>
      <c r="J222" s="28">
        <v>44317</v>
      </c>
      <c r="K222" s="18"/>
      <c r="L222" s="5"/>
      <c r="M222" s="5"/>
      <c r="N222" s="5"/>
    </row>
    <row r="223" spans="1:14" x14ac:dyDescent="0.25">
      <c r="A223" s="5"/>
      <c r="B223" s="15" t="s">
        <v>632</v>
      </c>
      <c r="C223" s="15" t="s">
        <v>2008</v>
      </c>
      <c r="D223" s="18" t="s">
        <v>16</v>
      </c>
      <c r="E223" s="61" t="str">
        <f>IF(ISNUMBER(SEARCH("http",Shares[[#This Row],[Video Text]])),HYPERLINK(Shares[[#This Row],[Video Text]],"Video Link"),"")</f>
        <v/>
      </c>
      <c r="F223" s="16" t="s">
        <v>633</v>
      </c>
      <c r="G223" s="16" t="s">
        <v>634</v>
      </c>
      <c r="H223" s="8" t="s">
        <v>2090</v>
      </c>
      <c r="I223" s="15" t="s">
        <v>635</v>
      </c>
      <c r="J223" s="28">
        <v>44317</v>
      </c>
      <c r="K223" s="18"/>
      <c r="L223" s="5"/>
      <c r="M223" s="5"/>
      <c r="N223" s="5"/>
    </row>
    <row r="224" spans="1:14" x14ac:dyDescent="0.25">
      <c r="A224" s="5"/>
      <c r="B224" s="15" t="s">
        <v>646</v>
      </c>
      <c r="C224" s="15" t="s">
        <v>2010</v>
      </c>
      <c r="D224" s="52" t="s">
        <v>1934</v>
      </c>
      <c r="E224" s="61" t="str">
        <f>IF(ISNUMBER(SEARCH("http",Shares[[#This Row],[Video Text]])),HYPERLINK(Shares[[#This Row],[Video Text]],"Video Link"),"")</f>
        <v>Video Link</v>
      </c>
      <c r="F224" s="16" t="s">
        <v>647</v>
      </c>
      <c r="G224" s="16" t="s">
        <v>648</v>
      </c>
      <c r="H224" s="8" t="s">
        <v>2090</v>
      </c>
      <c r="I224" s="15" t="s">
        <v>649</v>
      </c>
      <c r="J224" s="28">
        <v>44318</v>
      </c>
      <c r="K224" s="18"/>
      <c r="L224" s="5"/>
      <c r="M224" s="5"/>
      <c r="N224" s="5"/>
    </row>
    <row r="225" spans="1:14" x14ac:dyDescent="0.25">
      <c r="A225" s="5"/>
      <c r="B225" s="15" t="s">
        <v>650</v>
      </c>
      <c r="C225" s="15" t="s">
        <v>2008</v>
      </c>
      <c r="D225" s="18" t="s">
        <v>62</v>
      </c>
      <c r="E225" s="61" t="str">
        <f>IF(ISNUMBER(SEARCH("http",Shares[[#This Row],[Video Text]])),HYPERLINK(Shares[[#This Row],[Video Text]],"Video Link"),"")</f>
        <v/>
      </c>
      <c r="F225" s="16" t="s">
        <v>651</v>
      </c>
      <c r="G225" s="16" t="s">
        <v>652</v>
      </c>
      <c r="H225" s="8" t="s">
        <v>653</v>
      </c>
      <c r="I225" s="15" t="s">
        <v>654</v>
      </c>
      <c r="J225" s="28">
        <v>44318</v>
      </c>
      <c r="K225" s="18"/>
      <c r="L225" s="5"/>
      <c r="M225" s="5"/>
      <c r="N225" s="5"/>
    </row>
    <row r="226" spans="1:14" x14ac:dyDescent="0.25">
      <c r="A226" s="5"/>
      <c r="B226" s="15" t="s">
        <v>659</v>
      </c>
      <c r="C226" s="15" t="s">
        <v>2008</v>
      </c>
      <c r="D226" s="52" t="s">
        <v>1942</v>
      </c>
      <c r="E226" s="61" t="str">
        <f>IF(ISNUMBER(SEARCH("http",Shares[[#This Row],[Video Text]])),HYPERLINK(Shares[[#This Row],[Video Text]],"Video Link"),"")</f>
        <v>Video Link</v>
      </c>
      <c r="F226" s="16" t="s">
        <v>660</v>
      </c>
      <c r="G226" s="16" t="s">
        <v>661</v>
      </c>
      <c r="H226" s="8" t="s">
        <v>30</v>
      </c>
      <c r="I226" s="15" t="s">
        <v>662</v>
      </c>
      <c r="J226" s="28">
        <v>44319</v>
      </c>
      <c r="K226" s="18"/>
      <c r="L226" s="5"/>
      <c r="M226" s="5"/>
      <c r="N226" s="5"/>
    </row>
    <row r="227" spans="1:14" x14ac:dyDescent="0.25">
      <c r="A227" s="5"/>
      <c r="B227" s="54" t="s">
        <v>663</v>
      </c>
      <c r="C227" s="15" t="s">
        <v>2008</v>
      </c>
      <c r="D227" s="18" t="s">
        <v>16</v>
      </c>
      <c r="E227" s="61" t="str">
        <f>IF(ISNUMBER(SEARCH("http",Shares[[#This Row],[Video Text]])),HYPERLINK(Shares[[#This Row],[Video Text]],"Video Link"),"")</f>
        <v/>
      </c>
      <c r="F227" s="16" t="s">
        <v>664</v>
      </c>
      <c r="G227" s="16" t="s">
        <v>92</v>
      </c>
      <c r="H227" s="8" t="s">
        <v>30</v>
      </c>
      <c r="I227" s="15" t="s">
        <v>558</v>
      </c>
      <c r="J227" s="28">
        <v>44319</v>
      </c>
      <c r="K227" s="18" t="s">
        <v>2355</v>
      </c>
      <c r="L227" s="5"/>
      <c r="M227" s="5"/>
      <c r="N227" s="5"/>
    </row>
    <row r="228" spans="1:14" x14ac:dyDescent="0.25">
      <c r="A228" s="5"/>
      <c r="B228" s="15" t="s">
        <v>665</v>
      </c>
      <c r="C228" s="15" t="s">
        <v>2008</v>
      </c>
      <c r="D228" s="18" t="s">
        <v>16</v>
      </c>
      <c r="E228" s="61" t="str">
        <f>IF(ISNUMBER(SEARCH("http",Shares[[#This Row],[Video Text]])),HYPERLINK(Shares[[#This Row],[Video Text]],"Video Link"),"")</f>
        <v/>
      </c>
      <c r="F228" s="16" t="s">
        <v>666</v>
      </c>
      <c r="G228" s="16" t="s">
        <v>92</v>
      </c>
      <c r="H228" s="8" t="s">
        <v>30</v>
      </c>
      <c r="I228" s="15" t="s">
        <v>558</v>
      </c>
      <c r="J228" s="28">
        <v>44319</v>
      </c>
      <c r="K228" s="18" t="s">
        <v>2355</v>
      </c>
      <c r="L228" s="5"/>
      <c r="M228" s="5"/>
      <c r="N228" s="5"/>
    </row>
    <row r="229" spans="1:14" x14ac:dyDescent="0.25">
      <c r="A229" s="5"/>
      <c r="B229" s="15" t="s">
        <v>667</v>
      </c>
      <c r="C229" s="15" t="s">
        <v>2008</v>
      </c>
      <c r="D229" s="52" t="s">
        <v>668</v>
      </c>
      <c r="E229" s="61" t="str">
        <f>IF(ISNUMBER(SEARCH("http",Shares[[#This Row],[Video Text]])),HYPERLINK(Shares[[#This Row],[Video Text]],"Video Link"),"")</f>
        <v>Video Link</v>
      </c>
      <c r="F229" s="16" t="s">
        <v>669</v>
      </c>
      <c r="G229" s="16" t="s">
        <v>92</v>
      </c>
      <c r="H229" s="8" t="s">
        <v>30</v>
      </c>
      <c r="I229" s="15" t="s">
        <v>558</v>
      </c>
      <c r="J229" s="28">
        <v>44319</v>
      </c>
      <c r="K229" s="18" t="s">
        <v>2355</v>
      </c>
      <c r="L229" s="5"/>
      <c r="M229" s="5"/>
      <c r="N229" s="5"/>
    </row>
    <row r="230" spans="1:14" x14ac:dyDescent="0.25">
      <c r="A230" s="5"/>
      <c r="B230" s="15" t="s">
        <v>670</v>
      </c>
      <c r="C230" s="15" t="s">
        <v>2008</v>
      </c>
      <c r="D230" s="52" t="s">
        <v>1947</v>
      </c>
      <c r="E230" s="61" t="str">
        <f>IF(ISNUMBER(SEARCH("http",Shares[[#This Row],[Video Text]])),HYPERLINK(Shares[[#This Row],[Video Text]],"Video Link"),"")</f>
        <v>Video Link</v>
      </c>
      <c r="F230" s="16" t="s">
        <v>59</v>
      </c>
      <c r="G230" s="16" t="s">
        <v>671</v>
      </c>
      <c r="H230" s="8" t="s">
        <v>30</v>
      </c>
      <c r="I230" s="15" t="s">
        <v>558</v>
      </c>
      <c r="J230" s="28">
        <v>44319</v>
      </c>
      <c r="K230" s="18" t="s">
        <v>2355</v>
      </c>
      <c r="L230" s="5"/>
      <c r="M230" s="5"/>
      <c r="N230" s="5"/>
    </row>
    <row r="231" spans="1:14" x14ac:dyDescent="0.25">
      <c r="A231" s="5"/>
      <c r="B231" s="15" t="s">
        <v>675</v>
      </c>
      <c r="C231" s="15" t="s">
        <v>2008</v>
      </c>
      <c r="D231" s="18" t="s">
        <v>16</v>
      </c>
      <c r="E231" s="61" t="str">
        <f>IF(ISNUMBER(SEARCH("http",Shares[[#This Row],[Video Text]])),HYPERLINK(Shares[[#This Row],[Video Text]],"Video Link"),"")</f>
        <v/>
      </c>
      <c r="F231" s="16" t="s">
        <v>676</v>
      </c>
      <c r="G231" s="16" t="s">
        <v>92</v>
      </c>
      <c r="H231" s="8" t="s">
        <v>30</v>
      </c>
      <c r="I231" s="15" t="s">
        <v>677</v>
      </c>
      <c r="J231" s="28">
        <v>44319</v>
      </c>
      <c r="K231" s="18"/>
      <c r="L231" s="5"/>
      <c r="M231" s="5"/>
      <c r="N231" s="5"/>
    </row>
    <row r="232" spans="1:14" x14ac:dyDescent="0.25">
      <c r="A232" s="5"/>
      <c r="B232" s="15" t="s">
        <v>655</v>
      </c>
      <c r="C232" s="15"/>
      <c r="D232" s="18" t="s">
        <v>16</v>
      </c>
      <c r="E232" s="61" t="str">
        <f>IF(ISNUMBER(SEARCH("http",Shares[[#This Row],[Video Text]])),HYPERLINK(Shares[[#This Row],[Video Text]],"Video Link"),"")</f>
        <v/>
      </c>
      <c r="F232" s="16" t="s">
        <v>656</v>
      </c>
      <c r="G232" s="16" t="s">
        <v>657</v>
      </c>
      <c r="H232" s="8" t="s">
        <v>2090</v>
      </c>
      <c r="I232" s="15" t="s">
        <v>658</v>
      </c>
      <c r="J232" s="28">
        <v>44319</v>
      </c>
      <c r="K232" s="18"/>
      <c r="L232" s="5"/>
      <c r="M232" s="5"/>
      <c r="N232" s="5"/>
    </row>
    <row r="233" spans="1:14" x14ac:dyDescent="0.25">
      <c r="A233" s="5"/>
      <c r="B233" s="15" t="s">
        <v>672</v>
      </c>
      <c r="C233" s="15" t="s">
        <v>2010</v>
      </c>
      <c r="D233" s="18" t="s">
        <v>16</v>
      </c>
      <c r="E233" s="61" t="str">
        <f>IF(ISNUMBER(SEARCH("http",Shares[[#This Row],[Video Text]])),HYPERLINK(Shares[[#This Row],[Video Text]],"Video Link"),"")</f>
        <v/>
      </c>
      <c r="F233" s="16" t="s">
        <v>673</v>
      </c>
      <c r="G233" s="16" t="s">
        <v>92</v>
      </c>
      <c r="H233" s="8" t="s">
        <v>2090</v>
      </c>
      <c r="I233" s="15" t="s">
        <v>674</v>
      </c>
      <c r="J233" s="28">
        <v>44319</v>
      </c>
      <c r="K233" s="18"/>
      <c r="L233" s="5"/>
      <c r="M233" s="5"/>
      <c r="N233" s="5"/>
    </row>
    <row r="234" spans="1:14" x14ac:dyDescent="0.25">
      <c r="A234" s="5"/>
      <c r="B234" s="15" t="s">
        <v>796</v>
      </c>
      <c r="C234" s="15" t="s">
        <v>2008</v>
      </c>
      <c r="D234" s="18" t="s">
        <v>16</v>
      </c>
      <c r="E234" s="61" t="str">
        <f>IF(ISNUMBER(SEARCH("http",Shares[[#This Row],[Video Text]])),HYPERLINK(Shares[[#This Row],[Video Text]],"Video Link"),"")</f>
        <v/>
      </c>
      <c r="F234" s="16" t="s">
        <v>797</v>
      </c>
      <c r="G234" s="16" t="s">
        <v>92</v>
      </c>
      <c r="H234" s="15" t="s">
        <v>30</v>
      </c>
      <c r="I234" s="15" t="s">
        <v>798</v>
      </c>
      <c r="J234" s="28">
        <v>44319</v>
      </c>
      <c r="K234" s="18"/>
      <c r="L234" s="5"/>
      <c r="M234" s="5"/>
      <c r="N234" s="5"/>
    </row>
    <row r="235" spans="1:14" x14ac:dyDescent="0.25">
      <c r="A235" s="5"/>
      <c r="B235" s="15" t="s">
        <v>699</v>
      </c>
      <c r="C235" s="15" t="s">
        <v>37</v>
      </c>
      <c r="D235" s="18" t="s">
        <v>62</v>
      </c>
      <c r="E235" s="61" t="str">
        <f>IF(ISNUMBER(SEARCH("http",Shares[[#This Row],[Video Text]])),HYPERLINK(Shares[[#This Row],[Video Text]],"Video Link"),"")</f>
        <v/>
      </c>
      <c r="F235" s="16" t="s">
        <v>37</v>
      </c>
      <c r="G235" s="16" t="s">
        <v>37</v>
      </c>
      <c r="H235" s="8" t="s">
        <v>298</v>
      </c>
      <c r="I235" s="15" t="s">
        <v>14</v>
      </c>
      <c r="J235" s="28">
        <v>44320</v>
      </c>
      <c r="K235" s="18" t="s">
        <v>2355</v>
      </c>
      <c r="L235" s="5"/>
      <c r="M235" s="5"/>
      <c r="N235" s="5"/>
    </row>
    <row r="236" spans="1:14" x14ac:dyDescent="0.25">
      <c r="A236" s="5"/>
      <c r="B236" s="15" t="s">
        <v>703</v>
      </c>
      <c r="C236" s="15" t="s">
        <v>37</v>
      </c>
      <c r="D236" s="18" t="s">
        <v>62</v>
      </c>
      <c r="E236" s="61" t="str">
        <f>IF(ISNUMBER(SEARCH("http",Shares[[#This Row],[Video Text]])),HYPERLINK(Shares[[#This Row],[Video Text]],"Video Link"),"")</f>
        <v/>
      </c>
      <c r="F236" s="16" t="s">
        <v>37</v>
      </c>
      <c r="G236" s="16" t="s">
        <v>37</v>
      </c>
      <c r="H236" s="8" t="s">
        <v>38</v>
      </c>
      <c r="I236" s="15" t="s">
        <v>702</v>
      </c>
      <c r="J236" s="28">
        <v>44320</v>
      </c>
      <c r="K236" s="18"/>
      <c r="L236" s="5"/>
      <c r="M236" s="5"/>
      <c r="N236" s="5"/>
    </row>
    <row r="237" spans="1:14" x14ac:dyDescent="0.25">
      <c r="A237" s="5"/>
      <c r="B237" s="15" t="s">
        <v>686</v>
      </c>
      <c r="C237" s="15"/>
      <c r="D237" s="52" t="s">
        <v>1936</v>
      </c>
      <c r="E237" s="61" t="str">
        <f>IF(ISNUMBER(SEARCH("http",Shares[[#This Row],[Video Text]])),HYPERLINK(Shares[[#This Row],[Video Text]],"Video Link"),"")</f>
        <v>Video Link</v>
      </c>
      <c r="F237" s="16" t="s">
        <v>687</v>
      </c>
      <c r="G237" s="16" t="s">
        <v>688</v>
      </c>
      <c r="H237" s="8" t="s">
        <v>30</v>
      </c>
      <c r="I237" s="15" t="s">
        <v>98</v>
      </c>
      <c r="J237" s="28">
        <v>44320</v>
      </c>
      <c r="K237" s="18"/>
      <c r="L237" s="5"/>
      <c r="M237" s="5"/>
      <c r="N237" s="5"/>
    </row>
    <row r="238" spans="1:14" x14ac:dyDescent="0.25">
      <c r="A238" s="5"/>
      <c r="B238" s="15" t="s">
        <v>690</v>
      </c>
      <c r="C238" s="15" t="s">
        <v>2008</v>
      </c>
      <c r="D238" s="18" t="s">
        <v>16</v>
      </c>
      <c r="E238" s="61" t="str">
        <f>IF(ISNUMBER(SEARCH("http",Shares[[#This Row],[Video Text]])),HYPERLINK(Shares[[#This Row],[Video Text]],"Video Link"),"")</f>
        <v/>
      </c>
      <c r="F238" s="16" t="s">
        <v>691</v>
      </c>
      <c r="G238" s="16" t="s">
        <v>237</v>
      </c>
      <c r="H238" s="8" t="s">
        <v>30</v>
      </c>
      <c r="I238" s="15" t="s">
        <v>692</v>
      </c>
      <c r="J238" s="28">
        <v>44320</v>
      </c>
      <c r="K238" s="18"/>
      <c r="L238" s="5"/>
      <c r="M238" s="5"/>
      <c r="N238" s="5"/>
    </row>
    <row r="239" spans="1:14" x14ac:dyDescent="0.25">
      <c r="A239" s="5"/>
      <c r="B239" s="15" t="s">
        <v>693</v>
      </c>
      <c r="C239" s="15" t="s">
        <v>2008</v>
      </c>
      <c r="D239" s="18" t="s">
        <v>16</v>
      </c>
      <c r="E239" s="61" t="str">
        <f>IF(ISNUMBER(SEARCH("http",Shares[[#This Row],[Video Text]])),HYPERLINK(Shares[[#This Row],[Video Text]],"Video Link"),"")</f>
        <v/>
      </c>
      <c r="F239" s="16" t="s">
        <v>694</v>
      </c>
      <c r="G239" s="16" t="s">
        <v>120</v>
      </c>
      <c r="H239" s="8" t="s">
        <v>30</v>
      </c>
      <c r="I239" s="15" t="s">
        <v>499</v>
      </c>
      <c r="J239" s="28">
        <v>44320</v>
      </c>
      <c r="K239" s="18" t="s">
        <v>2355</v>
      </c>
      <c r="L239" s="5"/>
      <c r="M239" s="5"/>
      <c r="N239" s="5"/>
    </row>
    <row r="240" spans="1:14" x14ac:dyDescent="0.25">
      <c r="A240" s="5"/>
      <c r="B240" s="56" t="s">
        <v>678</v>
      </c>
      <c r="C240" s="15" t="s">
        <v>2008</v>
      </c>
      <c r="D240" s="18" t="s">
        <v>16</v>
      </c>
      <c r="E240" s="61" t="str">
        <f>IF(ISNUMBER(SEARCH("http",Shares[[#This Row],[Video Text]])),HYPERLINK(Shares[[#This Row],[Video Text]],"Video Link"),"")</f>
        <v/>
      </c>
      <c r="F240" s="16" t="s">
        <v>679</v>
      </c>
      <c r="G240" s="16" t="s">
        <v>92</v>
      </c>
      <c r="H240" s="8" t="s">
        <v>2090</v>
      </c>
      <c r="I240" s="15" t="s">
        <v>680</v>
      </c>
      <c r="J240" s="28">
        <v>44320</v>
      </c>
      <c r="K240" s="18"/>
      <c r="L240" s="5"/>
      <c r="M240" s="5"/>
      <c r="N240" s="5"/>
    </row>
    <row r="241" spans="1:14" x14ac:dyDescent="0.25">
      <c r="A241" s="5"/>
      <c r="B241" s="15" t="s">
        <v>681</v>
      </c>
      <c r="C241" s="15" t="s">
        <v>2010</v>
      </c>
      <c r="D241" s="52" t="s">
        <v>1935</v>
      </c>
      <c r="E241" s="61" t="str">
        <f>IF(ISNUMBER(SEARCH("http",Shares[[#This Row],[Video Text]])),HYPERLINK(Shares[[#This Row],[Video Text]],"Video Link"),"")</f>
        <v>Video Link</v>
      </c>
      <c r="F241" s="16" t="s">
        <v>682</v>
      </c>
      <c r="G241" s="16" t="s">
        <v>92</v>
      </c>
      <c r="H241" s="8" t="s">
        <v>2090</v>
      </c>
      <c r="I241" s="15" t="s">
        <v>683</v>
      </c>
      <c r="J241" s="28">
        <v>44320</v>
      </c>
      <c r="K241" s="18"/>
      <c r="L241" s="5"/>
      <c r="M241" s="5"/>
      <c r="N241" s="5"/>
    </row>
    <row r="242" spans="1:14" x14ac:dyDescent="0.25">
      <c r="A242" s="5"/>
      <c r="B242" s="15" t="s">
        <v>695</v>
      </c>
      <c r="C242" s="15" t="s">
        <v>2010</v>
      </c>
      <c r="D242" s="52" t="s">
        <v>1837</v>
      </c>
      <c r="E242" s="61" t="str">
        <f>IF(ISNUMBER(SEARCH("http",Shares[[#This Row],[Video Text]])),HYPERLINK(Shares[[#This Row],[Video Text]],"Video Link"),"")</f>
        <v>Video Link</v>
      </c>
      <c r="F242" s="16" t="s">
        <v>696</v>
      </c>
      <c r="G242" s="16" t="s">
        <v>697</v>
      </c>
      <c r="H242" s="8" t="s">
        <v>2090</v>
      </c>
      <c r="I242" s="15" t="s">
        <v>698</v>
      </c>
      <c r="J242" s="28">
        <v>44320</v>
      </c>
      <c r="K242" s="18"/>
      <c r="L242" s="5"/>
      <c r="M242" s="5"/>
      <c r="N242" s="5"/>
    </row>
    <row r="243" spans="1:14" x14ac:dyDescent="0.25">
      <c r="A243" s="5"/>
      <c r="B243" s="15" t="s">
        <v>700</v>
      </c>
      <c r="C243" s="15" t="s">
        <v>2008</v>
      </c>
      <c r="D243" s="52" t="s">
        <v>1892</v>
      </c>
      <c r="E243" s="61" t="str">
        <f>IF(ISNUMBER(SEARCH("http",Shares[[#This Row],[Video Text]])),HYPERLINK(Shares[[#This Row],[Video Text]],"Video Link"),"")</f>
        <v>Video Link</v>
      </c>
      <c r="F243" s="16" t="s">
        <v>20</v>
      </c>
      <c r="G243" s="16" t="s">
        <v>701</v>
      </c>
      <c r="H243" s="8" t="s">
        <v>2090</v>
      </c>
      <c r="I243" s="15" t="s">
        <v>702</v>
      </c>
      <c r="J243" s="28">
        <v>44320</v>
      </c>
      <c r="K243" s="18"/>
      <c r="L243" s="5"/>
      <c r="M243" s="5"/>
      <c r="N243" s="5"/>
    </row>
    <row r="244" spans="1:14" x14ac:dyDescent="0.25">
      <c r="A244" s="5"/>
      <c r="B244" s="15" t="s">
        <v>684</v>
      </c>
      <c r="C244" s="15" t="s">
        <v>2008</v>
      </c>
      <c r="D244" s="18" t="s">
        <v>16</v>
      </c>
      <c r="E244" s="61" t="str">
        <f>IF(ISNUMBER(SEARCH("http",Shares[[#This Row],[Video Text]])),HYPERLINK(Shares[[#This Row],[Video Text]],"Video Link"),"")</f>
        <v/>
      </c>
      <c r="F244" s="16" t="s">
        <v>685</v>
      </c>
      <c r="G244" s="16" t="s">
        <v>92</v>
      </c>
      <c r="H244" s="8" t="s">
        <v>30</v>
      </c>
      <c r="I244" s="15" t="s">
        <v>2180</v>
      </c>
      <c r="J244" s="28">
        <v>44320</v>
      </c>
      <c r="K244" s="18"/>
      <c r="L244" s="5"/>
      <c r="M244" s="5"/>
      <c r="N244" s="5"/>
    </row>
    <row r="245" spans="1:14" x14ac:dyDescent="0.25">
      <c r="A245" s="5"/>
      <c r="B245" s="15" t="s">
        <v>689</v>
      </c>
      <c r="C245" s="15" t="s">
        <v>37</v>
      </c>
      <c r="D245" s="18" t="s">
        <v>62</v>
      </c>
      <c r="E245" s="61" t="str">
        <f>IF(ISNUMBER(SEARCH("http",Shares[[#This Row],[Video Text]])),HYPERLINK(Shares[[#This Row],[Video Text]],"Video Link"),"")</f>
        <v/>
      </c>
      <c r="F245" s="16" t="s">
        <v>37</v>
      </c>
      <c r="G245" s="16" t="s">
        <v>37</v>
      </c>
      <c r="H245" s="8" t="s">
        <v>131</v>
      </c>
      <c r="I245" s="15" t="s">
        <v>145</v>
      </c>
      <c r="J245" s="28">
        <v>44320</v>
      </c>
      <c r="K245" s="18"/>
      <c r="L245" s="5"/>
      <c r="M245" s="5"/>
      <c r="N245" s="5"/>
    </row>
    <row r="246" spans="1:14" x14ac:dyDescent="0.25">
      <c r="A246" s="5"/>
      <c r="B246" s="15" t="s">
        <v>710</v>
      </c>
      <c r="C246" s="15" t="s">
        <v>37</v>
      </c>
      <c r="D246" s="18" t="s">
        <v>62</v>
      </c>
      <c r="E246" s="61" t="str">
        <f>IF(ISNUMBER(SEARCH("http",Shares[[#This Row],[Video Text]])),HYPERLINK(Shares[[#This Row],[Video Text]],"Video Link"),"")</f>
        <v/>
      </c>
      <c r="F246" s="16" t="s">
        <v>711</v>
      </c>
      <c r="G246" s="16" t="s">
        <v>712</v>
      </c>
      <c r="H246" s="15" t="s">
        <v>39</v>
      </c>
      <c r="I246" s="15" t="s">
        <v>713</v>
      </c>
      <c r="J246" s="28">
        <v>44321</v>
      </c>
      <c r="K246" s="18"/>
      <c r="L246" s="5"/>
      <c r="M246" s="5"/>
      <c r="N246" s="5"/>
    </row>
    <row r="247" spans="1:14" x14ac:dyDescent="0.25">
      <c r="A247" s="5"/>
      <c r="B247" s="15" t="s">
        <v>731</v>
      </c>
      <c r="C247" s="15" t="s">
        <v>37</v>
      </c>
      <c r="D247" s="18" t="s">
        <v>62</v>
      </c>
      <c r="E247" s="61" t="str">
        <f>IF(ISNUMBER(SEARCH("http",Shares[[#This Row],[Video Text]])),HYPERLINK(Shares[[#This Row],[Video Text]],"Video Link"),"")</f>
        <v/>
      </c>
      <c r="F247" s="16" t="s">
        <v>732</v>
      </c>
      <c r="G247" s="16" t="s">
        <v>733</v>
      </c>
      <c r="H247" s="8" t="s">
        <v>39</v>
      </c>
      <c r="I247" s="15" t="s">
        <v>734</v>
      </c>
      <c r="J247" s="28">
        <v>44321</v>
      </c>
      <c r="K247" s="18"/>
      <c r="L247" s="5"/>
      <c r="M247" s="5"/>
      <c r="N247" s="5"/>
    </row>
    <row r="248" spans="1:14" x14ac:dyDescent="0.25">
      <c r="A248" s="5"/>
      <c r="B248" s="15" t="s">
        <v>735</v>
      </c>
      <c r="C248" s="15" t="s">
        <v>37</v>
      </c>
      <c r="D248" s="18" t="s">
        <v>62</v>
      </c>
      <c r="E248" s="61" t="str">
        <f>IF(ISNUMBER(SEARCH("http",Shares[[#This Row],[Video Text]])),HYPERLINK(Shares[[#This Row],[Video Text]],"Video Link"),"")</f>
        <v/>
      </c>
      <c r="F248" s="16" t="s">
        <v>736</v>
      </c>
      <c r="G248" s="16" t="s">
        <v>92</v>
      </c>
      <c r="H248" s="8" t="s">
        <v>39</v>
      </c>
      <c r="I248" s="15" t="s">
        <v>737</v>
      </c>
      <c r="J248" s="28">
        <v>44321</v>
      </c>
      <c r="K248" s="18"/>
      <c r="L248" s="5"/>
      <c r="M248" s="5"/>
      <c r="N248" s="5"/>
    </row>
    <row r="249" spans="1:14" x14ac:dyDescent="0.25">
      <c r="A249" s="5"/>
      <c r="B249" s="15" t="s">
        <v>705</v>
      </c>
      <c r="C249" s="15" t="s">
        <v>37</v>
      </c>
      <c r="D249" s="18" t="s">
        <v>62</v>
      </c>
      <c r="E249" s="61" t="str">
        <f>IF(ISNUMBER(SEARCH("http",Shares[[#This Row],[Video Text]])),HYPERLINK(Shares[[#This Row],[Video Text]],"Video Link"),"")</f>
        <v/>
      </c>
      <c r="F249" s="16" t="s">
        <v>37</v>
      </c>
      <c r="G249" s="16" t="s">
        <v>37</v>
      </c>
      <c r="H249" s="8" t="s">
        <v>38</v>
      </c>
      <c r="I249" s="15" t="s">
        <v>706</v>
      </c>
      <c r="J249" s="28">
        <v>44321</v>
      </c>
      <c r="K249" s="18"/>
      <c r="L249" s="5"/>
      <c r="M249" s="5"/>
      <c r="N249" s="5"/>
    </row>
    <row r="250" spans="1:14" x14ac:dyDescent="0.25">
      <c r="A250" s="5"/>
      <c r="B250" s="15" t="s">
        <v>714</v>
      </c>
      <c r="C250" s="15" t="s">
        <v>2008</v>
      </c>
      <c r="D250" s="52" t="s">
        <v>1890</v>
      </c>
      <c r="E250" s="61" t="str">
        <f>IF(ISNUMBER(SEARCH("http",Shares[[#This Row],[Video Text]])),HYPERLINK(Shares[[#This Row],[Video Text]],"Video Link"),"")</f>
        <v>Video Link</v>
      </c>
      <c r="F250" s="16" t="s">
        <v>715</v>
      </c>
      <c r="G250" s="16" t="s">
        <v>716</v>
      </c>
      <c r="H250" s="15" t="s">
        <v>30</v>
      </c>
      <c r="I250" s="15" t="s">
        <v>717</v>
      </c>
      <c r="J250" s="28">
        <v>44321</v>
      </c>
      <c r="K250" s="18"/>
      <c r="L250" s="5"/>
      <c r="M250" s="5"/>
      <c r="N250" s="5"/>
    </row>
    <row r="251" spans="1:14" x14ac:dyDescent="0.25">
      <c r="A251" s="5"/>
      <c r="B251" s="15" t="s">
        <v>718</v>
      </c>
      <c r="C251" s="15"/>
      <c r="D251" s="52" t="s">
        <v>1851</v>
      </c>
      <c r="E251" s="61" t="str">
        <f>IF(ISNUMBER(SEARCH("http",Shares[[#This Row],[Video Text]])),HYPERLINK(Shares[[#This Row],[Video Text]],"Video Link"),"")</f>
        <v>Video Link</v>
      </c>
      <c r="F251" s="16" t="s">
        <v>719</v>
      </c>
      <c r="G251" s="16" t="s">
        <v>92</v>
      </c>
      <c r="H251" s="15" t="s">
        <v>30</v>
      </c>
      <c r="I251" s="15" t="s">
        <v>717</v>
      </c>
      <c r="J251" s="28">
        <v>44321</v>
      </c>
      <c r="K251" s="18"/>
      <c r="L251" s="5"/>
      <c r="M251" s="5"/>
      <c r="N251" s="5"/>
    </row>
    <row r="252" spans="1:14" x14ac:dyDescent="0.25">
      <c r="A252" s="5"/>
      <c r="B252" s="15" t="s">
        <v>720</v>
      </c>
      <c r="C252" s="15" t="s">
        <v>2008</v>
      </c>
      <c r="D252" s="52" t="s">
        <v>1889</v>
      </c>
      <c r="E252" s="61" t="str">
        <f>IF(ISNUMBER(SEARCH("http",Shares[[#This Row],[Video Text]])),HYPERLINK(Shares[[#This Row],[Video Text]],"Video Link"),"")</f>
        <v>Video Link</v>
      </c>
      <c r="F252" s="16" t="s">
        <v>721</v>
      </c>
      <c r="G252" s="16" t="s">
        <v>92</v>
      </c>
      <c r="H252" s="15" t="s">
        <v>30</v>
      </c>
      <c r="I252" s="15" t="s">
        <v>717</v>
      </c>
      <c r="J252" s="28">
        <v>44321</v>
      </c>
      <c r="K252" s="18"/>
      <c r="L252" s="5"/>
      <c r="M252" s="5"/>
      <c r="N252" s="5"/>
    </row>
    <row r="253" spans="1:14" x14ac:dyDescent="0.25">
      <c r="A253" s="5"/>
      <c r="B253" s="15" t="s">
        <v>722</v>
      </c>
      <c r="C253" s="15"/>
      <c r="D253" s="52" t="s">
        <v>1888</v>
      </c>
      <c r="E253" s="61" t="str">
        <f>IF(ISNUMBER(SEARCH("http",Shares[[#This Row],[Video Text]])),HYPERLINK(Shares[[#This Row],[Video Text]],"Video Link"),"")</f>
        <v>Video Link</v>
      </c>
      <c r="F253" s="16" t="s">
        <v>723</v>
      </c>
      <c r="G253" s="16" t="s">
        <v>724</v>
      </c>
      <c r="H253" s="15" t="s">
        <v>30</v>
      </c>
      <c r="I253" s="15" t="s">
        <v>717</v>
      </c>
      <c r="J253" s="28">
        <v>44321</v>
      </c>
      <c r="K253" s="18"/>
      <c r="L253" s="5"/>
      <c r="M253" s="5"/>
      <c r="N253" s="5"/>
    </row>
    <row r="254" spans="1:14" x14ac:dyDescent="0.25">
      <c r="A254" s="5"/>
      <c r="B254" s="15" t="s">
        <v>725</v>
      </c>
      <c r="C254" s="15" t="s">
        <v>2010</v>
      </c>
      <c r="D254" s="18" t="s">
        <v>16</v>
      </c>
      <c r="E254" s="61" t="str">
        <f>IF(ISNUMBER(SEARCH("http",Shares[[#This Row],[Video Text]])),HYPERLINK(Shares[[#This Row],[Video Text]],"Video Link"),"")</f>
        <v/>
      </c>
      <c r="F254" s="16" t="s">
        <v>726</v>
      </c>
      <c r="G254" s="16" t="s">
        <v>727</v>
      </c>
      <c r="H254" s="8" t="s">
        <v>30</v>
      </c>
      <c r="I254" s="15" t="s">
        <v>728</v>
      </c>
      <c r="J254" s="28">
        <v>44321</v>
      </c>
      <c r="K254" s="18"/>
      <c r="L254" s="5"/>
      <c r="M254" s="5"/>
      <c r="N254" s="5"/>
    </row>
    <row r="255" spans="1:14" x14ac:dyDescent="0.25">
      <c r="A255" s="5"/>
      <c r="B255" s="15" t="s">
        <v>729</v>
      </c>
      <c r="C255" s="15" t="s">
        <v>2008</v>
      </c>
      <c r="D255" s="18" t="s">
        <v>16</v>
      </c>
      <c r="E255" s="61" t="str">
        <f>IF(ISNUMBER(SEARCH("http",Shares[[#This Row],[Video Text]])),HYPERLINK(Shares[[#This Row],[Video Text]],"Video Link"),"")</f>
        <v/>
      </c>
      <c r="F255" s="16" t="s">
        <v>730</v>
      </c>
      <c r="G255" s="16" t="s">
        <v>92</v>
      </c>
      <c r="H255" s="8" t="s">
        <v>30</v>
      </c>
      <c r="I255" s="15" t="s">
        <v>299</v>
      </c>
      <c r="J255" s="28">
        <v>44321</v>
      </c>
      <c r="K255" s="18" t="s">
        <v>2355</v>
      </c>
      <c r="L255" s="5"/>
      <c r="M255" s="5"/>
      <c r="N255" s="5"/>
    </row>
    <row r="256" spans="1:14" x14ac:dyDescent="0.25">
      <c r="A256" s="5"/>
      <c r="B256" s="15" t="s">
        <v>742</v>
      </c>
      <c r="C256" s="15" t="s">
        <v>2008</v>
      </c>
      <c r="D256" s="52" t="s">
        <v>1887</v>
      </c>
      <c r="E256" s="61" t="str">
        <f>IF(ISNUMBER(SEARCH("http",Shares[[#This Row],[Video Text]])),HYPERLINK(Shares[[#This Row],[Video Text]],"Video Link"),"")</f>
        <v>Video Link</v>
      </c>
      <c r="F256" s="16" t="s">
        <v>743</v>
      </c>
      <c r="G256" s="16" t="s">
        <v>744</v>
      </c>
      <c r="H256" s="15" t="s">
        <v>30</v>
      </c>
      <c r="I256" s="15" t="s">
        <v>745</v>
      </c>
      <c r="J256" s="28">
        <v>44321</v>
      </c>
      <c r="K256" s="18"/>
      <c r="L256" s="5"/>
      <c r="M256" s="5"/>
      <c r="N256" s="5"/>
    </row>
    <row r="257" spans="1:14" x14ac:dyDescent="0.25">
      <c r="A257" s="5"/>
      <c r="B257" s="15" t="s">
        <v>746</v>
      </c>
      <c r="C257" s="15" t="s">
        <v>2008</v>
      </c>
      <c r="D257" s="52" t="s">
        <v>1886</v>
      </c>
      <c r="E257" s="61" t="str">
        <f>IF(ISNUMBER(SEARCH("http",Shares[[#This Row],[Video Text]])),HYPERLINK(Shares[[#This Row],[Video Text]],"Video Link"),"")</f>
        <v>Video Link</v>
      </c>
      <c r="F257" s="16" t="s">
        <v>747</v>
      </c>
      <c r="G257" s="16" t="s">
        <v>92</v>
      </c>
      <c r="H257" s="15" t="s">
        <v>30</v>
      </c>
      <c r="I257" s="15" t="s">
        <v>745</v>
      </c>
      <c r="J257" s="28">
        <v>44321</v>
      </c>
      <c r="K257" s="18"/>
      <c r="L257" s="5"/>
      <c r="M257" s="5"/>
      <c r="N257" s="5"/>
    </row>
    <row r="258" spans="1:14" x14ac:dyDescent="0.25">
      <c r="A258" s="5"/>
      <c r="B258" s="15" t="s">
        <v>704</v>
      </c>
      <c r="C258" s="15" t="s">
        <v>2008</v>
      </c>
      <c r="D258" s="18" t="s">
        <v>62</v>
      </c>
      <c r="E258" s="61" t="str">
        <f>IF(ISNUMBER(SEARCH("http",Shares[[#This Row],[Video Text]])),HYPERLINK(Shares[[#This Row],[Video Text]],"Video Link"),"")</f>
        <v/>
      </c>
      <c r="F258" s="16" t="s">
        <v>20</v>
      </c>
      <c r="G258" s="16" t="s">
        <v>21</v>
      </c>
      <c r="H258" s="8" t="s">
        <v>2090</v>
      </c>
      <c r="I258" s="15" t="s">
        <v>218</v>
      </c>
      <c r="J258" s="28">
        <v>44321</v>
      </c>
      <c r="K258" s="18"/>
      <c r="L258" s="5"/>
      <c r="M258" s="5"/>
      <c r="N258" s="5"/>
    </row>
    <row r="259" spans="1:14" x14ac:dyDescent="0.25">
      <c r="A259" s="5"/>
      <c r="B259" s="15" t="s">
        <v>707</v>
      </c>
      <c r="C259" s="15" t="s">
        <v>2008</v>
      </c>
      <c r="D259" s="52" t="s">
        <v>1891</v>
      </c>
      <c r="E259" s="61" t="str">
        <f>IF(ISNUMBER(SEARCH("http",Shares[[#This Row],[Video Text]])),HYPERLINK(Shares[[#This Row],[Video Text]],"Video Link"),"")</f>
        <v>Video Link</v>
      </c>
      <c r="F259" s="16" t="s">
        <v>708</v>
      </c>
      <c r="G259" s="16" t="s">
        <v>709</v>
      </c>
      <c r="H259" s="8" t="s">
        <v>2090</v>
      </c>
      <c r="I259" s="15" t="s">
        <v>706</v>
      </c>
      <c r="J259" s="28">
        <v>44321</v>
      </c>
      <c r="K259" s="18"/>
      <c r="L259" s="5"/>
      <c r="M259" s="5"/>
      <c r="N259" s="5"/>
    </row>
    <row r="260" spans="1:14" x14ac:dyDescent="0.25">
      <c r="A260" s="5"/>
      <c r="B260" s="15" t="s">
        <v>738</v>
      </c>
      <c r="C260" s="15" t="s">
        <v>37</v>
      </c>
      <c r="D260" s="18" t="s">
        <v>62</v>
      </c>
      <c r="E260" s="61" t="str">
        <f>IF(ISNUMBER(SEARCH("http",Shares[[#This Row],[Video Text]])),HYPERLINK(Shares[[#This Row],[Video Text]],"Video Link"),"")</f>
        <v/>
      </c>
      <c r="F260" s="16" t="s">
        <v>37</v>
      </c>
      <c r="G260" s="16" t="s">
        <v>37</v>
      </c>
      <c r="H260" s="8" t="s">
        <v>739</v>
      </c>
      <c r="I260" s="15" t="s">
        <v>740</v>
      </c>
      <c r="J260" s="28">
        <v>44321</v>
      </c>
      <c r="K260" s="18"/>
      <c r="L260" s="5"/>
      <c r="M260" s="5"/>
      <c r="N260" s="5"/>
    </row>
    <row r="261" spans="1:14" x14ac:dyDescent="0.25">
      <c r="A261" s="5"/>
      <c r="B261" s="15" t="s">
        <v>741</v>
      </c>
      <c r="C261" s="15" t="s">
        <v>37</v>
      </c>
      <c r="D261" s="18" t="s">
        <v>62</v>
      </c>
      <c r="E261" s="61" t="str">
        <f>IF(ISNUMBER(SEARCH("http",Shares[[#This Row],[Video Text]])),HYPERLINK(Shares[[#This Row],[Video Text]],"Video Link"),"")</f>
        <v/>
      </c>
      <c r="F261" s="16" t="s">
        <v>37</v>
      </c>
      <c r="G261" s="16" t="s">
        <v>37</v>
      </c>
      <c r="H261" s="8" t="s">
        <v>131</v>
      </c>
      <c r="I261" s="15" t="s">
        <v>740</v>
      </c>
      <c r="J261" s="28">
        <v>44321</v>
      </c>
      <c r="K261" s="18"/>
      <c r="L261" s="5"/>
      <c r="M261" s="5"/>
      <c r="N261" s="5"/>
    </row>
    <row r="262" spans="1:14" x14ac:dyDescent="0.25">
      <c r="A262" s="5"/>
      <c r="B262" s="15" t="s">
        <v>748</v>
      </c>
      <c r="C262" s="15" t="s">
        <v>2008</v>
      </c>
      <c r="D262" s="18" t="s">
        <v>62</v>
      </c>
      <c r="E262" s="61" t="str">
        <f>IF(ISNUMBER(SEARCH("http",Shares[[#This Row],[Video Text]])),HYPERLINK(Shares[[#This Row],[Video Text]],"Video Link"),"")</f>
        <v/>
      </c>
      <c r="F262" s="16" t="s">
        <v>749</v>
      </c>
      <c r="G262" s="16" t="s">
        <v>750</v>
      </c>
      <c r="H262" s="15" t="s">
        <v>751</v>
      </c>
      <c r="I262" s="15" t="s">
        <v>611</v>
      </c>
      <c r="J262" s="28">
        <v>44322</v>
      </c>
      <c r="K262" s="18"/>
      <c r="L262" s="5"/>
      <c r="M262" s="5"/>
      <c r="N262" s="5"/>
    </row>
    <row r="263" spans="1:14" x14ac:dyDescent="0.25">
      <c r="A263" s="5"/>
      <c r="B263" s="15" t="s">
        <v>756</v>
      </c>
      <c r="C263" s="15" t="s">
        <v>37</v>
      </c>
      <c r="D263" s="18" t="s">
        <v>62</v>
      </c>
      <c r="E263" s="61" t="str">
        <f>IF(ISNUMBER(SEARCH("http",Shares[[#This Row],[Video Text]])),HYPERLINK(Shares[[#This Row],[Video Text]],"Video Link"),"")</f>
        <v/>
      </c>
      <c r="F263" s="16" t="s">
        <v>757</v>
      </c>
      <c r="G263" s="16" t="s">
        <v>758</v>
      </c>
      <c r="H263" s="15" t="s">
        <v>39</v>
      </c>
      <c r="I263" s="15" t="s">
        <v>713</v>
      </c>
      <c r="J263" s="28">
        <v>44322</v>
      </c>
      <c r="K263" s="18"/>
      <c r="L263" s="5"/>
      <c r="M263" s="5"/>
      <c r="N263" s="5"/>
    </row>
    <row r="264" spans="1:14" x14ac:dyDescent="0.25">
      <c r="A264" s="5"/>
      <c r="B264" s="15" t="s">
        <v>770</v>
      </c>
      <c r="C264" s="15" t="s">
        <v>37</v>
      </c>
      <c r="D264" s="18" t="s">
        <v>62</v>
      </c>
      <c r="E264" s="61" t="str">
        <f>IF(ISNUMBER(SEARCH("http",Shares[[#This Row],[Video Text]])),HYPERLINK(Shares[[#This Row],[Video Text]],"Video Link"),"")</f>
        <v/>
      </c>
      <c r="F264" s="16" t="s">
        <v>771</v>
      </c>
      <c r="G264" s="16" t="s">
        <v>772</v>
      </c>
      <c r="H264" s="15" t="s">
        <v>39</v>
      </c>
      <c r="I264" s="15" t="s">
        <v>548</v>
      </c>
      <c r="J264" s="28">
        <v>44322</v>
      </c>
      <c r="K264" s="18"/>
      <c r="L264" s="5"/>
      <c r="M264" s="5"/>
      <c r="N264" s="5"/>
    </row>
    <row r="265" spans="1:14" x14ac:dyDescent="0.25">
      <c r="A265" s="5"/>
      <c r="B265" s="15" t="s">
        <v>759</v>
      </c>
      <c r="C265" s="15" t="s">
        <v>2008</v>
      </c>
      <c r="D265" s="52" t="s">
        <v>1885</v>
      </c>
      <c r="E265" s="61" t="str">
        <f>IF(ISNUMBER(SEARCH("http",Shares[[#This Row],[Video Text]])),HYPERLINK(Shares[[#This Row],[Video Text]],"Video Link"),"")</f>
        <v>Video Link</v>
      </c>
      <c r="F265" s="16" t="s">
        <v>760</v>
      </c>
      <c r="G265" s="16" t="s">
        <v>92</v>
      </c>
      <c r="H265" s="15" t="s">
        <v>30</v>
      </c>
      <c r="I265" s="15" t="s">
        <v>310</v>
      </c>
      <c r="J265" s="28">
        <v>44322</v>
      </c>
      <c r="K265" s="18"/>
      <c r="L265" s="5"/>
      <c r="M265" s="5"/>
      <c r="N265" s="5"/>
    </row>
    <row r="266" spans="1:14" x14ac:dyDescent="0.25">
      <c r="A266" s="5"/>
      <c r="B266" s="15" t="s">
        <v>761</v>
      </c>
      <c r="C266" s="15" t="s">
        <v>37</v>
      </c>
      <c r="D266" s="18" t="s">
        <v>16</v>
      </c>
      <c r="E266" s="61" t="str">
        <f>IF(ISNUMBER(SEARCH("http",Shares[[#This Row],[Video Text]])),HYPERLINK(Shares[[#This Row],[Video Text]],"Video Link"),"")</f>
        <v/>
      </c>
      <c r="F266" s="16" t="s">
        <v>762</v>
      </c>
      <c r="G266" s="16" t="s">
        <v>92</v>
      </c>
      <c r="H266" s="15" t="s">
        <v>30</v>
      </c>
      <c r="I266" s="15" t="s">
        <v>763</v>
      </c>
      <c r="J266" s="28">
        <v>44322</v>
      </c>
      <c r="K266" s="18"/>
      <c r="L266" s="5"/>
      <c r="M266" s="5"/>
      <c r="N266" s="5"/>
    </row>
    <row r="267" spans="1:14" x14ac:dyDescent="0.25">
      <c r="A267" s="5"/>
      <c r="B267" s="15" t="s">
        <v>764</v>
      </c>
      <c r="C267" s="15" t="s">
        <v>2008</v>
      </c>
      <c r="D267" s="18" t="s">
        <v>16</v>
      </c>
      <c r="E267" s="61" t="str">
        <f>IF(ISNUMBER(SEARCH("http",Shares[[#This Row],[Video Text]])),HYPERLINK(Shares[[#This Row],[Video Text]],"Video Link"),"")</f>
        <v/>
      </c>
      <c r="F267" s="16" t="s">
        <v>765</v>
      </c>
      <c r="G267" s="16" t="s">
        <v>766</v>
      </c>
      <c r="H267" s="15" t="s">
        <v>30</v>
      </c>
      <c r="I267" s="15" t="s">
        <v>763</v>
      </c>
      <c r="J267" s="28">
        <v>44322</v>
      </c>
      <c r="K267" s="18"/>
      <c r="L267" s="5"/>
      <c r="M267" s="5"/>
      <c r="N267" s="5"/>
    </row>
    <row r="268" spans="1:14" x14ac:dyDescent="0.25">
      <c r="A268" s="5"/>
      <c r="B268" s="15" t="s">
        <v>767</v>
      </c>
      <c r="C268" s="15" t="s">
        <v>2008</v>
      </c>
      <c r="D268" s="18" t="s">
        <v>16</v>
      </c>
      <c r="E268" s="61" t="str">
        <f>IF(ISNUMBER(SEARCH("http",Shares[[#This Row],[Video Text]])),HYPERLINK(Shares[[#This Row],[Video Text]],"Video Link"),"")</f>
        <v/>
      </c>
      <c r="F268" s="16" t="s">
        <v>768</v>
      </c>
      <c r="G268" s="16" t="s">
        <v>92</v>
      </c>
      <c r="H268" s="15" t="s">
        <v>30</v>
      </c>
      <c r="I268" s="15" t="s">
        <v>769</v>
      </c>
      <c r="J268" s="28">
        <v>44322</v>
      </c>
      <c r="K268" s="18"/>
      <c r="L268" s="5"/>
      <c r="M268" s="5"/>
      <c r="N268" s="5"/>
    </row>
    <row r="269" spans="1:14" x14ac:dyDescent="0.25">
      <c r="A269" s="5"/>
      <c r="B269" s="15" t="s">
        <v>773</v>
      </c>
      <c r="C269" s="15" t="s">
        <v>2008</v>
      </c>
      <c r="D269" s="52" t="s">
        <v>1884</v>
      </c>
      <c r="E269" s="61" t="str">
        <f>IF(ISNUMBER(SEARCH("http",Shares[[#This Row],[Video Text]])),HYPERLINK(Shares[[#This Row],[Video Text]],"Video Link"),"")</f>
        <v>Video Link</v>
      </c>
      <c r="F269" s="16" t="s">
        <v>774</v>
      </c>
      <c r="G269" s="16" t="s">
        <v>772</v>
      </c>
      <c r="H269" s="15" t="s">
        <v>30</v>
      </c>
      <c r="I269" s="15" t="s">
        <v>775</v>
      </c>
      <c r="J269" s="28">
        <v>44322</v>
      </c>
      <c r="K269" s="18"/>
      <c r="L269" s="5"/>
      <c r="M269" s="5"/>
      <c r="N269" s="5"/>
    </row>
    <row r="270" spans="1:14" x14ac:dyDescent="0.25">
      <c r="A270" s="5"/>
      <c r="B270" s="15" t="s">
        <v>776</v>
      </c>
      <c r="C270" s="15" t="s">
        <v>37</v>
      </c>
      <c r="D270" s="52" t="s">
        <v>1883</v>
      </c>
      <c r="E270" s="61" t="str">
        <f>IF(ISNUMBER(SEARCH("http",Shares[[#This Row],[Video Text]])),HYPERLINK(Shares[[#This Row],[Video Text]],"Video Link"),"")</f>
        <v>Video Link</v>
      </c>
      <c r="F270" s="16" t="s">
        <v>777</v>
      </c>
      <c r="G270" s="16" t="s">
        <v>778</v>
      </c>
      <c r="H270" s="15" t="s">
        <v>30</v>
      </c>
      <c r="I270" s="15" t="s">
        <v>779</v>
      </c>
      <c r="J270" s="28">
        <v>44322</v>
      </c>
      <c r="K270" s="18"/>
      <c r="L270" s="5"/>
      <c r="M270" s="5"/>
      <c r="N270" s="5"/>
    </row>
    <row r="271" spans="1:14" x14ac:dyDescent="0.25">
      <c r="A271" s="5"/>
      <c r="B271" s="15" t="s">
        <v>780</v>
      </c>
      <c r="C271" s="15" t="s">
        <v>2008</v>
      </c>
      <c r="D271" s="18" t="s">
        <v>16</v>
      </c>
      <c r="E271" s="61" t="str">
        <f>IF(ISNUMBER(SEARCH("http",Shares[[#This Row],[Video Text]])),HYPERLINK(Shares[[#This Row],[Video Text]],"Video Link"),"")</f>
        <v/>
      </c>
      <c r="F271" s="16" t="s">
        <v>781</v>
      </c>
      <c r="G271" s="16" t="s">
        <v>772</v>
      </c>
      <c r="H271" s="15" t="s">
        <v>30</v>
      </c>
      <c r="I271" s="15" t="s">
        <v>782</v>
      </c>
      <c r="J271" s="28">
        <v>44322</v>
      </c>
      <c r="K271" s="18"/>
      <c r="L271" s="5"/>
      <c r="M271" s="5"/>
      <c r="N271" s="5"/>
    </row>
    <row r="272" spans="1:14" x14ac:dyDescent="0.25">
      <c r="A272" s="5"/>
      <c r="B272" s="15" t="s">
        <v>752</v>
      </c>
      <c r="C272" s="15" t="s">
        <v>2008</v>
      </c>
      <c r="D272" s="18" t="s">
        <v>62</v>
      </c>
      <c r="E272" s="61" t="str">
        <f>IF(ISNUMBER(SEARCH("http",Shares[[#This Row],[Video Text]])),HYPERLINK(Shares[[#This Row],[Video Text]],"Video Link"),"")</f>
        <v/>
      </c>
      <c r="F272" s="16" t="s">
        <v>753</v>
      </c>
      <c r="G272" s="16" t="s">
        <v>92</v>
      </c>
      <c r="H272" s="15" t="s">
        <v>39</v>
      </c>
      <c r="I272" s="15" t="s">
        <v>611</v>
      </c>
      <c r="J272" s="28">
        <v>44322</v>
      </c>
      <c r="K272" s="18"/>
      <c r="L272" s="5"/>
      <c r="M272" s="5"/>
      <c r="N272" s="5"/>
    </row>
    <row r="273" spans="1:14" x14ac:dyDescent="0.25">
      <c r="A273" s="5"/>
      <c r="B273" s="15" t="s">
        <v>754</v>
      </c>
      <c r="C273" s="15"/>
      <c r="D273" s="18" t="s">
        <v>62</v>
      </c>
      <c r="E273" s="61" t="str">
        <f>IF(ISNUMBER(SEARCH("http",Shares[[#This Row],[Video Text]])),HYPERLINK(Shares[[#This Row],[Video Text]],"Video Link"),"")</f>
        <v/>
      </c>
      <c r="F273" s="16" t="s">
        <v>755</v>
      </c>
      <c r="G273" s="16" t="s">
        <v>92</v>
      </c>
      <c r="H273" s="8" t="s">
        <v>39</v>
      </c>
      <c r="I273" s="15" t="s">
        <v>713</v>
      </c>
      <c r="J273" s="28">
        <v>44322</v>
      </c>
      <c r="K273" s="18"/>
      <c r="L273" s="5"/>
      <c r="M273" s="5"/>
      <c r="N273" s="5"/>
    </row>
    <row r="274" spans="1:14" x14ac:dyDescent="0.25">
      <c r="A274" s="5"/>
      <c r="B274" s="15" t="s">
        <v>806</v>
      </c>
      <c r="C274" s="15" t="s">
        <v>37</v>
      </c>
      <c r="D274" s="18" t="s">
        <v>62</v>
      </c>
      <c r="E274" s="61" t="str">
        <f>IF(ISNUMBER(SEARCH("http",Shares[[#This Row],[Video Text]])),HYPERLINK(Shares[[#This Row],[Video Text]],"Video Link"),"")</f>
        <v/>
      </c>
      <c r="F274" s="16" t="s">
        <v>807</v>
      </c>
      <c r="G274" s="16" t="s">
        <v>808</v>
      </c>
      <c r="H274" s="15" t="s">
        <v>39</v>
      </c>
      <c r="I274" s="15" t="s">
        <v>14</v>
      </c>
      <c r="J274" s="28">
        <v>44323</v>
      </c>
      <c r="K274" s="18"/>
      <c r="L274" s="5"/>
      <c r="M274" s="5"/>
      <c r="N274" s="5"/>
    </row>
    <row r="275" spans="1:14" x14ac:dyDescent="0.25">
      <c r="A275" s="5"/>
      <c r="B275" s="15" t="s">
        <v>811</v>
      </c>
      <c r="C275" s="15" t="s">
        <v>2008</v>
      </c>
      <c r="D275" s="18" t="s">
        <v>16</v>
      </c>
      <c r="E275" s="61" t="str">
        <f>IF(ISNUMBER(SEARCH("http",Shares[[#This Row],[Video Text]])),HYPERLINK(Shares[[#This Row],[Video Text]],"Video Link"),"")</f>
        <v/>
      </c>
      <c r="F275" s="16" t="s">
        <v>812</v>
      </c>
      <c r="G275" s="16" t="s">
        <v>813</v>
      </c>
      <c r="H275" s="15" t="s">
        <v>814</v>
      </c>
      <c r="I275" s="15" t="s">
        <v>363</v>
      </c>
      <c r="J275" s="28">
        <v>44323</v>
      </c>
      <c r="K275" s="18"/>
      <c r="L275" s="5"/>
      <c r="M275" s="5"/>
      <c r="N275" s="5"/>
    </row>
    <row r="276" spans="1:14" x14ac:dyDescent="0.25">
      <c r="A276" s="5"/>
      <c r="B276" s="15" t="s">
        <v>783</v>
      </c>
      <c r="C276" s="15"/>
      <c r="D276" s="52" t="s">
        <v>784</v>
      </c>
      <c r="E276" s="61" t="str">
        <f>IF(ISNUMBER(SEARCH("http",Shares[[#This Row],[Video Text]])),HYPERLINK(Shares[[#This Row],[Video Text]],"Video Link"),"")</f>
        <v>Video Link</v>
      </c>
      <c r="F276" s="16" t="s">
        <v>785</v>
      </c>
      <c r="G276" s="16" t="s">
        <v>786</v>
      </c>
      <c r="H276" s="15" t="s">
        <v>30</v>
      </c>
      <c r="I276" s="15" t="s">
        <v>787</v>
      </c>
      <c r="J276" s="28">
        <v>44323</v>
      </c>
      <c r="K276" s="18"/>
      <c r="L276" s="5"/>
      <c r="M276" s="5"/>
      <c r="N276" s="5"/>
    </row>
    <row r="277" spans="1:14" x14ac:dyDescent="0.25">
      <c r="A277" s="5"/>
      <c r="B277" s="15" t="s">
        <v>792</v>
      </c>
      <c r="C277" s="15"/>
      <c r="D277" s="52" t="s">
        <v>1364</v>
      </c>
      <c r="E277" s="61" t="str">
        <f>IF(ISNUMBER(SEARCH("http",Shares[[#This Row],[Video Text]])),HYPERLINK(Shares[[#This Row],[Video Text]],"Video Link"),"")</f>
        <v>Video Link</v>
      </c>
      <c r="F277" s="16" t="s">
        <v>793</v>
      </c>
      <c r="G277" s="16" t="s">
        <v>794</v>
      </c>
      <c r="H277" s="15" t="s">
        <v>30</v>
      </c>
      <c r="I277" s="15" t="s">
        <v>795</v>
      </c>
      <c r="J277" s="28">
        <v>44323</v>
      </c>
      <c r="K277" s="18"/>
      <c r="L277" s="5"/>
      <c r="M277" s="5"/>
      <c r="N277" s="5"/>
    </row>
    <row r="278" spans="1:14" x14ac:dyDescent="0.25">
      <c r="A278" s="5"/>
      <c r="B278" s="15" t="s">
        <v>799</v>
      </c>
      <c r="C278" s="15" t="s">
        <v>2015</v>
      </c>
      <c r="D278" s="52" t="s">
        <v>800</v>
      </c>
      <c r="E278" s="61" t="str">
        <f>IF(ISNUMBER(SEARCH("http",Shares[[#This Row],[Video Text]])),HYPERLINK(Shares[[#This Row],[Video Text]],"Video Link"),"")</f>
        <v>Video Link</v>
      </c>
      <c r="F278" s="16" t="s">
        <v>801</v>
      </c>
      <c r="G278" s="16" t="s">
        <v>92</v>
      </c>
      <c r="H278" s="15" t="s">
        <v>30</v>
      </c>
      <c r="I278" s="15" t="s">
        <v>802</v>
      </c>
      <c r="J278" s="28">
        <v>44323</v>
      </c>
      <c r="K278" s="18"/>
      <c r="L278" s="5"/>
      <c r="M278" s="5"/>
      <c r="N278" s="5"/>
    </row>
    <row r="279" spans="1:14" x14ac:dyDescent="0.25">
      <c r="A279" s="5"/>
      <c r="B279" s="15" t="s">
        <v>803</v>
      </c>
      <c r="C279" s="15" t="s">
        <v>2008</v>
      </c>
      <c r="D279" s="52" t="s">
        <v>1323</v>
      </c>
      <c r="E279" s="61" t="str">
        <f>IF(ISNUMBER(SEARCH("http",Shares[[#This Row],[Video Text]])),HYPERLINK(Shares[[#This Row],[Video Text]],"Video Link"),"")</f>
        <v>Video Link</v>
      </c>
      <c r="F279" s="16" t="s">
        <v>804</v>
      </c>
      <c r="G279" s="16" t="s">
        <v>92</v>
      </c>
      <c r="H279" s="15" t="s">
        <v>30</v>
      </c>
      <c r="I279" s="15" t="s">
        <v>805</v>
      </c>
      <c r="J279" s="28">
        <v>44323</v>
      </c>
      <c r="K279" s="18" t="s">
        <v>2355</v>
      </c>
      <c r="L279" s="5"/>
      <c r="M279" s="5"/>
      <c r="N279" s="5"/>
    </row>
    <row r="280" spans="1:14" x14ac:dyDescent="0.25">
      <c r="A280" s="5"/>
      <c r="B280" s="15" t="s">
        <v>815</v>
      </c>
      <c r="C280" s="15" t="s">
        <v>2010</v>
      </c>
      <c r="D280" s="18" t="s">
        <v>16</v>
      </c>
      <c r="E280" s="61" t="str">
        <f>IF(ISNUMBER(SEARCH("http",Shares[[#This Row],[Video Text]])),HYPERLINK(Shares[[#This Row],[Video Text]],"Video Link"),"")</f>
        <v/>
      </c>
      <c r="F280" s="16" t="s">
        <v>816</v>
      </c>
      <c r="G280" s="16" t="s">
        <v>92</v>
      </c>
      <c r="H280" s="15" t="s">
        <v>30</v>
      </c>
      <c r="I280" s="15" t="s">
        <v>702</v>
      </c>
      <c r="J280" s="28">
        <v>44323</v>
      </c>
      <c r="K280" s="18"/>
      <c r="L280" s="5"/>
      <c r="M280" s="5"/>
      <c r="N280" s="5"/>
    </row>
    <row r="281" spans="1:14" x14ac:dyDescent="0.25">
      <c r="A281" s="5"/>
      <c r="B281" s="15" t="s">
        <v>788</v>
      </c>
      <c r="C281" s="15" t="s">
        <v>2008</v>
      </c>
      <c r="D281" s="18" t="s">
        <v>16</v>
      </c>
      <c r="E281" s="61" t="str">
        <f>IF(ISNUMBER(SEARCH("http",Shares[[#This Row],[Video Text]])),HYPERLINK(Shares[[#This Row],[Video Text]],"Video Link"),"")</f>
        <v/>
      </c>
      <c r="F281" s="16" t="s">
        <v>789</v>
      </c>
      <c r="G281" s="16" t="s">
        <v>790</v>
      </c>
      <c r="H281" s="15" t="s">
        <v>2090</v>
      </c>
      <c r="I281" s="15" t="s">
        <v>791</v>
      </c>
      <c r="J281" s="28">
        <v>44323</v>
      </c>
      <c r="K281" s="18"/>
      <c r="L281" s="5"/>
      <c r="M281" s="5"/>
      <c r="N281" s="5"/>
    </row>
    <row r="282" spans="1:14" x14ac:dyDescent="0.25">
      <c r="A282" s="5"/>
      <c r="B282" s="15" t="s">
        <v>809</v>
      </c>
      <c r="C282" s="15" t="s">
        <v>37</v>
      </c>
      <c r="D282" s="18" t="s">
        <v>62</v>
      </c>
      <c r="E282" s="61" t="str">
        <f>IF(ISNUMBER(SEARCH("http",Shares[[#This Row],[Video Text]])),HYPERLINK(Shares[[#This Row],[Video Text]],"Video Link"),"")</f>
        <v/>
      </c>
      <c r="F282" s="16" t="s">
        <v>37</v>
      </c>
      <c r="G282" s="16" t="s">
        <v>810</v>
      </c>
      <c r="H282" s="15" t="s">
        <v>467</v>
      </c>
      <c r="I282" s="15" t="s">
        <v>14</v>
      </c>
      <c r="J282" s="28">
        <v>44323</v>
      </c>
      <c r="K282" s="18" t="s">
        <v>2355</v>
      </c>
      <c r="L282" s="5"/>
      <c r="M282" s="5"/>
      <c r="N282" s="5"/>
    </row>
    <row r="283" spans="1:14" x14ac:dyDescent="0.25">
      <c r="A283" s="5"/>
      <c r="B283" s="15" t="s">
        <v>824</v>
      </c>
      <c r="C283" s="15" t="s">
        <v>2008</v>
      </c>
      <c r="D283" s="18" t="s">
        <v>16</v>
      </c>
      <c r="E283" s="61" t="str">
        <f>IF(ISNUMBER(SEARCH("http",Shares[[#This Row],[Video Text]])),HYPERLINK(Shares[[#This Row],[Video Text]],"Video Link"),"")</f>
        <v/>
      </c>
      <c r="F283" s="16" t="s">
        <v>825</v>
      </c>
      <c r="G283" s="16" t="s">
        <v>826</v>
      </c>
      <c r="H283" s="15" t="s">
        <v>30</v>
      </c>
      <c r="I283" s="15" t="s">
        <v>827</v>
      </c>
      <c r="J283" s="28">
        <v>44324</v>
      </c>
      <c r="K283" s="18"/>
      <c r="L283" s="5"/>
      <c r="M283" s="5"/>
      <c r="N283" s="5"/>
    </row>
    <row r="284" spans="1:14" x14ac:dyDescent="0.25">
      <c r="A284" s="5"/>
      <c r="B284" s="15" t="s">
        <v>828</v>
      </c>
      <c r="C284" s="15" t="s">
        <v>2008</v>
      </c>
      <c r="D284" s="52" t="s">
        <v>829</v>
      </c>
      <c r="E284" s="61" t="str">
        <f>IF(ISNUMBER(SEARCH("http",Shares[[#This Row],[Video Text]])),HYPERLINK(Shares[[#This Row],[Video Text]],"Video Link"),"")</f>
        <v>Video Link</v>
      </c>
      <c r="F284" s="16" t="s">
        <v>830</v>
      </c>
      <c r="G284" s="16" t="s">
        <v>831</v>
      </c>
      <c r="H284" s="15" t="s">
        <v>30</v>
      </c>
      <c r="I284" s="15" t="s">
        <v>832</v>
      </c>
      <c r="J284" s="28">
        <v>44324</v>
      </c>
      <c r="K284" s="18"/>
      <c r="L284" s="5"/>
      <c r="M284" s="5"/>
      <c r="N284" s="5"/>
    </row>
    <row r="285" spans="1:14" x14ac:dyDescent="0.25">
      <c r="A285" s="5"/>
      <c r="B285" s="15" t="s">
        <v>833</v>
      </c>
      <c r="C285" s="15"/>
      <c r="D285" s="18" t="s">
        <v>16</v>
      </c>
      <c r="E285" s="61" t="str">
        <f>IF(ISNUMBER(SEARCH("http",Shares[[#This Row],[Video Text]])),HYPERLINK(Shares[[#This Row],[Video Text]],"Video Link"),"")</f>
        <v/>
      </c>
      <c r="F285" s="16" t="s">
        <v>834</v>
      </c>
      <c r="G285" s="16" t="s">
        <v>92</v>
      </c>
      <c r="H285" s="15" t="s">
        <v>30</v>
      </c>
      <c r="I285" s="15" t="s">
        <v>835</v>
      </c>
      <c r="J285" s="28">
        <v>44324</v>
      </c>
      <c r="K285" s="18"/>
      <c r="L285" s="5"/>
      <c r="M285" s="5"/>
      <c r="N285" s="5"/>
    </row>
    <row r="286" spans="1:14" x14ac:dyDescent="0.25">
      <c r="A286" s="5"/>
      <c r="B286" s="15" t="s">
        <v>836</v>
      </c>
      <c r="C286" s="15" t="s">
        <v>2008</v>
      </c>
      <c r="D286" s="18" t="s">
        <v>16</v>
      </c>
      <c r="E286" s="61" t="str">
        <f>IF(ISNUMBER(SEARCH("http",Shares[[#This Row],[Video Text]])),HYPERLINK(Shares[[#This Row],[Video Text]],"Video Link"),"")</f>
        <v/>
      </c>
      <c r="F286" s="16" t="s">
        <v>837</v>
      </c>
      <c r="G286" s="16" t="s">
        <v>838</v>
      </c>
      <c r="H286" s="15" t="s">
        <v>30</v>
      </c>
      <c r="I286" s="15" t="s">
        <v>839</v>
      </c>
      <c r="J286" s="28">
        <v>44324</v>
      </c>
      <c r="K286" s="18"/>
      <c r="L286" s="5"/>
      <c r="M286" s="5"/>
      <c r="N286" s="5"/>
    </row>
    <row r="287" spans="1:14" x14ac:dyDescent="0.25">
      <c r="A287" s="5"/>
      <c r="B287" s="15" t="s">
        <v>817</v>
      </c>
      <c r="C287" s="15" t="s">
        <v>2008</v>
      </c>
      <c r="D287" s="18" t="s">
        <v>16</v>
      </c>
      <c r="E287" s="61" t="str">
        <f>IF(ISNUMBER(SEARCH("http",Shares[[#This Row],[Video Text]])),HYPERLINK(Shares[[#This Row],[Video Text]],"Video Link"),"")</f>
        <v/>
      </c>
      <c r="F287" s="16" t="s">
        <v>818</v>
      </c>
      <c r="G287" s="16" t="s">
        <v>92</v>
      </c>
      <c r="H287" s="15" t="s">
        <v>2090</v>
      </c>
      <c r="I287" s="15" t="s">
        <v>819</v>
      </c>
      <c r="J287" s="28">
        <v>44324</v>
      </c>
      <c r="K287" s="18"/>
      <c r="L287" s="5"/>
      <c r="M287" s="5"/>
      <c r="N287" s="5"/>
    </row>
    <row r="288" spans="1:14" x14ac:dyDescent="0.25">
      <c r="A288" s="5"/>
      <c r="B288" s="15" t="s">
        <v>820</v>
      </c>
      <c r="C288" s="15" t="s">
        <v>2008</v>
      </c>
      <c r="D288" s="18" t="s">
        <v>2345</v>
      </c>
      <c r="E288" s="61" t="str">
        <f>IF(ISNUMBER(SEARCH("http",Shares[[#This Row],[Video Text]])),HYPERLINK(Shares[[#This Row],[Video Text]],"Video Link"),"")</f>
        <v>Video Link</v>
      </c>
      <c r="F288" s="16" t="s">
        <v>821</v>
      </c>
      <c r="G288" s="16" t="s">
        <v>822</v>
      </c>
      <c r="H288" s="15" t="s">
        <v>2090</v>
      </c>
      <c r="I288" s="15" t="s">
        <v>823</v>
      </c>
      <c r="J288" s="28">
        <v>44324</v>
      </c>
      <c r="K288" s="18"/>
      <c r="L288" s="5"/>
      <c r="M288" s="5"/>
      <c r="N288" s="5"/>
    </row>
    <row r="289" spans="1:14" x14ac:dyDescent="0.25">
      <c r="A289" s="5"/>
      <c r="B289" s="15" t="s">
        <v>846</v>
      </c>
      <c r="C289" s="15" t="s">
        <v>37</v>
      </c>
      <c r="D289" s="18" t="s">
        <v>62</v>
      </c>
      <c r="E289" s="61" t="str">
        <f>IF(ISNUMBER(SEARCH("http",Shares[[#This Row],[Video Text]])),HYPERLINK(Shares[[#This Row],[Video Text]],"Video Link"),"")</f>
        <v/>
      </c>
      <c r="F289" s="16" t="s">
        <v>847</v>
      </c>
      <c r="G289" s="16" t="s">
        <v>848</v>
      </c>
      <c r="H289" s="15" t="s">
        <v>39</v>
      </c>
      <c r="I289" s="15" t="s">
        <v>849</v>
      </c>
      <c r="J289" s="28">
        <v>44325</v>
      </c>
      <c r="K289" s="18"/>
      <c r="L289" s="5"/>
      <c r="M289" s="5"/>
      <c r="N289" s="5"/>
    </row>
    <row r="290" spans="1:14" x14ac:dyDescent="0.25">
      <c r="A290" s="5"/>
      <c r="B290" s="15" t="s">
        <v>871</v>
      </c>
      <c r="C290" s="15" t="s">
        <v>37</v>
      </c>
      <c r="D290" s="18" t="s">
        <v>62</v>
      </c>
      <c r="E290" s="61" t="str">
        <f>IF(ISNUMBER(SEARCH("http",Shares[[#This Row],[Video Text]])),HYPERLINK(Shares[[#This Row],[Video Text]],"Video Link"),"")</f>
        <v/>
      </c>
      <c r="F290" s="16" t="s">
        <v>872</v>
      </c>
      <c r="G290" s="16" t="s">
        <v>873</v>
      </c>
      <c r="H290" s="15" t="s">
        <v>39</v>
      </c>
      <c r="I290" s="15" t="s">
        <v>654</v>
      </c>
      <c r="J290" s="28">
        <v>44325</v>
      </c>
      <c r="K290" s="18"/>
      <c r="L290" s="5"/>
      <c r="M290" s="5"/>
      <c r="N290" s="5"/>
    </row>
    <row r="291" spans="1:14" x14ac:dyDescent="0.25">
      <c r="A291" s="5"/>
      <c r="B291" s="15" t="s">
        <v>840</v>
      </c>
      <c r="C291" s="15" t="s">
        <v>2008</v>
      </c>
      <c r="D291" s="18" t="s">
        <v>16</v>
      </c>
      <c r="E291" s="61" t="str">
        <f>IF(ISNUMBER(SEARCH("http",Shares[[#This Row],[Video Text]])),HYPERLINK(Shares[[#This Row],[Video Text]],"Video Link"),"")</f>
        <v/>
      </c>
      <c r="F291" s="16" t="s">
        <v>841</v>
      </c>
      <c r="G291" s="16" t="s">
        <v>842</v>
      </c>
      <c r="H291" s="15" t="s">
        <v>30</v>
      </c>
      <c r="I291" s="15" t="s">
        <v>843</v>
      </c>
      <c r="J291" s="28">
        <v>44325</v>
      </c>
      <c r="K291" s="18"/>
      <c r="L291" s="5"/>
      <c r="M291" s="5"/>
      <c r="N291" s="5"/>
    </row>
    <row r="292" spans="1:14" x14ac:dyDescent="0.25">
      <c r="A292" s="5"/>
      <c r="B292" s="15" t="s">
        <v>844</v>
      </c>
      <c r="C292" s="15" t="s">
        <v>2008</v>
      </c>
      <c r="D292" s="18" t="s">
        <v>16</v>
      </c>
      <c r="E292" s="61" t="str">
        <f>IF(ISNUMBER(SEARCH("http",Shares[[#This Row],[Video Text]])),HYPERLINK(Shares[[#This Row],[Video Text]],"Video Link"),"")</f>
        <v/>
      </c>
      <c r="F292" s="16" t="s">
        <v>845</v>
      </c>
      <c r="G292" s="16" t="s">
        <v>810</v>
      </c>
      <c r="H292" s="15" t="s">
        <v>30</v>
      </c>
      <c r="I292" s="15" t="s">
        <v>843</v>
      </c>
      <c r="J292" s="28">
        <v>44325</v>
      </c>
      <c r="K292" s="18"/>
      <c r="L292" s="5"/>
      <c r="M292" s="5"/>
      <c r="N292" s="5"/>
    </row>
    <row r="293" spans="1:14" x14ac:dyDescent="0.25">
      <c r="A293" s="5"/>
      <c r="B293" s="15" t="s">
        <v>850</v>
      </c>
      <c r="C293" s="15"/>
      <c r="D293" s="52" t="s">
        <v>851</v>
      </c>
      <c r="E293" s="61" t="str">
        <f>IF(ISNUMBER(SEARCH("http",Shares[[#This Row],[Video Text]])),HYPERLINK(Shares[[#This Row],[Video Text]],"Video Link"),"")</f>
        <v>Video Link</v>
      </c>
      <c r="F293" s="16" t="s">
        <v>852</v>
      </c>
      <c r="G293" s="16" t="s">
        <v>853</v>
      </c>
      <c r="H293" s="15" t="s">
        <v>30</v>
      </c>
      <c r="I293" s="15" t="s">
        <v>854</v>
      </c>
      <c r="J293" s="28">
        <v>44325</v>
      </c>
      <c r="K293" s="18"/>
      <c r="L293" s="5"/>
      <c r="M293" s="5"/>
      <c r="N293" s="5"/>
    </row>
    <row r="294" spans="1:14" x14ac:dyDescent="0.25">
      <c r="A294" s="5"/>
      <c r="B294" s="15" t="s">
        <v>864</v>
      </c>
      <c r="C294" s="15" t="s">
        <v>2010</v>
      </c>
      <c r="D294" s="52" t="s">
        <v>865</v>
      </c>
      <c r="E294" s="61" t="str">
        <f>IF(ISNUMBER(SEARCH("http",Shares[[#This Row],[Video Text]])),HYPERLINK(Shares[[#This Row],[Video Text]],"Video Link"),"")</f>
        <v>Video Link</v>
      </c>
      <c r="F294" s="16" t="s">
        <v>866</v>
      </c>
      <c r="G294" s="16" t="s">
        <v>92</v>
      </c>
      <c r="H294" s="15" t="s">
        <v>30</v>
      </c>
      <c r="I294" s="15" t="s">
        <v>854</v>
      </c>
      <c r="J294" s="28">
        <v>44325</v>
      </c>
      <c r="K294" s="18"/>
      <c r="L294" s="5"/>
      <c r="M294" s="5"/>
      <c r="N294" s="5"/>
    </row>
    <row r="295" spans="1:14" x14ac:dyDescent="0.25">
      <c r="A295" s="5"/>
      <c r="B295" s="15" t="s">
        <v>867</v>
      </c>
      <c r="C295" s="15"/>
      <c r="D295" s="52" t="s">
        <v>1838</v>
      </c>
      <c r="E295" s="61" t="str">
        <f>IF(ISNUMBER(SEARCH("http",Shares[[#This Row],[Video Text]])),HYPERLINK(Shares[[#This Row],[Video Text]],"Video Link"),"")</f>
        <v>Video Link</v>
      </c>
      <c r="F295" s="16" t="s">
        <v>868</v>
      </c>
      <c r="G295" s="16" t="s">
        <v>869</v>
      </c>
      <c r="H295" s="15" t="s">
        <v>30</v>
      </c>
      <c r="I295" s="15" t="s">
        <v>870</v>
      </c>
      <c r="J295" s="28">
        <v>44325</v>
      </c>
      <c r="K295" s="18"/>
      <c r="L295" s="5"/>
      <c r="M295" s="5"/>
      <c r="N295" s="5"/>
    </row>
    <row r="296" spans="1:14" x14ac:dyDescent="0.25">
      <c r="A296" s="5"/>
      <c r="B296" s="15" t="s">
        <v>859</v>
      </c>
      <c r="C296" s="15"/>
      <c r="D296" s="52" t="s">
        <v>860</v>
      </c>
      <c r="E296" s="61" t="str">
        <f>IF(ISNUMBER(SEARCH("http",Shares[[#This Row],[Video Text]])),HYPERLINK(Shares[[#This Row],[Video Text]],"Video Link"),"")</f>
        <v>Video Link</v>
      </c>
      <c r="F296" s="16" t="s">
        <v>861</v>
      </c>
      <c r="G296" s="16" t="s">
        <v>862</v>
      </c>
      <c r="H296" s="15" t="s">
        <v>863</v>
      </c>
      <c r="I296" s="15" t="s">
        <v>854</v>
      </c>
      <c r="J296" s="28">
        <v>44325</v>
      </c>
      <c r="K296" s="18"/>
      <c r="L296" s="5"/>
      <c r="M296" s="5"/>
      <c r="N296" s="5"/>
    </row>
    <row r="297" spans="1:14" x14ac:dyDescent="0.25">
      <c r="A297" s="5"/>
      <c r="B297" s="15" t="s">
        <v>855</v>
      </c>
      <c r="C297" s="15" t="s">
        <v>2010</v>
      </c>
      <c r="D297" s="52" t="s">
        <v>856</v>
      </c>
      <c r="E297" s="61" t="str">
        <f>IF(ISNUMBER(SEARCH("http",Shares[[#This Row],[Video Text]])),HYPERLINK(Shares[[#This Row],[Video Text]],"Video Link"),"")</f>
        <v>Video Link</v>
      </c>
      <c r="F297" s="16" t="s">
        <v>857</v>
      </c>
      <c r="G297" s="16" t="s">
        <v>858</v>
      </c>
      <c r="H297" s="15" t="s">
        <v>2090</v>
      </c>
      <c r="I297" s="15" t="s">
        <v>854</v>
      </c>
      <c r="J297" s="28">
        <v>44325</v>
      </c>
      <c r="K297" s="18"/>
      <c r="L297" s="5"/>
      <c r="M297" s="5"/>
      <c r="N297" s="5"/>
    </row>
    <row r="298" spans="1:14" x14ac:dyDescent="0.25">
      <c r="A298" s="5"/>
      <c r="B298" s="15" t="s">
        <v>877</v>
      </c>
      <c r="C298" s="15" t="s">
        <v>37</v>
      </c>
      <c r="D298" s="18" t="s">
        <v>62</v>
      </c>
      <c r="E298" s="61" t="str">
        <f>IF(ISNUMBER(SEARCH("http",Shares[[#This Row],[Video Text]])),HYPERLINK(Shares[[#This Row],[Video Text]],"Video Link"),"")</f>
        <v/>
      </c>
      <c r="F298" s="16" t="s">
        <v>878</v>
      </c>
      <c r="G298" s="16" t="s">
        <v>879</v>
      </c>
      <c r="H298" s="15" t="s">
        <v>39</v>
      </c>
      <c r="I298" s="15" t="s">
        <v>849</v>
      </c>
      <c r="J298" s="28">
        <v>44326</v>
      </c>
      <c r="K298" s="18"/>
      <c r="L298" s="5"/>
      <c r="M298" s="5"/>
      <c r="N298" s="5"/>
    </row>
    <row r="299" spans="1:14" x14ac:dyDescent="0.25">
      <c r="A299" s="5"/>
      <c r="B299" s="15" t="s">
        <v>880</v>
      </c>
      <c r="C299" s="15" t="s">
        <v>37</v>
      </c>
      <c r="D299" s="18" t="s">
        <v>62</v>
      </c>
      <c r="E299" s="61" t="str">
        <f>IF(ISNUMBER(SEARCH("http",Shares[[#This Row],[Video Text]])),HYPERLINK(Shares[[#This Row],[Video Text]],"Video Link"),"")</f>
        <v/>
      </c>
      <c r="F299" s="16" t="s">
        <v>881</v>
      </c>
      <c r="G299" s="16" t="s">
        <v>882</v>
      </c>
      <c r="H299" s="15" t="s">
        <v>39</v>
      </c>
      <c r="I299" s="15" t="s">
        <v>654</v>
      </c>
      <c r="J299" s="28">
        <v>44326</v>
      </c>
      <c r="K299" s="18"/>
      <c r="L299" s="5"/>
      <c r="M299" s="5"/>
      <c r="N299" s="5"/>
    </row>
    <row r="300" spans="1:14" x14ac:dyDescent="0.25">
      <c r="A300" s="5"/>
      <c r="B300" s="15" t="s">
        <v>874</v>
      </c>
      <c r="C300" s="15" t="s">
        <v>2010</v>
      </c>
      <c r="D300" s="52" t="s">
        <v>1839</v>
      </c>
      <c r="E300" s="61" t="str">
        <f>IF(ISNUMBER(SEARCH("http",Shares[[#This Row],[Video Text]])),HYPERLINK(Shares[[#This Row],[Video Text]],"Video Link"),"")</f>
        <v>Video Link</v>
      </c>
      <c r="F300" s="16" t="s">
        <v>875</v>
      </c>
      <c r="G300" s="16" t="s">
        <v>876</v>
      </c>
      <c r="H300" s="15" t="s">
        <v>2090</v>
      </c>
      <c r="I300" s="15" t="s">
        <v>662</v>
      </c>
      <c r="J300" s="28">
        <v>44326</v>
      </c>
      <c r="K300" s="18"/>
      <c r="L300" s="5"/>
      <c r="M300" s="5"/>
      <c r="N300" s="5"/>
    </row>
    <row r="301" spans="1:14" x14ac:dyDescent="0.25">
      <c r="A301" s="5"/>
      <c r="B301" s="15" t="s">
        <v>885</v>
      </c>
      <c r="C301" s="15" t="s">
        <v>2008</v>
      </c>
      <c r="D301" s="18" t="s">
        <v>62</v>
      </c>
      <c r="E301" s="61" t="str">
        <f>IF(ISNUMBER(SEARCH("http",Shares[[#This Row],[Video Text]])),HYPERLINK(Shares[[#This Row],[Video Text]],"Video Link"),"")</f>
        <v/>
      </c>
      <c r="F301" s="16" t="s">
        <v>37</v>
      </c>
      <c r="G301" s="16" t="s">
        <v>37</v>
      </c>
      <c r="H301" s="15" t="s">
        <v>467</v>
      </c>
      <c r="I301" s="15" t="s">
        <v>702</v>
      </c>
      <c r="J301" s="28">
        <v>44326</v>
      </c>
      <c r="K301" s="18"/>
      <c r="L301" s="5"/>
      <c r="M301" s="5"/>
      <c r="N301" s="5"/>
    </row>
    <row r="302" spans="1:14" ht="15.75" customHeight="1" x14ac:dyDescent="0.25">
      <c r="A302" s="5"/>
      <c r="B302" s="15" t="s">
        <v>883</v>
      </c>
      <c r="C302" s="15" t="s">
        <v>2008</v>
      </c>
      <c r="D302" s="18" t="s">
        <v>62</v>
      </c>
      <c r="E302" s="61" t="str">
        <f>IF(ISNUMBER(SEARCH("http",Shares[[#This Row],[Video Text]])),HYPERLINK(Shares[[#This Row],[Video Text]],"Video Link"),"")</f>
        <v/>
      </c>
      <c r="F302" s="16" t="s">
        <v>37</v>
      </c>
      <c r="G302" s="16" t="s">
        <v>37</v>
      </c>
      <c r="H302" s="8" t="s">
        <v>884</v>
      </c>
      <c r="I302" s="15" t="s">
        <v>702</v>
      </c>
      <c r="J302" s="28">
        <v>44326</v>
      </c>
      <c r="K302" s="18"/>
      <c r="L302" s="5"/>
      <c r="M302" s="5"/>
      <c r="N302" s="5"/>
    </row>
    <row r="303" spans="1:14" s="5" customFormat="1" ht="15.75" customHeight="1" x14ac:dyDescent="0.25">
      <c r="B303" s="15" t="s">
        <v>886</v>
      </c>
      <c r="C303" s="15" t="s">
        <v>37</v>
      </c>
      <c r="D303" s="18" t="s">
        <v>62</v>
      </c>
      <c r="E303" s="61" t="str">
        <f>IF(ISNUMBER(SEARCH("http",Shares[[#This Row],[Video Text]])),HYPERLINK(Shares[[#This Row],[Video Text]],"Video Link"),"")</f>
        <v/>
      </c>
      <c r="F303" s="16" t="s">
        <v>887</v>
      </c>
      <c r="G303" s="16" t="s">
        <v>882</v>
      </c>
      <c r="H303" s="15" t="s">
        <v>39</v>
      </c>
      <c r="I303" s="15" t="s">
        <v>654</v>
      </c>
      <c r="J303" s="28">
        <v>44327</v>
      </c>
      <c r="K303" s="18"/>
    </row>
    <row r="304" spans="1:14" s="5" customFormat="1" x14ac:dyDescent="0.25">
      <c r="B304" s="15" t="s">
        <v>893</v>
      </c>
      <c r="C304" s="15" t="s">
        <v>37</v>
      </c>
      <c r="D304" s="18" t="s">
        <v>62</v>
      </c>
      <c r="E304" s="61" t="str">
        <f>IF(ISNUMBER(SEARCH("http",Shares[[#This Row],[Video Text]])),HYPERLINK(Shares[[#This Row],[Video Text]],"Video Link"),"")</f>
        <v/>
      </c>
      <c r="F304" s="16" t="s">
        <v>894</v>
      </c>
      <c r="G304" s="16" t="s">
        <v>895</v>
      </c>
      <c r="H304" s="15" t="s">
        <v>39</v>
      </c>
      <c r="I304" s="15" t="s">
        <v>654</v>
      </c>
      <c r="J304" s="28">
        <v>44328</v>
      </c>
      <c r="K304" s="18"/>
    </row>
    <row r="305" spans="1:14" x14ac:dyDescent="0.25">
      <c r="A305" s="5"/>
      <c r="B305" s="15" t="s">
        <v>888</v>
      </c>
      <c r="C305" s="15" t="s">
        <v>2008</v>
      </c>
      <c r="D305" s="52" t="s">
        <v>889</v>
      </c>
      <c r="E305" s="61" t="str">
        <f>IF(ISNUMBER(SEARCH("http",Shares[[#This Row],[Video Text]])),HYPERLINK(Shares[[#This Row],[Video Text]],"Video Link"),"")</f>
        <v>Video Link</v>
      </c>
      <c r="F305" s="16" t="s">
        <v>890</v>
      </c>
      <c r="G305" s="16" t="s">
        <v>891</v>
      </c>
      <c r="H305" s="15" t="s">
        <v>30</v>
      </c>
      <c r="I305" s="15" t="s">
        <v>892</v>
      </c>
      <c r="J305" s="28">
        <v>44328</v>
      </c>
      <c r="K305" s="18"/>
      <c r="L305" s="5"/>
      <c r="M305" s="5"/>
      <c r="N305" s="5"/>
    </row>
    <row r="306" spans="1:14" s="5" customFormat="1" x14ac:dyDescent="0.25">
      <c r="B306" s="15" t="s">
        <v>896</v>
      </c>
      <c r="C306" s="15" t="s">
        <v>2010</v>
      </c>
      <c r="D306" s="52" t="s">
        <v>2016</v>
      </c>
      <c r="E306" s="61" t="str">
        <f>IF(ISNUMBER(SEARCH("http",Shares[[#This Row],[Video Text]])),HYPERLINK(Shares[[#This Row],[Video Text]],"Video Link"),"")</f>
        <v>Video Link</v>
      </c>
      <c r="F306" s="16" t="s">
        <v>897</v>
      </c>
      <c r="G306" s="16" t="s">
        <v>92</v>
      </c>
      <c r="H306" s="15" t="s">
        <v>30</v>
      </c>
      <c r="I306" s="15" t="s">
        <v>898</v>
      </c>
      <c r="J306" s="28">
        <v>44328</v>
      </c>
      <c r="K306" s="18"/>
    </row>
    <row r="307" spans="1:14" x14ac:dyDescent="0.25">
      <c r="A307" s="5"/>
      <c r="B307" s="15" t="s">
        <v>899</v>
      </c>
      <c r="C307" s="15" t="s">
        <v>2010</v>
      </c>
      <c r="D307" s="18" t="s">
        <v>16</v>
      </c>
      <c r="E307" s="61" t="str">
        <f>IF(ISNUMBER(SEARCH("http",Shares[[#This Row],[Video Text]])),HYPERLINK(Shares[[#This Row],[Video Text]],"Video Link"),"")</f>
        <v/>
      </c>
      <c r="F307" s="16" t="s">
        <v>900</v>
      </c>
      <c r="G307" s="16" t="s">
        <v>92</v>
      </c>
      <c r="H307" s="15" t="s">
        <v>30</v>
      </c>
      <c r="I307" s="15" t="s">
        <v>702</v>
      </c>
      <c r="J307" s="28">
        <v>44328</v>
      </c>
      <c r="K307" s="18"/>
      <c r="L307" s="5"/>
      <c r="M307" s="5"/>
      <c r="N307" s="5"/>
    </row>
    <row r="308" spans="1:14" x14ac:dyDescent="0.25">
      <c r="A308" s="5"/>
      <c r="B308" s="15" t="s">
        <v>901</v>
      </c>
      <c r="C308" s="15" t="s">
        <v>2008</v>
      </c>
      <c r="D308" s="52" t="s">
        <v>902</v>
      </c>
      <c r="E308" s="61" t="str">
        <f>IF(ISNUMBER(SEARCH("http",Shares[[#This Row],[Video Text]])),HYPERLINK(Shares[[#This Row],[Video Text]],"Video Link"),"")</f>
        <v>Video Link</v>
      </c>
      <c r="F308" s="16" t="s">
        <v>903</v>
      </c>
      <c r="G308" s="16" t="s">
        <v>92</v>
      </c>
      <c r="H308" s="15" t="s">
        <v>30</v>
      </c>
      <c r="I308" s="15" t="s">
        <v>904</v>
      </c>
      <c r="J308" s="28">
        <v>44329</v>
      </c>
      <c r="K308" s="18"/>
      <c r="L308" s="5"/>
      <c r="M308" s="5"/>
      <c r="N308" s="5"/>
    </row>
    <row r="309" spans="1:14" x14ac:dyDescent="0.25">
      <c r="A309" s="5"/>
      <c r="B309" s="15" t="s">
        <v>905</v>
      </c>
      <c r="C309" s="15" t="s">
        <v>2008</v>
      </c>
      <c r="D309" s="18" t="s">
        <v>16</v>
      </c>
      <c r="E309" s="61" t="str">
        <f>IF(ISNUMBER(SEARCH("http",Shares[[#This Row],[Video Text]])),HYPERLINK(Shares[[#This Row],[Video Text]],"Video Link"),"")</f>
        <v/>
      </c>
      <c r="F309" s="16" t="s">
        <v>906</v>
      </c>
      <c r="G309" s="16" t="s">
        <v>907</v>
      </c>
      <c r="H309" s="15" t="s">
        <v>30</v>
      </c>
      <c r="I309" s="15" t="s">
        <v>791</v>
      </c>
      <c r="J309" s="28">
        <v>44329</v>
      </c>
      <c r="K309" s="18"/>
      <c r="L309" s="5"/>
      <c r="M309" s="5"/>
      <c r="N309" s="5"/>
    </row>
    <row r="310" spans="1:14" x14ac:dyDescent="0.25">
      <c r="A310" s="5"/>
      <c r="B310" s="15" t="s">
        <v>908</v>
      </c>
      <c r="C310" s="15" t="s">
        <v>2010</v>
      </c>
      <c r="D310" s="52" t="s">
        <v>1840</v>
      </c>
      <c r="E310" s="61" t="str">
        <f>IF(ISNUMBER(SEARCH("http",Shares[[#This Row],[Video Text]])),HYPERLINK(Shares[[#This Row],[Video Text]],"Video Link"),"")</f>
        <v>Video Link</v>
      </c>
      <c r="F310" s="16" t="s">
        <v>909</v>
      </c>
      <c r="G310" s="16" t="s">
        <v>910</v>
      </c>
      <c r="H310" s="15" t="s">
        <v>30</v>
      </c>
      <c r="I310" s="15" t="s">
        <v>911</v>
      </c>
      <c r="J310" s="28">
        <v>44329</v>
      </c>
      <c r="K310" s="18"/>
      <c r="L310" s="5"/>
      <c r="M310" s="5"/>
      <c r="N310" s="5"/>
    </row>
    <row r="311" spans="1:14" x14ac:dyDescent="0.25">
      <c r="A311" s="5"/>
      <c r="B311" s="15" t="s">
        <v>912</v>
      </c>
      <c r="C311" s="15" t="s">
        <v>2008</v>
      </c>
      <c r="D311" s="52" t="s">
        <v>1841</v>
      </c>
      <c r="E311" s="61" t="str">
        <f>IF(ISNUMBER(SEARCH("http",Shares[[#This Row],[Video Text]])),HYPERLINK(Shares[[#This Row],[Video Text]],"Video Link"),"")</f>
        <v>Video Link</v>
      </c>
      <c r="F311" s="16" t="s">
        <v>744</v>
      </c>
      <c r="G311" s="16" t="s">
        <v>92</v>
      </c>
      <c r="H311" s="15" t="s">
        <v>30</v>
      </c>
      <c r="I311" s="15" t="s">
        <v>913</v>
      </c>
      <c r="J311" s="28">
        <v>44329</v>
      </c>
      <c r="K311" s="18"/>
      <c r="L311" s="5"/>
      <c r="M311" s="5"/>
      <c r="N311" s="5"/>
    </row>
    <row r="312" spans="1:14" x14ac:dyDescent="0.25">
      <c r="A312" s="5"/>
      <c r="B312" s="15" t="s">
        <v>917</v>
      </c>
      <c r="C312" s="15" t="s">
        <v>37</v>
      </c>
      <c r="D312" s="18" t="s">
        <v>62</v>
      </c>
      <c r="E312" s="61" t="str">
        <f>IF(ISNUMBER(SEARCH("http",Shares[[#This Row],[Video Text]])),HYPERLINK(Shares[[#This Row],[Video Text]],"Video Link"),"")</f>
        <v/>
      </c>
      <c r="F312" s="16" t="s">
        <v>918</v>
      </c>
      <c r="G312" s="16" t="s">
        <v>919</v>
      </c>
      <c r="H312" s="15" t="s">
        <v>39</v>
      </c>
      <c r="I312" s="15" t="s">
        <v>255</v>
      </c>
      <c r="J312" s="28">
        <v>44330</v>
      </c>
      <c r="K312" s="18"/>
      <c r="L312" s="5"/>
      <c r="M312" s="5"/>
      <c r="N312" s="5"/>
    </row>
    <row r="313" spans="1:14" x14ac:dyDescent="0.25">
      <c r="A313" s="5"/>
      <c r="B313" s="15" t="s">
        <v>922</v>
      </c>
      <c r="C313" s="15" t="s">
        <v>37</v>
      </c>
      <c r="D313" s="18" t="s">
        <v>62</v>
      </c>
      <c r="E313" s="61" t="str">
        <f>IF(ISNUMBER(SEARCH("http",Shares[[#This Row],[Video Text]])),HYPERLINK(Shares[[#This Row],[Video Text]],"Video Link"),"")</f>
        <v/>
      </c>
      <c r="F313" s="16" t="s">
        <v>923</v>
      </c>
      <c r="G313" s="16" t="s">
        <v>924</v>
      </c>
      <c r="H313" s="15" t="s">
        <v>39</v>
      </c>
      <c r="I313" s="15" t="s">
        <v>654</v>
      </c>
      <c r="J313" s="28">
        <v>44330</v>
      </c>
      <c r="K313" s="18"/>
      <c r="L313" s="5"/>
      <c r="M313" s="5"/>
      <c r="N313" s="5"/>
    </row>
    <row r="314" spans="1:14" x14ac:dyDescent="0.25">
      <c r="A314" s="5"/>
      <c r="B314" s="15" t="s">
        <v>914</v>
      </c>
      <c r="C314" s="15"/>
      <c r="D314" s="18" t="s">
        <v>16</v>
      </c>
      <c r="E314" s="61" t="str">
        <f>IF(ISNUMBER(SEARCH("http",Shares[[#This Row],[Video Text]])),HYPERLINK(Shares[[#This Row],[Video Text]],"Video Link"),"")</f>
        <v/>
      </c>
      <c r="F314" s="16" t="s">
        <v>915</v>
      </c>
      <c r="G314" s="16" t="s">
        <v>916</v>
      </c>
      <c r="H314" s="15" t="s">
        <v>30</v>
      </c>
      <c r="I314" s="15" t="s">
        <v>658</v>
      </c>
      <c r="J314" s="28">
        <v>44330</v>
      </c>
      <c r="K314" s="18"/>
      <c r="L314" s="5"/>
      <c r="M314" s="5"/>
      <c r="N314" s="5"/>
    </row>
    <row r="315" spans="1:14" x14ac:dyDescent="0.25">
      <c r="A315" s="5"/>
      <c r="B315" s="15" t="s">
        <v>920</v>
      </c>
      <c r="C315" s="15"/>
      <c r="D315" s="52" t="s">
        <v>1842</v>
      </c>
      <c r="E315" s="61" t="str">
        <f>IF(ISNUMBER(SEARCH("http",Shares[[#This Row],[Video Text]])),HYPERLINK(Shares[[#This Row],[Video Text]],"Video Link"),"")</f>
        <v>Video Link</v>
      </c>
      <c r="F315" s="16" t="s">
        <v>656</v>
      </c>
      <c r="G315" s="16" t="s">
        <v>921</v>
      </c>
      <c r="H315" s="15" t="s">
        <v>30</v>
      </c>
      <c r="I315" s="15" t="s">
        <v>835</v>
      </c>
      <c r="J315" s="28">
        <v>44330</v>
      </c>
      <c r="K315" s="18"/>
      <c r="L315" s="5"/>
      <c r="M315" s="5"/>
      <c r="N315" s="5"/>
    </row>
    <row r="316" spans="1:14" x14ac:dyDescent="0.25">
      <c r="A316" s="5"/>
      <c r="B316" s="15" t="s">
        <v>928</v>
      </c>
      <c r="C316" s="15" t="s">
        <v>37</v>
      </c>
      <c r="D316" s="18" t="s">
        <v>62</v>
      </c>
      <c r="E316" s="61" t="str">
        <f>IF(ISNUMBER(SEARCH("http",Shares[[#This Row],[Video Text]])),HYPERLINK(Shares[[#This Row],[Video Text]],"Video Link"),"")</f>
        <v/>
      </c>
      <c r="F316" s="16" t="s">
        <v>929</v>
      </c>
      <c r="G316" s="16" t="s">
        <v>101</v>
      </c>
      <c r="H316" s="15" t="s">
        <v>39</v>
      </c>
      <c r="I316" s="15" t="s">
        <v>654</v>
      </c>
      <c r="J316" s="28">
        <v>44331</v>
      </c>
      <c r="K316" s="18"/>
      <c r="L316" s="5"/>
      <c r="M316" s="5"/>
      <c r="N316" s="5"/>
    </row>
    <row r="317" spans="1:14" x14ac:dyDescent="0.25">
      <c r="A317" s="5"/>
      <c r="B317" s="15" t="s">
        <v>925</v>
      </c>
      <c r="C317" s="15" t="s">
        <v>2008</v>
      </c>
      <c r="D317" s="18" t="s">
        <v>16</v>
      </c>
      <c r="E317" s="61" t="str">
        <f>IF(ISNUMBER(SEARCH("http",Shares[[#This Row],[Video Text]])),HYPERLINK(Shares[[#This Row],[Video Text]],"Video Link"),"")</f>
        <v/>
      </c>
      <c r="F317" s="16" t="s">
        <v>926</v>
      </c>
      <c r="G317" s="16" t="s">
        <v>92</v>
      </c>
      <c r="H317" s="15" t="s">
        <v>30</v>
      </c>
      <c r="I317" s="15" t="s">
        <v>927</v>
      </c>
      <c r="J317" s="28">
        <v>44331</v>
      </c>
      <c r="K317" s="18"/>
      <c r="L317" s="5"/>
      <c r="M317" s="5"/>
      <c r="N317" s="5"/>
    </row>
    <row r="318" spans="1:14" x14ac:dyDescent="0.25">
      <c r="A318" s="5"/>
      <c r="B318" s="15" t="s">
        <v>937</v>
      </c>
      <c r="C318" s="15" t="s">
        <v>37</v>
      </c>
      <c r="D318" s="18" t="s">
        <v>62</v>
      </c>
      <c r="E318" s="61" t="str">
        <f>IF(ISNUMBER(SEARCH("http",Shares[[#This Row],[Video Text]])),HYPERLINK(Shares[[#This Row],[Video Text]],"Video Link"),"")</f>
        <v/>
      </c>
      <c r="F318" s="16" t="s">
        <v>938</v>
      </c>
      <c r="G318" s="16" t="s">
        <v>939</v>
      </c>
      <c r="H318" s="15" t="s">
        <v>39</v>
      </c>
      <c r="I318" s="15" t="s">
        <v>940</v>
      </c>
      <c r="J318" s="28">
        <v>44332</v>
      </c>
      <c r="K318" s="18"/>
      <c r="L318" s="5"/>
      <c r="M318" s="5"/>
      <c r="N318" s="5"/>
    </row>
    <row r="319" spans="1:14" x14ac:dyDescent="0.25">
      <c r="A319" s="5"/>
      <c r="B319" s="15" t="s">
        <v>930</v>
      </c>
      <c r="C319" s="15" t="s">
        <v>37</v>
      </c>
      <c r="D319" s="18" t="s">
        <v>62</v>
      </c>
      <c r="E319" s="61" t="str">
        <f>IF(ISNUMBER(SEARCH("http",Shares[[#This Row],[Video Text]])),HYPERLINK(Shares[[#This Row],[Video Text]],"Video Link"),"")</f>
        <v/>
      </c>
      <c r="F319" s="16" t="s">
        <v>89</v>
      </c>
      <c r="G319" s="16" t="s">
        <v>931</v>
      </c>
      <c r="H319" s="15" t="s">
        <v>422</v>
      </c>
      <c r="I319" s="15" t="s">
        <v>499</v>
      </c>
      <c r="J319" s="28">
        <v>44332</v>
      </c>
      <c r="K319" s="18"/>
      <c r="L319" s="5"/>
      <c r="M319" s="5"/>
      <c r="N319" s="5"/>
    </row>
    <row r="320" spans="1:14" x14ac:dyDescent="0.25">
      <c r="A320" s="5"/>
      <c r="B320" s="15" t="s">
        <v>932</v>
      </c>
      <c r="C320" s="15" t="s">
        <v>37</v>
      </c>
      <c r="D320" s="18" t="s">
        <v>62</v>
      </c>
      <c r="E320" s="61" t="str">
        <f>IF(ISNUMBER(SEARCH("http",Shares[[#This Row],[Video Text]])),HYPERLINK(Shares[[#This Row],[Video Text]],"Video Link"),"")</f>
        <v/>
      </c>
      <c r="F320" s="16" t="s">
        <v>89</v>
      </c>
      <c r="G320" s="16" t="s">
        <v>933</v>
      </c>
      <c r="H320" s="15" t="s">
        <v>422</v>
      </c>
      <c r="I320" s="15" t="s">
        <v>499</v>
      </c>
      <c r="J320" s="28">
        <v>44332</v>
      </c>
      <c r="K320" s="18"/>
      <c r="L320" s="5"/>
      <c r="M320" s="5"/>
      <c r="N320" s="5"/>
    </row>
    <row r="321" spans="1:14" x14ac:dyDescent="0.25">
      <c r="A321" s="5"/>
      <c r="B321" s="15" t="s">
        <v>934</v>
      </c>
      <c r="C321" s="15"/>
      <c r="D321" s="18" t="s">
        <v>16</v>
      </c>
      <c r="E321" s="61" t="str">
        <f>IF(ISNUMBER(SEARCH("http",Shares[[#This Row],[Video Text]])),HYPERLINK(Shares[[#This Row],[Video Text]],"Video Link"),"")</f>
        <v/>
      </c>
      <c r="F321" s="16" t="s">
        <v>935</v>
      </c>
      <c r="G321" s="16" t="s">
        <v>92</v>
      </c>
      <c r="H321" s="15" t="s">
        <v>30</v>
      </c>
      <c r="I321" s="15" t="s">
        <v>936</v>
      </c>
      <c r="J321" s="28">
        <v>44332</v>
      </c>
      <c r="K321" s="18"/>
      <c r="L321" s="5"/>
      <c r="M321" s="5"/>
      <c r="N321" s="5"/>
    </row>
    <row r="322" spans="1:14" x14ac:dyDescent="0.25">
      <c r="A322" s="5"/>
      <c r="B322" s="15" t="s">
        <v>944</v>
      </c>
      <c r="C322" s="15" t="s">
        <v>37</v>
      </c>
      <c r="D322" s="18" t="s">
        <v>62</v>
      </c>
      <c r="E322" s="61" t="str">
        <f>IF(ISNUMBER(SEARCH("http",Shares[[#This Row],[Video Text]])),HYPERLINK(Shares[[#This Row],[Video Text]],"Video Link"),"")</f>
        <v/>
      </c>
      <c r="F322" s="16" t="s">
        <v>945</v>
      </c>
      <c r="G322" s="16" t="s">
        <v>919</v>
      </c>
      <c r="H322" s="15" t="s">
        <v>39</v>
      </c>
      <c r="I322" s="15" t="s">
        <v>946</v>
      </c>
      <c r="J322" s="28">
        <v>44333</v>
      </c>
      <c r="K322" s="18"/>
      <c r="L322" s="5"/>
      <c r="M322" s="5"/>
      <c r="N322" s="5"/>
    </row>
    <row r="323" spans="1:14" x14ac:dyDescent="0.25">
      <c r="A323" s="5"/>
      <c r="B323" s="15" t="s">
        <v>954</v>
      </c>
      <c r="C323" s="15" t="s">
        <v>37</v>
      </c>
      <c r="D323" s="18" t="s">
        <v>62</v>
      </c>
      <c r="E323" s="61" t="str">
        <f>IF(ISNUMBER(SEARCH("http",Shares[[#This Row],[Video Text]])),HYPERLINK(Shares[[#This Row],[Video Text]],"Video Link"),"")</f>
        <v/>
      </c>
      <c r="F323" s="16" t="s">
        <v>955</v>
      </c>
      <c r="G323" s="16" t="s">
        <v>727</v>
      </c>
      <c r="H323" s="15" t="s">
        <v>39</v>
      </c>
      <c r="I323" s="15" t="s">
        <v>940</v>
      </c>
      <c r="J323" s="28">
        <v>44333</v>
      </c>
      <c r="K323" s="18"/>
      <c r="L323" s="5"/>
      <c r="M323" s="5"/>
      <c r="N323" s="5"/>
    </row>
    <row r="324" spans="1:14" x14ac:dyDescent="0.25">
      <c r="A324" s="5"/>
      <c r="B324" s="15" t="s">
        <v>941</v>
      </c>
      <c r="C324" s="15" t="s">
        <v>2008</v>
      </c>
      <c r="D324" s="18" t="s">
        <v>16</v>
      </c>
      <c r="E324" s="61" t="str">
        <f>IF(ISNUMBER(SEARCH("http",Shares[[#This Row],[Video Text]])),HYPERLINK(Shares[[#This Row],[Video Text]],"Video Link"),"")</f>
        <v/>
      </c>
      <c r="F324" s="16" t="s">
        <v>942</v>
      </c>
      <c r="G324" s="16" t="s">
        <v>652</v>
      </c>
      <c r="H324" s="15" t="s">
        <v>30</v>
      </c>
      <c r="I324" s="15" t="s">
        <v>943</v>
      </c>
      <c r="J324" s="28">
        <v>44333</v>
      </c>
      <c r="K324" s="18"/>
      <c r="L324" s="5"/>
      <c r="M324" s="5"/>
      <c r="N324" s="5"/>
    </row>
    <row r="325" spans="1:14" x14ac:dyDescent="0.25">
      <c r="A325" s="5"/>
      <c r="B325" s="15" t="s">
        <v>947</v>
      </c>
      <c r="C325" s="15" t="s">
        <v>2008</v>
      </c>
      <c r="D325" s="52" t="s">
        <v>1097</v>
      </c>
      <c r="E325" s="61" t="str">
        <f>IF(ISNUMBER(SEARCH("http",Shares[[#This Row],[Video Text]])),HYPERLINK(Shares[[#This Row],[Video Text]],"Video Link"),"")</f>
        <v>Video Link</v>
      </c>
      <c r="F325" s="16" t="s">
        <v>948</v>
      </c>
      <c r="G325" s="16" t="s">
        <v>949</v>
      </c>
      <c r="H325" s="15" t="s">
        <v>30</v>
      </c>
      <c r="I325" s="15" t="s">
        <v>946</v>
      </c>
      <c r="J325" s="28">
        <v>44333</v>
      </c>
      <c r="K325" s="18"/>
      <c r="L325" s="5"/>
      <c r="M325" s="5"/>
      <c r="N325" s="5"/>
    </row>
    <row r="326" spans="1:14" x14ac:dyDescent="0.25">
      <c r="A326" s="5"/>
      <c r="B326" s="15" t="s">
        <v>950</v>
      </c>
      <c r="C326" s="15" t="s">
        <v>2008</v>
      </c>
      <c r="D326" s="52" t="s">
        <v>1843</v>
      </c>
      <c r="E326" s="61" t="str">
        <f>IF(ISNUMBER(SEARCH("http",Shares[[#This Row],[Video Text]])),HYPERLINK(Shares[[#This Row],[Video Text]],"Video Link"),"")</f>
        <v>Video Link</v>
      </c>
      <c r="F326" s="16" t="s">
        <v>951</v>
      </c>
      <c r="G326" s="16" t="s">
        <v>952</v>
      </c>
      <c r="H326" s="15" t="s">
        <v>30</v>
      </c>
      <c r="I326" s="15" t="s">
        <v>953</v>
      </c>
      <c r="J326" s="28">
        <v>44333</v>
      </c>
      <c r="K326" s="18"/>
      <c r="L326" s="5"/>
      <c r="M326" s="5"/>
      <c r="N326" s="5"/>
    </row>
    <row r="327" spans="1:14" x14ac:dyDescent="0.25">
      <c r="A327" s="5"/>
      <c r="B327" s="15" t="s">
        <v>956</v>
      </c>
      <c r="C327" s="15"/>
      <c r="D327" s="52" t="s">
        <v>1844</v>
      </c>
      <c r="E327" s="61" t="str">
        <f>IF(ISNUMBER(SEARCH("http",Shares[[#This Row],[Video Text]])),HYPERLINK(Shares[[#This Row],[Video Text]],"Video Link"),"")</f>
        <v>Video Link</v>
      </c>
      <c r="F327" s="16" t="s">
        <v>957</v>
      </c>
      <c r="G327" s="16" t="s">
        <v>958</v>
      </c>
      <c r="H327" s="15" t="s">
        <v>30</v>
      </c>
      <c r="I327" s="15" t="s">
        <v>959</v>
      </c>
      <c r="J327" s="28">
        <v>44337</v>
      </c>
      <c r="K327" s="18"/>
      <c r="L327" s="5"/>
      <c r="M327" s="5"/>
      <c r="N327" s="5"/>
    </row>
    <row r="328" spans="1:14" x14ac:dyDescent="0.25">
      <c r="A328" s="5"/>
      <c r="B328" s="15" t="s">
        <v>960</v>
      </c>
      <c r="C328" s="15"/>
      <c r="D328" s="52" t="s">
        <v>1845</v>
      </c>
      <c r="E328" s="61" t="str">
        <f>IF(ISNUMBER(SEARCH("http",Shares[[#This Row],[Video Text]])),HYPERLINK(Shares[[#This Row],[Video Text]],"Video Link"),"")</f>
        <v>Video Link</v>
      </c>
      <c r="F328" s="16" t="s">
        <v>961</v>
      </c>
      <c r="G328" s="16" t="s">
        <v>92</v>
      </c>
      <c r="H328" s="15" t="s">
        <v>30</v>
      </c>
      <c r="I328" s="15" t="s">
        <v>962</v>
      </c>
      <c r="J328" s="28">
        <v>44337</v>
      </c>
      <c r="K328" s="18"/>
      <c r="L328" s="5"/>
      <c r="M328" s="5"/>
      <c r="N328" s="5"/>
    </row>
    <row r="329" spans="1:14" x14ac:dyDescent="0.25">
      <c r="A329" s="5"/>
      <c r="B329" s="15" t="s">
        <v>963</v>
      </c>
      <c r="C329" s="15" t="s">
        <v>2008</v>
      </c>
      <c r="D329" s="52" t="s">
        <v>1846</v>
      </c>
      <c r="E329" s="61" t="str">
        <f>IF(ISNUMBER(SEARCH("http",Shares[[#This Row],[Video Text]])),HYPERLINK(Shares[[#This Row],[Video Text]],"Video Link"),"")</f>
        <v>Video Link</v>
      </c>
      <c r="F329" s="16" t="s">
        <v>964</v>
      </c>
      <c r="G329" s="16" t="s">
        <v>965</v>
      </c>
      <c r="H329" s="15" t="s">
        <v>30</v>
      </c>
      <c r="I329" s="15" t="s">
        <v>966</v>
      </c>
      <c r="J329" s="28">
        <v>44337</v>
      </c>
      <c r="K329" s="18"/>
      <c r="L329" s="5"/>
      <c r="M329" s="5"/>
      <c r="N329" s="5"/>
    </row>
    <row r="330" spans="1:14" x14ac:dyDescent="0.25">
      <c r="A330" s="5"/>
      <c r="B330" s="15" t="s">
        <v>967</v>
      </c>
      <c r="C330" s="15"/>
      <c r="D330" s="52" t="s">
        <v>1847</v>
      </c>
      <c r="E330" s="61" t="str">
        <f>IF(ISNUMBER(SEARCH("http",Shares[[#This Row],[Video Text]])),HYPERLINK(Shares[[#This Row],[Video Text]],"Video Link"),"")</f>
        <v>Video Link</v>
      </c>
      <c r="F330" s="16" t="s">
        <v>968</v>
      </c>
      <c r="G330" s="16" t="s">
        <v>92</v>
      </c>
      <c r="H330" s="15" t="s">
        <v>30</v>
      </c>
      <c r="I330" s="15" t="s">
        <v>969</v>
      </c>
      <c r="J330" s="28">
        <v>44338</v>
      </c>
      <c r="K330" s="18"/>
      <c r="L330" s="5"/>
      <c r="M330" s="5"/>
      <c r="N330" s="5"/>
    </row>
    <row r="331" spans="1:14" x14ac:dyDescent="0.25">
      <c r="A331" s="5"/>
      <c r="B331" s="15" t="s">
        <v>970</v>
      </c>
      <c r="C331" s="15" t="s">
        <v>2008</v>
      </c>
      <c r="D331" s="18" t="s">
        <v>16</v>
      </c>
      <c r="E331" s="61" t="str">
        <f>IF(ISNUMBER(SEARCH("http",Shares[[#This Row],[Video Text]])),HYPERLINK(Shares[[#This Row],[Video Text]],"Video Link"),"")</f>
        <v/>
      </c>
      <c r="F331" s="16" t="s">
        <v>971</v>
      </c>
      <c r="G331" s="16" t="s">
        <v>972</v>
      </c>
      <c r="H331" s="15" t="s">
        <v>30</v>
      </c>
      <c r="I331" s="15" t="s">
        <v>973</v>
      </c>
      <c r="J331" s="28">
        <v>44338</v>
      </c>
      <c r="K331" s="18"/>
      <c r="L331" s="5"/>
      <c r="M331" s="5"/>
      <c r="N331" s="5"/>
    </row>
    <row r="332" spans="1:14" x14ac:dyDescent="0.25">
      <c r="A332" s="5"/>
      <c r="B332" s="15" t="s">
        <v>974</v>
      </c>
      <c r="C332" s="15" t="s">
        <v>2008</v>
      </c>
      <c r="D332" s="18" t="s">
        <v>16</v>
      </c>
      <c r="E332" s="61" t="str">
        <f>IF(ISNUMBER(SEARCH("http",Shares[[#This Row],[Video Text]])),HYPERLINK(Shares[[#This Row],[Video Text]],"Video Link"),"")</f>
        <v/>
      </c>
      <c r="F332" s="16" t="s">
        <v>975</v>
      </c>
      <c r="G332" s="16" t="s">
        <v>92</v>
      </c>
      <c r="H332" s="15" t="s">
        <v>30</v>
      </c>
      <c r="I332" s="15" t="s">
        <v>973</v>
      </c>
      <c r="J332" s="28">
        <v>44338</v>
      </c>
      <c r="K332" s="18"/>
      <c r="L332" s="5"/>
      <c r="M332" s="5"/>
      <c r="N332" s="5"/>
    </row>
    <row r="333" spans="1:14" x14ac:dyDescent="0.25">
      <c r="A333" s="5"/>
      <c r="B333" s="15" t="s">
        <v>976</v>
      </c>
      <c r="C333" s="15" t="s">
        <v>2008</v>
      </c>
      <c r="D333" s="18" t="s">
        <v>16</v>
      </c>
      <c r="E333" s="61" t="str">
        <f>IF(ISNUMBER(SEARCH("http",Shares[[#This Row],[Video Text]])),HYPERLINK(Shares[[#This Row],[Video Text]],"Video Link"),"")</f>
        <v/>
      </c>
      <c r="F333" s="16" t="s">
        <v>977</v>
      </c>
      <c r="G333" s="16" t="s">
        <v>92</v>
      </c>
      <c r="H333" s="15" t="s">
        <v>30</v>
      </c>
      <c r="I333" s="15" t="s">
        <v>835</v>
      </c>
      <c r="J333" s="28">
        <v>44338</v>
      </c>
      <c r="K333" s="18"/>
      <c r="L333" s="5"/>
      <c r="M333" s="5"/>
      <c r="N333" s="5"/>
    </row>
    <row r="334" spans="1:14" x14ac:dyDescent="0.25">
      <c r="A334" s="5"/>
      <c r="B334" s="15" t="s">
        <v>978</v>
      </c>
      <c r="C334" s="15" t="s">
        <v>37</v>
      </c>
      <c r="D334" s="18" t="s">
        <v>62</v>
      </c>
      <c r="E334" s="61" t="str">
        <f>IF(ISNUMBER(SEARCH("http",Shares[[#This Row],[Video Text]])),HYPERLINK(Shares[[#This Row],[Video Text]],"Video Link"),"")</f>
        <v/>
      </c>
      <c r="F334" s="16" t="s">
        <v>979</v>
      </c>
      <c r="G334" s="16" t="s">
        <v>980</v>
      </c>
      <c r="H334" s="15" t="s">
        <v>39</v>
      </c>
      <c r="I334" s="15" t="s">
        <v>973</v>
      </c>
      <c r="J334" s="28">
        <v>44339</v>
      </c>
      <c r="K334" s="18"/>
      <c r="L334" s="5"/>
      <c r="M334" s="5"/>
      <c r="N334" s="5"/>
    </row>
    <row r="335" spans="1:14" x14ac:dyDescent="0.25">
      <c r="A335" s="5"/>
      <c r="B335" s="15" t="s">
        <v>981</v>
      </c>
      <c r="C335" s="15" t="s">
        <v>37</v>
      </c>
      <c r="D335" s="18" t="s">
        <v>62</v>
      </c>
      <c r="E335" s="61" t="str">
        <f>IF(ISNUMBER(SEARCH("http",Shares[[#This Row],[Video Text]])),HYPERLINK(Shares[[#This Row],[Video Text]],"Video Link"),"")</f>
        <v/>
      </c>
      <c r="F335" s="16" t="s">
        <v>37</v>
      </c>
      <c r="G335" s="16" t="s">
        <v>37</v>
      </c>
      <c r="H335" s="15" t="s">
        <v>982</v>
      </c>
      <c r="I335" s="15" t="s">
        <v>658</v>
      </c>
      <c r="J335" s="28">
        <v>44340</v>
      </c>
      <c r="K335" s="18"/>
      <c r="L335" s="5"/>
      <c r="M335" s="5"/>
      <c r="N335" s="5"/>
    </row>
    <row r="336" spans="1:14" x14ac:dyDescent="0.25">
      <c r="A336" s="5"/>
      <c r="B336" s="15" t="s">
        <v>983</v>
      </c>
      <c r="C336" s="15" t="s">
        <v>37</v>
      </c>
      <c r="D336" s="18" t="s">
        <v>62</v>
      </c>
      <c r="E336" s="61" t="str">
        <f>IF(ISNUMBER(SEARCH("http",Shares[[#This Row],[Video Text]])),HYPERLINK(Shares[[#This Row],[Video Text]],"Video Link"),"")</f>
        <v/>
      </c>
      <c r="F336" s="16" t="s">
        <v>37</v>
      </c>
      <c r="G336" s="16" t="s">
        <v>37</v>
      </c>
      <c r="H336" s="15" t="s">
        <v>984</v>
      </c>
      <c r="I336" s="15" t="s">
        <v>658</v>
      </c>
      <c r="J336" s="28">
        <v>44340</v>
      </c>
      <c r="K336" s="18"/>
      <c r="L336" s="5"/>
      <c r="M336" s="5"/>
      <c r="N336" s="5"/>
    </row>
    <row r="337" spans="1:14" x14ac:dyDescent="0.25">
      <c r="A337" s="5"/>
      <c r="B337" s="15" t="s">
        <v>989</v>
      </c>
      <c r="C337" s="15" t="s">
        <v>2008</v>
      </c>
      <c r="D337" s="18" t="s">
        <v>62</v>
      </c>
      <c r="E337" s="61" t="str">
        <f>IF(ISNUMBER(SEARCH("http",Shares[[#This Row],[Video Text]])),HYPERLINK(Shares[[#This Row],[Video Text]],"Video Link"),"")</f>
        <v/>
      </c>
      <c r="F337" s="16" t="s">
        <v>37</v>
      </c>
      <c r="G337" s="16" t="s">
        <v>37</v>
      </c>
      <c r="H337" s="15" t="s">
        <v>298</v>
      </c>
      <c r="I337" s="15" t="s">
        <v>990</v>
      </c>
      <c r="J337" s="28">
        <v>44340</v>
      </c>
      <c r="K337" s="18"/>
      <c r="L337" s="5"/>
      <c r="M337" s="5"/>
      <c r="N337" s="5"/>
    </row>
    <row r="338" spans="1:14" x14ac:dyDescent="0.25">
      <c r="A338" s="5"/>
      <c r="B338" s="15" t="s">
        <v>985</v>
      </c>
      <c r="C338" s="15" t="s">
        <v>2008</v>
      </c>
      <c r="D338" s="52" t="s">
        <v>1848</v>
      </c>
      <c r="E338" s="61" t="str">
        <f>IF(ISNUMBER(SEARCH("http",Shares[[#This Row],[Video Text]])),HYPERLINK(Shares[[#This Row],[Video Text]],"Video Link"),"")</f>
        <v>Video Link</v>
      </c>
      <c r="F338" s="16" t="s">
        <v>986</v>
      </c>
      <c r="G338" s="16" t="s">
        <v>987</v>
      </c>
      <c r="H338" s="15" t="s">
        <v>30</v>
      </c>
      <c r="I338" s="15" t="s">
        <v>988</v>
      </c>
      <c r="J338" s="28">
        <v>44340</v>
      </c>
      <c r="K338" s="18"/>
      <c r="L338" s="5"/>
      <c r="M338" s="5"/>
      <c r="N338" s="5"/>
    </row>
    <row r="339" spans="1:14" x14ac:dyDescent="0.25">
      <c r="A339" s="5"/>
      <c r="B339" s="15" t="s">
        <v>991</v>
      </c>
      <c r="C339" s="15" t="s">
        <v>2008</v>
      </c>
      <c r="D339" s="52" t="s">
        <v>992</v>
      </c>
      <c r="E339" s="61" t="str">
        <f>IF(ISNUMBER(SEARCH("http",Shares[[#This Row],[Video Text]])),HYPERLINK(Shares[[#This Row],[Video Text]],"Video Link"),"")</f>
        <v>Video Link</v>
      </c>
      <c r="F339" s="16" t="s">
        <v>993</v>
      </c>
      <c r="G339" s="16" t="s">
        <v>994</v>
      </c>
      <c r="H339" s="15" t="s">
        <v>30</v>
      </c>
      <c r="I339" s="15" t="s">
        <v>782</v>
      </c>
      <c r="J339" s="28">
        <v>44340</v>
      </c>
      <c r="K339" s="18"/>
      <c r="L339" s="5"/>
      <c r="M339" s="5"/>
      <c r="N339" s="5"/>
    </row>
    <row r="340" spans="1:14" x14ac:dyDescent="0.25">
      <c r="A340" s="5"/>
      <c r="B340" s="15" t="s">
        <v>1003</v>
      </c>
      <c r="C340" s="15" t="s">
        <v>2008</v>
      </c>
      <c r="D340" s="52" t="s">
        <v>1937</v>
      </c>
      <c r="E340" s="61" t="str">
        <f>IF(ISNUMBER(SEARCH("http",Shares[[#This Row],[Video Text]])),HYPERLINK(Shares[[#This Row],[Video Text]],"Video Link"),"")</f>
        <v>Video Link</v>
      </c>
      <c r="F340" s="16" t="s">
        <v>1004</v>
      </c>
      <c r="G340" s="16" t="s">
        <v>1005</v>
      </c>
      <c r="H340" s="15" t="s">
        <v>30</v>
      </c>
      <c r="I340" s="15" t="s">
        <v>499</v>
      </c>
      <c r="J340" s="28">
        <v>44341</v>
      </c>
      <c r="K340" s="18" t="s">
        <v>2355</v>
      </c>
      <c r="L340" s="5"/>
      <c r="M340" s="5"/>
      <c r="N340" s="5"/>
    </row>
    <row r="341" spans="1:14" x14ac:dyDescent="0.25">
      <c r="A341" s="5"/>
      <c r="B341" s="15" t="s">
        <v>995</v>
      </c>
      <c r="C341" s="15" t="s">
        <v>2008</v>
      </c>
      <c r="D341" s="18" t="s">
        <v>16</v>
      </c>
      <c r="E341" s="61" t="str">
        <f>IF(ISNUMBER(SEARCH("http",Shares[[#This Row],[Video Text]])),HYPERLINK(Shares[[#This Row],[Video Text]],"Video Link"),"")</f>
        <v/>
      </c>
      <c r="F341" s="16" t="s">
        <v>996</v>
      </c>
      <c r="G341" s="16" t="s">
        <v>997</v>
      </c>
      <c r="H341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1" s="15" t="s">
        <v>218</v>
      </c>
      <c r="J341" s="28">
        <v>44341</v>
      </c>
      <c r="K341" s="18"/>
      <c r="L341" s="5"/>
      <c r="M341" s="5"/>
      <c r="N341" s="5"/>
    </row>
    <row r="342" spans="1:14" x14ac:dyDescent="0.25">
      <c r="A342" s="5"/>
      <c r="B342" s="15" t="s">
        <v>998</v>
      </c>
      <c r="C342" s="15" t="s">
        <v>2008</v>
      </c>
      <c r="D342" s="52" t="s">
        <v>999</v>
      </c>
      <c r="E342" s="61" t="str">
        <f>IF(ISNUMBER(SEARCH("http",Shares[[#This Row],[Video Text]])),HYPERLINK(Shares[[#This Row],[Video Text]],"Video Link"),"")</f>
        <v>Video Link</v>
      </c>
      <c r="F342" s="16" t="s">
        <v>1000</v>
      </c>
      <c r="G342" s="16" t="s">
        <v>1001</v>
      </c>
      <c r="H342" s="15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42" s="15" t="s">
        <v>1002</v>
      </c>
      <c r="J342" s="28">
        <v>44341</v>
      </c>
      <c r="K342" s="18"/>
      <c r="L342" s="5"/>
      <c r="M342" s="5"/>
      <c r="N342" s="5"/>
    </row>
    <row r="343" spans="1:14" x14ac:dyDescent="0.25">
      <c r="A343" s="5"/>
      <c r="B343" s="15" t="s">
        <v>1006</v>
      </c>
      <c r="C343" s="15" t="s">
        <v>2010</v>
      </c>
      <c r="D343" s="18" t="s">
        <v>62</v>
      </c>
      <c r="E343" s="61" t="str">
        <f>IF(ISNUMBER(SEARCH("http",Shares[[#This Row],[Video Text]])),HYPERLINK(Shares[[#This Row],[Video Text]],"Video Link"),"")</f>
        <v/>
      </c>
      <c r="F343" s="16" t="s">
        <v>1007</v>
      </c>
      <c r="G343" s="16" t="s">
        <v>1008</v>
      </c>
      <c r="H343" s="15" t="s">
        <v>39</v>
      </c>
      <c r="I343" s="15" t="s">
        <v>835</v>
      </c>
      <c r="J343" s="28">
        <v>44342</v>
      </c>
      <c r="K343" s="18"/>
      <c r="L343" s="5"/>
      <c r="M343" s="5"/>
      <c r="N343" s="5"/>
    </row>
    <row r="344" spans="1:14" x14ac:dyDescent="0.25">
      <c r="A344" s="5"/>
      <c r="B344" s="15" t="s">
        <v>1009</v>
      </c>
      <c r="C344" s="15" t="s">
        <v>37</v>
      </c>
      <c r="D344" s="18" t="s">
        <v>62</v>
      </c>
      <c r="E344" s="61" t="str">
        <f>IF(ISNUMBER(SEARCH("http",Shares[[#This Row],[Video Text]])),HYPERLINK(Shares[[#This Row],[Video Text]],"Video Link"),"")</f>
        <v/>
      </c>
      <c r="F344" s="16" t="s">
        <v>1010</v>
      </c>
      <c r="G344" s="16" t="s">
        <v>87</v>
      </c>
      <c r="H344" s="15" t="s">
        <v>39</v>
      </c>
      <c r="I344" s="15" t="s">
        <v>1011</v>
      </c>
      <c r="J344" s="28">
        <v>44343</v>
      </c>
      <c r="K344" s="18"/>
      <c r="L344" s="5"/>
      <c r="M344" s="5"/>
      <c r="N344" s="5"/>
    </row>
    <row r="345" spans="1:14" x14ac:dyDescent="0.25">
      <c r="A345" s="5"/>
      <c r="B345" s="15" t="s">
        <v>1012</v>
      </c>
      <c r="C345" s="15" t="s">
        <v>37</v>
      </c>
      <c r="D345" s="18" t="s">
        <v>62</v>
      </c>
      <c r="E345" s="61" t="str">
        <f>IF(ISNUMBER(SEARCH("http",Shares[[#This Row],[Video Text]])),HYPERLINK(Shares[[#This Row],[Video Text]],"Video Link"),"")</f>
        <v/>
      </c>
      <c r="F345" s="16" t="s">
        <v>1007</v>
      </c>
      <c r="G345" s="16" t="s">
        <v>1013</v>
      </c>
      <c r="H345" s="15" t="s">
        <v>39</v>
      </c>
      <c r="I345" s="15" t="s">
        <v>649</v>
      </c>
      <c r="J345" s="28">
        <v>44344</v>
      </c>
      <c r="K345" s="18"/>
      <c r="L345" s="5"/>
      <c r="M345" s="5"/>
      <c r="N345" s="5"/>
    </row>
    <row r="346" spans="1:14" x14ac:dyDescent="0.25">
      <c r="A346" s="5"/>
      <c r="B346" s="15" t="s">
        <v>1014</v>
      </c>
      <c r="C346" s="15" t="s">
        <v>2008</v>
      </c>
      <c r="D346" s="52" t="s">
        <v>1849</v>
      </c>
      <c r="E346" s="61" t="str">
        <f>IF(ISNUMBER(SEARCH("http",Shares[[#This Row],[Video Text]])),HYPERLINK(Shares[[#This Row],[Video Text]],"Video Link"),"")</f>
        <v>Video Link</v>
      </c>
      <c r="F346" s="16" t="s">
        <v>1015</v>
      </c>
      <c r="G346" s="16" t="s">
        <v>1016</v>
      </c>
      <c r="H346" s="15" t="s">
        <v>30</v>
      </c>
      <c r="I346" s="15" t="s">
        <v>1017</v>
      </c>
      <c r="J346" s="28">
        <v>44344</v>
      </c>
      <c r="K346" s="18"/>
      <c r="L346" s="5"/>
      <c r="M346" s="5"/>
      <c r="N346" s="5"/>
    </row>
    <row r="347" spans="1:14" x14ac:dyDescent="0.25">
      <c r="A347" s="5"/>
      <c r="B347" s="15" t="s">
        <v>1018</v>
      </c>
      <c r="C347" s="15" t="s">
        <v>2008</v>
      </c>
      <c r="D347" s="18" t="s">
        <v>16</v>
      </c>
      <c r="E347" s="61" t="str">
        <f>IF(ISNUMBER(SEARCH("http",Shares[[#This Row],[Video Text]])),HYPERLINK(Shares[[#This Row],[Video Text]],"Video Link"),"")</f>
        <v/>
      </c>
      <c r="F347" s="16" t="s">
        <v>1019</v>
      </c>
      <c r="G347" s="16" t="s">
        <v>1020</v>
      </c>
      <c r="H347" s="15" t="s">
        <v>30</v>
      </c>
      <c r="I347" s="15" t="s">
        <v>499</v>
      </c>
      <c r="J347" s="28">
        <v>44344</v>
      </c>
      <c r="K347" s="18" t="s">
        <v>2355</v>
      </c>
      <c r="L347" s="5"/>
      <c r="M347" s="5"/>
      <c r="N347" s="5"/>
    </row>
    <row r="348" spans="1:14" x14ac:dyDescent="0.25">
      <c r="A348" s="5"/>
      <c r="B348" s="15" t="s">
        <v>1021</v>
      </c>
      <c r="C348" s="15" t="s">
        <v>37</v>
      </c>
      <c r="D348" s="18" t="s">
        <v>62</v>
      </c>
      <c r="E348" s="61" t="str">
        <f>IF(ISNUMBER(SEARCH("http",Shares[[#This Row],[Video Text]])),HYPERLINK(Shares[[#This Row],[Video Text]],"Video Link"),"")</f>
        <v/>
      </c>
      <c r="F348" s="16" t="s">
        <v>1022</v>
      </c>
      <c r="G348" s="16" t="s">
        <v>1023</v>
      </c>
      <c r="H348" s="15" t="s">
        <v>39</v>
      </c>
      <c r="I348" s="15" t="s">
        <v>218</v>
      </c>
      <c r="J348" s="28">
        <v>44345</v>
      </c>
      <c r="K348" s="18"/>
      <c r="L348" s="5"/>
      <c r="M348" s="5"/>
      <c r="N348" s="5"/>
    </row>
    <row r="349" spans="1:14" x14ac:dyDescent="0.25">
      <c r="A349" s="5"/>
      <c r="B349" s="15" t="s">
        <v>1028</v>
      </c>
      <c r="C349" s="15" t="s">
        <v>37</v>
      </c>
      <c r="D349" s="18" t="s">
        <v>62</v>
      </c>
      <c r="E349" s="61" t="str">
        <f>IF(ISNUMBER(SEARCH("http",Shares[[#This Row],[Video Text]])),HYPERLINK(Shares[[#This Row],[Video Text]],"Video Link"),"")</f>
        <v/>
      </c>
      <c r="F349" s="16" t="s">
        <v>1029</v>
      </c>
      <c r="G349" s="16" t="s">
        <v>1030</v>
      </c>
      <c r="H349" s="15" t="s">
        <v>39</v>
      </c>
      <c r="I349" s="15" t="s">
        <v>1031</v>
      </c>
      <c r="J349" s="28">
        <v>44346</v>
      </c>
      <c r="K349" s="18"/>
      <c r="L349" s="5"/>
      <c r="M349" s="5"/>
      <c r="N349" s="5"/>
    </row>
    <row r="350" spans="1:14" x14ac:dyDescent="0.25">
      <c r="A350" s="5"/>
      <c r="B350" s="15" t="s">
        <v>1024</v>
      </c>
      <c r="C350" s="15" t="s">
        <v>37</v>
      </c>
      <c r="D350" s="52" t="s">
        <v>1025</v>
      </c>
      <c r="E350" s="61" t="str">
        <f>IF(ISNUMBER(SEARCH("http",Shares[[#This Row],[Video Text]])),HYPERLINK(Shares[[#This Row],[Video Text]],"Video Link"),"")</f>
        <v>Video Link</v>
      </c>
      <c r="F350" s="16" t="s">
        <v>1026</v>
      </c>
      <c r="G350" s="16" t="s">
        <v>92</v>
      </c>
      <c r="H350" s="15" t="s">
        <v>30</v>
      </c>
      <c r="I350" s="15" t="s">
        <v>1027</v>
      </c>
      <c r="J350" s="28">
        <v>44346</v>
      </c>
      <c r="K350" s="18"/>
      <c r="L350" s="5"/>
      <c r="M350" s="5"/>
      <c r="N350" s="5"/>
    </row>
    <row r="351" spans="1:14" x14ac:dyDescent="0.25">
      <c r="A351" s="5"/>
      <c r="B351" s="15" t="s">
        <v>1032</v>
      </c>
      <c r="C351" s="15" t="s">
        <v>37</v>
      </c>
      <c r="D351" s="18" t="s">
        <v>62</v>
      </c>
      <c r="E351" s="61" t="str">
        <f>IF(ISNUMBER(SEARCH("http",Shares[[#This Row],[Video Text]])),HYPERLINK(Shares[[#This Row],[Video Text]],"Video Link"),"")</f>
        <v/>
      </c>
      <c r="F351" s="16" t="s">
        <v>37</v>
      </c>
      <c r="G351" s="16" t="s">
        <v>37</v>
      </c>
      <c r="H351" s="15" t="s">
        <v>467</v>
      </c>
      <c r="I351" s="15" t="s">
        <v>782</v>
      </c>
      <c r="J351" s="28">
        <v>44346</v>
      </c>
      <c r="K351" s="18"/>
      <c r="L351" s="5"/>
      <c r="M351" s="5"/>
      <c r="N351" s="5"/>
    </row>
    <row r="352" spans="1:14" x14ac:dyDescent="0.25">
      <c r="A352" s="5"/>
      <c r="B352" s="15" t="s">
        <v>1034</v>
      </c>
      <c r="C352" s="15" t="s">
        <v>37</v>
      </c>
      <c r="D352" s="18" t="s">
        <v>62</v>
      </c>
      <c r="E352" s="61" t="str">
        <f>IF(ISNUMBER(SEARCH("http",Shares[[#This Row],[Video Text]])),HYPERLINK(Shares[[#This Row],[Video Text]],"Video Link"),"")</f>
        <v/>
      </c>
      <c r="F352" s="16" t="s">
        <v>37</v>
      </c>
      <c r="G352" s="16" t="s">
        <v>37</v>
      </c>
      <c r="H352" s="15" t="s">
        <v>1035</v>
      </c>
      <c r="I352" s="15" t="s">
        <v>499</v>
      </c>
      <c r="J352" s="28">
        <v>44347</v>
      </c>
      <c r="K352" s="18"/>
      <c r="L352" s="5"/>
      <c r="M352" s="5"/>
      <c r="N352" s="5"/>
    </row>
    <row r="353" spans="1:14" x14ac:dyDescent="0.25">
      <c r="A353" s="5"/>
      <c r="B353" s="15" t="s">
        <v>1036</v>
      </c>
      <c r="C353" s="15" t="s">
        <v>37</v>
      </c>
      <c r="D353" s="18" t="s">
        <v>62</v>
      </c>
      <c r="E353" s="61" t="str">
        <f>IF(ISNUMBER(SEARCH("http",Shares[[#This Row],[Video Text]])),HYPERLINK(Shares[[#This Row],[Video Text]],"Video Link"),"")</f>
        <v/>
      </c>
      <c r="F353" s="16" t="s">
        <v>37</v>
      </c>
      <c r="G353" s="16" t="s">
        <v>37</v>
      </c>
      <c r="H353" s="15" t="s">
        <v>1035</v>
      </c>
      <c r="I353" s="15" t="s">
        <v>499</v>
      </c>
      <c r="J353" s="28">
        <v>44347</v>
      </c>
      <c r="K353" s="18"/>
      <c r="L353" s="5"/>
      <c r="M353" s="5"/>
      <c r="N353" s="5"/>
    </row>
    <row r="354" spans="1:14" x14ac:dyDescent="0.25">
      <c r="A354" s="5"/>
      <c r="B354" s="15" t="s">
        <v>1033</v>
      </c>
      <c r="C354" s="15" t="s">
        <v>2008</v>
      </c>
      <c r="D354" s="52" t="s">
        <v>1850</v>
      </c>
      <c r="E354" s="61" t="str">
        <f>IF(ISNUMBER(SEARCH("http",Shares[[#This Row],[Video Text]])),HYPERLINK(Shares[[#This Row],[Video Text]],"Video Link"),"")</f>
        <v>Video Link</v>
      </c>
      <c r="F354" s="16" t="s">
        <v>59</v>
      </c>
      <c r="G354" s="16" t="s">
        <v>120</v>
      </c>
      <c r="H354" s="8" t="s">
        <v>30</v>
      </c>
      <c r="I354" s="15" t="s">
        <v>604</v>
      </c>
      <c r="J354" s="28">
        <v>44347</v>
      </c>
      <c r="K354" s="18"/>
      <c r="L354" s="5"/>
      <c r="M354" s="5"/>
      <c r="N354" s="5"/>
    </row>
    <row r="355" spans="1:14" x14ac:dyDescent="0.25">
      <c r="A355" s="5"/>
      <c r="B355" s="15" t="s">
        <v>1037</v>
      </c>
      <c r="C355" s="15" t="s">
        <v>37</v>
      </c>
      <c r="D355" s="18" t="s">
        <v>62</v>
      </c>
      <c r="E355" s="61" t="str">
        <f>IF(ISNUMBER(SEARCH("http",Shares[[#This Row],[Video Text]])),HYPERLINK(Shares[[#This Row],[Video Text]],"Video Link"),"")</f>
        <v/>
      </c>
      <c r="F355" s="16" t="s">
        <v>1038</v>
      </c>
      <c r="G355" s="16" t="s">
        <v>92</v>
      </c>
      <c r="H355" s="15" t="s">
        <v>39</v>
      </c>
      <c r="I355" s="15" t="s">
        <v>218</v>
      </c>
      <c r="J355" s="28">
        <v>44348</v>
      </c>
      <c r="K355" s="18"/>
      <c r="L355" s="5"/>
      <c r="M355" s="5"/>
      <c r="N355" s="5"/>
    </row>
    <row r="356" spans="1:14" x14ac:dyDescent="0.25">
      <c r="A356" s="5"/>
      <c r="B356" s="15" t="s">
        <v>1039</v>
      </c>
      <c r="C356" s="15" t="s">
        <v>2010</v>
      </c>
      <c r="D356" s="52" t="s">
        <v>1938</v>
      </c>
      <c r="E356" s="61" t="str">
        <f>IF(ISNUMBER(SEARCH("http",Shares[[#This Row],[Video Text]])),HYPERLINK(Shares[[#This Row],[Video Text]],"Video Link"),"")</f>
        <v>Video Link</v>
      </c>
      <c r="F356" s="16" t="s">
        <v>1040</v>
      </c>
      <c r="G356" s="16" t="s">
        <v>1041</v>
      </c>
      <c r="H356" s="8" t="s">
        <v>30</v>
      </c>
      <c r="I356" s="15" t="s">
        <v>1042</v>
      </c>
      <c r="J356" s="28">
        <v>44348</v>
      </c>
      <c r="K356" s="18"/>
      <c r="L356" s="5"/>
      <c r="M356" s="5"/>
      <c r="N356" s="5"/>
    </row>
    <row r="357" spans="1:14" x14ac:dyDescent="0.25">
      <c r="A357" s="5"/>
      <c r="B357" s="15" t="s">
        <v>1056</v>
      </c>
      <c r="C357" s="15" t="s">
        <v>37</v>
      </c>
      <c r="D357" s="18" t="s">
        <v>16</v>
      </c>
      <c r="E357" s="61" t="str">
        <f>IF(ISNUMBER(SEARCH("http",Shares[[#This Row],[Video Text]])),HYPERLINK(Shares[[#This Row],[Video Text]],"Video Link"),"")</f>
        <v/>
      </c>
      <c r="F357" s="16" t="s">
        <v>1057</v>
      </c>
      <c r="G357" s="16" t="s">
        <v>1058</v>
      </c>
      <c r="H357" s="8" t="s">
        <v>39</v>
      </c>
      <c r="I357" s="15" t="s">
        <v>417</v>
      </c>
      <c r="J357" s="28">
        <v>44349</v>
      </c>
      <c r="K357" s="18"/>
      <c r="L357" s="5"/>
      <c r="M357" s="5"/>
      <c r="N357" s="5"/>
    </row>
    <row r="358" spans="1:14" x14ac:dyDescent="0.25">
      <c r="A358" s="5"/>
      <c r="B358" s="15" t="s">
        <v>1046</v>
      </c>
      <c r="C358" s="15" t="s">
        <v>2010</v>
      </c>
      <c r="D358" s="52" t="s">
        <v>1948</v>
      </c>
      <c r="E358" s="61" t="str">
        <f>IF(ISNUMBER(SEARCH("http",Shares[[#This Row],[Video Text]])),HYPERLINK(Shares[[#This Row],[Video Text]],"Video Link"),"")</f>
        <v>Video Link</v>
      </c>
      <c r="F358" s="16" t="s">
        <v>1047</v>
      </c>
      <c r="G358" s="16" t="s">
        <v>1048</v>
      </c>
      <c r="H358" s="8" t="s">
        <v>30</v>
      </c>
      <c r="I358" s="15" t="s">
        <v>132</v>
      </c>
      <c r="J358" s="28">
        <v>44349</v>
      </c>
      <c r="K358" s="18"/>
      <c r="L358" s="5"/>
      <c r="M358" s="5"/>
      <c r="N358" s="5"/>
    </row>
    <row r="359" spans="1:14" x14ac:dyDescent="0.25">
      <c r="A359" s="5"/>
      <c r="B359" s="15" t="s">
        <v>1049</v>
      </c>
      <c r="C359" s="15" t="s">
        <v>2008</v>
      </c>
      <c r="D359" s="18" t="s">
        <v>16</v>
      </c>
      <c r="E359" s="61" t="str">
        <f>IF(ISNUMBER(SEARCH("http",Shares[[#This Row],[Video Text]])),HYPERLINK(Shares[[#This Row],[Video Text]],"Video Link"),"")</f>
        <v/>
      </c>
      <c r="F359" s="16" t="s">
        <v>1050</v>
      </c>
      <c r="G359" s="16" t="s">
        <v>1051</v>
      </c>
      <c r="H359" s="8" t="s">
        <v>30</v>
      </c>
      <c r="I359" s="15" t="s">
        <v>1052</v>
      </c>
      <c r="J359" s="28">
        <v>44349</v>
      </c>
      <c r="K359" s="18"/>
      <c r="L359" s="5"/>
      <c r="M359" s="5"/>
      <c r="N359" s="5"/>
    </row>
    <row r="360" spans="1:14" x14ac:dyDescent="0.25">
      <c r="A360" s="5"/>
      <c r="B360" s="15" t="s">
        <v>1053</v>
      </c>
      <c r="C360" s="15" t="s">
        <v>2013</v>
      </c>
      <c r="D360" s="52" t="s">
        <v>1852</v>
      </c>
      <c r="E360" s="61" t="str">
        <f>IF(ISNUMBER(SEARCH("http",Shares[[#This Row],[Video Text]])),HYPERLINK(Shares[[#This Row],[Video Text]],"Video Link"),"")</f>
        <v>Video Link</v>
      </c>
      <c r="F360" s="16" t="s">
        <v>1054</v>
      </c>
      <c r="G360" s="16" t="s">
        <v>1055</v>
      </c>
      <c r="H360" s="8" t="s">
        <v>30</v>
      </c>
      <c r="I360" s="15" t="s">
        <v>323</v>
      </c>
      <c r="J360" s="28">
        <v>44349</v>
      </c>
      <c r="K360" s="18" t="s">
        <v>2355</v>
      </c>
      <c r="L360" s="5"/>
      <c r="M360" s="5"/>
      <c r="N360" s="5"/>
    </row>
    <row r="361" spans="1:14" x14ac:dyDescent="0.25">
      <c r="A361" s="5"/>
      <c r="B361" s="15" t="s">
        <v>1043</v>
      </c>
      <c r="C361" s="15"/>
      <c r="D361" s="52" t="s">
        <v>1851</v>
      </c>
      <c r="E361" s="61" t="str">
        <f>IF(ISNUMBER(SEARCH("http",Shares[[#This Row],[Video Text]])),HYPERLINK(Shares[[#This Row],[Video Text]],"Video Link"),"")</f>
        <v>Video Link</v>
      </c>
      <c r="F361" s="16" t="s">
        <v>1044</v>
      </c>
      <c r="G361" s="16" t="s">
        <v>1045</v>
      </c>
      <c r="H361" s="8" t="s">
        <v>863</v>
      </c>
      <c r="I361" s="15" t="s">
        <v>717</v>
      </c>
      <c r="J361" s="28">
        <v>44349</v>
      </c>
      <c r="K361" s="18"/>
      <c r="L361" s="5"/>
      <c r="M361" s="5"/>
      <c r="N361" s="5"/>
    </row>
    <row r="362" spans="1:14" x14ac:dyDescent="0.25">
      <c r="A362" s="5"/>
      <c r="B362" s="15" t="s">
        <v>1066</v>
      </c>
      <c r="C362" s="15" t="s">
        <v>37</v>
      </c>
      <c r="D362" s="18" t="s">
        <v>62</v>
      </c>
      <c r="E362" s="61" t="str">
        <f>IF(ISNUMBER(SEARCH("http",Shares[[#This Row],[Video Text]])),HYPERLINK(Shares[[#This Row],[Video Text]],"Video Link"),"")</f>
        <v/>
      </c>
      <c r="F362" s="16" t="s">
        <v>1067</v>
      </c>
      <c r="G362" s="16" t="s">
        <v>1068</v>
      </c>
      <c r="H362" s="8" t="s">
        <v>39</v>
      </c>
      <c r="I362" s="15" t="s">
        <v>604</v>
      </c>
      <c r="J362" s="28">
        <v>44350</v>
      </c>
      <c r="K362" s="18"/>
      <c r="L362" s="5"/>
      <c r="M362" s="5"/>
      <c r="N362" s="5"/>
    </row>
    <row r="363" spans="1:14" x14ac:dyDescent="0.25">
      <c r="A363" s="5"/>
      <c r="B363" s="15" t="s">
        <v>1059</v>
      </c>
      <c r="C363" s="15" t="s">
        <v>2008</v>
      </c>
      <c r="D363" s="52" t="s">
        <v>1939</v>
      </c>
      <c r="E363" s="61" t="str">
        <f>IF(ISNUMBER(SEARCH("http",Shares[[#This Row],[Video Text]])),HYPERLINK(Shares[[#This Row],[Video Text]],"Video Link"),"")</f>
        <v>Video Link</v>
      </c>
      <c r="F363" s="16" t="s">
        <v>1060</v>
      </c>
      <c r="G363" s="16" t="s">
        <v>1061</v>
      </c>
      <c r="H363" s="8" t="s">
        <v>30</v>
      </c>
      <c r="I363" s="15" t="s">
        <v>1062</v>
      </c>
      <c r="J363" s="28">
        <v>44350</v>
      </c>
      <c r="K363" s="18"/>
      <c r="L363" s="5"/>
      <c r="M363" s="5"/>
      <c r="N363" s="5"/>
    </row>
    <row r="364" spans="1:14" x14ac:dyDescent="0.25">
      <c r="A364" s="5"/>
      <c r="B364" s="15" t="s">
        <v>1063</v>
      </c>
      <c r="C364" s="15" t="s">
        <v>2008</v>
      </c>
      <c r="D364" s="52" t="s">
        <v>1853</v>
      </c>
      <c r="E364" s="61" t="str">
        <f>IF(ISNUMBER(SEARCH("http",Shares[[#This Row],[Video Text]])),HYPERLINK(Shares[[#This Row],[Video Text]],"Video Link"),"")</f>
        <v>Video Link</v>
      </c>
      <c r="F364" s="16" t="s">
        <v>1064</v>
      </c>
      <c r="G364" s="16" t="s">
        <v>1065</v>
      </c>
      <c r="H364" s="8" t="s">
        <v>30</v>
      </c>
      <c r="I364" s="15" t="s">
        <v>1062</v>
      </c>
      <c r="J364" s="28">
        <v>44350</v>
      </c>
      <c r="K364" s="18"/>
      <c r="L364" s="5"/>
      <c r="M364" s="5"/>
      <c r="N364" s="5"/>
    </row>
    <row r="365" spans="1:14" x14ac:dyDescent="0.25">
      <c r="A365" s="5"/>
      <c r="B365" s="15" t="s">
        <v>1072</v>
      </c>
      <c r="C365" s="15" t="s">
        <v>2008</v>
      </c>
      <c r="D365" s="18" t="s">
        <v>16</v>
      </c>
      <c r="E365" s="61" t="str">
        <f>IF(ISNUMBER(SEARCH("http",Shares[[#This Row],[Video Text]])),HYPERLINK(Shares[[#This Row],[Video Text]],"Video Link"),"")</f>
        <v/>
      </c>
      <c r="F365" s="16" t="s">
        <v>272</v>
      </c>
      <c r="G365" s="16" t="s">
        <v>92</v>
      </c>
      <c r="H365" s="8" t="s">
        <v>30</v>
      </c>
      <c r="I365" s="15" t="s">
        <v>740</v>
      </c>
      <c r="J365" s="28">
        <v>44350</v>
      </c>
      <c r="K365" s="18"/>
      <c r="L365" s="5"/>
      <c r="M365" s="5"/>
      <c r="N365" s="5"/>
    </row>
    <row r="366" spans="1:14" x14ac:dyDescent="0.25">
      <c r="A366" s="5"/>
      <c r="B366" s="15" t="s">
        <v>1073</v>
      </c>
      <c r="C366" s="15" t="s">
        <v>2008</v>
      </c>
      <c r="D366" s="52" t="s">
        <v>1074</v>
      </c>
      <c r="E366" s="61" t="str">
        <f>IF(ISNUMBER(SEARCH("http",Shares[[#This Row],[Video Text]])),HYPERLINK(Shares[[#This Row],[Video Text]],"Video Link"),"")</f>
        <v>Video Link</v>
      </c>
      <c r="F366" s="16" t="s">
        <v>1075</v>
      </c>
      <c r="G366" s="16" t="s">
        <v>92</v>
      </c>
      <c r="H366" s="8" t="s">
        <v>30</v>
      </c>
      <c r="I366" s="15" t="s">
        <v>1076</v>
      </c>
      <c r="J366" s="28">
        <v>44350</v>
      </c>
      <c r="K366" s="18"/>
      <c r="L366" s="5"/>
      <c r="M366" s="5"/>
      <c r="N366" s="5"/>
    </row>
    <row r="367" spans="1:14" x14ac:dyDescent="0.25">
      <c r="A367" s="5"/>
      <c r="B367" s="15" t="s">
        <v>1069</v>
      </c>
      <c r="C367" s="15" t="s">
        <v>2008</v>
      </c>
      <c r="D367" s="52" t="s">
        <v>1940</v>
      </c>
      <c r="E367" s="61" t="str">
        <f>IF(ISNUMBER(SEARCH("http",Shares[[#This Row],[Video Text]])),HYPERLINK(Shares[[#This Row],[Video Text]],"Video Link"),"")</f>
        <v>Video Link</v>
      </c>
      <c r="F367" s="16" t="s">
        <v>1070</v>
      </c>
      <c r="G367" s="16" t="s">
        <v>101</v>
      </c>
      <c r="H3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67" s="15" t="s">
        <v>1071</v>
      </c>
      <c r="J367" s="28">
        <v>44350</v>
      </c>
      <c r="K367" s="18"/>
      <c r="L367" s="5"/>
      <c r="M367" s="5"/>
      <c r="N367" s="5"/>
    </row>
    <row r="368" spans="1:14" x14ac:dyDescent="0.25">
      <c r="A368" s="5"/>
      <c r="B368" s="15" t="s">
        <v>1083</v>
      </c>
      <c r="C368" s="15" t="s">
        <v>37</v>
      </c>
      <c r="D368" s="18" t="s">
        <v>62</v>
      </c>
      <c r="E368" s="61" t="str">
        <f>IF(ISNUMBER(SEARCH("http",Shares[[#This Row],[Video Text]])),HYPERLINK(Shares[[#This Row],[Video Text]],"Video Link"),"")</f>
        <v/>
      </c>
      <c r="F368" s="16" t="s">
        <v>1084</v>
      </c>
      <c r="G368" s="16" t="s">
        <v>1085</v>
      </c>
      <c r="H368" s="8" t="s">
        <v>39</v>
      </c>
      <c r="I368" s="15" t="s">
        <v>1086</v>
      </c>
      <c r="J368" s="28">
        <v>44351</v>
      </c>
      <c r="K368" s="18"/>
      <c r="L368" s="5"/>
      <c r="M368" s="5"/>
      <c r="N368" s="5"/>
    </row>
    <row r="369" spans="1:14" x14ac:dyDescent="0.25">
      <c r="A369" s="5"/>
      <c r="B369" s="15" t="s">
        <v>1087</v>
      </c>
      <c r="C369" s="15" t="s">
        <v>37</v>
      </c>
      <c r="D369" s="18" t="s">
        <v>62</v>
      </c>
      <c r="E369" s="61" t="str">
        <f>IF(ISNUMBER(SEARCH("http",Shares[[#This Row],[Video Text]])),HYPERLINK(Shares[[#This Row],[Video Text]],"Video Link"),"")</f>
        <v/>
      </c>
      <c r="F369" s="16" t="s">
        <v>1088</v>
      </c>
      <c r="G369" s="16" t="s">
        <v>1089</v>
      </c>
      <c r="H369" s="8" t="s">
        <v>39</v>
      </c>
      <c r="I369" s="15" t="s">
        <v>1086</v>
      </c>
      <c r="J369" s="28">
        <v>44351</v>
      </c>
      <c r="K369" s="18"/>
      <c r="L369" s="5"/>
      <c r="M369" s="5"/>
      <c r="N369" s="5"/>
    </row>
    <row r="370" spans="1:14" x14ac:dyDescent="0.25">
      <c r="A370" s="5"/>
      <c r="B370" s="15" t="s">
        <v>1090</v>
      </c>
      <c r="C370" s="15" t="s">
        <v>2008</v>
      </c>
      <c r="D370" s="52" t="s">
        <v>1854</v>
      </c>
      <c r="E370" s="61" t="str">
        <f>IF(ISNUMBER(SEARCH("http",Shares[[#This Row],[Video Text]])),HYPERLINK(Shares[[#This Row],[Video Text]],"Video Link"),"")</f>
        <v>Video Link</v>
      </c>
      <c r="F370" s="16" t="s">
        <v>1091</v>
      </c>
      <c r="G370" s="16" t="s">
        <v>1092</v>
      </c>
      <c r="H370" s="8" t="s">
        <v>30</v>
      </c>
      <c r="I370" s="15" t="s">
        <v>1093</v>
      </c>
      <c r="J370" s="28">
        <v>44351</v>
      </c>
      <c r="K370" s="18"/>
      <c r="L370" s="5"/>
      <c r="M370" s="5"/>
      <c r="N370" s="5"/>
    </row>
    <row r="371" spans="1:14" x14ac:dyDescent="0.25">
      <c r="A371" s="5"/>
      <c r="B371" s="15" t="s">
        <v>1080</v>
      </c>
      <c r="C371" s="15" t="s">
        <v>2008</v>
      </c>
      <c r="D371" s="18" t="s">
        <v>16</v>
      </c>
      <c r="E371" s="61" t="str">
        <f>IF(ISNUMBER(SEARCH("http",Shares[[#This Row],[Video Text]])),HYPERLINK(Shares[[#This Row],[Video Text]],"Video Link"),"")</f>
        <v/>
      </c>
      <c r="F371" s="16" t="s">
        <v>1081</v>
      </c>
      <c r="G371" s="16" t="s">
        <v>1082</v>
      </c>
      <c r="H371" s="8" t="s">
        <v>863</v>
      </c>
      <c r="I371" s="15" t="s">
        <v>506</v>
      </c>
      <c r="J371" s="28">
        <v>44351</v>
      </c>
      <c r="K371" s="18"/>
      <c r="L371" s="5"/>
      <c r="M371" s="5"/>
      <c r="N371" s="5"/>
    </row>
    <row r="372" spans="1:14" x14ac:dyDescent="0.25">
      <c r="A372" s="5"/>
      <c r="B372" s="15" t="s">
        <v>1077</v>
      </c>
      <c r="C372" s="15" t="s">
        <v>2008</v>
      </c>
      <c r="D372" s="18" t="s">
        <v>16</v>
      </c>
      <c r="E372" s="61" t="str">
        <f>IF(ISNUMBER(SEARCH("http",Shares[[#This Row],[Video Text]])),HYPERLINK(Shares[[#This Row],[Video Text]],"Video Link"),"")</f>
        <v/>
      </c>
      <c r="F372" s="16" t="s">
        <v>1078</v>
      </c>
      <c r="G372" s="16" t="s">
        <v>25</v>
      </c>
      <c r="H3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372" s="15" t="s">
        <v>1079</v>
      </c>
      <c r="J372" s="28">
        <v>44351</v>
      </c>
      <c r="K372" s="18"/>
      <c r="L372" s="5"/>
      <c r="M372" s="5"/>
      <c r="N372" s="5"/>
    </row>
    <row r="373" spans="1:14" x14ac:dyDescent="0.25">
      <c r="A373" s="5"/>
      <c r="B373" s="15" t="s">
        <v>1094</v>
      </c>
      <c r="C373" s="15" t="s">
        <v>2008</v>
      </c>
      <c r="D373" s="52" t="s">
        <v>1095</v>
      </c>
      <c r="E373" s="61" t="str">
        <f>IF(ISNUMBER(SEARCH("http",Shares[[#This Row],[Video Text]])),HYPERLINK(Shares[[#This Row],[Video Text]],"Video Link"),"")</f>
        <v>Video Link</v>
      </c>
      <c r="F373" s="16" t="s">
        <v>554</v>
      </c>
      <c r="G373" s="16" t="s">
        <v>217</v>
      </c>
      <c r="H3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3" s="15" t="s">
        <v>555</v>
      </c>
      <c r="J373" s="28">
        <v>44351</v>
      </c>
      <c r="K373" s="18"/>
      <c r="L373" s="5"/>
      <c r="M373" s="5"/>
      <c r="N373" s="5"/>
    </row>
    <row r="374" spans="1:14" x14ac:dyDescent="0.25">
      <c r="A374" s="5"/>
      <c r="B374" s="15" t="s">
        <v>1096</v>
      </c>
      <c r="C374" s="15" t="s">
        <v>2008</v>
      </c>
      <c r="D374" s="52" t="s">
        <v>1097</v>
      </c>
      <c r="E374" s="61" t="str">
        <f>IF(ISNUMBER(SEARCH("http",Shares[[#This Row],[Video Text]])),HYPERLINK(Shares[[#This Row],[Video Text]],"Video Link"),"")</f>
        <v>Video Link</v>
      </c>
      <c r="F374" s="16" t="s">
        <v>399</v>
      </c>
      <c r="G374" s="16" t="s">
        <v>949</v>
      </c>
      <c r="H374" s="8" t="s">
        <v>30</v>
      </c>
      <c r="I374" s="55" t="s">
        <v>946</v>
      </c>
      <c r="J374" s="28">
        <v>44352</v>
      </c>
      <c r="K374" s="18"/>
      <c r="L374" s="5"/>
      <c r="M374" s="5"/>
      <c r="N374" s="5"/>
    </row>
    <row r="375" spans="1:14" x14ac:dyDescent="0.25">
      <c r="A375" s="5"/>
      <c r="B375" s="15" t="s">
        <v>1098</v>
      </c>
      <c r="C375" s="15" t="s">
        <v>2008</v>
      </c>
      <c r="D375" s="52" t="s">
        <v>1099</v>
      </c>
      <c r="E375" s="61" t="str">
        <f>IF(ISNUMBER(SEARCH("http",Shares[[#This Row],[Video Text]])),HYPERLINK(Shares[[#This Row],[Video Text]],"Video Link"),"")</f>
        <v>Video Link</v>
      </c>
      <c r="F375" s="16" t="s">
        <v>948</v>
      </c>
      <c r="G375" s="16" t="s">
        <v>949</v>
      </c>
      <c r="H375" s="8" t="s">
        <v>30</v>
      </c>
      <c r="I375" s="15" t="s">
        <v>1100</v>
      </c>
      <c r="J375" s="28">
        <v>44352</v>
      </c>
      <c r="K375" s="18"/>
      <c r="L375" s="5"/>
      <c r="M375" s="5"/>
      <c r="N375" s="5"/>
    </row>
    <row r="376" spans="1:14" x14ac:dyDescent="0.25">
      <c r="A376" s="5"/>
      <c r="B376" s="15" t="s">
        <v>1105</v>
      </c>
      <c r="C376" s="15" t="s">
        <v>2008</v>
      </c>
      <c r="D376" s="52" t="s">
        <v>1106</v>
      </c>
      <c r="E376" s="61" t="str">
        <f>IF(ISNUMBER(SEARCH("http",Shares[[#This Row],[Video Text]])),HYPERLINK(Shares[[#This Row],[Video Text]],"Video Link"),"")</f>
        <v>Video Link</v>
      </c>
      <c r="F376" s="16" t="s">
        <v>1107</v>
      </c>
      <c r="G376" s="16" t="s">
        <v>1108</v>
      </c>
      <c r="H376" s="8" t="s">
        <v>30</v>
      </c>
      <c r="I376" s="15" t="s">
        <v>1109</v>
      </c>
      <c r="J376" s="28">
        <v>44352</v>
      </c>
      <c r="K376" s="18"/>
      <c r="L376" s="5"/>
      <c r="M376" s="5"/>
      <c r="N376" s="5"/>
    </row>
    <row r="377" spans="1:14" x14ac:dyDescent="0.25">
      <c r="A377" s="5"/>
      <c r="B377" s="15" t="s">
        <v>1101</v>
      </c>
      <c r="C377" s="15" t="s">
        <v>2008</v>
      </c>
      <c r="D377" s="18" t="s">
        <v>16</v>
      </c>
      <c r="E377" s="61" t="str">
        <f>IF(ISNUMBER(SEARCH("http",Shares[[#This Row],[Video Text]])),HYPERLINK(Shares[[#This Row],[Video Text]],"Video Link"),"")</f>
        <v/>
      </c>
      <c r="F377" s="16" t="s">
        <v>1102</v>
      </c>
      <c r="G377" s="16" t="s">
        <v>1103</v>
      </c>
      <c r="H3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377" s="15" t="s">
        <v>1104</v>
      </c>
      <c r="J377" s="28">
        <v>44352</v>
      </c>
      <c r="K377" s="18"/>
      <c r="L377" s="5"/>
      <c r="M377" s="5"/>
      <c r="N377" s="5"/>
    </row>
    <row r="378" spans="1:14" x14ac:dyDescent="0.25">
      <c r="A378" s="5"/>
      <c r="B378" s="15" t="s">
        <v>1110</v>
      </c>
      <c r="C378" s="15" t="s">
        <v>2010</v>
      </c>
      <c r="D378" s="52" t="s">
        <v>1111</v>
      </c>
      <c r="E378" s="61" t="str">
        <f>IF(ISNUMBER(SEARCH("http",Shares[[#This Row],[Video Text]])),HYPERLINK(Shares[[#This Row],[Video Text]],"Video Link"),"")</f>
        <v>Video Link</v>
      </c>
      <c r="F378" s="16" t="s">
        <v>1112</v>
      </c>
      <c r="G378" s="16" t="s">
        <v>1113</v>
      </c>
      <c r="H378" s="8" t="s">
        <v>30</v>
      </c>
      <c r="I378" s="15" t="s">
        <v>1114</v>
      </c>
      <c r="J378" s="28">
        <v>44353</v>
      </c>
      <c r="K378" s="18"/>
      <c r="L378" s="5"/>
      <c r="M378" s="5"/>
      <c r="N378" s="5"/>
    </row>
    <row r="379" spans="1:14" x14ac:dyDescent="0.25">
      <c r="A379" s="5"/>
      <c r="B379" s="15" t="s">
        <v>1120</v>
      </c>
      <c r="C379" s="15"/>
      <c r="D379" s="18" t="s">
        <v>16</v>
      </c>
      <c r="E379" s="61" t="str">
        <f>IF(ISNUMBER(SEARCH("http",Shares[[#This Row],[Video Text]])),HYPERLINK(Shares[[#This Row],[Video Text]],"Video Link"),"")</f>
        <v/>
      </c>
      <c r="F379" s="16" t="s">
        <v>1121</v>
      </c>
      <c r="G379" s="16" t="s">
        <v>1122</v>
      </c>
      <c r="H379" s="8" t="s">
        <v>30</v>
      </c>
      <c r="I379" s="15" t="s">
        <v>499</v>
      </c>
      <c r="J379" s="28">
        <v>44353</v>
      </c>
      <c r="K379" s="18" t="s">
        <v>2355</v>
      </c>
      <c r="L379" s="5"/>
      <c r="M379" s="5"/>
      <c r="N379" s="5"/>
    </row>
    <row r="380" spans="1:14" x14ac:dyDescent="0.25">
      <c r="A380" s="5"/>
      <c r="B380" s="15" t="s">
        <v>1123</v>
      </c>
      <c r="C380" s="15" t="s">
        <v>2008</v>
      </c>
      <c r="D380" s="18" t="s">
        <v>16</v>
      </c>
      <c r="E380" s="61" t="str">
        <f>IF(ISNUMBER(SEARCH("http",Shares[[#This Row],[Video Text]])),HYPERLINK(Shares[[#This Row],[Video Text]],"Video Link"),"")</f>
        <v/>
      </c>
      <c r="F380" s="16" t="s">
        <v>1124</v>
      </c>
      <c r="G380" s="16" t="s">
        <v>101</v>
      </c>
      <c r="H380" s="8" t="s">
        <v>30</v>
      </c>
      <c r="I380" s="15" t="s">
        <v>499</v>
      </c>
      <c r="J380" s="28">
        <v>44353</v>
      </c>
      <c r="K380" s="18" t="s">
        <v>2355</v>
      </c>
      <c r="L380" s="5"/>
      <c r="M380" s="5"/>
      <c r="N380" s="5"/>
    </row>
    <row r="381" spans="1:14" x14ac:dyDescent="0.25">
      <c r="A381" s="5"/>
      <c r="B381" s="15" t="s">
        <v>1125</v>
      </c>
      <c r="C381" s="15" t="s">
        <v>2008</v>
      </c>
      <c r="D381" s="52" t="s">
        <v>1126</v>
      </c>
      <c r="E381" s="61" t="str">
        <f>IF(ISNUMBER(SEARCH("http",Shares[[#This Row],[Video Text]])),HYPERLINK(Shares[[#This Row],[Video Text]],"Video Link"),"")</f>
        <v>Video Link</v>
      </c>
      <c r="F381" s="16" t="s">
        <v>277</v>
      </c>
      <c r="G381" s="16" t="s">
        <v>1127</v>
      </c>
      <c r="H381" s="8" t="s">
        <v>30</v>
      </c>
      <c r="I381" s="15" t="s">
        <v>499</v>
      </c>
      <c r="J381" s="28">
        <v>44353</v>
      </c>
      <c r="K381" s="18" t="s">
        <v>2355</v>
      </c>
      <c r="L381" s="5"/>
      <c r="M381" s="5"/>
      <c r="N381" s="5"/>
    </row>
    <row r="382" spans="1:14" x14ac:dyDescent="0.25">
      <c r="A382" s="5"/>
      <c r="B382" s="15" t="s">
        <v>1128</v>
      </c>
      <c r="C382" s="15" t="s">
        <v>2008</v>
      </c>
      <c r="D382" s="52" t="s">
        <v>1129</v>
      </c>
      <c r="E382" s="61" t="str">
        <f>IF(ISNUMBER(SEARCH("http",Shares[[#This Row],[Video Text]])),HYPERLINK(Shares[[#This Row],[Video Text]],"Video Link"),"")</f>
        <v>Video Link</v>
      </c>
      <c r="F382" s="16" t="s">
        <v>1130</v>
      </c>
      <c r="G382" s="16" t="s">
        <v>101</v>
      </c>
      <c r="H382" s="8" t="s">
        <v>30</v>
      </c>
      <c r="I382" s="15" t="s">
        <v>499</v>
      </c>
      <c r="J382" s="28">
        <v>44353</v>
      </c>
      <c r="K382" s="18" t="s">
        <v>2355</v>
      </c>
      <c r="L382" s="5"/>
      <c r="M382" s="5"/>
      <c r="N382" s="5"/>
    </row>
    <row r="383" spans="1:14" x14ac:dyDescent="0.25">
      <c r="A383" s="5"/>
      <c r="B383" s="15" t="s">
        <v>1131</v>
      </c>
      <c r="C383" s="15" t="s">
        <v>2008</v>
      </c>
      <c r="D383" s="18" t="s">
        <v>16</v>
      </c>
      <c r="E383" s="61" t="str">
        <f>IF(ISNUMBER(SEARCH("http",Shares[[#This Row],[Video Text]])),HYPERLINK(Shares[[#This Row],[Video Text]],"Video Link"),"")</f>
        <v/>
      </c>
      <c r="F383" s="16" t="s">
        <v>1132</v>
      </c>
      <c r="G383" s="16" t="s">
        <v>1133</v>
      </c>
      <c r="H383" s="8" t="s">
        <v>30</v>
      </c>
      <c r="I383" s="15" t="s">
        <v>499</v>
      </c>
      <c r="J383" s="28">
        <v>44353</v>
      </c>
      <c r="K383" s="18" t="s">
        <v>2355</v>
      </c>
      <c r="L383" s="5"/>
      <c r="M383" s="5"/>
      <c r="N383" s="5"/>
    </row>
    <row r="384" spans="1:14" x14ac:dyDescent="0.25">
      <c r="A384" s="5"/>
      <c r="B384" s="15" t="s">
        <v>193</v>
      </c>
      <c r="C384" s="15" t="s">
        <v>2008</v>
      </c>
      <c r="D384" s="52" t="s">
        <v>1134</v>
      </c>
      <c r="E384" s="61" t="str">
        <f>IF(ISNUMBER(SEARCH("http",Shares[[#This Row],[Video Text]])),HYPERLINK(Shares[[#This Row],[Video Text]],"Video Link"),"")</f>
        <v>Video Link</v>
      </c>
      <c r="F384" s="16" t="s">
        <v>194</v>
      </c>
      <c r="G384" s="16" t="s">
        <v>195</v>
      </c>
      <c r="H384" s="8" t="s">
        <v>30</v>
      </c>
      <c r="I384" s="15" t="s">
        <v>499</v>
      </c>
      <c r="J384" s="28">
        <v>44353</v>
      </c>
      <c r="K384" s="18" t="s">
        <v>2355</v>
      </c>
      <c r="L384" s="5"/>
      <c r="M384" s="5"/>
      <c r="N384" s="5"/>
    </row>
    <row r="385" spans="1:14" x14ac:dyDescent="0.25">
      <c r="A385" s="5"/>
      <c r="B385" s="15" t="s">
        <v>1135</v>
      </c>
      <c r="C385" s="15" t="s">
        <v>2008</v>
      </c>
      <c r="D385" s="52" t="s">
        <v>1136</v>
      </c>
      <c r="E385" s="61" t="str">
        <f>IF(ISNUMBER(SEARCH("http",Shares[[#This Row],[Video Text]])),HYPERLINK(Shares[[#This Row],[Video Text]],"Video Link"),"")</f>
        <v>Video Link</v>
      </c>
      <c r="F385" s="16" t="s">
        <v>20</v>
      </c>
      <c r="G385" s="16" t="s">
        <v>21</v>
      </c>
      <c r="H385" s="8" t="s">
        <v>30</v>
      </c>
      <c r="I385" s="15" t="s">
        <v>499</v>
      </c>
      <c r="J385" s="28">
        <v>44353</v>
      </c>
      <c r="K385" s="18" t="s">
        <v>2355</v>
      </c>
      <c r="L385" s="5"/>
      <c r="M385" s="5"/>
      <c r="N385" s="5"/>
    </row>
    <row r="386" spans="1:14" x14ac:dyDescent="0.25">
      <c r="A386" s="5"/>
      <c r="B386" s="15" t="s">
        <v>1137</v>
      </c>
      <c r="C386" s="15" t="s">
        <v>2008</v>
      </c>
      <c r="D386" s="52" t="s">
        <v>1138</v>
      </c>
      <c r="E386" s="61" t="str">
        <f>IF(ISNUMBER(SEARCH("http",Shares[[#This Row],[Video Text]])),HYPERLINK(Shares[[#This Row],[Video Text]],"Video Link"),"")</f>
        <v>Video Link</v>
      </c>
      <c r="F386" s="16" t="s">
        <v>1139</v>
      </c>
      <c r="G386" s="16" t="s">
        <v>120</v>
      </c>
      <c r="H386" s="8" t="s">
        <v>30</v>
      </c>
      <c r="I386" s="15" t="s">
        <v>499</v>
      </c>
      <c r="J386" s="28">
        <v>44353</v>
      </c>
      <c r="K386" s="18" t="s">
        <v>2355</v>
      </c>
      <c r="L386" s="5"/>
      <c r="M386" s="5"/>
      <c r="N386" s="5"/>
    </row>
    <row r="387" spans="1:14" x14ac:dyDescent="0.25">
      <c r="A387" s="5"/>
      <c r="B387" s="15" t="s">
        <v>1140</v>
      </c>
      <c r="C387" s="15" t="s">
        <v>2008</v>
      </c>
      <c r="D387" s="52" t="s">
        <v>1141</v>
      </c>
      <c r="E387" s="61" t="str">
        <f>IF(ISNUMBER(SEARCH("http",Shares[[#This Row],[Video Text]])),HYPERLINK(Shares[[#This Row],[Video Text]],"Video Link"),"")</f>
        <v>Video Link</v>
      </c>
      <c r="F387" s="16" t="s">
        <v>1142</v>
      </c>
      <c r="G387" s="16" t="s">
        <v>1113</v>
      </c>
      <c r="H387" s="8" t="s">
        <v>30</v>
      </c>
      <c r="I387" s="15" t="s">
        <v>499</v>
      </c>
      <c r="J387" s="28">
        <v>44353</v>
      </c>
      <c r="K387" s="18" t="s">
        <v>2355</v>
      </c>
      <c r="L387" s="5"/>
      <c r="M387" s="5"/>
      <c r="N387" s="5"/>
    </row>
    <row r="388" spans="1:14" x14ac:dyDescent="0.25">
      <c r="A388" s="5"/>
      <c r="B388" s="15" t="s">
        <v>1143</v>
      </c>
      <c r="C388" s="15" t="s">
        <v>2008</v>
      </c>
      <c r="D388" s="18" t="s">
        <v>16</v>
      </c>
      <c r="E388" s="61" t="str">
        <f>IF(ISNUMBER(SEARCH("http",Shares[[#This Row],[Video Text]])),HYPERLINK(Shares[[#This Row],[Video Text]],"Video Link"),"")</f>
        <v/>
      </c>
      <c r="F388" s="16" t="s">
        <v>1144</v>
      </c>
      <c r="G388" s="16" t="s">
        <v>295</v>
      </c>
      <c r="H388" s="8" t="s">
        <v>30</v>
      </c>
      <c r="I388" s="15" t="s">
        <v>499</v>
      </c>
      <c r="J388" s="28">
        <v>44353</v>
      </c>
      <c r="K388" s="18" t="s">
        <v>2355</v>
      </c>
      <c r="L388" s="5"/>
      <c r="M388" s="5"/>
      <c r="N388" s="5"/>
    </row>
    <row r="389" spans="1:14" x14ac:dyDescent="0.25">
      <c r="A389" s="5"/>
      <c r="B389" s="15" t="s">
        <v>1145</v>
      </c>
      <c r="C389" s="15" t="s">
        <v>2008</v>
      </c>
      <c r="D389" s="18" t="s">
        <v>16</v>
      </c>
      <c r="E389" s="61" t="str">
        <f>IF(ISNUMBER(SEARCH("http",Shares[[#This Row],[Video Text]])),HYPERLINK(Shares[[#This Row],[Video Text]],"Video Link"),"")</f>
        <v/>
      </c>
      <c r="F389" s="16" t="s">
        <v>1146</v>
      </c>
      <c r="G389" s="16" t="s">
        <v>1147</v>
      </c>
      <c r="H389" s="8" t="s">
        <v>30</v>
      </c>
      <c r="I389" s="15" t="s">
        <v>499</v>
      </c>
      <c r="J389" s="28">
        <v>44353</v>
      </c>
      <c r="K389" s="18" t="s">
        <v>2355</v>
      </c>
      <c r="L389" s="5"/>
      <c r="M389" s="5"/>
      <c r="N389" s="5"/>
    </row>
    <row r="390" spans="1:14" x14ac:dyDescent="0.25">
      <c r="A390" s="5"/>
      <c r="B390" s="15" t="s">
        <v>1148</v>
      </c>
      <c r="C390" s="15" t="s">
        <v>2008</v>
      </c>
      <c r="D390" s="52" t="s">
        <v>1149</v>
      </c>
      <c r="E390" s="61" t="str">
        <f>IF(ISNUMBER(SEARCH("http",Shares[[#This Row],[Video Text]])),HYPERLINK(Shares[[#This Row],[Video Text]],"Video Link"),"")</f>
        <v>Video Link</v>
      </c>
      <c r="F390" s="16" t="s">
        <v>340</v>
      </c>
      <c r="G390" s="16" t="s">
        <v>1118</v>
      </c>
      <c r="H390" s="8" t="s">
        <v>30</v>
      </c>
      <c r="I390" s="15" t="s">
        <v>499</v>
      </c>
      <c r="J390" s="28">
        <v>44353</v>
      </c>
      <c r="K390" s="18" t="s">
        <v>2355</v>
      </c>
      <c r="L390" s="5"/>
      <c r="M390" s="5"/>
      <c r="N390" s="5"/>
    </row>
    <row r="391" spans="1:14" x14ac:dyDescent="0.25">
      <c r="A391" s="5"/>
      <c r="B391" s="15" t="s">
        <v>1150</v>
      </c>
      <c r="C391" s="15"/>
      <c r="D391" s="52" t="s">
        <v>1151</v>
      </c>
      <c r="E391" s="61" t="str">
        <f>IF(ISNUMBER(SEARCH("http",Shares[[#This Row],[Video Text]])),HYPERLINK(Shares[[#This Row],[Video Text]],"Video Link"),"")</f>
        <v>Video Link</v>
      </c>
      <c r="F391" s="16" t="s">
        <v>732</v>
      </c>
      <c r="G391" s="16" t="s">
        <v>1152</v>
      </c>
      <c r="H391" s="8" t="s">
        <v>30</v>
      </c>
      <c r="I391" s="15" t="s">
        <v>499</v>
      </c>
      <c r="J391" s="28">
        <v>44353</v>
      </c>
      <c r="K391" s="18" t="s">
        <v>2355</v>
      </c>
      <c r="L391" s="5"/>
      <c r="M391" s="5"/>
      <c r="N391" s="5"/>
    </row>
    <row r="392" spans="1:14" x14ac:dyDescent="0.25">
      <c r="A392" s="5"/>
      <c r="B392" s="15" t="s">
        <v>1153</v>
      </c>
      <c r="C392" s="15" t="s">
        <v>2008</v>
      </c>
      <c r="D392" s="18" t="s">
        <v>16</v>
      </c>
      <c r="E392" s="61" t="str">
        <f>IF(ISNUMBER(SEARCH("http",Shares[[#This Row],[Video Text]])),HYPERLINK(Shares[[#This Row],[Video Text]],"Video Link"),"")</f>
        <v/>
      </c>
      <c r="F392" s="16" t="s">
        <v>1154</v>
      </c>
      <c r="G392" s="16" t="s">
        <v>1133</v>
      </c>
      <c r="H392" s="8" t="s">
        <v>30</v>
      </c>
      <c r="I392" s="15" t="s">
        <v>499</v>
      </c>
      <c r="J392" s="28">
        <v>44353</v>
      </c>
      <c r="K392" s="18" t="s">
        <v>2355</v>
      </c>
      <c r="L392" s="5"/>
      <c r="M392" s="5"/>
      <c r="N392" s="5"/>
    </row>
    <row r="393" spans="1:14" x14ac:dyDescent="0.25">
      <c r="A393" s="5"/>
      <c r="B393" s="15" t="s">
        <v>1155</v>
      </c>
      <c r="C393" s="15" t="s">
        <v>2008</v>
      </c>
      <c r="D393" s="18" t="s">
        <v>16</v>
      </c>
      <c r="E393" s="61" t="str">
        <f>IF(ISNUMBER(SEARCH("http",Shares[[#This Row],[Video Text]])),HYPERLINK(Shares[[#This Row],[Video Text]],"Video Link"),"")</f>
        <v/>
      </c>
      <c r="F393" s="16" t="s">
        <v>1156</v>
      </c>
      <c r="G393" s="16" t="s">
        <v>1157</v>
      </c>
      <c r="H393" s="8" t="s">
        <v>30</v>
      </c>
      <c r="I393" s="15" t="s">
        <v>499</v>
      </c>
      <c r="J393" s="28">
        <v>44353</v>
      </c>
      <c r="K393" s="18" t="s">
        <v>2355</v>
      </c>
      <c r="L393" s="5"/>
      <c r="M393" s="5"/>
      <c r="N393" s="5"/>
    </row>
    <row r="394" spans="1:14" x14ac:dyDescent="0.25">
      <c r="A394" s="5"/>
      <c r="B394" s="15" t="s">
        <v>1158</v>
      </c>
      <c r="C394" s="15"/>
      <c r="D394" s="18" t="s">
        <v>16</v>
      </c>
      <c r="E394" s="61" t="str">
        <f>IF(ISNUMBER(SEARCH("http",Shares[[#This Row],[Video Text]])),HYPERLINK(Shares[[#This Row],[Video Text]],"Video Link"),"")</f>
        <v/>
      </c>
      <c r="F394" s="16" t="s">
        <v>1159</v>
      </c>
      <c r="G394" s="16" t="s">
        <v>1160</v>
      </c>
      <c r="H394" s="8" t="s">
        <v>30</v>
      </c>
      <c r="I394" s="15" t="s">
        <v>499</v>
      </c>
      <c r="J394" s="28">
        <v>44353</v>
      </c>
      <c r="K394" s="18" t="s">
        <v>2355</v>
      </c>
      <c r="L394" s="5"/>
      <c r="M394" s="5"/>
      <c r="N394" s="5"/>
    </row>
    <row r="395" spans="1:14" x14ac:dyDescent="0.25">
      <c r="A395" s="5"/>
      <c r="B395" s="15" t="s">
        <v>1161</v>
      </c>
      <c r="C395" s="15"/>
      <c r="D395" s="52" t="s">
        <v>1162</v>
      </c>
      <c r="E395" s="61" t="str">
        <f>IF(ISNUMBER(SEARCH("http",Shares[[#This Row],[Video Text]])),HYPERLINK(Shares[[#This Row],[Video Text]],"Video Link"),"")</f>
        <v>Video Link</v>
      </c>
      <c r="F395" s="16" t="s">
        <v>1163</v>
      </c>
      <c r="G395" s="16" t="s">
        <v>1164</v>
      </c>
      <c r="H395" s="8" t="s">
        <v>30</v>
      </c>
      <c r="I395" s="15" t="s">
        <v>499</v>
      </c>
      <c r="J395" s="28">
        <v>44353</v>
      </c>
      <c r="K395" s="18" t="s">
        <v>2355</v>
      </c>
      <c r="L395" s="5"/>
      <c r="M395" s="5"/>
      <c r="N395" s="5"/>
    </row>
    <row r="396" spans="1:14" x14ac:dyDescent="0.25">
      <c r="A396" s="5"/>
      <c r="B396" s="15" t="s">
        <v>1165</v>
      </c>
      <c r="C396" s="15" t="s">
        <v>2010</v>
      </c>
      <c r="D396" s="18" t="s">
        <v>16</v>
      </c>
      <c r="E396" s="61" t="str">
        <f>IF(ISNUMBER(SEARCH("http",Shares[[#This Row],[Video Text]])),HYPERLINK(Shares[[#This Row],[Video Text]],"Video Link"),"")</f>
        <v/>
      </c>
      <c r="F396" s="16" t="s">
        <v>1166</v>
      </c>
      <c r="G396" s="16" t="s">
        <v>92</v>
      </c>
      <c r="H396" s="8" t="s">
        <v>30</v>
      </c>
      <c r="I396" s="15" t="s">
        <v>14</v>
      </c>
      <c r="J396" s="28">
        <v>44353</v>
      </c>
      <c r="K396" s="18" t="s">
        <v>2355</v>
      </c>
      <c r="L396" s="5"/>
      <c r="M396" s="5"/>
      <c r="N396" s="5"/>
    </row>
    <row r="397" spans="1:14" x14ac:dyDescent="0.25">
      <c r="A397" s="5"/>
      <c r="B397" s="15" t="s">
        <v>1115</v>
      </c>
      <c r="C397" s="15"/>
      <c r="D397" s="52" t="s">
        <v>1116</v>
      </c>
      <c r="E397" s="61" t="str">
        <f>IF(ISNUMBER(SEARCH("http",Shares[[#This Row],[Video Text]])),HYPERLINK(Shares[[#This Row],[Video Text]],"Video Link"),"")</f>
        <v>Video Link</v>
      </c>
      <c r="F397" s="16" t="s">
        <v>1117</v>
      </c>
      <c r="G397" s="16" t="s">
        <v>1118</v>
      </c>
      <c r="H397" s="8" t="s">
        <v>2090</v>
      </c>
      <c r="I397" s="15" t="s">
        <v>1119</v>
      </c>
      <c r="J397" s="28">
        <v>44353</v>
      </c>
      <c r="K397" s="18"/>
      <c r="L397" s="5"/>
      <c r="M397" s="5"/>
      <c r="N397" s="5"/>
    </row>
    <row r="398" spans="1:14" x14ac:dyDescent="0.25">
      <c r="A398" s="5"/>
      <c r="B398" s="15" t="s">
        <v>1172</v>
      </c>
      <c r="C398" s="15" t="s">
        <v>37</v>
      </c>
      <c r="D398" s="18" t="s">
        <v>62</v>
      </c>
      <c r="E398" s="61" t="str">
        <f>IF(ISNUMBER(SEARCH("http",Shares[[#This Row],[Video Text]])),HYPERLINK(Shares[[#This Row],[Video Text]],"Video Link"),"")</f>
        <v/>
      </c>
      <c r="F398" s="16" t="s">
        <v>37</v>
      </c>
      <c r="G398" s="16" t="s">
        <v>37</v>
      </c>
      <c r="H398" s="8" t="s">
        <v>38</v>
      </c>
      <c r="I398" s="15" t="s">
        <v>465</v>
      </c>
      <c r="J398" s="28">
        <v>44354</v>
      </c>
      <c r="K398" s="18"/>
      <c r="L398" s="5"/>
      <c r="M398" s="5"/>
      <c r="N398" s="5"/>
    </row>
    <row r="399" spans="1:14" x14ac:dyDescent="0.25">
      <c r="A399" s="5"/>
      <c r="B399" s="15" t="s">
        <v>1167</v>
      </c>
      <c r="C399" s="15" t="s">
        <v>2008</v>
      </c>
      <c r="D399" s="52" t="s">
        <v>1168</v>
      </c>
      <c r="E399" s="61" t="str">
        <f>IF(ISNUMBER(SEARCH("http",Shares[[#This Row],[Video Text]])),HYPERLINK(Shares[[#This Row],[Video Text]],"Video Link"),"")</f>
        <v>Video Link</v>
      </c>
      <c r="F399" s="16" t="s">
        <v>1169</v>
      </c>
      <c r="G399" s="16" t="s">
        <v>1170</v>
      </c>
      <c r="H399" s="8" t="s">
        <v>30</v>
      </c>
      <c r="I399" s="15" t="s">
        <v>1171</v>
      </c>
      <c r="J399" s="28">
        <v>44354</v>
      </c>
      <c r="K399" s="18"/>
      <c r="L399" s="5"/>
      <c r="M399" s="5"/>
      <c r="N399" s="5"/>
    </row>
    <row r="400" spans="1:14" x14ac:dyDescent="0.25">
      <c r="A400" s="5"/>
      <c r="B400" s="15" t="s">
        <v>1173</v>
      </c>
      <c r="C400" s="15" t="s">
        <v>2008</v>
      </c>
      <c r="D400" s="52" t="s">
        <v>1174</v>
      </c>
      <c r="E400" s="61" t="str">
        <f>IF(ISNUMBER(SEARCH("http",Shares[[#This Row],[Video Text]])),HYPERLINK(Shares[[#This Row],[Video Text]],"Video Link"),"")</f>
        <v>Video Link</v>
      </c>
      <c r="F400" s="16" t="s">
        <v>1175</v>
      </c>
      <c r="G400" s="16" t="s">
        <v>1176</v>
      </c>
      <c r="H400" s="8" t="s">
        <v>30</v>
      </c>
      <c r="I400" s="15" t="s">
        <v>1177</v>
      </c>
      <c r="J400" s="28">
        <v>44354</v>
      </c>
      <c r="K400" s="18"/>
      <c r="L400" s="5"/>
      <c r="M400" s="5"/>
      <c r="N400" s="5"/>
    </row>
    <row r="401" spans="1:14" x14ac:dyDescent="0.25">
      <c r="A401" s="5"/>
      <c r="B401" s="15" t="s">
        <v>1178</v>
      </c>
      <c r="C401" s="15" t="s">
        <v>2008</v>
      </c>
      <c r="D401" s="18" t="s">
        <v>16</v>
      </c>
      <c r="E401" s="61" t="str">
        <f>IF(ISNUMBER(SEARCH("http",Shares[[#This Row],[Video Text]])),HYPERLINK(Shares[[#This Row],[Video Text]],"Video Link"),"")</f>
        <v/>
      </c>
      <c r="F401" s="16" t="s">
        <v>1179</v>
      </c>
      <c r="G401" s="16" t="s">
        <v>101</v>
      </c>
      <c r="H401" s="8" t="s">
        <v>30</v>
      </c>
      <c r="I401" s="15" t="s">
        <v>1180</v>
      </c>
      <c r="J401" s="28">
        <v>44354</v>
      </c>
      <c r="K401" s="18"/>
      <c r="L401" s="5"/>
      <c r="M401" s="5"/>
      <c r="N401" s="5"/>
    </row>
    <row r="402" spans="1:14" x14ac:dyDescent="0.25">
      <c r="A402" s="5"/>
      <c r="B402" s="15" t="s">
        <v>1181</v>
      </c>
      <c r="C402" s="15" t="s">
        <v>2008</v>
      </c>
      <c r="D402" s="52" t="s">
        <v>1182</v>
      </c>
      <c r="E402" s="61" t="str">
        <f>IF(ISNUMBER(SEARCH("http",Shares[[#This Row],[Video Text]])),HYPERLINK(Shares[[#This Row],[Video Text]],"Video Link"),"")</f>
        <v>Video Link</v>
      </c>
      <c r="F402" s="16" t="s">
        <v>1183</v>
      </c>
      <c r="G402" s="16" t="s">
        <v>1184</v>
      </c>
      <c r="H4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2" s="15" t="s">
        <v>1185</v>
      </c>
      <c r="J402" s="28">
        <v>44354</v>
      </c>
      <c r="K402" s="18"/>
      <c r="L402" s="5"/>
      <c r="M402" s="5"/>
      <c r="N402" s="5"/>
    </row>
    <row r="403" spans="1:14" x14ac:dyDescent="0.25">
      <c r="A403" s="5"/>
      <c r="B403" s="15" t="s">
        <v>1186</v>
      </c>
      <c r="C403" s="15" t="s">
        <v>2010</v>
      </c>
      <c r="D403" s="52" t="s">
        <v>1187</v>
      </c>
      <c r="E403" s="61" t="str">
        <f>IF(ISNUMBER(SEARCH("http",Shares[[#This Row],[Video Text]])),HYPERLINK(Shares[[#This Row],[Video Text]],"Video Link"),"")</f>
        <v>Video Link</v>
      </c>
      <c r="F403" s="16" t="s">
        <v>1188</v>
      </c>
      <c r="G403" s="16" t="s">
        <v>92</v>
      </c>
      <c r="H4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03" s="15" t="s">
        <v>417</v>
      </c>
      <c r="J403" s="28">
        <v>44354</v>
      </c>
      <c r="K403" s="18"/>
      <c r="L403" s="5"/>
      <c r="M403" s="5"/>
      <c r="N403" s="5"/>
    </row>
    <row r="404" spans="1:14" x14ac:dyDescent="0.25">
      <c r="A404" s="5"/>
      <c r="B404" s="15" t="s">
        <v>1189</v>
      </c>
      <c r="C404" s="15" t="s">
        <v>37</v>
      </c>
      <c r="D404" s="52" t="s">
        <v>1855</v>
      </c>
      <c r="E404" s="61" t="str">
        <f>IF(ISNUMBER(SEARCH("http",Shares[[#This Row],[Video Text]])),HYPERLINK(Shares[[#This Row],[Video Text]],"Video Link"),"")</f>
        <v>Video Link</v>
      </c>
      <c r="F404" s="16" t="s">
        <v>1190</v>
      </c>
      <c r="G404" s="16" t="s">
        <v>1191</v>
      </c>
      <c r="H404" s="8" t="s">
        <v>39</v>
      </c>
      <c r="I404" s="15" t="s">
        <v>366</v>
      </c>
      <c r="J404" s="28">
        <v>44355</v>
      </c>
      <c r="K404" s="18"/>
      <c r="L404" s="5"/>
      <c r="M404" s="5"/>
      <c r="N404" s="5"/>
    </row>
    <row r="405" spans="1:14" x14ac:dyDescent="0.25">
      <c r="A405" s="5"/>
      <c r="B405" s="15" t="s">
        <v>1196</v>
      </c>
      <c r="C405" s="15" t="s">
        <v>37</v>
      </c>
      <c r="D405" s="18" t="s">
        <v>62</v>
      </c>
      <c r="E405" s="61" t="str">
        <f>IF(ISNUMBER(SEARCH("http",Shares[[#This Row],[Video Text]])),HYPERLINK(Shares[[#This Row],[Video Text]],"Video Link"),"")</f>
        <v/>
      </c>
      <c r="F405" s="16" t="s">
        <v>1197</v>
      </c>
      <c r="G405" s="16" t="s">
        <v>1198</v>
      </c>
      <c r="H405" s="8" t="s">
        <v>39</v>
      </c>
      <c r="I405" s="15" t="s">
        <v>734</v>
      </c>
      <c r="J405" s="28">
        <v>44355</v>
      </c>
      <c r="K405" s="18"/>
      <c r="L405" s="5"/>
      <c r="M405" s="5"/>
      <c r="N405" s="5"/>
    </row>
    <row r="406" spans="1:14" x14ac:dyDescent="0.25">
      <c r="A406" s="5"/>
      <c r="B406" s="15" t="s">
        <v>1199</v>
      </c>
      <c r="C406" s="15" t="s">
        <v>37</v>
      </c>
      <c r="D406" s="18" t="s">
        <v>62</v>
      </c>
      <c r="E406" s="61" t="str">
        <f>IF(ISNUMBER(SEARCH("http",Shares[[#This Row],[Video Text]])),HYPERLINK(Shares[[#This Row],[Video Text]],"Video Link"),"")</f>
        <v/>
      </c>
      <c r="F406" s="16" t="s">
        <v>1197</v>
      </c>
      <c r="G406" s="16" t="s">
        <v>1198</v>
      </c>
      <c r="H406" s="8" t="s">
        <v>39</v>
      </c>
      <c r="I406" s="15" t="s">
        <v>734</v>
      </c>
      <c r="J406" s="28">
        <v>44355</v>
      </c>
      <c r="K406" s="18"/>
      <c r="L406" s="5"/>
      <c r="M406" s="5"/>
      <c r="N406" s="5"/>
    </row>
    <row r="407" spans="1:14" x14ac:dyDescent="0.25">
      <c r="A407" s="5"/>
      <c r="B407" s="15" t="s">
        <v>1212</v>
      </c>
      <c r="C407" s="15" t="s">
        <v>37</v>
      </c>
      <c r="D407" s="18" t="s">
        <v>62</v>
      </c>
      <c r="E407" s="61" t="str">
        <f>IF(ISNUMBER(SEARCH("http",Shares[[#This Row],[Video Text]])),HYPERLINK(Shares[[#This Row],[Video Text]],"Video Link"),"")</f>
        <v/>
      </c>
      <c r="F407" s="16" t="s">
        <v>1213</v>
      </c>
      <c r="G407" s="16" t="s">
        <v>471</v>
      </c>
      <c r="H407" s="8" t="s">
        <v>39</v>
      </c>
      <c r="I407" s="15" t="s">
        <v>654</v>
      </c>
      <c r="J407" s="28">
        <v>44355</v>
      </c>
      <c r="K407" s="18"/>
      <c r="L407" s="5"/>
      <c r="M407" s="5"/>
      <c r="N407" s="5"/>
    </row>
    <row r="408" spans="1:14" x14ac:dyDescent="0.25">
      <c r="A408" s="5"/>
      <c r="B408" s="15" t="s">
        <v>1200</v>
      </c>
      <c r="C408" s="15" t="s">
        <v>2010</v>
      </c>
      <c r="D408" s="18" t="s">
        <v>62</v>
      </c>
      <c r="E408" s="61" t="str">
        <f>IF(ISNUMBER(SEARCH("http",Shares[[#This Row],[Video Text]])),HYPERLINK(Shares[[#This Row],[Video Text]],"Video Link"),"")</f>
        <v/>
      </c>
      <c r="F408" s="16" t="s">
        <v>1201</v>
      </c>
      <c r="G408" s="16" t="s">
        <v>1202</v>
      </c>
      <c r="H408" s="8" t="s">
        <v>422</v>
      </c>
      <c r="I408" s="15" t="s">
        <v>499</v>
      </c>
      <c r="J408" s="28">
        <v>44355</v>
      </c>
      <c r="K408" s="18"/>
      <c r="L408" s="5"/>
      <c r="M408" s="5"/>
      <c r="N408" s="5"/>
    </row>
    <row r="409" spans="1:14" x14ac:dyDescent="0.25">
      <c r="A409" s="5"/>
      <c r="B409" s="15" t="s">
        <v>1203</v>
      </c>
      <c r="C409" s="15" t="s">
        <v>2008</v>
      </c>
      <c r="D409" s="52" t="s">
        <v>1856</v>
      </c>
      <c r="E409" s="61" t="str">
        <f>IF(ISNUMBER(SEARCH("http",Shares[[#This Row],[Video Text]])),HYPERLINK(Shares[[#This Row],[Video Text]],"Video Link"),"")</f>
        <v>Video Link</v>
      </c>
      <c r="F409" s="16" t="s">
        <v>1204</v>
      </c>
      <c r="G409" s="16" t="s">
        <v>1205</v>
      </c>
      <c r="H409" s="8" t="s">
        <v>30</v>
      </c>
      <c r="I409" s="15" t="s">
        <v>499</v>
      </c>
      <c r="J409" s="28">
        <v>44355</v>
      </c>
      <c r="K409" s="18" t="s">
        <v>2355</v>
      </c>
      <c r="L409" s="5"/>
      <c r="M409" s="5"/>
      <c r="N409" s="5"/>
    </row>
    <row r="410" spans="1:14" x14ac:dyDescent="0.25">
      <c r="A410" s="5"/>
      <c r="B410" s="15" t="s">
        <v>1206</v>
      </c>
      <c r="C410" s="15"/>
      <c r="D410" s="52" t="s">
        <v>1857</v>
      </c>
      <c r="E410" s="61" t="str">
        <f>IF(ISNUMBER(SEARCH("http",Shares[[#This Row],[Video Text]])),HYPERLINK(Shares[[#This Row],[Video Text]],"Video Link"),"")</f>
        <v>Video Link</v>
      </c>
      <c r="F410" s="16" t="s">
        <v>1207</v>
      </c>
      <c r="G410" s="16" t="s">
        <v>1208</v>
      </c>
      <c r="H410" s="8" t="s">
        <v>30</v>
      </c>
      <c r="I410" s="15" t="s">
        <v>499</v>
      </c>
      <c r="J410" s="28">
        <v>44355</v>
      </c>
      <c r="K410" s="18" t="s">
        <v>2355</v>
      </c>
      <c r="L410" s="5"/>
      <c r="M410" s="5"/>
      <c r="N410" s="5"/>
    </row>
    <row r="411" spans="1:14" x14ac:dyDescent="0.25">
      <c r="A411" s="5"/>
      <c r="B411" s="15" t="s">
        <v>1192</v>
      </c>
      <c r="C411" s="15" t="s">
        <v>2008</v>
      </c>
      <c r="D411" s="52" t="s">
        <v>1193</v>
      </c>
      <c r="E411" s="61" t="str">
        <f>IF(ISNUMBER(SEARCH("http",Shares[[#This Row],[Video Text]])),HYPERLINK(Shares[[#This Row],[Video Text]],"Video Link"),"")</f>
        <v>Video Link</v>
      </c>
      <c r="F411" s="16" t="s">
        <v>1194</v>
      </c>
      <c r="G411" s="16" t="s">
        <v>1195</v>
      </c>
      <c r="H4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11" s="15" t="s">
        <v>604</v>
      </c>
      <c r="J411" s="28">
        <v>44355</v>
      </c>
      <c r="K411" s="18"/>
      <c r="L411" s="5"/>
      <c r="M411" s="5"/>
      <c r="N411" s="5"/>
    </row>
    <row r="412" spans="1:14" x14ac:dyDescent="0.25">
      <c r="A412" s="5"/>
      <c r="B412" s="15" t="s">
        <v>1209</v>
      </c>
      <c r="C412" s="15" t="s">
        <v>37</v>
      </c>
      <c r="D412" s="18" t="s">
        <v>62</v>
      </c>
      <c r="E412" s="61" t="str">
        <f>IF(ISNUMBER(SEARCH("http",Shares[[#This Row],[Video Text]])),HYPERLINK(Shares[[#This Row],[Video Text]],"Video Link"),"")</f>
        <v/>
      </c>
      <c r="F412" s="16" t="s">
        <v>37</v>
      </c>
      <c r="G412" s="16" t="s">
        <v>37</v>
      </c>
      <c r="H412" s="8" t="s">
        <v>467</v>
      </c>
      <c r="I412" s="15" t="s">
        <v>740</v>
      </c>
      <c r="J412" s="28">
        <v>44355</v>
      </c>
      <c r="K412" s="18"/>
      <c r="L412" s="5"/>
      <c r="M412" s="5"/>
      <c r="N412" s="5"/>
    </row>
    <row r="413" spans="1:14" x14ac:dyDescent="0.25">
      <c r="A413" s="5"/>
      <c r="B413" s="15" t="s">
        <v>1210</v>
      </c>
      <c r="C413" s="15" t="s">
        <v>37</v>
      </c>
      <c r="D413" s="18" t="s">
        <v>62</v>
      </c>
      <c r="E413" s="61" t="str">
        <f>IF(ISNUMBER(SEARCH("http",Shares[[#This Row],[Video Text]])),HYPERLINK(Shares[[#This Row],[Video Text]],"Video Link"),"")</f>
        <v/>
      </c>
      <c r="F413" s="16" t="s">
        <v>37</v>
      </c>
      <c r="G413" s="16" t="s">
        <v>92</v>
      </c>
      <c r="H413" s="8" t="s">
        <v>467</v>
      </c>
      <c r="I413" s="15" t="s">
        <v>740</v>
      </c>
      <c r="J413" s="28">
        <v>44355</v>
      </c>
      <c r="K413" s="18"/>
      <c r="L413" s="5"/>
      <c r="M413" s="5"/>
      <c r="N413" s="5"/>
    </row>
    <row r="414" spans="1:14" x14ac:dyDescent="0.25">
      <c r="A414" s="5"/>
      <c r="B414" s="15" t="s">
        <v>1211</v>
      </c>
      <c r="C414" s="15" t="s">
        <v>37</v>
      </c>
      <c r="D414" s="18" t="s">
        <v>62</v>
      </c>
      <c r="E414" s="61" t="str">
        <f>IF(ISNUMBER(SEARCH("http",Shares[[#This Row],[Video Text]])),HYPERLINK(Shares[[#This Row],[Video Text]],"Video Link"),"")</f>
        <v/>
      </c>
      <c r="F414" s="16" t="s">
        <v>37</v>
      </c>
      <c r="G414" s="16" t="s">
        <v>92</v>
      </c>
      <c r="H414" s="8" t="s">
        <v>467</v>
      </c>
      <c r="I414" s="15" t="s">
        <v>740</v>
      </c>
      <c r="J414" s="28">
        <v>44355</v>
      </c>
      <c r="K414" s="18"/>
      <c r="L414" s="5"/>
      <c r="M414" s="5"/>
      <c r="N414" s="5"/>
    </row>
    <row r="415" spans="1:14" x14ac:dyDescent="0.25">
      <c r="A415" s="5"/>
      <c r="B415" s="15" t="s">
        <v>1214</v>
      </c>
      <c r="C415" s="15"/>
      <c r="D415" s="52" t="s">
        <v>1215</v>
      </c>
      <c r="E415" s="61" t="str">
        <f>IF(ISNUMBER(SEARCH("http",Shares[[#This Row],[Video Text]])),HYPERLINK(Shares[[#This Row],[Video Text]],"Video Link"),"")</f>
        <v>Video Link</v>
      </c>
      <c r="F415" s="16" t="s">
        <v>1216</v>
      </c>
      <c r="G415" s="16" t="s">
        <v>1217</v>
      </c>
      <c r="H415" s="8" t="s">
        <v>30</v>
      </c>
      <c r="I415" s="15" t="s">
        <v>94</v>
      </c>
      <c r="J415" s="28">
        <v>44356</v>
      </c>
      <c r="K415" s="18"/>
      <c r="L415" s="5"/>
      <c r="M415" s="5"/>
      <c r="N415" s="5"/>
    </row>
    <row r="416" spans="1:14" x14ac:dyDescent="0.25">
      <c r="A416" s="5"/>
      <c r="B416" s="15" t="s">
        <v>360</v>
      </c>
      <c r="C416" s="15" t="s">
        <v>2008</v>
      </c>
      <c r="D416" s="52" t="s">
        <v>1218</v>
      </c>
      <c r="E416" s="61" t="str">
        <f>IF(ISNUMBER(SEARCH("http",Shares[[#This Row],[Video Text]])),HYPERLINK(Shares[[#This Row],[Video Text]],"Video Link"),"")</f>
        <v>Video Link</v>
      </c>
      <c r="F416" s="16" t="s">
        <v>361</v>
      </c>
      <c r="G416" s="16" t="s">
        <v>362</v>
      </c>
      <c r="H416" s="8" t="s">
        <v>30</v>
      </c>
      <c r="I416" s="15" t="s">
        <v>436</v>
      </c>
      <c r="J416" s="28">
        <v>44356</v>
      </c>
      <c r="K416" s="18"/>
      <c r="L416" s="5"/>
      <c r="M416" s="5"/>
      <c r="N416" s="5"/>
    </row>
    <row r="417" spans="1:14" x14ac:dyDescent="0.25">
      <c r="A417" s="5"/>
      <c r="B417" s="15" t="s">
        <v>1219</v>
      </c>
      <c r="C417" s="15"/>
      <c r="D417" s="52" t="s">
        <v>1858</v>
      </c>
      <c r="E417" s="61" t="str">
        <f>IF(ISNUMBER(SEARCH("http",Shares[[#This Row],[Video Text]])),HYPERLINK(Shares[[#This Row],[Video Text]],"Video Link"),"")</f>
        <v>Video Link</v>
      </c>
      <c r="F417" s="16" t="s">
        <v>1220</v>
      </c>
      <c r="G417" s="16" t="s">
        <v>1221</v>
      </c>
      <c r="H417" s="8" t="s">
        <v>30</v>
      </c>
      <c r="I417" s="15" t="s">
        <v>1222</v>
      </c>
      <c r="J417" s="28">
        <v>44356</v>
      </c>
      <c r="K417" s="18"/>
      <c r="L417" s="5"/>
      <c r="M417" s="5"/>
      <c r="N417" s="5"/>
    </row>
    <row r="418" spans="1:14" x14ac:dyDescent="0.25">
      <c r="A418" s="5"/>
      <c r="B418" s="15" t="s">
        <v>1227</v>
      </c>
      <c r="C418" s="15"/>
      <c r="D418" s="52" t="s">
        <v>1228</v>
      </c>
      <c r="E418" s="61" t="str">
        <f>IF(ISNUMBER(SEARCH("http",Shares[[#This Row],[Video Text]])),HYPERLINK(Shares[[#This Row],[Video Text]],"Video Link"),"")</f>
        <v>Video Link</v>
      </c>
      <c r="F418" s="16" t="s">
        <v>1229</v>
      </c>
      <c r="G418" s="16" t="s">
        <v>939</v>
      </c>
      <c r="H418" s="8" t="s">
        <v>30</v>
      </c>
      <c r="I418" s="15" t="s">
        <v>519</v>
      </c>
      <c r="J418" s="28">
        <v>44356</v>
      </c>
      <c r="K418" s="18"/>
      <c r="L418" s="5"/>
      <c r="M418" s="5"/>
      <c r="N418" s="5"/>
    </row>
    <row r="419" spans="1:14" x14ac:dyDescent="0.25">
      <c r="A419" s="5"/>
      <c r="B419" s="17" t="s">
        <v>1234</v>
      </c>
      <c r="C419" s="17"/>
      <c r="D419" s="52" t="s">
        <v>1235</v>
      </c>
      <c r="E419" s="61" t="str">
        <f>IF(ISNUMBER(SEARCH("http",Shares[[#This Row],[Video Text]])),HYPERLINK(Shares[[#This Row],[Video Text]],"Video Link"),"")</f>
        <v>Video Link</v>
      </c>
      <c r="F419" s="16" t="s">
        <v>1236</v>
      </c>
      <c r="G419" s="16" t="s">
        <v>1237</v>
      </c>
      <c r="H419" s="8" t="s">
        <v>30</v>
      </c>
      <c r="I419" s="15" t="s">
        <v>734</v>
      </c>
      <c r="J419" s="28">
        <v>44356</v>
      </c>
      <c r="K419" s="18"/>
      <c r="L419" s="5"/>
      <c r="M419" s="5"/>
      <c r="N419" s="5"/>
    </row>
    <row r="420" spans="1:14" x14ac:dyDescent="0.25">
      <c r="A420" s="5"/>
      <c r="B420" s="15" t="s">
        <v>1238</v>
      </c>
      <c r="C420" s="15" t="s">
        <v>2008</v>
      </c>
      <c r="D420" s="52" t="s">
        <v>1859</v>
      </c>
      <c r="E420" s="61" t="str">
        <f>IF(ISNUMBER(SEARCH("http",Shares[[#This Row],[Video Text]])),HYPERLINK(Shares[[#This Row],[Video Text]],"Video Link"),"")</f>
        <v>Video Link</v>
      </c>
      <c r="F420" s="16" t="s">
        <v>1239</v>
      </c>
      <c r="G420" s="16" t="s">
        <v>1240</v>
      </c>
      <c r="H420" s="8" t="s">
        <v>30</v>
      </c>
      <c r="I420" s="15" t="s">
        <v>499</v>
      </c>
      <c r="J420" s="28">
        <v>44356</v>
      </c>
      <c r="K420" s="18" t="s">
        <v>2355</v>
      </c>
      <c r="L420" s="5"/>
      <c r="M420" s="5"/>
      <c r="N420" s="5"/>
    </row>
    <row r="421" spans="1:14" x14ac:dyDescent="0.25">
      <c r="A421" s="5"/>
      <c r="B421" s="15" t="s">
        <v>1241</v>
      </c>
      <c r="C421" s="15" t="s">
        <v>2008</v>
      </c>
      <c r="D421" s="18" t="s">
        <v>16</v>
      </c>
      <c r="E421" s="61" t="str">
        <f>IF(ISNUMBER(SEARCH("http",Shares[[#This Row],[Video Text]])),HYPERLINK(Shares[[#This Row],[Video Text]],"Video Link"),"")</f>
        <v/>
      </c>
      <c r="F421" s="16" t="s">
        <v>1242</v>
      </c>
      <c r="G421" s="16" t="s">
        <v>1243</v>
      </c>
      <c r="H421" s="8" t="s">
        <v>30</v>
      </c>
      <c r="I421" s="15" t="s">
        <v>936</v>
      </c>
      <c r="J421" s="28">
        <v>44356</v>
      </c>
      <c r="K421" s="18"/>
      <c r="L421" s="5"/>
      <c r="M421" s="5"/>
      <c r="N421" s="5"/>
    </row>
    <row r="422" spans="1:14" x14ac:dyDescent="0.25">
      <c r="A422" s="5"/>
      <c r="B422" s="15" t="s">
        <v>1247</v>
      </c>
      <c r="C422" s="15" t="s">
        <v>2010</v>
      </c>
      <c r="D422" s="18" t="s">
        <v>16</v>
      </c>
      <c r="E422" s="61" t="str">
        <f>IF(ISNUMBER(SEARCH("http",Shares[[#This Row],[Video Text]])),HYPERLINK(Shares[[#This Row],[Video Text]],"Video Link"),"")</f>
        <v/>
      </c>
      <c r="F422" s="16" t="s">
        <v>909</v>
      </c>
      <c r="G422" s="16" t="s">
        <v>1248</v>
      </c>
      <c r="H422" s="8" t="s">
        <v>30</v>
      </c>
      <c r="I422" s="15" t="s">
        <v>966</v>
      </c>
      <c r="J422" s="28">
        <v>44356</v>
      </c>
      <c r="K422" s="18"/>
      <c r="L422" s="5"/>
      <c r="M422" s="5"/>
      <c r="N422" s="5"/>
    </row>
    <row r="423" spans="1:14" x14ac:dyDescent="0.25">
      <c r="A423" s="5"/>
      <c r="B423" s="15" t="s">
        <v>1249</v>
      </c>
      <c r="C423" s="15" t="s">
        <v>2008</v>
      </c>
      <c r="D423" s="18" t="s">
        <v>16</v>
      </c>
      <c r="E423" s="61" t="str">
        <f>IF(ISNUMBER(SEARCH("http",Shares[[#This Row],[Video Text]])),HYPERLINK(Shares[[#This Row],[Video Text]],"Video Link"),"")</f>
        <v/>
      </c>
      <c r="F423" s="16" t="s">
        <v>1250</v>
      </c>
      <c r="G423" s="16" t="s">
        <v>1251</v>
      </c>
      <c r="H423" s="8" t="s">
        <v>30</v>
      </c>
      <c r="I423" s="15" t="s">
        <v>1252</v>
      </c>
      <c r="J423" s="28">
        <v>44356</v>
      </c>
      <c r="K423" s="18"/>
      <c r="L423" s="5"/>
      <c r="M423" s="5"/>
      <c r="N423" s="5"/>
    </row>
    <row r="424" spans="1:14" x14ac:dyDescent="0.25">
      <c r="A424" s="5"/>
      <c r="B424" s="15" t="s">
        <v>1253</v>
      </c>
      <c r="C424" s="15" t="s">
        <v>2008</v>
      </c>
      <c r="D424" s="18" t="s">
        <v>16</v>
      </c>
      <c r="E424" s="61" t="str">
        <f>IF(ISNUMBER(SEARCH("http",Shares[[#This Row],[Video Text]])),HYPERLINK(Shares[[#This Row],[Video Text]],"Video Link"),"")</f>
        <v/>
      </c>
      <c r="F424" s="16" t="s">
        <v>1254</v>
      </c>
      <c r="G424" s="16" t="s">
        <v>1255</v>
      </c>
      <c r="H424" s="8" t="s">
        <v>30</v>
      </c>
      <c r="I424" s="15" t="s">
        <v>1252</v>
      </c>
      <c r="J424" s="28">
        <v>44356</v>
      </c>
      <c r="K424" s="18"/>
      <c r="L424" s="5"/>
      <c r="M424" s="5"/>
      <c r="N424" s="5"/>
    </row>
    <row r="425" spans="1:14" x14ac:dyDescent="0.25">
      <c r="A425" s="5"/>
      <c r="B425" s="15" t="s">
        <v>1256</v>
      </c>
      <c r="C425" s="15" t="s">
        <v>2008</v>
      </c>
      <c r="D425" s="18" t="s">
        <v>16</v>
      </c>
      <c r="E425" s="61" t="str">
        <f>IF(ISNUMBER(SEARCH("http",Shares[[#This Row],[Video Text]])),HYPERLINK(Shares[[#This Row],[Video Text]],"Video Link"),"")</f>
        <v/>
      </c>
      <c r="F425" s="16" t="s">
        <v>1257</v>
      </c>
      <c r="G425" s="16" t="s">
        <v>1258</v>
      </c>
      <c r="H425" s="8" t="s">
        <v>30</v>
      </c>
      <c r="I425" s="15" t="s">
        <v>384</v>
      </c>
      <c r="J425" s="28">
        <v>44356</v>
      </c>
      <c r="K425" s="18"/>
      <c r="L425" s="5"/>
      <c r="M425" s="5"/>
      <c r="N425" s="5"/>
    </row>
    <row r="426" spans="1:14" x14ac:dyDescent="0.25">
      <c r="A426" s="5"/>
      <c r="B426" s="15" t="s">
        <v>1223</v>
      </c>
      <c r="C426" s="15" t="s">
        <v>2008</v>
      </c>
      <c r="D426" s="52" t="s">
        <v>1224</v>
      </c>
      <c r="E426" s="61" t="str">
        <f>IF(ISNUMBER(SEARCH("http",Shares[[#This Row],[Video Text]])),HYPERLINK(Shares[[#This Row],[Video Text]],"Video Link"),"")</f>
        <v>Video Link</v>
      </c>
      <c r="F426" s="16" t="s">
        <v>1225</v>
      </c>
      <c r="G426" s="16" t="s">
        <v>1226</v>
      </c>
      <c r="H4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6" s="15" t="s">
        <v>251</v>
      </c>
      <c r="J426" s="28">
        <v>44356</v>
      </c>
      <c r="K426" s="18"/>
      <c r="L426" s="5"/>
      <c r="M426" s="5"/>
      <c r="N426" s="5"/>
    </row>
    <row r="427" spans="1:14" x14ac:dyDescent="0.25">
      <c r="A427" s="5"/>
      <c r="B427" s="15" t="s">
        <v>1230</v>
      </c>
      <c r="C427" s="15" t="s">
        <v>2010</v>
      </c>
      <c r="D427" s="52" t="s">
        <v>1231</v>
      </c>
      <c r="E427" s="61" t="str">
        <f>IF(ISNUMBER(SEARCH("http",Shares[[#This Row],[Video Text]])),HYPERLINK(Shares[[#This Row],[Video Text]],"Video Link"),"")</f>
        <v>Video Link</v>
      </c>
      <c r="F427" s="16" t="s">
        <v>1232</v>
      </c>
      <c r="G427" s="16" t="s">
        <v>1233</v>
      </c>
      <c r="H4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7" s="15" t="s">
        <v>911</v>
      </c>
      <c r="J427" s="28">
        <v>44356</v>
      </c>
      <c r="K427" s="18"/>
      <c r="L427" s="5"/>
      <c r="M427" s="5"/>
      <c r="N427" s="5"/>
    </row>
    <row r="428" spans="1:14" x14ac:dyDescent="0.25">
      <c r="A428" s="5"/>
      <c r="B428" s="15" t="s">
        <v>1244</v>
      </c>
      <c r="C428" s="15" t="s">
        <v>2010</v>
      </c>
      <c r="D428" s="18" t="s">
        <v>16</v>
      </c>
      <c r="E428" s="61" t="str">
        <f>IF(ISNUMBER(SEARCH("http",Shares[[#This Row],[Video Text]])),HYPERLINK(Shares[[#This Row],[Video Text]],"Video Link"),"")</f>
        <v/>
      </c>
      <c r="F428" s="16" t="s">
        <v>1245</v>
      </c>
      <c r="G428" s="16" t="s">
        <v>1246</v>
      </c>
      <c r="H4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28" s="15" t="s">
        <v>966</v>
      </c>
      <c r="J428" s="28">
        <v>44356</v>
      </c>
      <c r="K428" s="18"/>
      <c r="L428" s="5"/>
      <c r="M428" s="5"/>
      <c r="N428" s="5"/>
    </row>
    <row r="429" spans="1:14" x14ac:dyDescent="0.25">
      <c r="A429" s="5"/>
      <c r="B429" s="15" t="s">
        <v>1263</v>
      </c>
      <c r="C429" s="15" t="s">
        <v>37</v>
      </c>
      <c r="D429" s="52" t="s">
        <v>1264</v>
      </c>
      <c r="E429" s="61" t="str">
        <f>IF(ISNUMBER(SEARCH("http",Shares[[#This Row],[Video Text]])),HYPERLINK(Shares[[#This Row],[Video Text]],"Video Link"),"")</f>
        <v>Video Link</v>
      </c>
      <c r="F429" s="16" t="s">
        <v>1265</v>
      </c>
      <c r="G429" s="16" t="s">
        <v>211</v>
      </c>
      <c r="H429" s="8" t="s">
        <v>39</v>
      </c>
      <c r="I429" s="15" t="s">
        <v>734</v>
      </c>
      <c r="J429" s="28">
        <v>44357</v>
      </c>
      <c r="K429" s="18"/>
      <c r="L429" s="5"/>
      <c r="M429" s="5"/>
      <c r="N429" s="5"/>
    </row>
    <row r="430" spans="1:14" x14ac:dyDescent="0.25">
      <c r="A430" s="5"/>
      <c r="B430" s="15" t="s">
        <v>1266</v>
      </c>
      <c r="C430" s="15" t="s">
        <v>2008</v>
      </c>
      <c r="D430" s="52" t="s">
        <v>1267</v>
      </c>
      <c r="E430" s="61" t="str">
        <f>IF(ISNUMBER(SEARCH("http",Shares[[#This Row],[Video Text]])),HYPERLINK(Shares[[#This Row],[Video Text]],"Video Link"),"")</f>
        <v>Video Link</v>
      </c>
      <c r="F430" s="16" t="s">
        <v>1268</v>
      </c>
      <c r="G430" s="16" t="s">
        <v>120</v>
      </c>
      <c r="H430" s="8" t="s">
        <v>30</v>
      </c>
      <c r="I430" s="15" t="s">
        <v>1269</v>
      </c>
      <c r="J430" s="28">
        <v>44357</v>
      </c>
      <c r="K430" s="18"/>
      <c r="L430" s="5"/>
      <c r="M430" s="5"/>
      <c r="N430" s="5"/>
    </row>
    <row r="431" spans="1:14" x14ac:dyDescent="0.25">
      <c r="A431" s="5"/>
      <c r="B431" s="15" t="s">
        <v>1270</v>
      </c>
      <c r="C431" s="15"/>
      <c r="D431" s="52" t="s">
        <v>1271</v>
      </c>
      <c r="E431" s="61" t="str">
        <f>IF(ISNUMBER(SEARCH("http",Shares[[#This Row],[Video Text]])),HYPERLINK(Shares[[#This Row],[Video Text]],"Video Link"),"")</f>
        <v>Video Link</v>
      </c>
      <c r="F431" s="16" t="s">
        <v>1272</v>
      </c>
      <c r="G431" s="16" t="s">
        <v>1273</v>
      </c>
      <c r="H431" s="8" t="s">
        <v>30</v>
      </c>
      <c r="I431" s="15" t="s">
        <v>1274</v>
      </c>
      <c r="J431" s="28">
        <v>44357</v>
      </c>
      <c r="K431" s="18"/>
      <c r="L431" s="5"/>
      <c r="M431" s="5"/>
      <c r="N431" s="5"/>
    </row>
    <row r="432" spans="1:14" x14ac:dyDescent="0.25">
      <c r="A432" s="5"/>
      <c r="B432" s="15" t="s">
        <v>1259</v>
      </c>
      <c r="C432" s="15"/>
      <c r="D432" s="52" t="s">
        <v>1260</v>
      </c>
      <c r="E432" s="61" t="str">
        <f>IF(ISNUMBER(SEARCH("http",Shares[[#This Row],[Video Text]])),HYPERLINK(Shares[[#This Row],[Video Text]],"Video Link"),"")</f>
        <v>Video Link</v>
      </c>
      <c r="F432" s="16" t="s">
        <v>1261</v>
      </c>
      <c r="G432" s="16" t="s">
        <v>1262</v>
      </c>
      <c r="H4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2" s="15" t="s">
        <v>662</v>
      </c>
      <c r="J432" s="28">
        <v>44357</v>
      </c>
      <c r="K432" s="18"/>
      <c r="L432" s="5"/>
      <c r="M432" s="5"/>
      <c r="N432" s="5"/>
    </row>
    <row r="433" spans="1:14" x14ac:dyDescent="0.25">
      <c r="A433" s="5"/>
      <c r="B433" s="15" t="s">
        <v>1275</v>
      </c>
      <c r="C433" s="15" t="s">
        <v>2008</v>
      </c>
      <c r="D433" s="52" t="s">
        <v>1276</v>
      </c>
      <c r="E433" s="61" t="str">
        <f>IF(ISNUMBER(SEARCH("http",Shares[[#This Row],[Video Text]])),HYPERLINK(Shares[[#This Row],[Video Text]],"Video Link"),"")</f>
        <v>Video Link</v>
      </c>
      <c r="F433" s="16" t="s">
        <v>1277</v>
      </c>
      <c r="G433" s="16" t="s">
        <v>1278</v>
      </c>
      <c r="H4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3" s="15" t="s">
        <v>363</v>
      </c>
      <c r="J433" s="28">
        <v>44357</v>
      </c>
      <c r="K433" s="18"/>
      <c r="L433" s="5"/>
      <c r="M433" s="5"/>
      <c r="N433" s="5"/>
    </row>
    <row r="434" spans="1:14" x14ac:dyDescent="0.25">
      <c r="A434" s="5"/>
      <c r="B434" s="15" t="s">
        <v>1283</v>
      </c>
      <c r="C434" s="15" t="s">
        <v>37</v>
      </c>
      <c r="D434" s="18" t="s">
        <v>62</v>
      </c>
      <c r="E434" s="61" t="str">
        <f>IF(ISNUMBER(SEARCH("http",Shares[[#This Row],[Video Text]])),HYPERLINK(Shares[[#This Row],[Video Text]],"Video Link"),"")</f>
        <v/>
      </c>
      <c r="F434" s="16" t="s">
        <v>1284</v>
      </c>
      <c r="G434" s="16" t="s">
        <v>1285</v>
      </c>
      <c r="H434" s="8" t="s">
        <v>39</v>
      </c>
      <c r="I434" s="15" t="s">
        <v>835</v>
      </c>
      <c r="J434" s="28">
        <v>44358</v>
      </c>
      <c r="K434" s="18"/>
      <c r="L434" s="5"/>
      <c r="M434" s="5"/>
      <c r="N434" s="5"/>
    </row>
    <row r="435" spans="1:14" x14ac:dyDescent="0.25">
      <c r="A435" s="5"/>
      <c r="B435" s="15" t="s">
        <v>1279</v>
      </c>
      <c r="C435" s="15" t="s">
        <v>2008</v>
      </c>
      <c r="D435" s="52" t="s">
        <v>1280</v>
      </c>
      <c r="E435" s="61" t="str">
        <f>IF(ISNUMBER(SEARCH("http",Shares[[#This Row],[Video Text]])),HYPERLINK(Shares[[#This Row],[Video Text]],"Video Link"),"")</f>
        <v>Video Link</v>
      </c>
      <c r="F435" s="16" t="s">
        <v>1281</v>
      </c>
      <c r="G435" s="16" t="s">
        <v>1282</v>
      </c>
      <c r="H4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35" s="15" t="s">
        <v>791</v>
      </c>
      <c r="J435" s="28">
        <v>44358</v>
      </c>
      <c r="K435" s="18"/>
      <c r="L435" s="5"/>
      <c r="M435" s="5"/>
      <c r="N435" s="5"/>
    </row>
    <row r="436" spans="1:14" x14ac:dyDescent="0.25">
      <c r="A436" s="5"/>
      <c r="B436" s="15" t="s">
        <v>1297</v>
      </c>
      <c r="C436" s="15" t="s">
        <v>37</v>
      </c>
      <c r="D436" s="18" t="s">
        <v>62</v>
      </c>
      <c r="E436" s="61" t="str">
        <f>IF(ISNUMBER(SEARCH("http",Shares[[#This Row],[Video Text]])),HYPERLINK(Shares[[#This Row],[Video Text]],"Video Link"),"")</f>
        <v/>
      </c>
      <c r="F436" s="16" t="s">
        <v>1298</v>
      </c>
      <c r="G436" s="16" t="s">
        <v>92</v>
      </c>
      <c r="H436" s="8" t="s">
        <v>39</v>
      </c>
      <c r="I436" s="15" t="s">
        <v>110</v>
      </c>
      <c r="J436" s="28">
        <v>44359</v>
      </c>
      <c r="K436" s="18"/>
      <c r="L436" s="5"/>
      <c r="M436" s="5"/>
      <c r="N436" s="5"/>
    </row>
    <row r="437" spans="1:14" x14ac:dyDescent="0.25">
      <c r="A437" s="5"/>
      <c r="B437" s="15" t="s">
        <v>1288</v>
      </c>
      <c r="C437" s="15" t="s">
        <v>2008</v>
      </c>
      <c r="D437" s="52" t="s">
        <v>1289</v>
      </c>
      <c r="E437" s="61" t="str">
        <f>IF(ISNUMBER(SEARCH("http",Shares[[#This Row],[Video Text]])),HYPERLINK(Shares[[#This Row],[Video Text]],"Video Link"),"")</f>
        <v>Video Link</v>
      </c>
      <c r="F437" s="16" t="s">
        <v>1290</v>
      </c>
      <c r="G437" s="16" t="s">
        <v>1291</v>
      </c>
      <c r="H437" s="8" t="s">
        <v>30</v>
      </c>
      <c r="I437" s="15" t="s">
        <v>1292</v>
      </c>
      <c r="J437" s="28">
        <v>44359</v>
      </c>
      <c r="K437" s="18"/>
      <c r="L437" s="5"/>
      <c r="M437" s="5"/>
      <c r="N437" s="5"/>
    </row>
    <row r="438" spans="1:14" x14ac:dyDescent="0.25">
      <c r="A438" s="5"/>
      <c r="B438" s="15" t="s">
        <v>1293</v>
      </c>
      <c r="C438" s="15" t="s">
        <v>2008</v>
      </c>
      <c r="D438" s="52" t="s">
        <v>1294</v>
      </c>
      <c r="E438" s="61" t="str">
        <f>IF(ISNUMBER(SEARCH("http",Shares[[#This Row],[Video Text]])),HYPERLINK(Shares[[#This Row],[Video Text]],"Video Link"),"")</f>
        <v>Video Link</v>
      </c>
      <c r="F438" s="16" t="s">
        <v>1295</v>
      </c>
      <c r="G438" s="16" t="s">
        <v>1296</v>
      </c>
      <c r="H438" s="8" t="s">
        <v>30</v>
      </c>
      <c r="I438" s="15" t="s">
        <v>1292</v>
      </c>
      <c r="J438" s="28">
        <v>44359</v>
      </c>
      <c r="K438" s="18"/>
      <c r="L438" s="5"/>
      <c r="M438" s="5"/>
      <c r="N438" s="5"/>
    </row>
    <row r="439" spans="1:14" x14ac:dyDescent="0.25">
      <c r="A439" s="5"/>
      <c r="B439" s="15" t="s">
        <v>1299</v>
      </c>
      <c r="C439" s="15" t="s">
        <v>2008</v>
      </c>
      <c r="D439" s="52" t="s">
        <v>1860</v>
      </c>
      <c r="E439" s="61" t="str">
        <f>IF(ISNUMBER(SEARCH("http",Shares[[#This Row],[Video Text]])),HYPERLINK(Shares[[#This Row],[Video Text]],"Video Link"),"")</f>
        <v>Video Link</v>
      </c>
      <c r="F439" s="16" t="s">
        <v>1300</v>
      </c>
      <c r="G439" s="16" t="s">
        <v>295</v>
      </c>
      <c r="H439" s="8" t="s">
        <v>30</v>
      </c>
      <c r="I439" s="15" t="s">
        <v>1301</v>
      </c>
      <c r="J439" s="28">
        <v>44359</v>
      </c>
      <c r="K439" s="18"/>
      <c r="L439" s="5"/>
      <c r="M439" s="5"/>
      <c r="N439" s="5"/>
    </row>
    <row r="440" spans="1:14" x14ac:dyDescent="0.25">
      <c r="A440" s="5"/>
      <c r="B440" s="15" t="s">
        <v>1286</v>
      </c>
      <c r="C440" s="15" t="s">
        <v>2008</v>
      </c>
      <c r="D440" s="52" t="s">
        <v>1287</v>
      </c>
      <c r="E440" s="61" t="str">
        <f>IF(ISNUMBER(SEARCH("http",Shares[[#This Row],[Video Text]])),HYPERLINK(Shares[[#This Row],[Video Text]],"Video Link"),"")</f>
        <v/>
      </c>
      <c r="F440" s="16" t="s">
        <v>1169</v>
      </c>
      <c r="G440" s="16" t="s">
        <v>1170</v>
      </c>
      <c r="H440" s="8" t="s">
        <v>13</v>
      </c>
      <c r="I440" s="15" t="s">
        <v>2181</v>
      </c>
      <c r="J440" s="28">
        <v>44359</v>
      </c>
      <c r="K440" s="18"/>
      <c r="L440" s="5"/>
      <c r="M440" s="5"/>
      <c r="N440" s="5"/>
    </row>
    <row r="441" spans="1:14" x14ac:dyDescent="0.25">
      <c r="A441" s="5"/>
      <c r="B441" s="15" t="s">
        <v>1302</v>
      </c>
      <c r="C441" s="15" t="s">
        <v>2010</v>
      </c>
      <c r="D441" s="52" t="s">
        <v>1861</v>
      </c>
      <c r="E441" s="61" t="str">
        <f>IF(ISNUMBER(SEARCH("http",Shares[[#This Row],[Video Text]])),HYPERLINK(Shares[[#This Row],[Video Text]],"Video Link"),"")</f>
        <v>Video Link</v>
      </c>
      <c r="F441" s="16" t="s">
        <v>1303</v>
      </c>
      <c r="G441" s="16" t="s">
        <v>1304</v>
      </c>
      <c r="H441" s="8" t="s">
        <v>30</v>
      </c>
      <c r="I441" s="15" t="s">
        <v>728</v>
      </c>
      <c r="J441" s="28">
        <v>44360</v>
      </c>
      <c r="K441" s="18"/>
      <c r="L441" s="5"/>
      <c r="M441" s="5"/>
      <c r="N441" s="5"/>
    </row>
    <row r="442" spans="1:14" x14ac:dyDescent="0.25">
      <c r="A442" s="5"/>
      <c r="B442" s="15" t="s">
        <v>1305</v>
      </c>
      <c r="C442" s="15" t="s">
        <v>2010</v>
      </c>
      <c r="D442" s="52" t="s">
        <v>1306</v>
      </c>
      <c r="E442" s="61" t="str">
        <f>IF(ISNUMBER(SEARCH("http",Shares[[#This Row],[Video Text]])),HYPERLINK(Shares[[#This Row],[Video Text]],"Video Link"),"")</f>
        <v>Video Link</v>
      </c>
      <c r="F442" s="18" t="s">
        <v>1307</v>
      </c>
      <c r="G442" s="18" t="s">
        <v>1308</v>
      </c>
      <c r="H442" s="8" t="s">
        <v>30</v>
      </c>
      <c r="I442" s="15" t="s">
        <v>1309</v>
      </c>
      <c r="J442" s="28">
        <v>44360</v>
      </c>
      <c r="K442" s="18"/>
      <c r="L442" s="5"/>
      <c r="M442" s="5"/>
      <c r="N442" s="5"/>
    </row>
    <row r="443" spans="1:14" x14ac:dyDescent="0.25">
      <c r="A443" s="5"/>
      <c r="B443" s="15" t="s">
        <v>1314</v>
      </c>
      <c r="C443" s="15" t="s">
        <v>2008</v>
      </c>
      <c r="D443" s="18" t="s">
        <v>16</v>
      </c>
      <c r="E443" s="61" t="str">
        <f>IF(ISNUMBER(SEARCH("http",Shares[[#This Row],[Video Text]])),HYPERLINK(Shares[[#This Row],[Video Text]],"Video Link"),"")</f>
        <v/>
      </c>
      <c r="F443" s="16" t="s">
        <v>591</v>
      </c>
      <c r="G443" s="16" t="s">
        <v>592</v>
      </c>
      <c r="H443" s="8" t="s">
        <v>30</v>
      </c>
      <c r="I443" s="15" t="s">
        <v>465</v>
      </c>
      <c r="J443" s="28">
        <v>44360</v>
      </c>
      <c r="K443" s="18"/>
      <c r="L443" s="5"/>
      <c r="M443" s="5"/>
      <c r="N443" s="5"/>
    </row>
    <row r="444" spans="1:14" x14ac:dyDescent="0.25">
      <c r="A444" s="5"/>
      <c r="B444" s="15" t="s">
        <v>1310</v>
      </c>
      <c r="C444" s="15" t="s">
        <v>2010</v>
      </c>
      <c r="D444" s="52" t="s">
        <v>1311</v>
      </c>
      <c r="E444" s="61" t="str">
        <f>IF(ISNUMBER(SEARCH("http",Shares[[#This Row],[Video Text]])),HYPERLINK(Shares[[#This Row],[Video Text]],"Video Link"),"")</f>
        <v>Video Link</v>
      </c>
      <c r="F444" s="16" t="s">
        <v>1312</v>
      </c>
      <c r="G444" s="16" t="s">
        <v>1313</v>
      </c>
      <c r="H4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4" s="15" t="s">
        <v>854</v>
      </c>
      <c r="J444" s="28">
        <v>44360</v>
      </c>
      <c r="K444" s="18"/>
      <c r="L444" s="5"/>
      <c r="M444" s="5"/>
      <c r="N444" s="5"/>
    </row>
    <row r="445" spans="1:14" x14ac:dyDescent="0.25">
      <c r="A445" s="5"/>
      <c r="B445" s="15" t="s">
        <v>1317</v>
      </c>
      <c r="C445" s="15" t="s">
        <v>37</v>
      </c>
      <c r="D445" s="18" t="s">
        <v>62</v>
      </c>
      <c r="E445" s="61" t="str">
        <f>IF(ISNUMBER(SEARCH("http",Shares[[#This Row],[Video Text]])),HYPERLINK(Shares[[#This Row],[Video Text]],"Video Link"),"")</f>
        <v/>
      </c>
      <c r="F445" s="18" t="s">
        <v>37</v>
      </c>
      <c r="G445" s="18" t="s">
        <v>37</v>
      </c>
      <c r="H445" s="8" t="s">
        <v>422</v>
      </c>
      <c r="I445" s="15" t="s">
        <v>132</v>
      </c>
      <c r="J445" s="28">
        <v>44361</v>
      </c>
      <c r="K445" s="18"/>
      <c r="L445" s="5"/>
      <c r="M445" s="5"/>
      <c r="N445" s="5"/>
    </row>
    <row r="446" spans="1:14" x14ac:dyDescent="0.25">
      <c r="A446" s="5"/>
      <c r="B446" s="15" t="s">
        <v>1315</v>
      </c>
      <c r="C446" s="15" t="s">
        <v>37</v>
      </c>
      <c r="D446" s="52" t="s">
        <v>1316</v>
      </c>
      <c r="E446" s="61" t="str">
        <f>IF(ISNUMBER(SEARCH("http",Shares[[#This Row],[Video Text]])),HYPERLINK(Shares[[#This Row],[Video Text]],"Video Link"),"")</f>
        <v>Video Link</v>
      </c>
      <c r="F446" s="18" t="s">
        <v>37</v>
      </c>
      <c r="G446" s="18" t="s">
        <v>37</v>
      </c>
      <c r="H446" s="8" t="s">
        <v>298</v>
      </c>
      <c r="I446" s="15" t="s">
        <v>132</v>
      </c>
      <c r="J446" s="28">
        <v>44361</v>
      </c>
      <c r="K446" s="18"/>
      <c r="L446" s="5"/>
      <c r="M446" s="5"/>
      <c r="N446" s="5"/>
    </row>
    <row r="447" spans="1:14" x14ac:dyDescent="0.25">
      <c r="A447" s="5"/>
      <c r="B447" s="15" t="s">
        <v>1320</v>
      </c>
      <c r="C447" s="15" t="s">
        <v>37</v>
      </c>
      <c r="D447" s="52" t="s">
        <v>1862</v>
      </c>
      <c r="E447" s="61" t="str">
        <f>IF(ISNUMBER(SEARCH("http",Shares[[#This Row],[Video Text]])),HYPERLINK(Shares[[#This Row],[Video Text]],"Video Link"),"")</f>
        <v>Video Link</v>
      </c>
      <c r="F447" s="18" t="s">
        <v>1321</v>
      </c>
      <c r="G447" s="18" t="s">
        <v>1322</v>
      </c>
      <c r="H447" s="8" t="s">
        <v>39</v>
      </c>
      <c r="I447" s="15" t="s">
        <v>585</v>
      </c>
      <c r="J447" s="28">
        <v>44362</v>
      </c>
      <c r="K447" s="18"/>
      <c r="L447" s="5"/>
      <c r="M447" s="5"/>
      <c r="N447" s="5"/>
    </row>
    <row r="448" spans="1:14" x14ac:dyDescent="0.25">
      <c r="A448" s="5"/>
      <c r="B448" s="15" t="s">
        <v>1318</v>
      </c>
      <c r="C448" s="15" t="s">
        <v>2008</v>
      </c>
      <c r="D448" s="52" t="s">
        <v>1319</v>
      </c>
      <c r="E448" s="61" t="str">
        <f>IF(ISNUMBER(SEARCH("http",Shares[[#This Row],[Video Text]])),HYPERLINK(Shares[[#This Row],[Video Text]],"Video Link"),"")</f>
        <v>Video Link</v>
      </c>
      <c r="F448" s="18" t="s">
        <v>1088</v>
      </c>
      <c r="G448" s="18" t="s">
        <v>644</v>
      </c>
      <c r="H4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448" s="15" t="s">
        <v>988</v>
      </c>
      <c r="J448" s="28">
        <v>44362</v>
      </c>
      <c r="K448" s="18"/>
      <c r="L448" s="5"/>
      <c r="M448" s="5"/>
      <c r="N448" s="5"/>
    </row>
    <row r="449" spans="1:14" x14ac:dyDescent="0.25">
      <c r="A449" s="5"/>
      <c r="B449" s="15" t="s">
        <v>1328</v>
      </c>
      <c r="C449" s="15" t="s">
        <v>37</v>
      </c>
      <c r="D449" s="52" t="s">
        <v>1863</v>
      </c>
      <c r="E449" s="61" t="str">
        <f>IF(ISNUMBER(SEARCH("http",Shares[[#This Row],[Video Text]])),HYPERLINK(Shares[[#This Row],[Video Text]],"Video Link"),"")</f>
        <v>Video Link</v>
      </c>
      <c r="F449" s="18" t="s">
        <v>1329</v>
      </c>
      <c r="G449" s="18" t="s">
        <v>1330</v>
      </c>
      <c r="H449" s="8" t="s">
        <v>39</v>
      </c>
      <c r="I449" s="15" t="s">
        <v>177</v>
      </c>
      <c r="J449" s="28">
        <v>44363</v>
      </c>
      <c r="K449" s="18"/>
      <c r="L449" s="5"/>
      <c r="M449" s="5"/>
      <c r="N449" s="5"/>
    </row>
    <row r="450" spans="1:14" x14ac:dyDescent="0.25">
      <c r="A450" s="5"/>
      <c r="B450" s="15" t="s">
        <v>803</v>
      </c>
      <c r="C450" s="15" t="s">
        <v>2008</v>
      </c>
      <c r="D450" s="52" t="s">
        <v>1323</v>
      </c>
      <c r="E450" s="61" t="str">
        <f>IF(ISNUMBER(SEARCH("http",Shares[[#This Row],[Video Text]])),HYPERLINK(Shares[[#This Row],[Video Text]],"Video Link"),"")</f>
        <v>Video Link</v>
      </c>
      <c r="F450" s="18" t="s">
        <v>1324</v>
      </c>
      <c r="G450" s="18" t="s">
        <v>1325</v>
      </c>
      <c r="H450" s="8" t="s">
        <v>30</v>
      </c>
      <c r="I450" s="15" t="s">
        <v>1222</v>
      </c>
      <c r="J450" s="28">
        <v>44363</v>
      </c>
      <c r="K450" s="18"/>
      <c r="L450" s="5"/>
      <c r="M450" s="5"/>
      <c r="N450" s="5"/>
    </row>
    <row r="451" spans="1:14" x14ac:dyDescent="0.25">
      <c r="A451" s="5"/>
      <c r="B451" s="15" t="s">
        <v>1135</v>
      </c>
      <c r="C451" s="15" t="s">
        <v>2008</v>
      </c>
      <c r="D451" s="52" t="s">
        <v>1326</v>
      </c>
      <c r="E451" s="61" t="str">
        <f>IF(ISNUMBER(SEARCH("http",Shares[[#This Row],[Video Text]])),HYPERLINK(Shares[[#This Row],[Video Text]],"Video Link"),"")</f>
        <v>Video Link</v>
      </c>
      <c r="F451" s="18" t="s">
        <v>845</v>
      </c>
      <c r="G451" s="18" t="s">
        <v>810</v>
      </c>
      <c r="H451" s="8" t="s">
        <v>30</v>
      </c>
      <c r="I451" s="15" t="s">
        <v>1327</v>
      </c>
      <c r="J451" s="28">
        <v>44363</v>
      </c>
      <c r="K451" s="18"/>
      <c r="L451" s="5"/>
      <c r="M451" s="5"/>
      <c r="N451" s="5"/>
    </row>
    <row r="452" spans="1:14" x14ac:dyDescent="0.25">
      <c r="A452" s="5"/>
      <c r="B452" s="15" t="s">
        <v>1331</v>
      </c>
      <c r="C452" s="15" t="s">
        <v>2013</v>
      </c>
      <c r="D452" s="52" t="s">
        <v>1332</v>
      </c>
      <c r="E452" s="61" t="str">
        <f>IF(ISNUMBER(SEARCH("http",Shares[[#This Row],[Video Text]])),HYPERLINK(Shares[[#This Row],[Video Text]],"Video Link"),"")</f>
        <v>Video Link</v>
      </c>
      <c r="F452" s="18" t="s">
        <v>1333</v>
      </c>
      <c r="G452" s="18" t="s">
        <v>1334</v>
      </c>
      <c r="H452" s="8" t="s">
        <v>30</v>
      </c>
      <c r="I452" s="15" t="s">
        <v>347</v>
      </c>
      <c r="J452" s="28">
        <v>44365</v>
      </c>
      <c r="K452" s="18"/>
      <c r="L452" s="5"/>
      <c r="M452" s="5"/>
      <c r="N452" s="5"/>
    </row>
    <row r="453" spans="1:14" x14ac:dyDescent="0.25">
      <c r="A453" s="5"/>
      <c r="B453" s="15" t="s">
        <v>1335</v>
      </c>
      <c r="C453" s="15" t="s">
        <v>2013</v>
      </c>
      <c r="D453" s="52" t="s">
        <v>1336</v>
      </c>
      <c r="E453" s="61" t="str">
        <f>IF(ISNUMBER(SEARCH("http",Shares[[#This Row],[Video Text]])),HYPERLINK(Shares[[#This Row],[Video Text]],"Video Link"),"")</f>
        <v>Video Link</v>
      </c>
      <c r="F453" s="18" t="s">
        <v>1337</v>
      </c>
      <c r="G453" s="18" t="s">
        <v>575</v>
      </c>
      <c r="H453" s="8" t="s">
        <v>30</v>
      </c>
      <c r="I453" s="15" t="s">
        <v>347</v>
      </c>
      <c r="J453" s="28">
        <v>44365</v>
      </c>
      <c r="K453" s="18"/>
      <c r="L453" s="5"/>
      <c r="M453" s="5"/>
      <c r="N453" s="5"/>
    </row>
    <row r="454" spans="1:14" x14ac:dyDescent="0.25">
      <c r="A454" s="5"/>
      <c r="B454" s="15" t="s">
        <v>1338</v>
      </c>
      <c r="C454" s="15" t="s">
        <v>2013</v>
      </c>
      <c r="D454" s="52" t="s">
        <v>1339</v>
      </c>
      <c r="E454" s="61" t="str">
        <f>IF(ISNUMBER(SEARCH("http",Shares[[#This Row],[Video Text]])),HYPERLINK(Shares[[#This Row],[Video Text]],"Video Link"),"")</f>
        <v>Video Link</v>
      </c>
      <c r="F454" s="18" t="s">
        <v>1340</v>
      </c>
      <c r="G454" s="18" t="s">
        <v>1341</v>
      </c>
      <c r="H454" s="8" t="s">
        <v>30</v>
      </c>
      <c r="I454" s="15" t="s">
        <v>347</v>
      </c>
      <c r="J454" s="28">
        <v>44365</v>
      </c>
      <c r="K454" s="18"/>
      <c r="L454" s="5"/>
      <c r="M454" s="5"/>
      <c r="N454" s="5"/>
    </row>
    <row r="455" spans="1:14" x14ac:dyDescent="0.25">
      <c r="A455" s="5"/>
      <c r="B455" s="15" t="s">
        <v>1344</v>
      </c>
      <c r="C455" s="15" t="s">
        <v>37</v>
      </c>
      <c r="D455" s="18" t="s">
        <v>62</v>
      </c>
      <c r="E455" s="61" t="str">
        <f>IF(ISNUMBER(SEARCH("http",Shares[[#This Row],[Video Text]])),HYPERLINK(Shares[[#This Row],[Video Text]],"Video Link"),"")</f>
        <v/>
      </c>
      <c r="F455" s="18" t="str">
        <f>IF(Shares[[#This Row],[File Name]]&lt;&gt;"",TRIM(LEFT(Shares[[#This Row],[File Name]],SEARCH("-",Shares[[#This Row],[File Name]],1)-1)),"")</f>
        <v>Baby Got Back</v>
      </c>
      <c r="G455" s="18" t="str">
        <f>IF(Shares[[#This Row],[File Name]]&lt;&gt;"",TRIM(MID(Shares[[#This Row],[File Name]],SEARCH("-",Shares[[#This Row],[File Name]])+1,SEARCH("(",Shares[[#This Row],[File Name]]) - SEARCH("-",Shares[[#This Row],[File Name]])-1)),"")</f>
        <v>Sir Mix-a-Lot</v>
      </c>
      <c r="H45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5" s="15" t="s">
        <v>740</v>
      </c>
      <c r="J455" s="28">
        <v>44366</v>
      </c>
      <c r="K455" s="18"/>
      <c r="L455" s="5"/>
      <c r="M455" s="5"/>
      <c r="N455" s="5"/>
    </row>
    <row r="456" spans="1:14" x14ac:dyDescent="0.25">
      <c r="A456" s="5"/>
      <c r="B456" s="15" t="s">
        <v>1345</v>
      </c>
      <c r="C456" s="15" t="s">
        <v>37</v>
      </c>
      <c r="D456" s="52" t="s">
        <v>1864</v>
      </c>
      <c r="E456" s="61" t="str">
        <f>IF(ISNUMBER(SEARCH("http",Shares[[#This Row],[Video Text]])),HYPERLINK(Shares[[#This Row],[Video Text]],"Video Link"),"")</f>
        <v>Video Link</v>
      </c>
      <c r="F456" s="18" t="str">
        <f>IF(Shares[[#This Row],[File Name]]&lt;&gt;"",TRIM(LEFT(Shares[[#This Row],[File Name]],SEARCH("-",Shares[[#This Row],[File Name]],1)-1)),"")</f>
        <v>You Are My Hiding Place</v>
      </c>
      <c r="G456" s="18" t="str">
        <f>IF(Shares[[#This Row],[File Name]]&lt;&gt;"",TRIM(MID(Shares[[#This Row],[File Name]],SEARCH("-",Shares[[#This Row],[File Name]])+1,SEARCH("(",Shares[[#This Row],[File Name]]) - SEARCH("-",Shares[[#This Row],[File Name]])-1)),"")</f>
        <v>Maranatha Singers</v>
      </c>
      <c r="H45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56" s="15" t="s">
        <v>14</v>
      </c>
      <c r="J456" s="28">
        <v>44366</v>
      </c>
      <c r="K456" s="18"/>
      <c r="L456" s="5"/>
      <c r="M456" s="5"/>
      <c r="N456" s="5"/>
    </row>
    <row r="457" spans="1:14" x14ac:dyDescent="0.25">
      <c r="A457" s="5"/>
      <c r="B457" s="15" t="s">
        <v>360</v>
      </c>
      <c r="C457" s="15" t="s">
        <v>2008</v>
      </c>
      <c r="D457" s="52" t="s">
        <v>1342</v>
      </c>
      <c r="E457" s="61" t="str">
        <f>IF(ISNUMBER(SEARCH("http",Shares[[#This Row],[Video Text]])),HYPERLINK(Shares[[#This Row],[Video Text]],"Video Link"),"")</f>
        <v>Video Link</v>
      </c>
      <c r="F457" s="18" t="str">
        <f>IF(Shares[[#This Row],[File Name]]&lt;&gt;"",TRIM(LEFT(Shares[[#This Row],[File Name]],SEARCH("-",Shares[[#This Row],[File Name]],1)-1)),"")</f>
        <v>Noel</v>
      </c>
      <c r="G457" s="1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4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7" s="15" t="s">
        <v>1343</v>
      </c>
      <c r="J457" s="28">
        <v>44366</v>
      </c>
      <c r="K457" s="18"/>
      <c r="L457" s="5"/>
      <c r="M457" s="5"/>
      <c r="N457" s="5"/>
    </row>
    <row r="458" spans="1:14" x14ac:dyDescent="0.25">
      <c r="A458" s="5"/>
      <c r="B458" s="15" t="s">
        <v>1346</v>
      </c>
      <c r="C458" s="15" t="s">
        <v>2008</v>
      </c>
      <c r="D458" s="52" t="s">
        <v>1865</v>
      </c>
      <c r="E458" s="61" t="str">
        <f>IF(ISNUMBER(SEARCH("http",Shares[[#This Row],[Video Text]])),HYPERLINK(Shares[[#This Row],[Video Text]],"Video Link"),"")</f>
        <v>Video Link</v>
      </c>
      <c r="F458" s="18" t="str">
        <f>IF(Shares[[#This Row],[File Name]]&lt;&gt;"",TRIM(LEFT(Shares[[#This Row],[File Name]],SEARCH("-",Shares[[#This Row],[File Name]],1)-1)),"")</f>
        <v>Let it Go</v>
      </c>
      <c r="G458" s="1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45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8" s="15" t="s">
        <v>499</v>
      </c>
      <c r="J458" s="28">
        <v>44368</v>
      </c>
      <c r="K458" s="18" t="s">
        <v>2355</v>
      </c>
      <c r="L458" s="5"/>
      <c r="M458" s="5"/>
      <c r="N458" s="5"/>
    </row>
    <row r="459" spans="1:14" x14ac:dyDescent="0.25">
      <c r="A459" s="5"/>
      <c r="B459" s="15" t="s">
        <v>1347</v>
      </c>
      <c r="C459" s="15" t="s">
        <v>2008</v>
      </c>
      <c r="D459" s="52" t="s">
        <v>1348</v>
      </c>
      <c r="E459" s="61" t="str">
        <f>IF(ISNUMBER(SEARCH("http",Shares[[#This Row],[Video Text]])),HYPERLINK(Shares[[#This Row],[Video Text]],"Video Link"),"")</f>
        <v>Video Link</v>
      </c>
      <c r="F459" s="18" t="str">
        <f>IF(Shares[[#This Row],[File Name]]&lt;&gt;"",TRIM(LEFT(Shares[[#This Row],[File Name]],SEARCH("-",Shares[[#This Row],[File Name]],1)-1)),"")</f>
        <v>Baby Come Home For Christmas</v>
      </c>
      <c r="G459" s="18" t="str">
        <f>IF(Shares[[#This Row],[File Name]]&lt;&gt;"",TRIM(MID(Shares[[#This Row],[File Name]],SEARCH("-",Shares[[#This Row],[File Name]])+1,SEARCH("(",Shares[[#This Row],[File Name]]) - SEARCH("-",Shares[[#This Row],[File Name]])-1)),"")</f>
        <v>Buble</v>
      </c>
      <c r="H45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59" s="15" t="s">
        <v>1349</v>
      </c>
      <c r="J459" s="28">
        <v>44368</v>
      </c>
      <c r="K459" s="18"/>
      <c r="L459" s="5"/>
      <c r="M459" s="5"/>
      <c r="N459" s="5"/>
    </row>
    <row r="460" spans="1:14" x14ac:dyDescent="0.25">
      <c r="A460" s="5"/>
      <c r="B460" s="15" t="s">
        <v>1350</v>
      </c>
      <c r="C460" s="15" t="s">
        <v>2008</v>
      </c>
      <c r="D460" s="52" t="s">
        <v>1351</v>
      </c>
      <c r="E460" s="61" t="str">
        <f>IF(ISNUMBER(SEARCH("http",Shares[[#This Row],[Video Text]])),HYPERLINK(Shares[[#This Row],[Video Text]],"Video Link"),"")</f>
        <v>Video Link</v>
      </c>
      <c r="F460" s="18" t="str">
        <f>IF(Shares[[#This Row],[File Name]]&lt;&gt;"",TRIM(LEFT(Shares[[#This Row],[File Name]],SEARCH("-",Shares[[#This Row],[File Name]],1)-1)),"")</f>
        <v>The Most Wonderful Time of the Year</v>
      </c>
      <c r="G46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6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0" s="15" t="s">
        <v>1349</v>
      </c>
      <c r="J460" s="28">
        <v>44368</v>
      </c>
      <c r="K460" s="18"/>
      <c r="L460" s="5"/>
      <c r="M460" s="5"/>
      <c r="N460" s="5"/>
    </row>
    <row r="461" spans="1:14" x14ac:dyDescent="0.25">
      <c r="A461" s="5"/>
      <c r="B461" s="15" t="s">
        <v>1352</v>
      </c>
      <c r="C461" s="15" t="s">
        <v>2008</v>
      </c>
      <c r="D461" s="52" t="s">
        <v>1866</v>
      </c>
      <c r="E461" s="61" t="str">
        <f>IF(ISNUMBER(SEARCH("http",Shares[[#This Row],[Video Text]])),HYPERLINK(Shares[[#This Row],[Video Text]],"Video Link"),"")</f>
        <v>Video Link</v>
      </c>
      <c r="F461" s="18" t="str">
        <f>IF(Shares[[#This Row],[File Name]]&lt;&gt;"",TRIM(LEFT(Shares[[#This Row],[File Name]],SEARCH("-",Shares[[#This Row],[File Name]],1)-1)),"")</f>
        <v>Pada Śnieg</v>
      </c>
      <c r="G461" s="18" t="str">
        <f>IF(Shares[[#This Row],[File Name]]&lt;&gt;"",TRIM(MID(Shares[[#This Row],[File Name]],SEARCH("-",Shares[[#This Row],[File Name]])+1,SEARCH("(",Shares[[#This Row],[File Name]]) - SEARCH("-",Shares[[#This Row],[File Name]])-1)),"")</f>
        <v>Edyta Górniak</v>
      </c>
      <c r="H4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1" s="15" t="s">
        <v>1353</v>
      </c>
      <c r="J461" s="28">
        <v>44368</v>
      </c>
      <c r="K461" s="18"/>
      <c r="L461" s="5"/>
      <c r="M461" s="5"/>
      <c r="N461" s="5"/>
    </row>
    <row r="462" spans="1:14" x14ac:dyDescent="0.25">
      <c r="A462" s="5"/>
      <c r="B462" s="15" t="s">
        <v>1354</v>
      </c>
      <c r="C462" s="15" t="s">
        <v>2008</v>
      </c>
      <c r="D462" s="52" t="s">
        <v>1355</v>
      </c>
      <c r="E462" s="61" t="str">
        <f>IF(ISNUMBER(SEARCH("http",Shares[[#This Row],[Video Text]])),HYPERLINK(Shares[[#This Row],[Video Text]],"Video Link"),"")</f>
        <v>Video Link</v>
      </c>
      <c r="F462" s="18" t="str">
        <f>IF(Shares[[#This Row],[File Name]]&lt;&gt;"",TRIM(LEFT(Shares[[#This Row],[File Name]],SEARCH("-",Shares[[#This Row],[File Name]],1)-1)),"")</f>
        <v>My House</v>
      </c>
      <c r="G462" s="18" t="str">
        <f>IF(Shares[[#This Row],[File Name]]&lt;&gt;"",TRIM(MID(Shares[[#This Row],[File Name]],SEARCH("-",Shares[[#This Row],[File Name]])+1,SEARCH("(",Shares[[#This Row],[File Name]]) - SEARCH("-",Shares[[#This Row],[File Name]])-1)),"")</f>
        <v>Flo Rida</v>
      </c>
      <c r="H4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2" s="15" t="s">
        <v>1356</v>
      </c>
      <c r="J462" s="28">
        <v>44369</v>
      </c>
      <c r="K462" s="18"/>
      <c r="L462" s="5"/>
      <c r="M462" s="5"/>
      <c r="N462" s="5"/>
    </row>
    <row r="463" spans="1:14" x14ac:dyDescent="0.25">
      <c r="A463" s="5"/>
      <c r="B463" s="15" t="s">
        <v>1135</v>
      </c>
      <c r="C463" s="15" t="s">
        <v>2008</v>
      </c>
      <c r="D463" s="52" t="s">
        <v>1357</v>
      </c>
      <c r="E463" s="61" t="str">
        <f>IF(ISNUMBER(SEARCH("http",Shares[[#This Row],[Video Text]])),HYPERLINK(Shares[[#This Row],[Video Text]],"Video Link"),"")</f>
        <v>Video Link</v>
      </c>
      <c r="F463" s="18" t="str">
        <f>IF(Shares[[#This Row],[File Name]]&lt;&gt;"",TRIM(LEFT(Shares[[#This Row],[File Name]],SEARCH("-",Shares[[#This Row],[File Name]],1)-1)),"")</f>
        <v>Candy Cane Lane</v>
      </c>
      <c r="G463" s="1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4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3" s="15" t="s">
        <v>1358</v>
      </c>
      <c r="J463" s="28">
        <v>44369</v>
      </c>
      <c r="K463" s="18"/>
      <c r="L463" s="5"/>
      <c r="M463" s="5"/>
      <c r="N463" s="5"/>
    </row>
    <row r="464" spans="1:14" x14ac:dyDescent="0.25">
      <c r="A464" s="5"/>
      <c r="B464" s="15" t="s">
        <v>1359</v>
      </c>
      <c r="C464" s="15" t="s">
        <v>2008</v>
      </c>
      <c r="D464" s="52" t="s">
        <v>1867</v>
      </c>
      <c r="E464" s="61" t="str">
        <f>IF(ISNUMBER(SEARCH("http",Shares[[#This Row],[Video Text]])),HYPERLINK(Shares[[#This Row],[Video Text]],"Video Link"),"")</f>
        <v>Video Link</v>
      </c>
      <c r="F464" s="18" t="str">
        <f>IF(Shares[[#This Row],[File Name]]&lt;&gt;"",TRIM(LEFT(Shares[[#This Row],[File Name]],SEARCH("-",Shares[[#This Row],[File Name]],1)-1)),"")</f>
        <v>Trolls sound track</v>
      </c>
      <c r="G464" s="18" t="s">
        <v>1360</v>
      </c>
      <c r="H4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4" s="15" t="s">
        <v>1301</v>
      </c>
      <c r="J464" s="28">
        <v>44369</v>
      </c>
      <c r="K464" s="18"/>
      <c r="L464" s="5"/>
      <c r="M464" s="5"/>
      <c r="N464" s="5"/>
    </row>
    <row r="465" spans="1:14" x14ac:dyDescent="0.25">
      <c r="A465" s="5"/>
      <c r="B465" s="15" t="s">
        <v>1361</v>
      </c>
      <c r="C465" s="15" t="s">
        <v>37</v>
      </c>
      <c r="D465" s="52" t="s">
        <v>1362</v>
      </c>
      <c r="E465" s="61" t="str">
        <f>IF(ISNUMBER(SEARCH("http",Shares[[#This Row],[Video Text]])),HYPERLINK(Shares[[#This Row],[Video Text]],"Video Link"),"")</f>
        <v>Video Link</v>
      </c>
      <c r="F465" s="18" t="s">
        <v>37</v>
      </c>
      <c r="G465" s="18" t="s">
        <v>37</v>
      </c>
      <c r="H465" s="8" t="str">
        <f>IF(Shares[[#This Row],[File Name]]&lt;&gt;"",TRIM(MID(Shares[[#This Row],[File Name]],SEARCH("(",Shares[[#This Row],[File Name]])+1,SEARCH(")",Shares[[#This Row],[File Name]]) - SEARCH("(",Shares[[#This Row],[File Name]])-1)),"")</f>
        <v>Intro</v>
      </c>
      <c r="I465" s="15" t="s">
        <v>795</v>
      </c>
      <c r="J465" s="28">
        <v>44371</v>
      </c>
      <c r="K465" s="18"/>
      <c r="L465" s="5"/>
      <c r="M465" s="5"/>
      <c r="N465" s="5"/>
    </row>
    <row r="466" spans="1:14" x14ac:dyDescent="0.25">
      <c r="A466" s="5"/>
      <c r="B466" s="15" t="s">
        <v>1363</v>
      </c>
      <c r="C466" s="15"/>
      <c r="D466" s="52" t="s">
        <v>1364</v>
      </c>
      <c r="E466" s="61" t="str">
        <f>IF(ISNUMBER(SEARCH("http",Shares[[#This Row],[Video Text]])),HYPERLINK(Shares[[#This Row],[Video Text]],"Video Link"),"")</f>
        <v>Video Link</v>
      </c>
      <c r="F466" s="18" t="str">
        <f>IF(Shares[[#This Row],[File Name]]&lt;&gt;"",TRIM(LEFT(Shares[[#This Row],[File Name]],SEARCH("-",Shares[[#This Row],[File Name]],1)-1)),"")</f>
        <v>Paradise City Short Edit</v>
      </c>
      <c r="G466" s="18" t="str">
        <f>IF(Shares[[#This Row],[File Name]]&lt;&gt;"",TRIM(MID(Shares[[#This Row],[File Name]],SEARCH("-",Shares[[#This Row],[File Name]])+1,SEARCH("(",Shares[[#This Row],[File Name]]) - SEARCH("-",Shares[[#This Row],[File Name]])-1)),"")</f>
        <v>Guns N' Roses</v>
      </c>
      <c r="H4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6" s="15" t="s">
        <v>795</v>
      </c>
      <c r="J466" s="28">
        <v>44371</v>
      </c>
      <c r="K466" s="18"/>
      <c r="L466" s="5"/>
      <c r="M466" s="5"/>
      <c r="N466" s="5"/>
    </row>
    <row r="467" spans="1:14" x14ac:dyDescent="0.25">
      <c r="A467" s="5"/>
      <c r="B467" s="15" t="s">
        <v>469</v>
      </c>
      <c r="C467" s="15"/>
      <c r="D467" s="52" t="s">
        <v>1365</v>
      </c>
      <c r="E467" s="61" t="str">
        <f>IF(ISNUMBER(SEARCH("http",Shares[[#This Row],[Video Text]])),HYPERLINK(Shares[[#This Row],[Video Text]],"Video Link"),"")</f>
        <v>Video Link</v>
      </c>
      <c r="F467" s="18" t="str">
        <f>IF(Shares[[#This Row],[File Name]]&lt;&gt;"",TRIM(LEFT(Shares[[#This Row],[File Name]],SEARCH("-",Shares[[#This Row],[File Name]],1)-1)),"")</f>
        <v>Firework</v>
      </c>
      <c r="G467" s="1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4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7" s="15" t="s">
        <v>529</v>
      </c>
      <c r="J467" s="28">
        <v>44371</v>
      </c>
      <c r="K467" s="18"/>
      <c r="L467" s="5"/>
      <c r="M467" s="5"/>
      <c r="N467" s="5"/>
    </row>
    <row r="468" spans="1:14" x14ac:dyDescent="0.25">
      <c r="A468" s="5"/>
      <c r="B468" s="15" t="s">
        <v>1366</v>
      </c>
      <c r="C468" s="15"/>
      <c r="D468" s="52" t="s">
        <v>1367</v>
      </c>
      <c r="E468" s="61" t="str">
        <f>IF(ISNUMBER(SEARCH("http",Shares[[#This Row],[Video Text]])),HYPERLINK(Shares[[#This Row],[Video Text]],"Video Link"),"")</f>
        <v>Video Link</v>
      </c>
      <c r="F468" s="18" t="str">
        <f>IF(Shares[[#This Row],[File Name]]&lt;&gt;"",TRIM(LEFT(Shares[[#This Row],[File Name]],SEARCH("-",Shares[[#This Row],[File Name]],1)-1)),"")</f>
        <v>My Hero</v>
      </c>
      <c r="G468" s="18" t="str">
        <f>IF(Shares[[#This Row],[File Name]]&lt;&gt;"",TRIM(MID(Shares[[#This Row],[File Name]],SEARCH("-",Shares[[#This Row],[File Name]])+1,SEARCH("(",Shares[[#This Row],[File Name]]) - SEARCH("-",Shares[[#This Row],[File Name]])-1)),"")</f>
        <v>Foo Fighters</v>
      </c>
      <c r="H4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8" s="15" t="s">
        <v>529</v>
      </c>
      <c r="J468" s="28">
        <v>44371</v>
      </c>
      <c r="K468" s="18"/>
      <c r="L468" s="5"/>
      <c r="M468" s="5"/>
      <c r="N468" s="5"/>
    </row>
    <row r="469" spans="1:14" x14ac:dyDescent="0.25">
      <c r="A469" s="5"/>
      <c r="B469" s="15" t="s">
        <v>1370</v>
      </c>
      <c r="C469" s="15" t="s">
        <v>2013</v>
      </c>
      <c r="D469" s="52" t="s">
        <v>1371</v>
      </c>
      <c r="E469" s="61" t="str">
        <f>IF(ISNUMBER(SEARCH("http",Shares[[#This Row],[Video Text]])),HYPERLINK(Shares[[#This Row],[Video Text]],"Video Link"),"")</f>
        <v>Video Link</v>
      </c>
      <c r="F469" s="18" t="str">
        <f>IF(Shares[[#This Row],[File Name]]&lt;&gt;"",TRIM(LEFT(Shares[[#This Row],[File Name]],SEARCH("-",Shares[[#This Row],[File Name]],1)-1)),"")</f>
        <v>Stars and Stripes forever</v>
      </c>
      <c r="G469" s="18" t="str">
        <f>IF(Shares[[#This Row],[File Name]]&lt;&gt;"",TRIM(MID(Shares[[#This Row],[File Name]],SEARCH("-",Shares[[#This Row],[File Name]])+1,SEARCH("(",Shares[[#This Row],[File Name]]) - SEARCH("-",Shares[[#This Row],[File Name]])-1)),"")</f>
        <v>Sousa</v>
      </c>
      <c r="H4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69" s="15" t="s">
        <v>1372</v>
      </c>
      <c r="J469" s="28">
        <v>44372</v>
      </c>
      <c r="K469" s="18"/>
      <c r="L469" s="5"/>
      <c r="M469" s="5"/>
      <c r="N469" s="5"/>
    </row>
    <row r="470" spans="1:14" x14ac:dyDescent="0.25">
      <c r="A470" s="5"/>
      <c r="B470" s="15" t="s">
        <v>1373</v>
      </c>
      <c r="C470" s="15"/>
      <c r="D470" s="52" t="s">
        <v>1374</v>
      </c>
      <c r="E470" s="61" t="str">
        <f>IF(ISNUMBER(SEARCH("http",Shares[[#This Row],[Video Text]])),HYPERLINK(Shares[[#This Row],[Video Text]],"Video Link"),"")</f>
        <v>Video Link</v>
      </c>
      <c r="F470" s="18" t="str">
        <f>IF(Shares[[#This Row],[File Name]]&lt;&gt;"",TRIM(LEFT(Shares[[#This Row],[File Name]],SEARCH("-",Shares[[#This Row],[File Name]],1)-1)),"")</f>
        <v>Hand Clap</v>
      </c>
      <c r="G470" s="18" t="str">
        <f>IF(Shares[[#This Row],[File Name]]&lt;&gt;"",TRIM(MID(Shares[[#This Row],[File Name]],SEARCH("-",Shares[[#This Row],[File Name]])+1,SEARCH("(",Shares[[#This Row],[File Name]]) - SEARCH("-",Shares[[#This Row],[File Name]])-1)),"")</f>
        <v>Fitz and The Tantrums</v>
      </c>
      <c r="H47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0" s="15" t="s">
        <v>1375</v>
      </c>
      <c r="J470" s="28">
        <v>44372</v>
      </c>
      <c r="K470" s="18"/>
      <c r="L470" s="5"/>
      <c r="M470" s="5"/>
      <c r="N470" s="5"/>
    </row>
    <row r="471" spans="1:14" x14ac:dyDescent="0.25">
      <c r="A471" s="5"/>
      <c r="B471" s="15" t="s">
        <v>1368</v>
      </c>
      <c r="C471" s="15" t="s">
        <v>2008</v>
      </c>
      <c r="D471" s="52" t="s">
        <v>1369</v>
      </c>
      <c r="E471" s="61" t="str">
        <f>IF(ISNUMBER(SEARCH("http",Shares[[#This Row],[Video Text]])),HYPERLINK(Shares[[#This Row],[Video Text]],"Video Link"),"")</f>
        <v>Video Link</v>
      </c>
      <c r="F471" s="18" t="str">
        <f>IF(Shares[[#This Row],[File Name]]&lt;&gt;"",TRIM(LEFT(Shares[[#This Row],[File Name]],SEARCH("-",Shares[[#This Row],[File Name]],1)-1)),"")</f>
        <v>It's The Most Wonderful Time Of The Year</v>
      </c>
      <c r="G471" s="18" t="str">
        <f>IF(Shares[[#This Row],[File Name]]&lt;&gt;"",TRIM(MID(Shares[[#This Row],[File Name]],SEARCH("-",Shares[[#This Row],[File Name]])+1,SEARCH("(",Shares[[#This Row],[File Name]]) - SEARCH("-",Shares[[#This Row],[File Name]])-1)),"")</f>
        <v>Andy Williams</v>
      </c>
      <c r="H471" s="8" t="s">
        <v>30</v>
      </c>
      <c r="I471" s="15" t="s">
        <v>223</v>
      </c>
      <c r="J471" s="28">
        <v>44372</v>
      </c>
      <c r="K471" s="18"/>
      <c r="L471" s="5"/>
      <c r="M471" s="5"/>
      <c r="N471" s="5"/>
    </row>
    <row r="472" spans="1:14" x14ac:dyDescent="0.25">
      <c r="A472" s="5"/>
      <c r="B472" s="15" t="s">
        <v>1376</v>
      </c>
      <c r="C472" s="15" t="s">
        <v>2008</v>
      </c>
      <c r="D472" s="52" t="s">
        <v>1377</v>
      </c>
      <c r="E472" s="61" t="str">
        <f>IF(ISNUMBER(SEARCH("http",Shares[[#This Row],[Video Text]])),HYPERLINK(Shares[[#This Row],[Video Text]],"Video Link"),"")</f>
        <v>Video Link</v>
      </c>
      <c r="F472" s="18" t="str">
        <f>IF(Shares[[#This Row],[File Name]]&lt;&gt;"",TRIM(LEFT(Shares[[#This Row],[File Name]],SEARCH("-",Shares[[#This Row],[File Name]],1)-1)),"")</f>
        <v>You're A Mean One , Mr Grinch</v>
      </c>
      <c r="G472" s="18" t="str">
        <f>IF(Shares[[#This Row],[File Name]]&lt;&gt;"",TRIM(MID(Shares[[#This Row],[File Name]],SEARCH("-",Shares[[#This Row],[File Name]])+1,SEARCH("(",Shares[[#This Row],[File Name]]) - SEARCH("-",Shares[[#This Row],[File Name]])-1)),"")</f>
        <v>Tyler the Creator</v>
      </c>
      <c r="H47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2" s="15" t="s">
        <v>1378</v>
      </c>
      <c r="J472" s="28">
        <v>44373</v>
      </c>
      <c r="K472" s="18"/>
      <c r="L472" s="5"/>
      <c r="M472" s="5"/>
      <c r="N472" s="5"/>
    </row>
    <row r="473" spans="1:14" x14ac:dyDescent="0.25">
      <c r="A473" s="5"/>
      <c r="B473" s="15" t="s">
        <v>1379</v>
      </c>
      <c r="C473" s="15"/>
      <c r="D473" s="52" t="s">
        <v>1380</v>
      </c>
      <c r="E473" s="61" t="str">
        <f>IF(ISNUMBER(SEARCH("http",Shares[[#This Row],[Video Text]])),HYPERLINK(Shares[[#This Row],[Video Text]],"Video Link"),"")</f>
        <v>Video Link</v>
      </c>
      <c r="F473" s="18" t="str">
        <f>IF(Shares[[#This Row],[File Name]]&lt;&gt;"",TRIM(LEFT(Shares[[#This Row],[File Name]],SEARCH("-",Shares[[#This Row],[File Name]],1)-1)),"")</f>
        <v>Got Me Like</v>
      </c>
      <c r="G473" s="18" t="str">
        <f>IF(Shares[[#This Row],[File Name]]&lt;&gt;"",TRIM(MID(Shares[[#This Row],[File Name]],SEARCH("-",Shares[[#This Row],[File Name]])+1,SEARCH("(",Shares[[#This Row],[File Name]]) - SEARCH("-",Shares[[#This Row],[File Name]])-1)),"")</f>
        <v>Planetboom</v>
      </c>
      <c r="H47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3" s="15" t="s">
        <v>1381</v>
      </c>
      <c r="J473" s="28">
        <v>44373</v>
      </c>
      <c r="K473" s="18"/>
      <c r="L473" s="5"/>
      <c r="M473" s="5"/>
      <c r="N473" s="5"/>
    </row>
    <row r="474" spans="1:14" x14ac:dyDescent="0.25">
      <c r="A474" s="5"/>
      <c r="B474" s="15" t="s">
        <v>1382</v>
      </c>
      <c r="C474" s="15"/>
      <c r="D474" s="52" t="s">
        <v>1383</v>
      </c>
      <c r="E474" s="61" t="str">
        <f>IF(ISNUMBER(SEARCH("http",Shares[[#This Row],[Video Text]])),HYPERLINK(Shares[[#This Row],[Video Text]],"Video Link"),"")</f>
        <v>Video Link</v>
      </c>
      <c r="F474" s="18" t="str">
        <f>IF(Shares[[#This Row],[File Name]]&lt;&gt;"",TRIM(LEFT(Shares[[#This Row],[File Name]],SEARCH("-",Shares[[#This Row],[File Name]],1)-1)),"")</f>
        <v>Mad World</v>
      </c>
      <c r="G474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47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4" s="15" t="s">
        <v>782</v>
      </c>
      <c r="J474" s="28">
        <v>44373</v>
      </c>
      <c r="K474" s="18"/>
      <c r="L474" s="5"/>
      <c r="M474" s="5"/>
      <c r="N474" s="5"/>
    </row>
    <row r="475" spans="1:14" x14ac:dyDescent="0.25">
      <c r="A475" s="5"/>
      <c r="B475" s="15" t="s">
        <v>1391</v>
      </c>
      <c r="C475" s="15" t="s">
        <v>2008</v>
      </c>
      <c r="D475" s="52" t="s">
        <v>1392</v>
      </c>
      <c r="E475" s="61" t="str">
        <f>IF(ISNUMBER(SEARCH("http",Shares[[#This Row],[Video Text]])),HYPERLINK(Shares[[#This Row],[Video Text]],"Video Link"),"")</f>
        <v>Video Link</v>
      </c>
      <c r="F475" s="18" t="str">
        <f>IF(Shares[[#This Row],[File Name]]&lt;&gt;"",TRIM(LEFT(Shares[[#This Row],[File Name]],SEARCH("-",Shares[[#This Row],[File Name]],1)-1)),"")</f>
        <v>It's The Most Wonderful Time Of The Year</v>
      </c>
      <c r="G475" s="1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4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75" s="15" t="s">
        <v>1393</v>
      </c>
      <c r="J475" s="28">
        <v>44374</v>
      </c>
      <c r="K475" s="18"/>
      <c r="L475" s="5"/>
      <c r="M475" s="5"/>
      <c r="N475" s="5"/>
    </row>
    <row r="476" spans="1:14" x14ac:dyDescent="0.25">
      <c r="A476" s="5"/>
      <c r="B476" s="15" t="s">
        <v>1384</v>
      </c>
      <c r="C476" s="15" t="s">
        <v>37</v>
      </c>
      <c r="D476" s="18" t="s">
        <v>62</v>
      </c>
      <c r="E476" s="61" t="str">
        <f>IF(ISNUMBER(SEARCH("http",Shares[[#This Row],[Video Text]])),HYPERLINK(Shares[[#This Row],[Video Text]],"Video Link"),"")</f>
        <v/>
      </c>
      <c r="F476" s="18" t="s">
        <v>37</v>
      </c>
      <c r="G476" s="18" t="s">
        <v>644</v>
      </c>
      <c r="H47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6" s="15" t="s">
        <v>1378</v>
      </c>
      <c r="J476" s="28">
        <v>44374</v>
      </c>
      <c r="K476" s="18"/>
      <c r="L476" s="5"/>
      <c r="M476" s="5"/>
      <c r="N476" s="5"/>
    </row>
    <row r="477" spans="1:14" x14ac:dyDescent="0.25">
      <c r="A477" s="5"/>
      <c r="B477" s="15" t="s">
        <v>1385</v>
      </c>
      <c r="C477" s="15" t="s">
        <v>37</v>
      </c>
      <c r="D477" s="18" t="s">
        <v>62</v>
      </c>
      <c r="E477" s="61" t="str">
        <f>IF(ISNUMBER(SEARCH("http",Shares[[#This Row],[Video Text]])),HYPERLINK(Shares[[#This Row],[Video Text]],"Video Link"),"")</f>
        <v/>
      </c>
      <c r="F477" s="18" t="s">
        <v>37</v>
      </c>
      <c r="G477" s="18" t="s">
        <v>1386</v>
      </c>
      <c r="H47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7" s="15" t="s">
        <v>1378</v>
      </c>
      <c r="J477" s="28">
        <v>44374</v>
      </c>
      <c r="K477" s="18"/>
      <c r="L477" s="5"/>
      <c r="M477" s="5"/>
      <c r="N477" s="5"/>
    </row>
    <row r="478" spans="1:14" x14ac:dyDescent="0.25">
      <c r="A478" s="5"/>
      <c r="B478" s="15" t="s">
        <v>1387</v>
      </c>
      <c r="C478" s="15" t="s">
        <v>37</v>
      </c>
      <c r="D478" s="18" t="s">
        <v>62</v>
      </c>
      <c r="E478" s="61" t="str">
        <f>IF(ISNUMBER(SEARCH("http",Shares[[#This Row],[Video Text]])),HYPERLINK(Shares[[#This Row],[Video Text]],"Video Link"),"")</f>
        <v/>
      </c>
      <c r="F478" s="18" t="s">
        <v>37</v>
      </c>
      <c r="G478" s="18" t="s">
        <v>1388</v>
      </c>
      <c r="H478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8" s="15" t="s">
        <v>1378</v>
      </c>
      <c r="J478" s="28">
        <v>44374</v>
      </c>
      <c r="K478" s="18"/>
      <c r="L478" s="5"/>
      <c r="M478" s="5"/>
      <c r="N478" s="5"/>
    </row>
    <row r="479" spans="1:14" x14ac:dyDescent="0.25">
      <c r="A479" s="5"/>
      <c r="B479" s="15" t="s">
        <v>1389</v>
      </c>
      <c r="C479" s="15" t="s">
        <v>37</v>
      </c>
      <c r="D479" s="18" t="s">
        <v>62</v>
      </c>
      <c r="E479" s="61" t="str">
        <f>IF(ISNUMBER(SEARCH("http",Shares[[#This Row],[Video Text]])),HYPERLINK(Shares[[#This Row],[Video Text]],"Video Link"),"")</f>
        <v/>
      </c>
      <c r="F479" s="18" t="s">
        <v>37</v>
      </c>
      <c r="G479" s="18" t="s">
        <v>37</v>
      </c>
      <c r="H479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79" s="15" t="s">
        <v>1378</v>
      </c>
      <c r="J479" s="28">
        <v>44374</v>
      </c>
      <c r="K479" s="18"/>
      <c r="L479" s="5"/>
      <c r="M479" s="5"/>
      <c r="N479" s="5"/>
    </row>
    <row r="480" spans="1:14" x14ac:dyDescent="0.25">
      <c r="A480" s="5"/>
      <c r="B480" s="15" t="s">
        <v>1390</v>
      </c>
      <c r="C480" s="15" t="s">
        <v>37</v>
      </c>
      <c r="D480" s="18" t="s">
        <v>62</v>
      </c>
      <c r="E480" s="61" t="str">
        <f>IF(ISNUMBER(SEARCH("http",Shares[[#This Row],[Video Text]])),HYPERLINK(Shares[[#This Row],[Video Text]],"Video Link"),"")</f>
        <v/>
      </c>
      <c r="F480" s="18" t="s">
        <v>37</v>
      </c>
      <c r="G480" s="18" t="s">
        <v>37</v>
      </c>
      <c r="H48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480" s="15" t="s">
        <v>1378</v>
      </c>
      <c r="J480" s="28">
        <v>44374</v>
      </c>
      <c r="K480" s="18"/>
      <c r="L480" s="5"/>
      <c r="M480" s="5"/>
      <c r="N480" s="5"/>
    </row>
    <row r="481" spans="1:14" x14ac:dyDescent="0.25">
      <c r="A481" s="5"/>
      <c r="B481" s="15" t="s">
        <v>1394</v>
      </c>
      <c r="C481" s="15" t="s">
        <v>2008</v>
      </c>
      <c r="D481" s="52" t="s">
        <v>1868</v>
      </c>
      <c r="E481" s="61" t="str">
        <f>IF(ISNUMBER(SEARCH("http",Shares[[#This Row],[Video Text]])),HYPERLINK(Shares[[#This Row],[Video Text]],"Video Link"),"")</f>
        <v>Video Link</v>
      </c>
      <c r="F481" s="18" t="str">
        <f>IF(Shares[[#This Row],[File Name]]&lt;&gt;"",TRIM(LEFT(Shares[[#This Row],[File Name]],SEARCH("-",Shares[[#This Row],[File Name]],1)-1)),"")</f>
        <v>Carol Of The Bells What Child Is This</v>
      </c>
      <c r="G481" s="18" t="str">
        <f>IF(Shares[[#This Row],[File Name]]&lt;&gt;"",TRIM(MID(Shares[[#This Row],[File Name]],SEARCH("-",Shares[[#This Row],[File Name]])+1,SEARCH("(",Shares[[#This Row],[File Name]]) - SEARCH("-",Shares[[#This Row],[File Name]])-1)),"")</f>
        <v>Point of Grace</v>
      </c>
      <c r="H4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1" s="15" t="s">
        <v>1222</v>
      </c>
      <c r="J481" s="28">
        <v>44375</v>
      </c>
      <c r="K481" s="18"/>
      <c r="L481" s="5"/>
      <c r="M481" s="5"/>
      <c r="N481" s="5"/>
    </row>
    <row r="482" spans="1:14" x14ac:dyDescent="0.25">
      <c r="A482" s="5"/>
      <c r="B482" s="15" t="s">
        <v>1395</v>
      </c>
      <c r="C482" s="15" t="s">
        <v>2008</v>
      </c>
      <c r="D482" s="18" t="s">
        <v>16</v>
      </c>
      <c r="E482" s="61" t="str">
        <f>IF(ISNUMBER(SEARCH("http",Shares[[#This Row],[Video Text]])),HYPERLINK(Shares[[#This Row],[Video Text]],"Video Link"),"")</f>
        <v/>
      </c>
      <c r="F482" s="18" t="str">
        <f>IF(Shares[[#This Row],[File Name]]&lt;&gt;"",TRIM(LEFT(Shares[[#This Row],[File Name]],SEARCH("-",Shares[[#This Row],[File Name]],1)-1)),"")</f>
        <v>White Christmas</v>
      </c>
      <c r="G482" s="18" t="str">
        <f>IF(Shares[[#This Row],[File Name]]&lt;&gt;"",TRIM(MID(Shares[[#This Row],[File Name]],SEARCH("-",Shares[[#This Row],[File Name]])+1,SEARCH("(",Shares[[#This Row],[File Name]]) - SEARCH("-",Shares[[#This Row],[File Name]])-1)),"")</f>
        <v>USN CC</v>
      </c>
      <c r="H4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2" s="15" t="s">
        <v>1086</v>
      </c>
      <c r="J482" s="28">
        <v>44375</v>
      </c>
      <c r="K482" s="18"/>
      <c r="L482" s="5"/>
      <c r="M482" s="5"/>
      <c r="N482" s="5"/>
    </row>
    <row r="483" spans="1:14" x14ac:dyDescent="0.25">
      <c r="A483" s="5"/>
      <c r="B483" s="15" t="s">
        <v>2170</v>
      </c>
      <c r="C483" s="15"/>
      <c r="D483" s="52" t="s">
        <v>1396</v>
      </c>
      <c r="E483" s="61" t="str">
        <f>IF(ISNUMBER(SEARCH("http",Shares[[#This Row],[Video Text]])),HYPERLINK(Shares[[#This Row],[Video Text]],"Video Link"),"")</f>
        <v>Video Link</v>
      </c>
      <c r="F483" s="18" t="str">
        <f>IF(Shares[[#This Row],[File Name]]&lt;&gt;"",TRIM(LEFT(Shares[[#This Row],[File Name]],SEARCH("-",Shares[[#This Row],[File Name]],1)-1)),"")</f>
        <v>Hotel California</v>
      </c>
      <c r="G483" s="18" t="str">
        <f>IF(Shares[[#This Row],[File Name]]&lt;&gt;"",TRIM(MID(Shares[[#This Row],[File Name]],SEARCH("-",Shares[[#This Row],[File Name]])+1,SEARCH("(",Shares[[#This Row],[File Name]]) - SEARCH("-",Shares[[#This Row],[File Name]])-1)),"")</f>
        <v>The Eagles</v>
      </c>
      <c r="H4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83" s="15" t="s">
        <v>835</v>
      </c>
      <c r="J483" s="28">
        <v>44375</v>
      </c>
      <c r="K483" s="18"/>
      <c r="L483" s="5"/>
      <c r="M483" s="5"/>
      <c r="N483" s="5"/>
    </row>
    <row r="484" spans="1:14" x14ac:dyDescent="0.25">
      <c r="A484" s="5"/>
      <c r="B484" s="15" t="s">
        <v>1397</v>
      </c>
      <c r="C484" s="15" t="s">
        <v>2008</v>
      </c>
      <c r="D484" s="52" t="s">
        <v>1869</v>
      </c>
      <c r="E484" s="61" t="str">
        <f>IF(ISNUMBER(SEARCH("http",Shares[[#This Row],[Video Text]])),HYPERLINK(Shares[[#This Row],[Video Text]],"Video Link"),"")</f>
        <v>Video Link</v>
      </c>
      <c r="F484" s="18" t="str">
        <f>IF(Shares[[#This Row],[File Name]]&lt;&gt;"",TRIM(LEFT(Shares[[#This Row],[File Name]],SEARCH("-",Shares[[#This Row],[File Name]],1)-1)),"")</f>
        <v>Dreams Of Fireflies</v>
      </c>
      <c r="G484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4" s="15" t="s">
        <v>499</v>
      </c>
      <c r="J484" s="28">
        <v>44376</v>
      </c>
      <c r="K484" s="18" t="s">
        <v>2355</v>
      </c>
      <c r="L484" s="5"/>
      <c r="M484" s="5"/>
      <c r="N484" s="5"/>
    </row>
    <row r="485" spans="1:14" x14ac:dyDescent="0.25">
      <c r="A485" s="5"/>
      <c r="B485" s="15" t="s">
        <v>1398</v>
      </c>
      <c r="C485" s="15" t="s">
        <v>2013</v>
      </c>
      <c r="D485" s="52" t="s">
        <v>1399</v>
      </c>
      <c r="E485" s="61" t="str">
        <f>IF(ISNUMBER(SEARCH("http",Shares[[#This Row],[Video Text]])),HYPERLINK(Shares[[#This Row],[Video Text]],"Video Link"),"")</f>
        <v>Video Link</v>
      </c>
      <c r="F485" s="18" t="str">
        <f>IF(Shares[[#This Row],[File Name]]&lt;&gt;"",TRIM(LEFT(Shares[[#This Row],[File Name]],SEARCH("-",Shares[[#This Row],[File Name]],1)-1)),"")</f>
        <v>God Bless the USA</v>
      </c>
      <c r="G485" s="18" t="str">
        <f>IF(Shares[[#This Row],[File Name]]&lt;&gt;"",TRIM(MID(Shares[[#This Row],[File Name]],SEARCH("-",Shares[[#This Row],[File Name]])+1,SEARCH("(",Shares[[#This Row],[File Name]]) - SEARCH("-",Shares[[#This Row],[File Name]])-1)),"")</f>
        <v>Lee Greenwood</v>
      </c>
      <c r="H48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5" s="15" t="s">
        <v>904</v>
      </c>
      <c r="J485" s="28">
        <v>44378</v>
      </c>
      <c r="K485" s="18"/>
      <c r="L485" s="5"/>
      <c r="M485" s="5"/>
      <c r="N485" s="5"/>
    </row>
    <row r="486" spans="1:14" x14ac:dyDescent="0.25">
      <c r="A486" s="5"/>
      <c r="B486" s="15" t="s">
        <v>1400</v>
      </c>
      <c r="C486" s="15"/>
      <c r="D486" s="52" t="s">
        <v>1401</v>
      </c>
      <c r="E486" s="61" t="str">
        <f>IF(ISNUMBER(SEARCH("http",Shares[[#This Row],[Video Text]])),HYPERLINK(Shares[[#This Row],[Video Text]],"Video Link"),"")</f>
        <v>Video Link</v>
      </c>
      <c r="F486" s="18" t="str">
        <f>IF(Shares[[#This Row],[File Name]]&lt;&gt;"",TRIM(LEFT(Shares[[#This Row],[File Name]],SEARCH("-",Shares[[#This Row],[File Name]],1)-1)),"")</f>
        <v>Exit This Earth's Atomosphere</v>
      </c>
      <c r="G486" s="18" t="str">
        <f>IF(Shares[[#This Row],[File Name]]&lt;&gt;"",TRIM(MID(Shares[[#This Row],[File Name]],SEARCH("-",Shares[[#This Row],[File Name]])+1,SEARCH("(",Shares[[#This Row],[File Name]]) - SEARCH("-",Shares[[#This Row],[File Name]])-1)),"")</f>
        <v>Camellia</v>
      </c>
      <c r="H48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6" s="15" t="s">
        <v>1402</v>
      </c>
      <c r="J486" s="28">
        <v>44378</v>
      </c>
      <c r="K486" s="18"/>
      <c r="L486" s="5"/>
      <c r="M486" s="5"/>
      <c r="N486" s="5"/>
    </row>
    <row r="487" spans="1:14" x14ac:dyDescent="0.25">
      <c r="A487" s="5"/>
      <c r="B487" s="15" t="s">
        <v>1403</v>
      </c>
      <c r="C487" s="15"/>
      <c r="D487" s="52" t="s">
        <v>1404</v>
      </c>
      <c r="E487" s="61" t="str">
        <f>IF(ISNUMBER(SEARCH("http",Shares[[#This Row],[Video Text]])),HYPERLINK(Shares[[#This Row],[Video Text]],"Video Link"),"")</f>
        <v>Video Link</v>
      </c>
      <c r="F487" s="18" t="str">
        <f>IF(Shares[[#This Row],[File Name]]&lt;&gt;"",TRIM(LEFT(Shares[[#This Row],[File Name]],SEARCH("-",Shares[[#This Row],[File Name]],1)-1)),"")</f>
        <v>Children</v>
      </c>
      <c r="G487" s="18" t="str">
        <f>IF(Shares[[#This Row],[File Name]]&lt;&gt;"",TRIM(MID(Shares[[#This Row],[File Name]],SEARCH("-",Shares[[#This Row],[File Name]])+1,SEARCH("(",Shares[[#This Row],[File Name]]) - SEARCH("-",Shares[[#This Row],[File Name]])-1)),"")</f>
        <v>Robert Miles</v>
      </c>
      <c r="H48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7" s="15" t="s">
        <v>246</v>
      </c>
      <c r="J487" s="28">
        <v>44378</v>
      </c>
      <c r="K487" s="18" t="s">
        <v>2355</v>
      </c>
      <c r="L487" s="5"/>
      <c r="M487" s="5"/>
      <c r="N487" s="5"/>
    </row>
    <row r="488" spans="1:14" x14ac:dyDescent="0.25">
      <c r="A488" s="5"/>
      <c r="B488" s="15" t="s">
        <v>1405</v>
      </c>
      <c r="C488" s="15" t="s">
        <v>2008</v>
      </c>
      <c r="D488" s="52" t="s">
        <v>1406</v>
      </c>
      <c r="E488" s="61" t="str">
        <f>IF(ISNUMBER(SEARCH("http",Shares[[#This Row],[Video Text]])),HYPERLINK(Shares[[#This Row],[Video Text]],"Video Link"),"")</f>
        <v>Video Link</v>
      </c>
      <c r="F488" s="18" t="str">
        <f>IF(Shares[[#This Row],[File Name]]&lt;&gt;"",TRIM(LEFT(Shares[[#This Row],[File Name]],SEARCH("-",Shares[[#This Row],[File Name]],1)-1)),"")</f>
        <v>JingleDogs</v>
      </c>
      <c r="G488" s="18" t="str">
        <f>IF(Shares[[#This Row],[File Name]]&lt;&gt;"",TRIM(MID(Shares[[#This Row],[File Name]],SEARCH("-",Shares[[#This Row],[File Name]])+1,SEARCH("(",Shares[[#This Row],[File Name]]) - SEARCH("-",Shares[[#This Row],[File Name]])-1)),"")</f>
        <v>Singing Dogs</v>
      </c>
      <c r="H4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8" s="15" t="s">
        <v>499</v>
      </c>
      <c r="J488" s="28">
        <v>44378</v>
      </c>
      <c r="K488" s="18" t="s">
        <v>2355</v>
      </c>
      <c r="L488" s="5"/>
      <c r="M488" s="5"/>
      <c r="N488" s="5"/>
    </row>
    <row r="489" spans="1:14" x14ac:dyDescent="0.25">
      <c r="A489" s="5"/>
      <c r="B489" s="15" t="s">
        <v>1407</v>
      </c>
      <c r="C489" s="15" t="s">
        <v>2008</v>
      </c>
      <c r="D489" s="52" t="s">
        <v>1408</v>
      </c>
      <c r="E489" s="61" t="str">
        <f>IF(ISNUMBER(SEARCH("http",Shares[[#This Row],[Video Text]])),HYPERLINK(Shares[[#This Row],[Video Text]],"Video Link"),"")</f>
        <v>Video Link</v>
      </c>
      <c r="F489" s="18" t="str">
        <f>IF(Shares[[#This Row],[File Name]]&lt;&gt;"",TRIM(LEFT(Shares[[#This Row],[File Name]],SEARCH("-",Shares[[#This Row],[File Name]],1)-1)),"")</f>
        <v>Carol of the Bells</v>
      </c>
      <c r="G489" s="18" t="str">
        <f>IF(Shares[[#This Row],[File Name]]&lt;&gt;"",TRIM(MID(Shares[[#This Row],[File Name]],SEARCH("-",Shares[[#This Row],[File Name]])+1,SEARCH("(",Shares[[#This Row],[File Name]]) - SEARCH("-",Shares[[#This Row],[File Name]])-1)),"")</f>
        <v>The Living Tombstone</v>
      </c>
      <c r="H4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89" s="15" t="s">
        <v>1409</v>
      </c>
      <c r="J489" s="28">
        <v>44378</v>
      </c>
      <c r="K489" s="18"/>
      <c r="L489" s="5"/>
      <c r="M489" s="5"/>
      <c r="N489" s="5"/>
    </row>
    <row r="490" spans="1:14" x14ac:dyDescent="0.25">
      <c r="A490" s="5"/>
      <c r="B490" s="15" t="s">
        <v>1410</v>
      </c>
      <c r="C490" s="15" t="s">
        <v>2008</v>
      </c>
      <c r="D490" s="52" t="s">
        <v>1411</v>
      </c>
      <c r="E490" s="61" t="str">
        <f>IF(ISNUMBER(SEARCH("http",Shares[[#This Row],[Video Text]])),HYPERLINK(Shares[[#This Row],[Video Text]],"Video Link"),"")</f>
        <v>Video Link</v>
      </c>
      <c r="F490" s="18" t="str">
        <f>IF(Shares[[#This Row],[File Name]]&lt;&gt;"",TRIM(LEFT(Shares[[#This Row],[File Name]],SEARCH("-",Shares[[#This Row],[File Name]],1)-1)),"")</f>
        <v>Little Drumer Boy</v>
      </c>
      <c r="G490" s="18" t="str">
        <f>IF(Shares[[#This Row],[File Name]]&lt;&gt;"",TRIM(MID(Shares[[#This Row],[File Name]],SEARCH("-",Shares[[#This Row],[File Name]])+1,SEARCH("(",Shares[[#This Row],[File Name]]) - SEARCH("-",Shares[[#This Row],[File Name]])-1)),"")</f>
        <v>Pentatonics</v>
      </c>
      <c r="H49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0" s="15" t="s">
        <v>1412</v>
      </c>
      <c r="J490" s="28">
        <v>44379</v>
      </c>
      <c r="K490" s="18"/>
      <c r="L490" s="5"/>
      <c r="M490" s="5"/>
      <c r="N490" s="5"/>
    </row>
    <row r="491" spans="1:14" x14ac:dyDescent="0.25">
      <c r="A491" s="5"/>
      <c r="B491" s="15" t="s">
        <v>2169</v>
      </c>
      <c r="C491" s="15" t="s">
        <v>2010</v>
      </c>
      <c r="D491" s="52" t="s">
        <v>1413</v>
      </c>
      <c r="E491" s="61" t="str">
        <f>IF(ISNUMBER(SEARCH("http",Shares[[#This Row],[Video Text]])),HYPERLINK(Shares[[#This Row],[Video Text]],"Video Link"),"")</f>
        <v>Video Link</v>
      </c>
      <c r="F491" s="18" t="str">
        <f>IF(Shares[[#This Row],[File Name]]&lt;&gt;"",TRIM(LEFT(Shares[[#This Row],[File Name]],SEARCH("-",Shares[[#This Row],[File Name]],1)-1)),"")</f>
        <v>Wanted Dead Or Alive</v>
      </c>
      <c r="G491" s="1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4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491" s="15" t="s">
        <v>835</v>
      </c>
      <c r="J491" s="28">
        <v>44379</v>
      </c>
      <c r="K491" s="18"/>
      <c r="L491" s="5"/>
      <c r="M491" s="5"/>
      <c r="N491" s="5"/>
    </row>
    <row r="492" spans="1:14" x14ac:dyDescent="0.25">
      <c r="A492" s="5"/>
      <c r="B492" s="15" t="s">
        <v>1414</v>
      </c>
      <c r="C492" s="15" t="s">
        <v>2013</v>
      </c>
      <c r="D492" s="52" t="s">
        <v>1415</v>
      </c>
      <c r="E492" s="61" t="str">
        <f>IF(ISNUMBER(SEARCH("http",Shares[[#This Row],[Video Text]])),HYPERLINK(Shares[[#This Row],[Video Text]],"Video Link"),"")</f>
        <v>Video Link</v>
      </c>
      <c r="F492" s="18" t="s">
        <v>1054</v>
      </c>
      <c r="G492" s="18" t="s">
        <v>1416</v>
      </c>
      <c r="H492" s="8" t="s">
        <v>30</v>
      </c>
      <c r="I492" s="15" t="s">
        <v>2182</v>
      </c>
      <c r="J492" s="28">
        <v>44381</v>
      </c>
      <c r="K492" s="18"/>
      <c r="L492" s="5"/>
      <c r="M492" s="5"/>
      <c r="N492" s="5"/>
    </row>
    <row r="493" spans="1:14" x14ac:dyDescent="0.25">
      <c r="A493" s="5"/>
      <c r="B493" s="15" t="s">
        <v>1417</v>
      </c>
      <c r="C493" s="15" t="s">
        <v>2008</v>
      </c>
      <c r="D493" s="52" t="s">
        <v>1418</v>
      </c>
      <c r="E493" s="61" t="str">
        <f>IF(ISNUMBER(SEARCH("http",Shares[[#This Row],[Video Text]])),HYPERLINK(Shares[[#This Row],[Video Text]],"Video Link"),"")</f>
        <v>Video Link</v>
      </c>
      <c r="F493" s="18" t="str">
        <f>IF(Shares[[#This Row],[File Name]]&lt;&gt;"",TRIM(LEFT(Shares[[#This Row],[File Name]],SEARCH("-",Shares[[#This Row],[File Name]],1)-1)),"")</f>
        <v>Wizards In Winter</v>
      </c>
      <c r="G493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4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3" s="15" t="s">
        <v>499</v>
      </c>
      <c r="J493" s="28">
        <v>44382</v>
      </c>
      <c r="K493" s="18" t="s">
        <v>2355</v>
      </c>
      <c r="L493" s="5"/>
      <c r="M493" s="5"/>
      <c r="N493" s="5"/>
    </row>
    <row r="494" spans="1:14" x14ac:dyDescent="0.25">
      <c r="A494" s="5"/>
      <c r="B494" s="15" t="s">
        <v>1419</v>
      </c>
      <c r="C494" s="15" t="s">
        <v>2008</v>
      </c>
      <c r="D494" s="52" t="s">
        <v>1420</v>
      </c>
      <c r="E494" s="61" t="str">
        <f>IF(ISNUMBER(SEARCH("http",Shares[[#This Row],[Video Text]])),HYPERLINK(Shares[[#This Row],[Video Text]],"Video Link"),"")</f>
        <v>Video Link</v>
      </c>
      <c r="F494" s="18" t="str">
        <f>IF(Shares[[#This Row],[File Name]]&lt;&gt;"",TRIM(LEFT(Shares[[#This Row],[File Name]],SEARCH("-",Shares[[#This Row],[File Name]],1)-1)),"")</f>
        <v>Little Drummer Boy</v>
      </c>
      <c r="G494" s="18" t="str">
        <f>IF(Shares[[#This Row],[File Name]]&lt;&gt;"",TRIM(MID(Shares[[#This Row],[File Name]],SEARCH("-",Shares[[#This Row],[File Name]])+1,SEARCH("(",Shares[[#This Row],[File Name]]) - SEARCH("-",Shares[[#This Row],[File Name]])-1)),"")</f>
        <v>For King &amp; Country</v>
      </c>
      <c r="H4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4" s="15" t="s">
        <v>1421</v>
      </c>
      <c r="J494" s="28">
        <v>44382</v>
      </c>
      <c r="K494" s="18"/>
      <c r="L494" s="5"/>
      <c r="M494" s="5"/>
      <c r="N494" s="5"/>
    </row>
    <row r="495" spans="1:14" x14ac:dyDescent="0.25">
      <c r="A495" s="5"/>
      <c r="B495" s="15" t="s">
        <v>1422</v>
      </c>
      <c r="C495" s="15"/>
      <c r="D495" s="52" t="s">
        <v>1423</v>
      </c>
      <c r="E495" s="61" t="str">
        <f>IF(ISNUMBER(SEARCH("http",Shares[[#This Row],[Video Text]])),HYPERLINK(Shares[[#This Row],[Video Text]],"Video Link"),"")</f>
        <v>Video Link</v>
      </c>
      <c r="F495" s="18" t="str">
        <f>IF(Shares[[#This Row],[File Name]]&lt;&gt;"",TRIM(LEFT(Shares[[#This Row],[File Name]],SEARCH("-",Shares[[#This Row],[File Name]],1)-1)),"")</f>
        <v>You are a Grand Old Flag</v>
      </c>
      <c r="G495" s="18" t="str">
        <f>IF(Shares[[#This Row],[File Name]]&lt;&gt;"",TRIM(MID(Shares[[#This Row],[File Name]],SEARCH("-",Shares[[#This Row],[File Name]])+1,SEARCH("(",Shares[[#This Row],[File Name]]) - SEARCH("-",Shares[[#This Row],[File Name]])-1)),"")</f>
        <v>Artist Unknown -</v>
      </c>
      <c r="H4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5" s="15" t="s">
        <v>164</v>
      </c>
      <c r="J495" s="28">
        <v>44382</v>
      </c>
      <c r="K495" s="18"/>
      <c r="L495" s="5"/>
      <c r="M495" s="5"/>
      <c r="N495" s="5"/>
    </row>
    <row r="496" spans="1:14" x14ac:dyDescent="0.25">
      <c r="A496" s="5"/>
      <c r="B496" s="15" t="s">
        <v>1430</v>
      </c>
      <c r="C496" s="15" t="s">
        <v>37</v>
      </c>
      <c r="D496" s="52" t="s">
        <v>1431</v>
      </c>
      <c r="E496" s="61" t="str">
        <f>IF(ISNUMBER(SEARCH("http",Shares[[#This Row],[Video Text]])),HYPERLINK(Shares[[#This Row],[Video Text]],"Video Link"),"")</f>
        <v>Video Link</v>
      </c>
      <c r="F496" s="18" t="str">
        <f>IF(Shares[[#This Row],[File Name]]&lt;&gt;"",TRIM(LEFT(Shares[[#This Row],[File Name]],SEARCH("-",Shares[[#This Row],[File Name]],1)-1)),"")</f>
        <v>Bol Do Na Zara</v>
      </c>
      <c r="G496" s="18" t="str">
        <f>IF(Shares[[#This Row],[File Name]]&lt;&gt;"",TRIM(MID(Shares[[#This Row],[File Name]],SEARCH("-",Shares[[#This Row],[File Name]])+1,SEARCH("(",Shares[[#This Row],[File Name]]) - SEARCH("-",Shares[[#This Row],[File Name]])-1)),"")</f>
        <v>Armaan Malik</v>
      </c>
      <c r="H49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496" s="15" t="s">
        <v>14</v>
      </c>
      <c r="J496" s="28">
        <v>44384</v>
      </c>
      <c r="K496" s="18"/>
      <c r="L496" s="5"/>
      <c r="M496" s="5"/>
      <c r="N496" s="5"/>
    </row>
    <row r="497" spans="1:14" x14ac:dyDescent="0.25">
      <c r="A497" s="5"/>
      <c r="B497" s="15" t="s">
        <v>1424</v>
      </c>
      <c r="C497" s="15" t="s">
        <v>37</v>
      </c>
      <c r="D497" s="18" t="s">
        <v>62</v>
      </c>
      <c r="E497" s="61" t="str">
        <f>IF(ISNUMBER(SEARCH("http",Shares[[#This Row],[Video Text]])),HYPERLINK(Shares[[#This Row],[Video Text]],"Video Link"),"")</f>
        <v/>
      </c>
      <c r="F497" s="18" t="s">
        <v>37</v>
      </c>
      <c r="G497" s="18" t="s">
        <v>37</v>
      </c>
      <c r="H497" s="8" t="str">
        <f>IF(Shares[[#This Row],[File Name]]&lt;&gt;"",TRIM(MID(Shares[[#This Row],[File Name]],SEARCH("(",Shares[[#This Row],[File Name]])+1,SEARCH(")",Shares[[#This Row],[File Name]]) - SEARCH("(",Shares[[#This Row],[File Name]])-1)),"")</f>
        <v>Preset Pack</v>
      </c>
      <c r="I497" s="15" t="s">
        <v>519</v>
      </c>
      <c r="J497" s="28">
        <v>44384</v>
      </c>
      <c r="K497" s="18"/>
      <c r="L497" s="5"/>
      <c r="M497" s="5"/>
      <c r="N497" s="5"/>
    </row>
    <row r="498" spans="1:14" x14ac:dyDescent="0.25">
      <c r="A498" s="5"/>
      <c r="B498" s="15" t="s">
        <v>1427</v>
      </c>
      <c r="C498" s="15" t="s">
        <v>2008</v>
      </c>
      <c r="D498" s="52" t="s">
        <v>1428</v>
      </c>
      <c r="E498" s="61" t="str">
        <f>IF(ISNUMBER(SEARCH("http",Shares[[#This Row],[Video Text]])),HYPERLINK(Shares[[#This Row],[Video Text]],"Video Link"),"")</f>
        <v>Video Link</v>
      </c>
      <c r="F498" s="18" t="str">
        <f>IF(Shares[[#This Row],[File Name]]&lt;&gt;"",TRIM(LEFT(Shares[[#This Row],[File Name]],SEARCH("-",Shares[[#This Row],[File Name]],1)-1)),"")</f>
        <v>Merry Xmas Everybody</v>
      </c>
      <c r="G498" s="18" t="str">
        <f>IF(Shares[[#This Row],[File Name]]&lt;&gt;"",TRIM(MID(Shares[[#This Row],[File Name]],SEARCH("-",Shares[[#This Row],[File Name]])+1,SEARCH("(",Shares[[#This Row],[File Name]]) - SEARCH("-",Shares[[#This Row],[File Name]])-1)),"")</f>
        <v>Shakin Stevens</v>
      </c>
      <c r="H4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498" s="15" t="s">
        <v>1429</v>
      </c>
      <c r="J498" s="28">
        <v>44384</v>
      </c>
      <c r="K498" s="18"/>
      <c r="L498" s="5"/>
      <c r="M498" s="5"/>
      <c r="N498" s="5"/>
    </row>
    <row r="499" spans="1:14" x14ac:dyDescent="0.25">
      <c r="A499" s="5"/>
      <c r="B499" s="15" t="s">
        <v>1425</v>
      </c>
      <c r="C499" s="15" t="s">
        <v>2013</v>
      </c>
      <c r="D499" s="52" t="s">
        <v>1426</v>
      </c>
      <c r="E499" s="61" t="str">
        <f>IF(ISNUMBER(SEARCH("http",Shares[[#This Row],[Video Text]])),HYPERLINK(Shares[[#This Row],[Video Text]],"Video Link"),"")</f>
        <v>Video Link</v>
      </c>
      <c r="F499" s="18" t="str">
        <f>IF(Shares[[#This Row],[File Name]]&lt;&gt;"",TRIM(LEFT(Shares[[#This Row],[File Name]],SEARCH("-",Shares[[#This Row],[File Name]],1)-1)),"")</f>
        <v>The Star Spangled Banner 4th of July Reprise</v>
      </c>
      <c r="G499" s="18" t="str">
        <f>IF(Shares[[#This Row],[File Name]]&lt;&gt;"",TRIM(MID(Shares[[#This Row],[File Name]],SEARCH("-",Shares[[#This Row],[File Name]])+1,SEARCH("(",Shares[[#This Row],[File Name]]) - SEARCH("-",Shares[[#This Row],[File Name]])-1)),"")</f>
        <v>Boston</v>
      </c>
      <c r="H499" s="8" t="s">
        <v>30</v>
      </c>
      <c r="I499" s="15" t="s">
        <v>2183</v>
      </c>
      <c r="J499" s="28">
        <v>44384</v>
      </c>
      <c r="K499" s="18"/>
      <c r="L499" s="5"/>
      <c r="M499" s="5"/>
      <c r="N499" s="5"/>
    </row>
    <row r="500" spans="1:14" x14ac:dyDescent="0.25">
      <c r="A500" s="5"/>
      <c r="B500" s="15" t="s">
        <v>1432</v>
      </c>
      <c r="C500" s="15"/>
      <c r="D500" s="52" t="s">
        <v>1433</v>
      </c>
      <c r="E500" s="61" t="str">
        <f>IF(ISNUMBER(SEARCH("http",Shares[[#This Row],[Video Text]])),HYPERLINK(Shares[[#This Row],[Video Text]],"Video Link"),"")</f>
        <v>Video Link</v>
      </c>
      <c r="F500" s="18" t="str">
        <f>IF(Shares[[#This Row],[File Name]]&lt;&gt;"",TRIM(LEFT(Shares[[#This Row],[File Name]],SEARCH("-",Shares[[#This Row],[File Name]],1)-1)),"")</f>
        <v>One Little Spark</v>
      </c>
      <c r="G500" s="18" t="str">
        <f>IF(Shares[[#This Row],[File Name]]&lt;&gt;"",TRIM(MID(Shares[[#This Row],[File Name]],SEARCH("-",Shares[[#This Row],[File Name]])+1,SEARCH("(",Shares[[#This Row],[File Name]]) - SEARCH("-",Shares[[#This Row],[File Name]])-1)),"")</f>
        <v>Richard M Sherman</v>
      </c>
      <c r="H5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0" s="15" t="s">
        <v>1434</v>
      </c>
      <c r="J500" s="28">
        <v>44385</v>
      </c>
      <c r="K500" s="18"/>
      <c r="L500" s="5"/>
      <c r="M500" s="5"/>
      <c r="N500" s="5"/>
    </row>
    <row r="501" spans="1:14" x14ac:dyDescent="0.25">
      <c r="A501" s="5"/>
      <c r="B501" s="15" t="s">
        <v>1435</v>
      </c>
      <c r="C501" s="15" t="s">
        <v>37</v>
      </c>
      <c r="D501" s="18" t="s">
        <v>62</v>
      </c>
      <c r="E501" s="61" t="str">
        <f>IF(ISNUMBER(SEARCH("http",Shares[[#This Row],[Video Text]])),HYPERLINK(Shares[[#This Row],[Video Text]],"Video Link"),"")</f>
        <v/>
      </c>
      <c r="F501" s="18" t="s">
        <v>37</v>
      </c>
      <c r="G501" s="18" t="s">
        <v>37</v>
      </c>
      <c r="H501" s="8" t="str">
        <f>IF(Shares[[#This Row],[File Name]]&lt;&gt;"",TRIM(MID(Shares[[#This Row],[File Name]],SEARCH("(",Shares[[#This Row],[File Name]])+1,SEARCH(")",Shares[[#This Row],[File Name]]) - SEARCH("(",Shares[[#This Row],[File Name]])-1)),"")</f>
        <v>Model</v>
      </c>
      <c r="I501" s="15" t="s">
        <v>706</v>
      </c>
      <c r="J501" s="28">
        <v>44388</v>
      </c>
      <c r="K501" s="18"/>
      <c r="L501" s="5"/>
      <c r="M501" s="5"/>
      <c r="N501" s="5"/>
    </row>
    <row r="502" spans="1:14" x14ac:dyDescent="0.25">
      <c r="A502" s="5"/>
      <c r="B502" s="15" t="s">
        <v>1436</v>
      </c>
      <c r="C502" s="15" t="s">
        <v>2010</v>
      </c>
      <c r="D502" s="52" t="s">
        <v>1437</v>
      </c>
      <c r="E502" s="61" t="str">
        <f>IF(ISNUMBER(SEARCH("http",Shares[[#This Row],[Video Text]])),HYPERLINK(Shares[[#This Row],[Video Text]],"Video Link"),"")</f>
        <v>Video Link</v>
      </c>
      <c r="F502" s="18" t="str">
        <f>IF(Shares[[#This Row],[File Name]]&lt;&gt;"",TRIM(LEFT(Shares[[#This Row],[File Name]],SEARCH("-",Shares[[#This Row],[File Name]],1)-1)),"")</f>
        <v>That's How A Pumpkin Grows</v>
      </c>
      <c r="G502" s="18" t="str">
        <f>IF(Shares[[#This Row],[File Name]]&lt;&gt;"",TRIM(MID(Shares[[#This Row],[File Name]],SEARCH("-",Shares[[#This Row],[File Name]])+1,SEARCH("(",Shares[[#This Row],[File Name]]) - SEARCH("-",Shares[[#This Row],[File Name]])-1)),"")</f>
        <v>Brian Vogan</v>
      </c>
      <c r="H5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2" s="15" t="s">
        <v>573</v>
      </c>
      <c r="J502" s="28">
        <v>44389</v>
      </c>
      <c r="K502" s="18" t="s">
        <v>2355</v>
      </c>
      <c r="L502" s="5"/>
      <c r="M502" s="5"/>
      <c r="N502" s="5"/>
    </row>
    <row r="503" spans="1:14" x14ac:dyDescent="0.25">
      <c r="A503" s="5"/>
      <c r="B503" s="15" t="s">
        <v>1438</v>
      </c>
      <c r="C503" s="15" t="s">
        <v>2008</v>
      </c>
      <c r="D503" s="52" t="s">
        <v>1439</v>
      </c>
      <c r="E503" s="61" t="str">
        <f>IF(ISNUMBER(SEARCH("http",Shares[[#This Row],[Video Text]])),HYPERLINK(Shares[[#This Row],[Video Text]],"Video Link"),"")</f>
        <v>Video Link</v>
      </c>
      <c r="F503" s="18" t="str">
        <f>IF(Shares[[#This Row],[File Name]]&lt;&gt;"",TRIM(LEFT(Shares[[#This Row],[File Name]],SEARCH("-",Shares[[#This Row],[File Name]],1)-1)),"")</f>
        <v>Heat Miser Snow Miser</v>
      </c>
      <c r="G503" s="18" t="str">
        <f>IF(Shares[[#This Row],[File Name]]&lt;&gt;"",TRIM(MID(Shares[[#This Row],[File Name]],SEARCH("-",Shares[[#This Row],[File Name]])+1,SEARCH("(",Shares[[#This Row],[File Name]]) - SEARCH("-",Shares[[#This Row],[File Name]])-1)),"")</f>
        <v>Rich Chambers</v>
      </c>
      <c r="H5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03" s="15" t="s">
        <v>1440</v>
      </c>
      <c r="J503" s="28">
        <v>44390</v>
      </c>
      <c r="K503" s="18"/>
      <c r="L503" s="5"/>
      <c r="M503" s="5"/>
      <c r="N503" s="5"/>
    </row>
    <row r="504" spans="1:14" x14ac:dyDescent="0.25">
      <c r="A504" s="5"/>
      <c r="B504" s="15" t="s">
        <v>1441</v>
      </c>
      <c r="C504" s="15" t="s">
        <v>2008</v>
      </c>
      <c r="D504" s="52" t="s">
        <v>1442</v>
      </c>
      <c r="E504" s="61" t="str">
        <f>IF(ISNUMBER(SEARCH("http",Shares[[#This Row],[Video Text]])),HYPERLINK(Shares[[#This Row],[Video Text]],"Video Link"),"")</f>
        <v>Video Link</v>
      </c>
      <c r="F504" s="18" t="str">
        <f>IF(Shares[[#This Row],[File Name]]&lt;&gt;"",TRIM(LEFT(Shares[[#This Row],[File Name]],SEARCH("-",Shares[[#This Row],[File Name]],1)-1)),"")</f>
        <v>Raise A Hallelujah</v>
      </c>
      <c r="G504" s="18" t="str">
        <f>IF(Shares[[#This Row],[File Name]]&lt;&gt;"",TRIM(MID(Shares[[#This Row],[File Name]],SEARCH("-",Shares[[#This Row],[File Name]])+1,SEARCH("(",Shares[[#This Row],[File Name]]) - SEARCH("-",Shares[[#This Row],[File Name]])-1)),"")</f>
        <v>Hillsong</v>
      </c>
      <c r="H5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4" s="15" t="s">
        <v>1443</v>
      </c>
      <c r="J504" s="28">
        <v>44392</v>
      </c>
      <c r="K504" s="18"/>
      <c r="L504" s="5"/>
      <c r="M504" s="5"/>
      <c r="N504" s="5"/>
    </row>
    <row r="505" spans="1:14" x14ac:dyDescent="0.25">
      <c r="A505" s="5"/>
      <c r="B505" s="15" t="s">
        <v>1444</v>
      </c>
      <c r="C505" s="15" t="s">
        <v>2010</v>
      </c>
      <c r="D505" s="52" t="s">
        <v>1445</v>
      </c>
      <c r="E505" s="61" t="str">
        <f>IF(ISNUMBER(SEARCH("http",Shares[[#This Row],[Video Text]])),HYPERLINK(Shares[[#This Row],[Video Text]],"Video Link"),"")</f>
        <v>Video Link</v>
      </c>
      <c r="F505" s="18" t="str">
        <f>IF(Shares[[#This Row],[File Name]]&lt;&gt;"",TRIM(LEFT(Shares[[#This Row],[File Name]],SEARCH("-",Shares[[#This Row],[File Name]],1)-1)),"")</f>
        <v>Thriller Remix</v>
      </c>
      <c r="G505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5" s="15" t="s">
        <v>795</v>
      </c>
      <c r="J505" s="28">
        <v>44392</v>
      </c>
      <c r="K505" s="18"/>
      <c r="L505" s="5"/>
      <c r="M505" s="5"/>
      <c r="N505" s="5"/>
    </row>
    <row r="506" spans="1:14" x14ac:dyDescent="0.25">
      <c r="A506" s="5"/>
      <c r="B506" s="15" t="s">
        <v>1446</v>
      </c>
      <c r="C506" s="15" t="s">
        <v>2008</v>
      </c>
      <c r="D506" s="52" t="s">
        <v>1447</v>
      </c>
      <c r="E506" s="61" t="str">
        <f>IF(ISNUMBER(SEARCH("http",Shares[[#This Row],[Video Text]])),HYPERLINK(Shares[[#This Row],[Video Text]],"Video Link"),"")</f>
        <v>Video Link</v>
      </c>
      <c r="F506" s="18" t="str">
        <f>IF(Shares[[#This Row],[File Name]]&lt;&gt;"",TRIM(LEFT(Shares[[#This Row],[File Name]],SEARCH("-",Shares[[#This Row],[File Name]],1)-1)),"")</f>
        <v>Hark the Herald Angels Sing</v>
      </c>
      <c r="G506" s="18" t="str">
        <f>IF(Shares[[#This Row],[File Name]]&lt;&gt;"",TRIM(MID(Shares[[#This Row],[File Name]],SEARCH("-",Shares[[#This Row],[File Name]])+1,SEARCH("(",Shares[[#This Row],[File Name]]) - SEARCH("-",Shares[[#This Row],[File Name]])-1)),"")</f>
        <v>Broadway inspirational Voices</v>
      </c>
      <c r="H5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06" s="15" t="s">
        <v>1448</v>
      </c>
      <c r="J506" s="28">
        <v>44392</v>
      </c>
      <c r="K506" s="18"/>
      <c r="L506" s="5"/>
      <c r="M506" s="5"/>
      <c r="N506" s="5"/>
    </row>
    <row r="507" spans="1:14" x14ac:dyDescent="0.25">
      <c r="A507" s="5"/>
      <c r="B507" s="15" t="s">
        <v>1449</v>
      </c>
      <c r="C507" s="15"/>
      <c r="D507" s="52" t="s">
        <v>1450</v>
      </c>
      <c r="E507" s="61" t="str">
        <f>IF(ISNUMBER(SEARCH("http",Shares[[#This Row],[Video Text]])),HYPERLINK(Shares[[#This Row],[Video Text]],"Video Link"),"")</f>
        <v>Video Link</v>
      </c>
      <c r="F507" s="18" t="str">
        <f>IF(Shares[[#This Row],[File Name]]&lt;&gt;"",TRIM(LEFT(Shares[[#This Row],[File Name]],SEARCH("-",Shares[[#This Row],[File Name]],1)-1)),"")</f>
        <v>Memories</v>
      </c>
      <c r="G507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7" s="15" t="s">
        <v>1451</v>
      </c>
      <c r="J507" s="28">
        <v>44393</v>
      </c>
      <c r="K507" s="18"/>
      <c r="L507" s="5"/>
      <c r="M507" s="5"/>
      <c r="N507" s="5"/>
    </row>
    <row r="508" spans="1:14" x14ac:dyDescent="0.25">
      <c r="A508" s="5"/>
      <c r="B508" s="15" t="s">
        <v>1452</v>
      </c>
      <c r="C508" s="15" t="s">
        <v>2008</v>
      </c>
      <c r="D508" s="52" t="s">
        <v>1453</v>
      </c>
      <c r="E508" s="61" t="str">
        <f>IF(ISNUMBER(SEARCH("http",Shares[[#This Row],[Video Text]])),HYPERLINK(Shares[[#This Row],[Video Text]],"Video Link"),"")</f>
        <v>Video Link</v>
      </c>
      <c r="F508" s="18" t="str">
        <f>IF(Shares[[#This Row],[File Name]]&lt;&gt;"",TRIM(LEFT(Shares[[#This Row],[File Name]],SEARCH("-",Shares[[#This Row],[File Name]],1)-1)),"")</f>
        <v>Carol Of The Bells [The Office Tribute]</v>
      </c>
      <c r="G508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8" s="15" t="s">
        <v>1454</v>
      </c>
      <c r="J508" s="28">
        <v>44393</v>
      </c>
      <c r="K508" s="18"/>
      <c r="L508" s="5"/>
      <c r="M508" s="5"/>
      <c r="N508" s="5"/>
    </row>
    <row r="509" spans="1:14" x14ac:dyDescent="0.25">
      <c r="A509" s="5"/>
      <c r="B509" s="15" t="s">
        <v>1455</v>
      </c>
      <c r="C509" s="15"/>
      <c r="D509" s="52" t="s">
        <v>1456</v>
      </c>
      <c r="E509" s="61" t="str">
        <f>IF(ISNUMBER(SEARCH("http",Shares[[#This Row],[Video Text]])),HYPERLINK(Shares[[#This Row],[Video Text]],"Video Link"),"")</f>
        <v>Video Link</v>
      </c>
      <c r="F509" s="18" t="str">
        <f>IF(Shares[[#This Row],[File Name]]&lt;&gt;"",TRIM(LEFT(Shares[[#This Row],[File Name]],SEARCH("-",Shares[[#This Row],[File Name]],1)-1)),"")</f>
        <v>Bang</v>
      </c>
      <c r="G509" s="1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09" s="15" t="s">
        <v>1027</v>
      </c>
      <c r="J509" s="28">
        <v>44393</v>
      </c>
      <c r="K509" s="18"/>
      <c r="L509" s="5"/>
      <c r="M509" s="5"/>
      <c r="N509" s="5"/>
    </row>
    <row r="510" spans="1:14" x14ac:dyDescent="0.25">
      <c r="A510" s="5"/>
      <c r="B510" s="15" t="s">
        <v>1457</v>
      </c>
      <c r="C510" s="15"/>
      <c r="D510" s="52" t="s">
        <v>1458</v>
      </c>
      <c r="E510" s="61" t="str">
        <f>IF(ISNUMBER(SEARCH("http",Shares[[#This Row],[Video Text]])),HYPERLINK(Shares[[#This Row],[Video Text]],"Video Link"),"")</f>
        <v>Video Link</v>
      </c>
      <c r="F510" s="18" t="str">
        <f>IF(Shares[[#This Row],[File Name]]&lt;&gt;"",TRIM(LEFT(Shares[[#This Row],[File Name]],SEARCH("-",Shares[[#This Row],[File Name]],1)-1)),"")</f>
        <v>Just a Friend</v>
      </c>
      <c r="G510" s="18" t="str">
        <f>IF(Shares[[#This Row],[File Name]]&lt;&gt;"",TRIM(MID(Shares[[#This Row],[File Name]],SEARCH("-",Shares[[#This Row],[File Name]])+1,SEARCH("(",Shares[[#This Row],[File Name]]) - SEARCH("-",Shares[[#This Row],[File Name]])-1)),"")</f>
        <v>Biz Markie</v>
      </c>
      <c r="H5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0" s="15" t="s">
        <v>1027</v>
      </c>
      <c r="J510" s="28">
        <v>44393</v>
      </c>
      <c r="K510" s="18"/>
      <c r="L510" s="5"/>
      <c r="M510" s="5"/>
      <c r="N510" s="5"/>
    </row>
    <row r="511" spans="1:14" x14ac:dyDescent="0.25">
      <c r="A511" s="5"/>
      <c r="B511" s="15" t="s">
        <v>1462</v>
      </c>
      <c r="C511" s="15" t="s">
        <v>2008</v>
      </c>
      <c r="D511" s="52" t="s">
        <v>1463</v>
      </c>
      <c r="E511" s="61" t="str">
        <f>IF(ISNUMBER(SEARCH("http",Shares[[#This Row],[Video Text]])),HYPERLINK(Shares[[#This Row],[Video Text]],"Video Link"),"")</f>
        <v>Video Link</v>
      </c>
      <c r="F511" s="18" t="str">
        <f>IF(Shares[[#This Row],[File Name]]&lt;&gt;"",TRIM(LEFT(Shares[[#This Row],[File Name]],SEARCH("-",Shares[[#This Row],[File Name]],1)-1)),"")</f>
        <v>Autumn from Vivaldi's Four Seasons</v>
      </c>
      <c r="G511" s="18" t="str">
        <f>IF(Shares[[#This Row],[File Name]]&lt;&gt;"",TRIM(MID(Shares[[#This Row],[File Name]],SEARCH("-",Shares[[#This Row],[File Name]])+1,SEARCH("(",Shares[[#This Row],[File Name]]) - SEARCH("-",Shares[[#This Row],[File Name]])-1)),"")</f>
        <v>Israel Philharmonic Orchestra</v>
      </c>
      <c r="H5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1" s="15" t="s">
        <v>1448</v>
      </c>
      <c r="J511" s="28">
        <v>44394</v>
      </c>
      <c r="K511" s="18"/>
      <c r="L511" s="5"/>
      <c r="M511" s="5"/>
      <c r="N511" s="5"/>
    </row>
    <row r="512" spans="1:14" x14ac:dyDescent="0.25">
      <c r="A512" s="5"/>
      <c r="B512" s="15" t="s">
        <v>1470</v>
      </c>
      <c r="C512" s="15" t="s">
        <v>2008</v>
      </c>
      <c r="D512" s="52" t="s">
        <v>1471</v>
      </c>
      <c r="E512" s="61" t="str">
        <f>IF(ISNUMBER(SEARCH("http",Shares[[#This Row],[Video Text]])),HYPERLINK(Shares[[#This Row],[Video Text]],"Video Link"),"")</f>
        <v>Video Link</v>
      </c>
      <c r="F512" s="18" t="s">
        <v>753</v>
      </c>
      <c r="G512" s="18" t="s">
        <v>37</v>
      </c>
      <c r="H5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2" s="15" t="s">
        <v>1472</v>
      </c>
      <c r="J512" s="28">
        <v>44394</v>
      </c>
      <c r="K512" s="18"/>
      <c r="L512" s="5"/>
      <c r="M512" s="5"/>
      <c r="N512" s="5"/>
    </row>
    <row r="513" spans="1:14" x14ac:dyDescent="0.25">
      <c r="A513" s="5"/>
      <c r="B513" s="15" t="s">
        <v>1473</v>
      </c>
      <c r="C513" s="15"/>
      <c r="D513" s="52" t="s">
        <v>1474</v>
      </c>
      <c r="E513" s="61" t="str">
        <f>IF(ISNUMBER(SEARCH("http",Shares[[#This Row],[Video Text]])),HYPERLINK(Shares[[#This Row],[Video Text]],"Video Link"),"")</f>
        <v>Video Link</v>
      </c>
      <c r="F513" s="18" t="str">
        <f>IF(Shares[[#This Row],[File Name]]&lt;&gt;"",TRIM(LEFT(Shares[[#This Row],[File Name]],SEARCH("-",Shares[[#This Row],[File Name]],1)-1)),"")</f>
        <v>Freedom</v>
      </c>
      <c r="G513" s="18" t="str">
        <f>IF(Shares[[#This Row],[File Name]]&lt;&gt;"",TRIM(MID(Shares[[#This Row],[File Name]],SEARCH("-",Shares[[#This Row],[File Name]])+1,SEARCH("(",Shares[[#This Row],[File Name]]) - SEARCH("-",Shares[[#This Row],[File Name]])-1)),"")</f>
        <v>DJ BoBo</v>
      </c>
      <c r="H5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13" s="15" t="s">
        <v>1475</v>
      </c>
      <c r="J513" s="28">
        <v>44394</v>
      </c>
      <c r="K513" s="18"/>
      <c r="L513" s="5"/>
      <c r="M513" s="5"/>
      <c r="N513" s="5"/>
    </row>
    <row r="514" spans="1:14" x14ac:dyDescent="0.25">
      <c r="A514" s="5"/>
      <c r="B514" s="15" t="s">
        <v>1476</v>
      </c>
      <c r="C514" s="15" t="s">
        <v>2008</v>
      </c>
      <c r="D514" s="52" t="s">
        <v>1477</v>
      </c>
      <c r="E514" s="61" t="str">
        <f>IF(ISNUMBER(SEARCH("http",Shares[[#This Row],[Video Text]])),HYPERLINK(Shares[[#This Row],[Video Text]],"Video Link"),"")</f>
        <v>Video Link</v>
      </c>
      <c r="F514" s="18" t="str">
        <f>IF(Shares[[#This Row],[File Name]]&lt;&gt;"",TRIM(LEFT(Shares[[#This Row],[File Name]],SEARCH("-",Shares[[#This Row],[File Name]],1)-1)),"")</f>
        <v>You Make It Feel Like Christmas</v>
      </c>
      <c r="G514" s="18" t="str">
        <f>IF(Shares[[#This Row],[File Name]]&lt;&gt;"",TRIM(MID(Shares[[#This Row],[File Name]],SEARCH("-",Shares[[#This Row],[File Name]])+1,SEARCH("(",Shares[[#This Row],[File Name]]) - SEARCH("-",Shares[[#This Row],[File Name]])-1)),"")</f>
        <v>Shelton and Stefani</v>
      </c>
      <c r="H51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4" s="15" t="s">
        <v>1478</v>
      </c>
      <c r="J514" s="28">
        <v>44394</v>
      </c>
      <c r="K514" s="18"/>
      <c r="L514" s="5"/>
      <c r="M514" s="5"/>
      <c r="N514" s="5"/>
    </row>
    <row r="515" spans="1:14" x14ac:dyDescent="0.25">
      <c r="A515" s="5"/>
      <c r="B515" s="15" t="s">
        <v>1479</v>
      </c>
      <c r="C515" s="15"/>
      <c r="D515" s="52" t="s">
        <v>1480</v>
      </c>
      <c r="E515" s="61" t="str">
        <f>IF(ISNUMBER(SEARCH("http",Shares[[#This Row],[Video Text]])),HYPERLINK(Shares[[#This Row],[Video Text]],"Video Link"),"")</f>
        <v>Video Link</v>
      </c>
      <c r="F515" s="18" t="str">
        <f>IF(Shares[[#This Row],[File Name]]&lt;&gt;"",TRIM(LEFT(Shares[[#This Row],[File Name]],SEARCH("-",Shares[[#This Row],[File Name]],1)-1)),"")</f>
        <v>Inside</v>
      </c>
      <c r="G515" s="18" t="str">
        <f>IF(Shares[[#This Row],[File Name]]&lt;&gt;"",TRIM(MID(Shares[[#This Row],[File Name]],SEARCH("-",Shares[[#This Row],[File Name]])+1,SEARCH("(",Shares[[#This Row],[File Name]]) - SEARCH("-",Shares[[#This Row],[File Name]])-1)),"")</f>
        <v>Chris Avantgarde</v>
      </c>
      <c r="H5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15" s="15" t="s">
        <v>1481</v>
      </c>
      <c r="J515" s="28">
        <v>44394</v>
      </c>
      <c r="K515" s="18"/>
      <c r="L515" s="5"/>
      <c r="M515" s="5"/>
      <c r="N515" s="5"/>
    </row>
    <row r="516" spans="1:14" x14ac:dyDescent="0.25">
      <c r="A516" s="5"/>
      <c r="B516" s="15" t="s">
        <v>1459</v>
      </c>
      <c r="C516" s="15" t="s">
        <v>2010</v>
      </c>
      <c r="D516" s="52" t="s">
        <v>1460</v>
      </c>
      <c r="E516" s="61" t="str">
        <f>IF(ISNUMBER(SEARCH("http",Shares[[#This Row],[Video Text]])),HYPERLINK(Shares[[#This Row],[Video Text]],"Video Link"),"")</f>
        <v>Video Link</v>
      </c>
      <c r="F516" s="18" t="str">
        <f>IF(Shares[[#This Row],[File Name]]&lt;&gt;"",TRIM(LEFT(Shares[[#This Row],[File Name]],SEARCH("-",Shares[[#This Row],[File Name]],1)-1)),"")</f>
        <v>Werewolves of London</v>
      </c>
      <c r="G516" s="1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5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6" s="15" t="s">
        <v>1461</v>
      </c>
      <c r="J516" s="28">
        <v>44394</v>
      </c>
      <c r="K516" s="18"/>
      <c r="L516" s="5"/>
      <c r="M516" s="5"/>
      <c r="N516" s="5"/>
    </row>
    <row r="517" spans="1:14" x14ac:dyDescent="0.25">
      <c r="A517" s="5"/>
      <c r="B517" s="15" t="s">
        <v>1464</v>
      </c>
      <c r="C517" s="15" t="s">
        <v>2010</v>
      </c>
      <c r="D517" s="52" t="s">
        <v>1465</v>
      </c>
      <c r="E517" s="61" t="str">
        <f>IF(ISNUMBER(SEARCH("http",Shares[[#This Row],[Video Text]])),HYPERLINK(Shares[[#This Row],[Video Text]],"Video Link"),"")</f>
        <v>Video Link</v>
      </c>
      <c r="F517" s="18" t="str">
        <f>IF(Shares[[#This Row],[File Name]]&lt;&gt;"",TRIM(LEFT(Shares[[#This Row],[File Name]],SEARCH("-",Shares[[#This Row],[File Name]],1)-1)),"")</f>
        <v>Another One Bites The Dust</v>
      </c>
      <c r="G517" s="18" t="str">
        <f>IF(Shares[[#This Row],[File Name]]&lt;&gt;"",TRIM(MID(Shares[[#This Row],[File Name]],SEARCH("-",Shares[[#This Row],[File Name]])+1,SEARCH("(",Shares[[#This Row],[File Name]]) - SEARCH("-",Shares[[#This Row],[File Name]])-1)),"")</f>
        <v>Queen</v>
      </c>
      <c r="H5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7" s="15" t="s">
        <v>1461</v>
      </c>
      <c r="J517" s="28">
        <v>44394</v>
      </c>
      <c r="K517" s="18"/>
      <c r="L517" s="5"/>
      <c r="M517" s="5"/>
      <c r="N517" s="5"/>
    </row>
    <row r="518" spans="1:14" x14ac:dyDescent="0.25">
      <c r="A518" s="5"/>
      <c r="B518" s="15" t="s">
        <v>1466</v>
      </c>
      <c r="C518" s="15" t="s">
        <v>2010</v>
      </c>
      <c r="D518" s="52" t="s">
        <v>1467</v>
      </c>
      <c r="E518" s="61" t="str">
        <f>IF(ISNUMBER(SEARCH("http",Shares[[#This Row],[Video Text]])),HYPERLINK(Shares[[#This Row],[Video Text]],"Video Link"),"")</f>
        <v>Video Link</v>
      </c>
      <c r="F518" s="18" t="str">
        <f>IF(Shares[[#This Row],[File Name]]&lt;&gt;"",TRIM(LEFT(Shares[[#This Row],[File Name]],SEARCH("-",Shares[[#This Row],[File Name]],1)-1)),"")</f>
        <v>Crazy Train</v>
      </c>
      <c r="G518" s="1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5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8" s="15" t="s">
        <v>1461</v>
      </c>
      <c r="J518" s="28">
        <v>44394</v>
      </c>
      <c r="K518" s="18"/>
      <c r="L518" s="5"/>
      <c r="M518" s="5"/>
      <c r="N518" s="5"/>
    </row>
    <row r="519" spans="1:14" x14ac:dyDescent="0.25">
      <c r="A519" s="5"/>
      <c r="B519" s="15" t="s">
        <v>1468</v>
      </c>
      <c r="C519" s="15" t="s">
        <v>2008</v>
      </c>
      <c r="D519" s="52" t="s">
        <v>1469</v>
      </c>
      <c r="E519" s="61" t="str">
        <f>IF(ISNUMBER(SEARCH("http",Shares[[#This Row],[Video Text]])),HYPERLINK(Shares[[#This Row],[Video Text]],"Video Link"),"")</f>
        <v>Video Link</v>
      </c>
      <c r="F519" s="18" t="str">
        <f>IF(Shares[[#This Row],[File Name]]&lt;&gt;"",TRIM(LEFT(Shares[[#This Row],[File Name]],SEARCH("-",Shares[[#This Row],[File Name]],1)-1)),"")</f>
        <v>Carmina Burana</v>
      </c>
      <c r="G519" s="1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5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519" s="15" t="s">
        <v>1461</v>
      </c>
      <c r="J519" s="28">
        <v>44394</v>
      </c>
      <c r="K519" s="18"/>
      <c r="L519" s="5"/>
      <c r="M519" s="5"/>
      <c r="N519" s="5"/>
    </row>
    <row r="520" spans="1:14" x14ac:dyDescent="0.25">
      <c r="A520" s="5"/>
      <c r="B520" s="15" t="s">
        <v>1490</v>
      </c>
      <c r="C520" s="15" t="s">
        <v>37</v>
      </c>
      <c r="D520" s="52" t="s">
        <v>1491</v>
      </c>
      <c r="E520" s="61" t="str">
        <f>IF(ISNUMBER(SEARCH("http",Shares[[#This Row],[Video Text]])),HYPERLINK(Shares[[#This Row],[Video Text]],"Video Link"),"")</f>
        <v>Video Link</v>
      </c>
      <c r="F520" s="18" t="str">
        <f>IF(Shares[[#This Row],[File Name]]&lt;&gt;"",TRIM(LEFT(Shares[[#This Row],[File Name]],SEARCH("-",Shares[[#This Row],[File Name]],1)-1)),"")</f>
        <v>Memories</v>
      </c>
      <c r="G520" s="18" t="str">
        <f>IF(Shares[[#This Row],[File Name]]&lt;&gt;"",TRIM(MID(Shares[[#This Row],[File Name]],SEARCH("-",Shares[[#This Row],[File Name]])+1,SEARCH("(",Shares[[#This Row],[File Name]]) - SEARCH("-",Shares[[#This Row],[File Name]])-1)),"")</f>
        <v>Maroon 5</v>
      </c>
      <c r="H52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20" s="15" t="s">
        <v>363</v>
      </c>
      <c r="J520" s="28">
        <v>44395</v>
      </c>
      <c r="K520" s="18"/>
      <c r="L520" s="5"/>
      <c r="M520" s="5"/>
      <c r="N520" s="5"/>
    </row>
    <row r="521" spans="1:14" x14ac:dyDescent="0.25">
      <c r="A521" s="5"/>
      <c r="B521" s="15" t="s">
        <v>1507</v>
      </c>
      <c r="C521" s="15"/>
      <c r="D521" s="52" t="s">
        <v>1508</v>
      </c>
      <c r="E521" s="61" t="str">
        <f>IF(ISNUMBER(SEARCH("http",Shares[[#This Row],[Video Text]])),HYPERLINK(Shares[[#This Row],[Video Text]],"Video Link"),"")</f>
        <v>Video Link</v>
      </c>
      <c r="F521" s="18" t="str">
        <f>IF(Shares[[#This Row],[File Name]]&lt;&gt;"",TRIM(LEFT(Shares[[#This Row],[File Name]],SEARCH("-",Shares[[#This Row],[File Name]],1)-1)),"")</f>
        <v>Born For This</v>
      </c>
      <c r="G521" s="18" t="str">
        <f>IF(Shares[[#This Row],[File Name]]&lt;&gt;"",TRIM(MID(Shares[[#This Row],[File Name]],SEARCH("-",Shares[[#This Row],[File Name]])+1,SEARCH("(",Shares[[#This Row],[File Name]]) - SEARCH("-",Shares[[#This Row],[File Name]])-1)),"")</f>
        <v>The Score</v>
      </c>
      <c r="H52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 and DMX</v>
      </c>
      <c r="I521" s="15" t="s">
        <v>795</v>
      </c>
      <c r="J521" s="28">
        <v>44395</v>
      </c>
      <c r="K521" s="18"/>
      <c r="L521" s="5"/>
      <c r="M521" s="5"/>
      <c r="N521" s="5"/>
    </row>
    <row r="522" spans="1:14" x14ac:dyDescent="0.25">
      <c r="A522" s="5"/>
      <c r="B522" s="15" t="s">
        <v>1492</v>
      </c>
      <c r="C522" s="15" t="s">
        <v>2008</v>
      </c>
      <c r="D522" s="52" t="s">
        <v>1493</v>
      </c>
      <c r="E522" s="61" t="str">
        <f>IF(ISNUMBER(SEARCH("http",Shares[[#This Row],[Video Text]])),HYPERLINK(Shares[[#This Row],[Video Text]],"Video Link"),"")</f>
        <v>Video Link</v>
      </c>
      <c r="F522" s="18" t="str">
        <f>IF(Shares[[#This Row],[File Name]]&lt;&gt;"",TRIM(LEFT(Shares[[#This Row],[File Name]],SEARCH("-",Shares[[#This Row],[File Name]],1)-1)),"")</f>
        <v>Please Come Home For Christmas Eagles</v>
      </c>
      <c r="G522" s="18" t="str">
        <f>IF(Shares[[#This Row],[File Name]]&lt;&gt;"",TRIM(MID(Shares[[#This Row],[File Name]],SEARCH("-",Shares[[#This Row],[File Name]])+1,SEARCH("(",Shares[[#This Row],[File Name]]) - SEARCH("-",Shares[[#This Row],[File Name]])-1)),"")</f>
        <v>Eagles</v>
      </c>
      <c r="H52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2" s="15" t="s">
        <v>1494</v>
      </c>
      <c r="J522" s="28">
        <v>44395</v>
      </c>
      <c r="K522" s="18"/>
      <c r="L522" s="5"/>
      <c r="M522" s="5"/>
      <c r="N522" s="5"/>
    </row>
    <row r="523" spans="1:14" x14ac:dyDescent="0.25">
      <c r="A523" s="5"/>
      <c r="B523" s="15" t="s">
        <v>1509</v>
      </c>
      <c r="C523" s="15" t="s">
        <v>2008</v>
      </c>
      <c r="D523" s="52" t="s">
        <v>1510</v>
      </c>
      <c r="E523" s="61" t="str">
        <f>IF(ISNUMBER(SEARCH("http",Shares[[#This Row],[Video Text]])),HYPERLINK(Shares[[#This Row],[Video Text]],"Video Link"),"")</f>
        <v>Video Link</v>
      </c>
      <c r="F523" s="18" t="str">
        <f>IF(Shares[[#This Row],[File Name]]&lt;&gt;"",TRIM(LEFT(Shares[[#This Row],[File Name]],SEARCH("-",Shares[[#This Row],[File Name]],1)-1)),"")</f>
        <v>Underneath The Tree</v>
      </c>
      <c r="G523" s="1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5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3" s="15" t="s">
        <v>1511</v>
      </c>
      <c r="J523" s="28">
        <v>44395</v>
      </c>
      <c r="K523" s="18"/>
      <c r="L523" s="5"/>
      <c r="M523" s="5"/>
      <c r="N523" s="5"/>
    </row>
    <row r="524" spans="1:14" x14ac:dyDescent="0.25">
      <c r="A524" s="5"/>
      <c r="B524" s="15" t="s">
        <v>1512</v>
      </c>
      <c r="C524" s="15" t="s">
        <v>2008</v>
      </c>
      <c r="D524" s="52" t="s">
        <v>1513</v>
      </c>
      <c r="E524" s="61" t="str">
        <f>IF(ISNUMBER(SEARCH("http",Shares[[#This Row],[Video Text]])),HYPERLINK(Shares[[#This Row],[Video Text]],"Video Link"),"")</f>
        <v>Video Link</v>
      </c>
      <c r="F524" s="18" t="str">
        <f>IF(Shares[[#This Row],[File Name]]&lt;&gt;"",TRIM(LEFT(Shares[[#This Row],[File Name]],SEARCH("-",Shares[[#This Row],[File Name]],1)-1)),"")</f>
        <v>Hippopotamus For Christmas</v>
      </c>
      <c r="G524" s="18" t="str">
        <f>IF(Shares[[#This Row],[File Name]]&lt;&gt;"",TRIM(MID(Shares[[#This Row],[File Name]],SEARCH("-",Shares[[#This Row],[File Name]])+1,SEARCH("(",Shares[[#This Row],[File Name]]) - SEARCH("-",Shares[[#This Row],[File Name]])-1)),"")</f>
        <v>Gayle Peevey</v>
      </c>
      <c r="H52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24" s="15" t="s">
        <v>499</v>
      </c>
      <c r="J524" s="28">
        <v>44395</v>
      </c>
      <c r="K524" s="18" t="s">
        <v>2355</v>
      </c>
      <c r="L524" s="5"/>
      <c r="M524" s="5"/>
      <c r="N524" s="5"/>
    </row>
    <row r="525" spans="1:14" x14ac:dyDescent="0.25">
      <c r="A525" s="5"/>
      <c r="B525" s="15" t="s">
        <v>1482</v>
      </c>
      <c r="C525" s="15" t="s">
        <v>2008</v>
      </c>
      <c r="D525" s="52" t="s">
        <v>1483</v>
      </c>
      <c r="E525" s="61" t="str">
        <f>IF(ISNUMBER(SEARCH("http",Shares[[#This Row],[Video Text]])),HYPERLINK(Shares[[#This Row],[Video Text]],"Video Link"),"")</f>
        <v>Video Link</v>
      </c>
      <c r="F525" s="18" t="str">
        <f>IF(Shares[[#This Row],[File Name]]&lt;&gt;"",TRIM(LEFT(Shares[[#This Row],[File Name]],SEARCH("-",Shares[[#This Row],[File Name]],1)-1)),"")</f>
        <v>Polar Express</v>
      </c>
      <c r="G525" s="18" t="str">
        <f>IF(Shares[[#This Row],[File Name]]&lt;&gt;"",TRIM(MID(Shares[[#This Row],[File Name]],SEARCH("-",Shares[[#This Row],[File Name]])+1,SEARCH("(",Shares[[#This Row],[File Name]]) - SEARCH("-",Shares[[#This Row],[File Name]])-1)),"")</f>
        <v>Tom Hanks</v>
      </c>
      <c r="H52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5" s="15" t="s">
        <v>1484</v>
      </c>
      <c r="J525" s="28">
        <v>44395</v>
      </c>
      <c r="K525" s="18"/>
      <c r="L525" s="5"/>
      <c r="M525" s="5"/>
      <c r="N525" s="5"/>
    </row>
    <row r="526" spans="1:14" x14ac:dyDescent="0.25">
      <c r="A526" s="5"/>
      <c r="B526" s="15" t="s">
        <v>1488</v>
      </c>
      <c r="C526" s="15" t="s">
        <v>2008</v>
      </c>
      <c r="D526" s="52" t="s">
        <v>1489</v>
      </c>
      <c r="E526" s="61" t="str">
        <f>IF(ISNUMBER(SEARCH("http",Shares[[#This Row],[Video Text]])),HYPERLINK(Shares[[#This Row],[Video Text]],"Video Link"),"")</f>
        <v>Video Link</v>
      </c>
      <c r="F526" s="18" t="str">
        <f>IF(Shares[[#This Row],[File Name]]&lt;&gt;"",TRIM(LEFT(Shares[[#This Row],[File Name]],SEARCH("-",Shares[[#This Row],[File Name]],1)-1)),"")</f>
        <v>Blah Blah Blah</v>
      </c>
      <c r="G526" s="18" t="str">
        <f>IF(Shares[[#This Row],[File Name]]&lt;&gt;"",TRIM(MID(Shares[[#This Row],[File Name]],SEARCH("-",Shares[[#This Row],[File Name]])+1,SEARCH("(",Shares[[#This Row],[File Name]]) - SEARCH("-",Shares[[#This Row],[File Name]])-1)),"")</f>
        <v>Armin van Buuren</v>
      </c>
      <c r="H5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26" s="15" t="s">
        <v>1484</v>
      </c>
      <c r="J526" s="28">
        <v>44395</v>
      </c>
      <c r="K526" s="18"/>
      <c r="L526" s="5"/>
      <c r="M526" s="5"/>
      <c r="N526" s="5"/>
    </row>
    <row r="527" spans="1:14" x14ac:dyDescent="0.25">
      <c r="A527" s="5"/>
      <c r="B527" s="15" t="s">
        <v>1485</v>
      </c>
      <c r="C527" s="15" t="s">
        <v>37</v>
      </c>
      <c r="D527" s="52" t="s">
        <v>1486</v>
      </c>
      <c r="E527" s="61" t="str">
        <f>IF(ISNUMBER(SEARCH("http",Shares[[#This Row],[Video Text]])),HYPERLINK(Shares[[#This Row],[Video Text]],"Video Link"),"")</f>
        <v>Video Link</v>
      </c>
      <c r="F527" s="18" t="str">
        <f>IF(Shares[[#This Row],[File Name]]&lt;&gt;"",TRIM(LEFT(Shares[[#This Row],[File Name]],SEARCH("-",Shares[[#This Row],[File Name]],1)-1)),"")</f>
        <v>Custom funny intro or bumper</v>
      </c>
      <c r="G527" s="18" t="str">
        <f>IF(Shares[[#This Row],[File Name]]&lt;&gt;"",TRIM(MID(Shares[[#This Row],[File Name]],SEARCH("-",Shares[[#This Row],[File Name]])+1,SEARCH("(",Shares[[#This Row],[File Name]]) - SEARCH("-",Shares[[#This Row],[File Name]])-1)),"")</f>
        <v>Unknown Artist</v>
      </c>
      <c r="H527" s="8" t="s">
        <v>1487</v>
      </c>
      <c r="I527" s="15" t="s">
        <v>1484</v>
      </c>
      <c r="J527" s="28">
        <v>44395</v>
      </c>
      <c r="K527" s="18"/>
      <c r="L527" s="5"/>
      <c r="M527" s="5"/>
      <c r="N527" s="5"/>
    </row>
    <row r="528" spans="1:14" x14ac:dyDescent="0.25">
      <c r="A528" s="5"/>
      <c r="B528" s="15" t="s">
        <v>1495</v>
      </c>
      <c r="C528" s="15" t="s">
        <v>2010</v>
      </c>
      <c r="D528" s="52" t="s">
        <v>1496</v>
      </c>
      <c r="E528" s="61" t="str">
        <f>IF(ISNUMBER(SEARCH("http",Shares[[#This Row],[Video Text]])),HYPERLINK(Shares[[#This Row],[Video Text]],"Video Link"),"")</f>
        <v>Video Link</v>
      </c>
      <c r="F528" s="18" t="str">
        <f>IF(Shares[[#This Row],[File Name]]&lt;&gt;"",TRIM(LEFT(Shares[[#This Row],[File Name]],SEARCH("-",Shares[[#This Row],[File Name]],1)-1)),"")</f>
        <v>Highway to Hell</v>
      </c>
      <c r="G528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8" s="8" t="s">
        <v>2090</v>
      </c>
      <c r="I528" s="15" t="s">
        <v>1461</v>
      </c>
      <c r="J528" s="28">
        <v>44395</v>
      </c>
      <c r="K528" s="18"/>
      <c r="L528" s="5"/>
      <c r="M528" s="5"/>
      <c r="N528" s="5"/>
    </row>
    <row r="529" spans="1:14" x14ac:dyDescent="0.25">
      <c r="A529" s="5"/>
      <c r="B529" s="15" t="s">
        <v>1497</v>
      </c>
      <c r="C529" s="15" t="s">
        <v>2010</v>
      </c>
      <c r="D529" s="52" t="s">
        <v>1498</v>
      </c>
      <c r="E529" s="61" t="str">
        <f>IF(ISNUMBER(SEARCH("http",Shares[[#This Row],[Video Text]])),HYPERLINK(Shares[[#This Row],[Video Text]],"Video Link"),"")</f>
        <v>Video Link</v>
      </c>
      <c r="F529" s="18" t="str">
        <f>IF(Shares[[#This Row],[File Name]]&lt;&gt;"",TRIM(LEFT(Shares[[#This Row],[File Name]],SEARCH("-",Shares[[#This Row],[File Name]],1)-1)),"")</f>
        <v>Hells Bells</v>
      </c>
      <c r="G52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29" s="8" t="s">
        <v>2090</v>
      </c>
      <c r="I529" s="15" t="s">
        <v>1461</v>
      </c>
      <c r="J529" s="28">
        <v>44395</v>
      </c>
      <c r="K529" s="18"/>
      <c r="L529" s="5"/>
      <c r="M529" s="5"/>
      <c r="N529" s="5"/>
    </row>
    <row r="530" spans="1:14" x14ac:dyDescent="0.25">
      <c r="A530" s="5"/>
      <c r="B530" s="15" t="s">
        <v>1499</v>
      </c>
      <c r="C530" s="15" t="s">
        <v>2010</v>
      </c>
      <c r="D530" s="52" t="s">
        <v>1500</v>
      </c>
      <c r="E530" s="61" t="str">
        <f>IF(ISNUMBER(SEARCH("http",Shares[[#This Row],[Video Text]])),HYPERLINK(Shares[[#This Row],[Video Text]],"Video Link"),"")</f>
        <v>Video Link</v>
      </c>
      <c r="F530" s="18" t="str">
        <f>IF(Shares[[#This Row],[File Name]]&lt;&gt;"",TRIM(LEFT(Shares[[#This Row],[File Name]],SEARCH("-",Shares[[#This Row],[File Name]],1)-1)),"")</f>
        <v>Enter Sandman</v>
      </c>
      <c r="G530" s="1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530" s="8" t="s">
        <v>2090</v>
      </c>
      <c r="I530" s="15" t="s">
        <v>1461</v>
      </c>
      <c r="J530" s="28">
        <v>44395</v>
      </c>
      <c r="K530" s="18"/>
      <c r="L530" s="5"/>
      <c r="M530" s="5"/>
      <c r="N530" s="5"/>
    </row>
    <row r="531" spans="1:14" x14ac:dyDescent="0.25">
      <c r="A531" s="5"/>
      <c r="B531" s="15" t="s">
        <v>1501</v>
      </c>
      <c r="C531" s="15" t="s">
        <v>2010</v>
      </c>
      <c r="D531" s="52" t="s">
        <v>1502</v>
      </c>
      <c r="E531" s="61" t="str">
        <f>IF(ISNUMBER(SEARCH("http",Shares[[#This Row],[Video Text]])),HYPERLINK(Shares[[#This Row],[Video Text]],"Video Link"),"")</f>
        <v>Video Link</v>
      </c>
      <c r="F531" s="18" t="str">
        <f>IF(Shares[[#This Row],[File Name]]&lt;&gt;"",TRIM(LEFT(Shares[[#This Row],[File Name]],SEARCH("-",Shares[[#This Row],[File Name]],1)-1)),"")</f>
        <v>Ghostbusters</v>
      </c>
      <c r="G531" s="1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531" s="8" t="s">
        <v>2090</v>
      </c>
      <c r="I531" s="15" t="s">
        <v>1461</v>
      </c>
      <c r="J531" s="28">
        <v>44395</v>
      </c>
      <c r="K531" s="18"/>
      <c r="L531" s="5"/>
      <c r="M531" s="5"/>
      <c r="N531" s="5"/>
    </row>
    <row r="532" spans="1:14" x14ac:dyDescent="0.25">
      <c r="A532" s="5"/>
      <c r="B532" s="15" t="s">
        <v>1503</v>
      </c>
      <c r="C532" s="15" t="s">
        <v>2010</v>
      </c>
      <c r="D532" s="52" t="s">
        <v>1504</v>
      </c>
      <c r="E532" s="61" t="str">
        <f>IF(ISNUMBER(SEARCH("http",Shares[[#This Row],[Video Text]])),HYPERLINK(Shares[[#This Row],[Video Text]],"Video Link"),"")</f>
        <v>Video Link</v>
      </c>
      <c r="F532" s="18" t="str">
        <f>IF(Shares[[#This Row],[File Name]]&lt;&gt;"",TRIM(LEFT(Shares[[#This Row],[File Name]],SEARCH("-",Shares[[#This Row],[File Name]],1)-1)),"")</f>
        <v>Fireball</v>
      </c>
      <c r="G532" s="1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532" s="8" t="s">
        <v>2090</v>
      </c>
      <c r="I532" s="15" t="s">
        <v>1461</v>
      </c>
      <c r="J532" s="28">
        <v>44395</v>
      </c>
      <c r="K532" s="18"/>
      <c r="L532" s="5"/>
      <c r="M532" s="5"/>
      <c r="N532" s="5"/>
    </row>
    <row r="533" spans="1:14" x14ac:dyDescent="0.25">
      <c r="A533" s="5"/>
      <c r="B533" s="15" t="s">
        <v>1505</v>
      </c>
      <c r="C533" s="15" t="s">
        <v>2010</v>
      </c>
      <c r="D533" s="52" t="s">
        <v>1506</v>
      </c>
      <c r="E533" s="61" t="str">
        <f>IF(ISNUMBER(SEARCH("http",Shares[[#This Row],[Video Text]])),HYPERLINK(Shares[[#This Row],[Video Text]],"Video Link"),"")</f>
        <v>Video Link</v>
      </c>
      <c r="F533" s="18" t="str">
        <f>IF(Shares[[#This Row],[File Name]]&lt;&gt;"",TRIM(LEFT(Shares[[#This Row],[File Name]],SEARCH("-",Shares[[#This Row],[File Name]],1)-1)),"")</f>
        <v>Poison</v>
      </c>
      <c r="G533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33" s="8" t="s">
        <v>2090</v>
      </c>
      <c r="I533" s="15" t="s">
        <v>1461</v>
      </c>
      <c r="J533" s="28">
        <v>44395</v>
      </c>
      <c r="K533" s="18"/>
      <c r="L533" s="5"/>
      <c r="M533" s="5"/>
      <c r="N533" s="5"/>
    </row>
    <row r="534" spans="1:14" x14ac:dyDescent="0.25">
      <c r="A534" s="5"/>
      <c r="B534" s="15" t="s">
        <v>1521</v>
      </c>
      <c r="C534" s="15" t="s">
        <v>2008</v>
      </c>
      <c r="D534" s="52" t="s">
        <v>1522</v>
      </c>
      <c r="E534" s="61" t="str">
        <f>IF(ISNUMBER(SEARCH("http",Shares[[#This Row],[Video Text]])),HYPERLINK(Shares[[#This Row],[Video Text]],"Video Link"),"")</f>
        <v>Video Link</v>
      </c>
      <c r="F534" s="18" t="str">
        <f>IF(Shares[[#This Row],[File Name]]&lt;&gt;"",TRIM(LEFT(Shares[[#This Row],[File Name]],SEARCH("-",Shares[[#This Row],[File Name]],1)-1)),"")</f>
        <v>Do You Hear What I Hear</v>
      </c>
      <c r="G534" s="1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4" s="15" t="s">
        <v>1516</v>
      </c>
      <c r="J534" s="28">
        <v>44396</v>
      </c>
      <c r="K534" s="18"/>
      <c r="L534" s="5"/>
      <c r="M534" s="5"/>
      <c r="N534" s="5"/>
    </row>
    <row r="535" spans="1:14" x14ac:dyDescent="0.25">
      <c r="A535" s="5"/>
      <c r="B535" s="15" t="s">
        <v>1523</v>
      </c>
      <c r="C535" s="15" t="s">
        <v>2008</v>
      </c>
      <c r="D535" s="52" t="s">
        <v>1524</v>
      </c>
      <c r="E535" s="61" t="str">
        <f>IF(ISNUMBER(SEARCH("http",Shares[[#This Row],[Video Text]])),HYPERLINK(Shares[[#This Row],[Video Text]],"Video Link"),"")</f>
        <v>Video Link</v>
      </c>
      <c r="F535" s="18" t="str">
        <f>IF(Shares[[#This Row],[File Name]]&lt;&gt;"",TRIM(LEFT(Shares[[#This Row],[File Name]],SEARCH("-",Shares[[#This Row],[File Name]],1)-1)),"")</f>
        <v>Fourth Rendezvous</v>
      </c>
      <c r="G535" s="18" t="str">
        <f>IF(Shares[[#This Row],[File Name]]&lt;&gt;"",TRIM(MID(Shares[[#This Row],[File Name]],SEARCH("-",Shares[[#This Row],[File Name]])+1,SEARCH("(",Shares[[#This Row],[File Name]]) - SEARCH("-",Shares[[#This Row],[File Name]])-1)),"")</f>
        <v>Jean Michel Jarre</v>
      </c>
      <c r="H5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5" s="15" t="s">
        <v>1525</v>
      </c>
      <c r="J535" s="28">
        <v>44396</v>
      </c>
      <c r="K535" s="18" t="s">
        <v>2355</v>
      </c>
      <c r="L535" s="5"/>
      <c r="M535" s="5"/>
      <c r="N535" s="5"/>
    </row>
    <row r="536" spans="1:14" x14ac:dyDescent="0.25">
      <c r="A536" s="5"/>
      <c r="B536" s="15" t="s">
        <v>1526</v>
      </c>
      <c r="C536" s="15" t="s">
        <v>2008</v>
      </c>
      <c r="D536" s="52" t="s">
        <v>1870</v>
      </c>
      <c r="E536" s="61" t="str">
        <f>IF(ISNUMBER(SEARCH("http",Shares[[#This Row],[Video Text]])),HYPERLINK(Shares[[#This Row],[Video Text]],"Video Link"),"")</f>
        <v>Video Link</v>
      </c>
      <c r="F536" s="18" t="str">
        <f>IF(Shares[[#This Row],[File Name]]&lt;&gt;"",TRIM(LEFT(Shares[[#This Row],[File Name]],SEARCH("-",Shares[[#This Row],[File Name]],1)-1)),"")</f>
        <v>Hot Dog Dance</v>
      </c>
      <c r="G536" s="18" t="str">
        <f>IF(Shares[[#This Row],[File Name]]&lt;&gt;"",TRIM(MID(Shares[[#This Row],[File Name]],SEARCH("-",Shares[[#This Row],[File Name]])+1,SEARCH("(",Shares[[#This Row],[File Name]]) - SEARCH("-",Shares[[#This Row],[File Name]])-1)),"")</f>
        <v>Mickey Mouse Clubhouse</v>
      </c>
      <c r="H5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6" s="15" t="s">
        <v>1527</v>
      </c>
      <c r="J536" s="28">
        <v>44396</v>
      </c>
      <c r="K536" s="18"/>
      <c r="L536" s="5"/>
      <c r="M536" s="5"/>
      <c r="N536" s="5"/>
    </row>
    <row r="537" spans="1:14" x14ac:dyDescent="0.25">
      <c r="A537" s="5"/>
      <c r="B537" s="15" t="s">
        <v>1530</v>
      </c>
      <c r="C537" s="15" t="s">
        <v>2008</v>
      </c>
      <c r="D537" s="52" t="s">
        <v>1531</v>
      </c>
      <c r="E537" s="61" t="str">
        <f>IF(ISNUMBER(SEARCH("http",Shares[[#This Row],[Video Text]])),HYPERLINK(Shares[[#This Row],[Video Text]],"Video Link"),"")</f>
        <v>Video Link</v>
      </c>
      <c r="F537" s="18" t="str">
        <f>IF(Shares[[#This Row],[File Name]]&lt;&gt;"",TRIM(LEFT(Shares[[#This Row],[File Name]],SEARCH("-",Shares[[#This Row],[File Name]],1)-1)),"")</f>
        <v>Wish You A Merry Christmas</v>
      </c>
      <c r="G537" s="18" t="str">
        <f>IF(Shares[[#This Row],[File Name]]&lt;&gt;"",TRIM(MID(Shares[[#This Row],[File Name]],SEARCH("-",Shares[[#This Row],[File Name]])+1,SEARCH("(",Shares[[#This Row],[File Name]]) - SEARCH("-",Shares[[#This Row],[File Name]])-1)),"")</f>
        <v>Relient K</v>
      </c>
      <c r="H5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7" s="15" t="s">
        <v>1031</v>
      </c>
      <c r="J537" s="28">
        <v>44396</v>
      </c>
      <c r="K537" s="18"/>
      <c r="L537" s="5"/>
      <c r="M537" s="5"/>
      <c r="N537" s="5"/>
    </row>
    <row r="538" spans="1:14" x14ac:dyDescent="0.25">
      <c r="A538" s="5"/>
      <c r="B538" s="15" t="s">
        <v>1534</v>
      </c>
      <c r="C538" s="15" t="s">
        <v>2008</v>
      </c>
      <c r="D538" s="52" t="s">
        <v>1535</v>
      </c>
      <c r="E538" s="61" t="str">
        <f>IF(ISNUMBER(SEARCH("http",Shares[[#This Row],[Video Text]])),HYPERLINK(Shares[[#This Row],[Video Text]],"Video Link"),"")</f>
        <v>Video Link</v>
      </c>
      <c r="F538" s="18" t="str">
        <f>IF(Shares[[#This Row],[File Name]]&lt;&gt;"",TRIM(LEFT(Shares[[#This Row],[File Name]],SEARCH("-",Shares[[#This Row],[File Name]],1)-1)),"")</f>
        <v>Dream Is A Wish Cut</v>
      </c>
      <c r="G538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 Illuminations</v>
      </c>
      <c r="H5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38" s="15" t="s">
        <v>959</v>
      </c>
      <c r="J538" s="28">
        <v>44396</v>
      </c>
      <c r="K538" s="18"/>
      <c r="L538" s="5"/>
      <c r="M538" s="5"/>
      <c r="N538" s="5"/>
    </row>
    <row r="539" spans="1:14" x14ac:dyDescent="0.25">
      <c r="A539" s="5"/>
      <c r="B539" s="15" t="s">
        <v>1514</v>
      </c>
      <c r="C539" s="15" t="s">
        <v>2008</v>
      </c>
      <c r="D539" s="52" t="s">
        <v>1515</v>
      </c>
      <c r="E539" s="61" t="str">
        <f>IF(ISNUMBER(SEARCH("http",Shares[[#This Row],[Video Text]])),HYPERLINK(Shares[[#This Row],[Video Text]],"Video Link"),"")</f>
        <v>Video Link</v>
      </c>
      <c r="F539" s="18" t="str">
        <f>IF(Shares[[#This Row],[File Name]]&lt;&gt;"",TRIM(LEFT(Shares[[#This Row],[File Name]],SEARCH("-",Shares[[#This Row],[File Name]],1)-1)),"")</f>
        <v>Snow Miser Heat Miser</v>
      </c>
      <c r="G539" s="18" t="str">
        <f>IF(Shares[[#This Row],[File Name]]&lt;&gt;"",TRIM(MID(Shares[[#This Row],[File Name]],SEARCH("-",Shares[[#This Row],[File Name]])+1,SEARCH("(",Shares[[#This Row],[File Name]]) - SEARCH("-",Shares[[#This Row],[File Name]])-1)),"")</f>
        <v>Dick Shawn &amp; George Irving</v>
      </c>
      <c r="H5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39" s="15" t="s">
        <v>1516</v>
      </c>
      <c r="J539" s="28">
        <v>44396</v>
      </c>
      <c r="K539" s="18"/>
      <c r="L539" s="5"/>
      <c r="M539" s="5"/>
      <c r="N539" s="5"/>
    </row>
    <row r="540" spans="1:14" x14ac:dyDescent="0.25">
      <c r="A540" s="5"/>
      <c r="B540" s="15" t="s">
        <v>1517</v>
      </c>
      <c r="C540" s="15" t="s">
        <v>2008</v>
      </c>
      <c r="D540" s="52" t="s">
        <v>1518</v>
      </c>
      <c r="E540" s="61" t="str">
        <f>IF(ISNUMBER(SEARCH("http",Shares[[#This Row],[Video Text]])),HYPERLINK(Shares[[#This Row],[Video Text]],"Video Link"),"")</f>
        <v>Video Link</v>
      </c>
      <c r="F540" s="18" t="str">
        <f>IF(Shares[[#This Row],[File Name]]&lt;&gt;"",TRIM(LEFT(Shares[[#This Row],[File Name]],SEARCH("-",Shares[[#This Row],[File Name]],1)-1)),"")</f>
        <v>Believe in Holiday Magic</v>
      </c>
      <c r="G540" s="1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5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0" s="15" t="s">
        <v>1516</v>
      </c>
      <c r="J540" s="28">
        <v>44396</v>
      </c>
      <c r="K540" s="18"/>
      <c r="L540" s="5"/>
      <c r="M540" s="5"/>
      <c r="N540" s="5"/>
    </row>
    <row r="541" spans="1:14" x14ac:dyDescent="0.25">
      <c r="A541" s="5"/>
      <c r="B541" s="15" t="s">
        <v>1519</v>
      </c>
      <c r="C541" s="15" t="s">
        <v>2008</v>
      </c>
      <c r="D541" s="52" t="s">
        <v>1520</v>
      </c>
      <c r="E541" s="61" t="str">
        <f>IF(ISNUMBER(SEARCH("http",Shares[[#This Row],[Video Text]])),HYPERLINK(Shares[[#This Row],[Video Text]],"Video Link"),"")</f>
        <v>Video Link</v>
      </c>
      <c r="F541" s="18" t="str">
        <f>IF(Shares[[#This Row],[File Name]]&lt;&gt;"",TRIM(LEFT(Shares[[#This Row],[File Name]],SEARCH("-",Shares[[#This Row],[File Name]],1)-1)),"")</f>
        <v>Youre a Mean One Mr Grinch</v>
      </c>
      <c r="G541" s="18" t="str">
        <f>IF(Shares[[#This Row],[File Name]]&lt;&gt;"",TRIM(MID(Shares[[#This Row],[File Name]],SEARCH("-",Shares[[#This Row],[File Name]])+1,SEARCH("(",Shares[[#This Row],[File Name]]) - SEARCH("-",Shares[[#This Row],[File Name]])-1)),"")</f>
        <v>Small Town Titans</v>
      </c>
      <c r="H5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41" s="15" t="s">
        <v>1516</v>
      </c>
      <c r="J541" s="28">
        <v>44396</v>
      </c>
      <c r="K541" s="18"/>
      <c r="L541" s="5"/>
      <c r="M541" s="5"/>
      <c r="N541" s="5"/>
    </row>
    <row r="542" spans="1:14" x14ac:dyDescent="0.25">
      <c r="A542" s="5"/>
      <c r="B542" s="15" t="s">
        <v>1532</v>
      </c>
      <c r="C542" s="15" t="s">
        <v>2010</v>
      </c>
      <c r="D542" s="52" t="s">
        <v>1533</v>
      </c>
      <c r="E542" s="61" t="str">
        <f>IF(ISNUMBER(SEARCH("http",Shares[[#This Row],[Video Text]])),HYPERLINK(Shares[[#This Row],[Video Text]],"Video Link"),"")</f>
        <v>Video Link</v>
      </c>
      <c r="F542" s="18" t="str">
        <f>IF(Shares[[#This Row],[File Name]]&lt;&gt;"",TRIM(LEFT(Shares[[#This Row],[File Name]],SEARCH("-",Shares[[#This Row],[File Name]],1)-1)),"")</f>
        <v>Shout at the Devil</v>
      </c>
      <c r="G542" s="18" t="str">
        <f>IF(Shares[[#This Row],[File Name]]&lt;&gt;"",TRIM(MID(Shares[[#This Row],[File Name]],SEARCH("-",Shares[[#This Row],[File Name]])+1,SEARCH("(",Shares[[#This Row],[File Name]]) - SEARCH("-",Shares[[#This Row],[File Name]])-1)),"")</f>
        <v>Motley Crue</v>
      </c>
      <c r="H542" s="8" t="s">
        <v>2090</v>
      </c>
      <c r="I542" s="15" t="s">
        <v>1461</v>
      </c>
      <c r="J542" s="28">
        <v>44396</v>
      </c>
      <c r="K542" s="18"/>
      <c r="L542" s="5"/>
      <c r="M542" s="5"/>
      <c r="N542" s="5"/>
    </row>
    <row r="543" spans="1:14" x14ac:dyDescent="0.25">
      <c r="A543" s="5"/>
      <c r="B543" s="15" t="s">
        <v>1536</v>
      </c>
      <c r="C543" s="15" t="s">
        <v>2010</v>
      </c>
      <c r="D543" s="52" t="s">
        <v>1537</v>
      </c>
      <c r="E543" s="61" t="str">
        <f>IF(ISNUMBER(SEARCH("http",Shares[[#This Row],[Video Text]])),HYPERLINK(Shares[[#This Row],[Video Text]],"Video Link"),"")</f>
        <v>Video Link</v>
      </c>
      <c r="F543" s="18" t="str">
        <f>IF(Shares[[#This Row],[File Name]]&lt;&gt;"",TRIM(LEFT(Shares[[#This Row],[File Name]],SEARCH("-",Shares[[#This Row],[File Name]],1)-1)),"")</f>
        <v>In Love with a Monster</v>
      </c>
      <c r="G543" s="18" t="str">
        <f>IF(Shares[[#This Row],[File Name]]&lt;&gt;"",TRIM(MID(Shares[[#This Row],[File Name]],SEARCH("-",Shares[[#This Row],[File Name]])+1,SEARCH("(",Shares[[#This Row],[File Name]]) - SEARCH("-",Shares[[#This Row],[File Name]])-1)),"")</f>
        <v>Fifth Harmony</v>
      </c>
      <c r="H543" s="8" t="s">
        <v>2090</v>
      </c>
      <c r="I543" s="15" t="s">
        <v>1461</v>
      </c>
      <c r="J543" s="28">
        <v>44396</v>
      </c>
      <c r="K543" s="18"/>
      <c r="L543" s="5"/>
      <c r="M543" s="5"/>
      <c r="N543" s="5"/>
    </row>
    <row r="544" spans="1:14" x14ac:dyDescent="0.25">
      <c r="A544" s="5"/>
      <c r="B544" s="15" t="s">
        <v>1538</v>
      </c>
      <c r="C544" s="15" t="s">
        <v>2010</v>
      </c>
      <c r="D544" s="18" t="s">
        <v>16</v>
      </c>
      <c r="E544" s="61" t="str">
        <f>IF(ISNUMBER(SEARCH("http",Shares[[#This Row],[Video Text]])),HYPERLINK(Shares[[#This Row],[Video Text]],"Video Link"),"")</f>
        <v/>
      </c>
      <c r="F544" s="18" t="str">
        <f>IF(Shares[[#This Row],[File Name]]&lt;&gt;"",TRIM(LEFT(Shares[[#This Row],[File Name]],SEARCH("-",Shares[[#This Row],[File Name]],1)-1)),"")</f>
        <v>Feed My Frankenstein</v>
      </c>
      <c r="G544" s="1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44" s="8" t="s">
        <v>2090</v>
      </c>
      <c r="I544" s="15" t="s">
        <v>1461</v>
      </c>
      <c r="J544" s="28">
        <v>44396</v>
      </c>
      <c r="K544" s="18"/>
      <c r="L544" s="5"/>
      <c r="M544" s="5"/>
      <c r="N544" s="5"/>
    </row>
    <row r="545" spans="1:14" x14ac:dyDescent="0.25">
      <c r="A545" s="5"/>
      <c r="B545" s="15" t="s">
        <v>1528</v>
      </c>
      <c r="C545" s="15" t="s">
        <v>2008</v>
      </c>
      <c r="D545" s="52" t="s">
        <v>1529</v>
      </c>
      <c r="E545" s="61" t="str">
        <f>IF(ISNUMBER(SEARCH("http",Shares[[#This Row],[Video Text]])),HYPERLINK(Shares[[#This Row],[Video Text]],"Video Link"),"")</f>
        <v>Video Link</v>
      </c>
      <c r="F545" s="18" t="str">
        <f>IF(Shares[[#This Row],[File Name]]&lt;&gt;"",TRIM(LEFT(Shares[[#This Row],[File Name]],SEARCH("-",Shares[[#This Row],[File Name]],1)-1)),"")</f>
        <v>Greatest Showman</v>
      </c>
      <c r="G545" s="18" t="str">
        <f>IF(Shares[[#This Row],[File Name]]&lt;&gt;"",TRIM(MID(Shares[[#This Row],[File Name]],SEARCH("-",Shares[[#This Row],[File Name]])+1,SEARCH("(",Shares[[#This Row],[File Name]]) - SEARCH("-",Shares[[#This Row],[File Name]])-1)),"")</f>
        <v>Griswolds</v>
      </c>
      <c r="H5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Intro</v>
      </c>
      <c r="I545" s="15" t="s">
        <v>558</v>
      </c>
      <c r="J545" s="28">
        <v>44396</v>
      </c>
      <c r="K545" s="18" t="s">
        <v>2355</v>
      </c>
      <c r="L545" s="5"/>
      <c r="M545" s="5"/>
      <c r="N545" s="5"/>
    </row>
    <row r="546" spans="1:14" x14ac:dyDescent="0.25">
      <c r="A546" s="5"/>
      <c r="B546" s="37" t="s">
        <v>1552</v>
      </c>
      <c r="C546" s="15" t="s">
        <v>37</v>
      </c>
      <c r="D546" s="52" t="s">
        <v>1553</v>
      </c>
      <c r="E546" s="61" t="str">
        <f>IF(ISNUMBER(SEARCH("http",Shares[[#This Row],[Video Text]])),HYPERLINK(Shares[[#This Row],[Video Text]],"Video Link"),"")</f>
        <v>Video Link</v>
      </c>
      <c r="F546" s="38" t="str">
        <f>IF(Shares[[#This Row],[File Name]]&lt;&gt;"",TRIM(LEFT(Shares[[#This Row],[File Name]],SEARCH("-",Shares[[#This Row],[File Name]],1)-1)),"")</f>
        <v>Light of the World</v>
      </c>
      <c r="G546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6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6" s="37" t="s">
        <v>172</v>
      </c>
      <c r="J546" s="39">
        <v>44397</v>
      </c>
      <c r="K546" s="18" t="s">
        <v>2355</v>
      </c>
      <c r="L546" s="5"/>
      <c r="M546" s="5"/>
      <c r="N546" s="5"/>
    </row>
    <row r="547" spans="1:14" x14ac:dyDescent="0.25">
      <c r="A547" s="5"/>
      <c r="B547" s="37" t="s">
        <v>1554</v>
      </c>
      <c r="C547" s="15" t="s">
        <v>37</v>
      </c>
      <c r="D547" s="52" t="s">
        <v>1555</v>
      </c>
      <c r="E547" s="61" t="str">
        <f>IF(ISNUMBER(SEARCH("http",Shares[[#This Row],[Video Text]])),HYPERLINK(Shares[[#This Row],[Video Text]],"Video Link"),"")</f>
        <v>Video Link</v>
      </c>
      <c r="F547" s="38" t="str">
        <f>IF(Shares[[#This Row],[File Name]]&lt;&gt;"",TRIM(LEFT(Shares[[#This Row],[File Name]],SEARCH("-",Shares[[#This Row],[File Name]],1)-1)),"")</f>
        <v>Christmas This Year</v>
      </c>
      <c r="G547" s="38" t="s">
        <v>1556</v>
      </c>
      <c r="H547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7" s="37" t="s">
        <v>172</v>
      </c>
      <c r="J547" s="39">
        <v>44397</v>
      </c>
      <c r="K547" s="18" t="s">
        <v>2355</v>
      </c>
      <c r="L547" s="5"/>
      <c r="M547" s="5"/>
      <c r="N547" s="5"/>
    </row>
    <row r="548" spans="1:14" x14ac:dyDescent="0.25">
      <c r="A548" s="5"/>
      <c r="B548" s="37" t="s">
        <v>1552</v>
      </c>
      <c r="C548" s="15" t="s">
        <v>37</v>
      </c>
      <c r="D548" s="18" t="s">
        <v>62</v>
      </c>
      <c r="E548" s="61" t="str">
        <f>IF(ISNUMBER(SEARCH("http",Shares[[#This Row],[Video Text]])),HYPERLINK(Shares[[#This Row],[Video Text]],"Video Link"),"")</f>
        <v/>
      </c>
      <c r="F548" s="38" t="str">
        <f>IF(Shares[[#This Row],[File Name]]&lt;&gt;"",TRIM(LEFT(Shares[[#This Row],[File Name]],SEARCH("-",Shares[[#This Row],[File Name]],1)-1)),"")</f>
        <v>Light of the World</v>
      </c>
      <c r="G548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5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8" s="37" t="s">
        <v>172</v>
      </c>
      <c r="J548" s="39">
        <v>44397</v>
      </c>
      <c r="K548" s="18" t="s">
        <v>2355</v>
      </c>
      <c r="L548" s="5"/>
      <c r="M548" s="5"/>
      <c r="N548" s="5"/>
    </row>
    <row r="549" spans="1:14" x14ac:dyDescent="0.25">
      <c r="A549" s="5"/>
      <c r="B549" s="37" t="s">
        <v>1557</v>
      </c>
      <c r="C549" s="15" t="s">
        <v>37</v>
      </c>
      <c r="D549" s="52" t="s">
        <v>1099</v>
      </c>
      <c r="E549" s="61" t="str">
        <f>IF(ISNUMBER(SEARCH("http",Shares[[#This Row],[Video Text]])),HYPERLINK(Shares[[#This Row],[Video Text]],"Video Link"),"")</f>
        <v>Video Link</v>
      </c>
      <c r="F549" s="38" t="str">
        <f>IF(Shares[[#This Row],[File Name]]&lt;&gt;"",TRIM(LEFT(Shares[[#This Row],[File Name]],SEARCH("-",Shares[[#This Row],[File Name]],1)-1)),"")</f>
        <v>Lights Shine Bright</v>
      </c>
      <c r="G549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5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49" s="37" t="s">
        <v>172</v>
      </c>
      <c r="J549" s="39">
        <v>44397</v>
      </c>
      <c r="K549" s="18" t="s">
        <v>2355</v>
      </c>
      <c r="L549" s="5"/>
      <c r="M549" s="5"/>
      <c r="N549" s="5"/>
    </row>
    <row r="550" spans="1:14" x14ac:dyDescent="0.25">
      <c r="A550" s="5"/>
      <c r="B550" s="37" t="s">
        <v>1558</v>
      </c>
      <c r="C550" s="15" t="s">
        <v>37</v>
      </c>
      <c r="D550" s="52" t="s">
        <v>1559</v>
      </c>
      <c r="E550" s="61" t="str">
        <f>IF(ISNUMBER(SEARCH("http",Shares[[#This Row],[Video Text]])),HYPERLINK(Shares[[#This Row],[Video Text]],"Video Link"),"")</f>
        <v>Video Link</v>
      </c>
      <c r="F550" s="38" t="str">
        <f>IF(Shares[[#This Row],[File Name]]&lt;&gt;"",TRIM(LEFT(Shares[[#This Row],[File Name]],SEARCH("-",Shares[[#This Row],[File Name]],1)-1)),"")</f>
        <v>Living Dead Girl</v>
      </c>
      <c r="G550" s="38" t="str">
        <f>IF(Shares[[#This Row],[File Name]]&lt;&gt;"",TRIM(MID(Shares[[#This Row],[File Name]],SEARCH("-",Shares[[#This Row],[File Name]])+1,SEARCH("(",Shares[[#This Row],[File Name]]) - SEARCH("-",Shares[[#This Row],[File Name]])-1)),"")</f>
        <v>Rob Zombie</v>
      </c>
      <c r="H5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50" s="37" t="s">
        <v>734</v>
      </c>
      <c r="J550" s="39">
        <v>44397</v>
      </c>
      <c r="K550" s="18"/>
      <c r="L550" s="5"/>
      <c r="M550" s="5"/>
      <c r="N550" s="5"/>
    </row>
    <row r="551" spans="1:14" x14ac:dyDescent="0.25">
      <c r="A551" s="5"/>
      <c r="B551" s="15" t="s">
        <v>1543</v>
      </c>
      <c r="C551" s="15" t="s">
        <v>2010</v>
      </c>
      <c r="D551" s="52" t="s">
        <v>1544</v>
      </c>
      <c r="E551" s="61" t="str">
        <f>IF(ISNUMBER(SEARCH("http",Shares[[#This Row],[Video Text]])),HYPERLINK(Shares[[#This Row],[Video Text]],"Video Link"),"")</f>
        <v>Video Link</v>
      </c>
      <c r="F551" s="18" t="s">
        <v>1545</v>
      </c>
      <c r="G551" s="18" t="str">
        <f>IF(Shares[[#This Row],[File Name]]&lt;&gt;"",TRIM(MID(Shares[[#This Row],[File Name]],SEARCH("-",Shares[[#This Row],[File Name]])+1,SEARCH("(",Shares[[#This Row],[File Name]]) - SEARCH("-",Shares[[#This Row],[File Name]])-1)),"")</f>
        <v>DJ Rasputin</v>
      </c>
      <c r="H55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1" s="15" t="s">
        <v>1475</v>
      </c>
      <c r="J551" s="28">
        <v>44397</v>
      </c>
      <c r="K551" s="18"/>
      <c r="L551" s="5"/>
      <c r="M551" s="5"/>
      <c r="N551" s="5"/>
    </row>
    <row r="552" spans="1:14" x14ac:dyDescent="0.25">
      <c r="A552" s="5"/>
      <c r="B552" s="37" t="s">
        <v>1546</v>
      </c>
      <c r="C552" s="37" t="s">
        <v>2008</v>
      </c>
      <c r="D552" s="18" t="s">
        <v>16</v>
      </c>
      <c r="E552" s="61" t="str">
        <f>IF(ISNUMBER(SEARCH("http",Shares[[#This Row],[Video Text]])),HYPERLINK(Shares[[#This Row],[Video Text]],"Video Link"),"")</f>
        <v/>
      </c>
      <c r="F552" s="38" t="str">
        <f>IF(Shares[[#This Row],[File Name]]&lt;&gt;"",TRIM(LEFT(Shares[[#This Row],[File Name]],SEARCH("-",Shares[[#This Row],[File Name]],1)-1)),"")</f>
        <v>The Most Wonderful Time of the Year</v>
      </c>
      <c r="G552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55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2" s="37" t="s">
        <v>140</v>
      </c>
      <c r="J552" s="39">
        <v>44397</v>
      </c>
      <c r="K552" s="18" t="s">
        <v>2355</v>
      </c>
      <c r="L552" s="5"/>
      <c r="M552" s="5"/>
      <c r="N552" s="5"/>
    </row>
    <row r="553" spans="1:14" x14ac:dyDescent="0.25">
      <c r="A553" s="5"/>
      <c r="B553" s="37" t="s">
        <v>1547</v>
      </c>
      <c r="C553" s="37" t="s">
        <v>2008</v>
      </c>
      <c r="D553" s="18" t="s">
        <v>16</v>
      </c>
      <c r="E553" s="61" t="str">
        <f>IF(ISNUMBER(SEARCH("http",Shares[[#This Row],[Video Text]])),HYPERLINK(Shares[[#This Row],[Video Text]],"Video Link"),"")</f>
        <v/>
      </c>
      <c r="F553" s="38" t="str">
        <f>IF(Shares[[#This Row],[File Name]]&lt;&gt;"",TRIM(LEFT(Shares[[#This Row],[File Name]],SEARCH("-",Shares[[#This Row],[File Name]],1)-1)),"")</f>
        <v>Santa is coming to town Reggae</v>
      </c>
      <c r="G553" s="38" t="str">
        <f>IF(Shares[[#This Row],[File Name]]&lt;&gt;"",TRIM(MID(Shares[[#This Row],[File Name]],SEARCH("-",Shares[[#This Row],[File Name]])+1,SEARCH("(",Shares[[#This Row],[File Name]]) - SEARCH("-",Shares[[#This Row],[File Name]])-1)),"")</f>
        <v>Vince Charles</v>
      </c>
      <c r="H55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3" s="37" t="s">
        <v>140</v>
      </c>
      <c r="J553" s="39">
        <v>44397</v>
      </c>
      <c r="K553" s="18" t="s">
        <v>2355</v>
      </c>
      <c r="L553" s="5"/>
      <c r="M553" s="5"/>
      <c r="N553" s="5"/>
    </row>
    <row r="554" spans="1:14" x14ac:dyDescent="0.25">
      <c r="A554" s="5"/>
      <c r="B554" s="37" t="s">
        <v>1548</v>
      </c>
      <c r="C554" s="37" t="s">
        <v>2008</v>
      </c>
      <c r="D554" s="52" t="s">
        <v>1549</v>
      </c>
      <c r="E554" s="61" t="str">
        <f>IF(ISNUMBER(SEARCH("http",Shares[[#This Row],[Video Text]])),HYPERLINK(Shares[[#This Row],[Video Text]],"Video Link"),"")</f>
        <v>Video Link</v>
      </c>
      <c r="F554" s="38" t="str">
        <f>IF(Shares[[#This Row],[File Name]]&lt;&gt;"",TRIM(LEFT(Shares[[#This Row],[File Name]],SEARCH("-",Shares[[#This Row],[File Name]],1)-1)),"")</f>
        <v>Winter Song</v>
      </c>
      <c r="G554" s="38" t="str">
        <f>IF(Shares[[#This Row],[File Name]]&lt;&gt;"",TRIM(MID(Shares[[#This Row],[File Name]],SEARCH("-",Shares[[#This Row],[File Name]])+1,SEARCH("(",Shares[[#This Row],[File Name]]) - SEARCH("-",Shares[[#This Row],[File Name]])-1)),"")</f>
        <v>Bille Marten</v>
      </c>
      <c r="H55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4" s="37" t="s">
        <v>202</v>
      </c>
      <c r="J554" s="39">
        <v>44397</v>
      </c>
      <c r="K554" s="18"/>
      <c r="L554" s="5"/>
      <c r="M554" s="5"/>
      <c r="N554" s="5"/>
    </row>
    <row r="555" spans="1:14" x14ac:dyDescent="0.25">
      <c r="A555" s="5"/>
      <c r="B555" s="37" t="s">
        <v>1521</v>
      </c>
      <c r="C555" s="37" t="s">
        <v>2008</v>
      </c>
      <c r="D555" s="52" t="s">
        <v>1522</v>
      </c>
      <c r="E555" s="61" t="str">
        <f>IF(ISNUMBER(SEARCH("http",Shares[[#This Row],[Video Text]])),HYPERLINK(Shares[[#This Row],[Video Text]],"Video Link"),"")</f>
        <v>Video Link</v>
      </c>
      <c r="F555" s="38" t="str">
        <f>IF(Shares[[#This Row],[File Name]]&lt;&gt;"",TRIM(LEFT(Shares[[#This Row],[File Name]],SEARCH("-",Shares[[#This Row],[File Name]],1)-1)),"")</f>
        <v>Do You Hear What I Hear</v>
      </c>
      <c r="G555" s="38" t="str">
        <f>IF(Shares[[#This Row],[File Name]]&lt;&gt;"",TRIM(MID(Shares[[#This Row],[File Name]],SEARCH("-",Shares[[#This Row],[File Name]])+1,SEARCH("(",Shares[[#This Row],[File Name]]) - SEARCH("-",Shares[[#This Row],[File Name]])-1)),"")</f>
        <v>Spiraling</v>
      </c>
      <c r="H55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5" s="37" t="s">
        <v>1516</v>
      </c>
      <c r="J555" s="39">
        <v>44397</v>
      </c>
      <c r="K555" s="18"/>
      <c r="L555" s="5"/>
      <c r="M555" s="5"/>
      <c r="N555" s="5"/>
    </row>
    <row r="556" spans="1:14" x14ac:dyDescent="0.25">
      <c r="A556" s="5"/>
      <c r="B556" s="37" t="s">
        <v>1560</v>
      </c>
      <c r="C556" s="37" t="s">
        <v>2010</v>
      </c>
      <c r="D556" s="52" t="s">
        <v>1561</v>
      </c>
      <c r="E556" s="61" t="str">
        <f>IF(ISNUMBER(SEARCH("http",Shares[[#This Row],[Video Text]])),HYPERLINK(Shares[[#This Row],[Video Text]],"Video Link"),"")</f>
        <v>Video Link</v>
      </c>
      <c r="F556" s="38" t="str">
        <f>IF(Shares[[#This Row],[File Name]]&lt;&gt;"",TRIM(LEFT(Shares[[#This Row],[File Name]],SEARCH("-",Shares[[#This Row],[File Name]],1)-1)),"")</f>
        <v>Bring Me To Life</v>
      </c>
      <c r="G556" s="38" t="str">
        <f>IF(Shares[[#This Row],[File Name]]&lt;&gt;"",TRIM(MID(Shares[[#This Row],[File Name]],SEARCH("-",Shares[[#This Row],[File Name]])+1,SEARCH("(",Shares[[#This Row],[File Name]]) - SEARCH("-",Shares[[#This Row],[File Name]])-1)),"")</f>
        <v>Evanescence</v>
      </c>
      <c r="H55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56" s="37" t="s">
        <v>413</v>
      </c>
      <c r="J556" s="39">
        <v>44397</v>
      </c>
      <c r="K556" s="18"/>
      <c r="L556" s="5"/>
      <c r="M556" s="5"/>
      <c r="N556" s="5"/>
    </row>
    <row r="557" spans="1:14" x14ac:dyDescent="0.25">
      <c r="A557" s="5"/>
      <c r="B557" s="37" t="s">
        <v>1550</v>
      </c>
      <c r="C557" s="37" t="s">
        <v>2010</v>
      </c>
      <c r="D557" s="52" t="s">
        <v>1551</v>
      </c>
      <c r="E557" s="61" t="str">
        <f>IF(ISNUMBER(SEARCH("http",Shares[[#This Row],[Video Text]])),HYPERLINK(Shares[[#This Row],[Video Text]],"Video Link"),"")</f>
        <v>Video Link</v>
      </c>
      <c r="F557" s="38" t="str">
        <f>IF(Shares[[#This Row],[File Name]]&lt;&gt;"",TRIM(LEFT(Shares[[#This Row],[File Name]],SEARCH("-",Shares[[#This Row],[File Name]],1)-1)),"")</f>
        <v>The Devil Went Down To Georgia</v>
      </c>
      <c r="G55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Charlie Daniels Band</v>
      </c>
      <c r="H55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57" s="37" t="s">
        <v>413</v>
      </c>
      <c r="J557" s="39">
        <v>44397</v>
      </c>
      <c r="K557" s="18"/>
      <c r="L557" s="5"/>
      <c r="M557" s="5"/>
      <c r="N557" s="5"/>
    </row>
    <row r="558" spans="1:14" x14ac:dyDescent="0.25">
      <c r="A558" s="5"/>
      <c r="B558" s="15" t="s">
        <v>1539</v>
      </c>
      <c r="C558" s="37" t="s">
        <v>2010</v>
      </c>
      <c r="D558" s="52" t="s">
        <v>1540</v>
      </c>
      <c r="E558" s="61" t="str">
        <f>IF(ISNUMBER(SEARCH("http",Shares[[#This Row],[Video Text]])),HYPERLINK(Shares[[#This Row],[Video Text]],"Video Link"),"")</f>
        <v>Video Link</v>
      </c>
      <c r="F558" s="18" t="str">
        <f>IF(Shares[[#This Row],[File Name]]&lt;&gt;"",TRIM(LEFT(Shares[[#This Row],[File Name]],SEARCH("-",Shares[[#This Row],[File Name]],1)-1)),"")</f>
        <v>Thriller</v>
      </c>
      <c r="G558" s="18" t="str">
        <f>IF(Shares[[#This Row],[File Name]]&lt;&gt;"",TRIM(MID(Shares[[#This Row],[File Name]],SEARCH("-",Shares[[#This Row],[File Name]])+1,SEARCH("(",Shares[[#This Row],[File Name]]) - SEARCH("-",Shares[[#This Row],[File Name]])-1)),"")</f>
        <v>Michael Jackson</v>
      </c>
      <c r="H558" s="8" t="s">
        <v>2090</v>
      </c>
      <c r="I558" s="15" t="s">
        <v>1461</v>
      </c>
      <c r="J558" s="28">
        <v>44397</v>
      </c>
      <c r="K558" s="18"/>
      <c r="L558" s="5"/>
      <c r="M558" s="5"/>
      <c r="N558" s="5"/>
    </row>
    <row r="559" spans="1:14" x14ac:dyDescent="0.25">
      <c r="A559" s="5"/>
      <c r="B559" s="15" t="s">
        <v>1541</v>
      </c>
      <c r="C559" s="37"/>
      <c r="D559" s="52" t="s">
        <v>1542</v>
      </c>
      <c r="E559" s="61" t="str">
        <f>IF(ISNUMBER(SEARCH("http",Shares[[#This Row],[Video Text]])),HYPERLINK(Shares[[#This Row],[Video Text]],"Video Link"),"")</f>
        <v>Video Link</v>
      </c>
      <c r="F559" s="18" t="str">
        <f>IF(Shares[[#This Row],[File Name]]&lt;&gt;"",TRIM(LEFT(Shares[[#This Row],[File Name]],SEARCH("-",Shares[[#This Row],[File Name]],1)-1)),"")</f>
        <v>ThunderStruck</v>
      </c>
      <c r="G559" s="1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559" s="8" t="s">
        <v>2090</v>
      </c>
      <c r="I559" s="15" t="s">
        <v>1461</v>
      </c>
      <c r="J559" s="28">
        <v>44397</v>
      </c>
      <c r="K559" s="18"/>
      <c r="L559" s="5"/>
      <c r="M559" s="5"/>
      <c r="N559" s="5"/>
    </row>
    <row r="560" spans="1:14" x14ac:dyDescent="0.25">
      <c r="A560" s="5"/>
      <c r="B560" s="37" t="s">
        <v>1581</v>
      </c>
      <c r="C560" s="15" t="s">
        <v>37</v>
      </c>
      <c r="D560" s="18" t="s">
        <v>62</v>
      </c>
      <c r="E560" s="61" t="str">
        <f>IF(ISNUMBER(SEARCH("http",Shares[[#This Row],[Video Text]])),HYPERLINK(Shares[[#This Row],[Video Text]],"Video Link"),"")</f>
        <v/>
      </c>
      <c r="F560" s="38" t="str">
        <f>IF(Shares[[#This Row],[File Name]]&lt;&gt;"",TRIM(LEFT(Shares[[#This Row],[File Name]],SEARCH("-",Shares[[#This Row],[File Name]],1)-1)),"")</f>
        <v>You'll Be Back</v>
      </c>
      <c r="G560" s="38" t="str">
        <f>IF(Shares[[#This Row],[File Name]]&lt;&gt;"",TRIM(MID(Shares[[#This Row],[File Name]],SEARCH("-",Shares[[#This Row],[File Name]])+1,SEARCH("(",Shares[[#This Row],[File Name]]) - SEARCH("-",Shares[[#This Row],[File Name]])-1)),"")</f>
        <v>Jonathan Groff</v>
      </c>
      <c r="H56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560" s="37" t="s">
        <v>1478</v>
      </c>
      <c r="J560" s="39">
        <v>44398</v>
      </c>
      <c r="K560" s="18"/>
      <c r="L560" s="5"/>
      <c r="M560" s="5"/>
      <c r="N560" s="5"/>
    </row>
    <row r="561" spans="1:14" x14ac:dyDescent="0.25">
      <c r="A561" s="5"/>
      <c r="B561" s="37" t="s">
        <v>1562</v>
      </c>
      <c r="C561" s="37" t="s">
        <v>2010</v>
      </c>
      <c r="D561" s="52" t="s">
        <v>1563</v>
      </c>
      <c r="E561" s="61" t="str">
        <f>IF(ISNUMBER(SEARCH("http",Shares[[#This Row],[Video Text]])),HYPERLINK(Shares[[#This Row],[Video Text]],"Video Link"),"")</f>
        <v>Video Link</v>
      </c>
      <c r="F561" s="38" t="str">
        <f>IF(Shares[[#This Row],[File Name]]&lt;&gt;"",TRIM(LEFT(Shares[[#This Row],[File Name]],SEARCH("-",Shares[[#This Row],[File Name]],1)-1)),"")</f>
        <v>Halloween Theme</v>
      </c>
      <c r="G561" s="38" t="str">
        <f>IF(Shares[[#This Row],[File Name]]&lt;&gt;"",TRIM(MID(Shares[[#This Row],[File Name]],SEARCH("-",Shares[[#This Row],[File Name]])+1,SEARCH("(",Shares[[#This Row],[File Name]]) - SEARCH("-",Shares[[#This Row],[File Name]])-1)),"")</f>
        <v>John Carpenter</v>
      </c>
      <c r="H56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1" s="37" t="s">
        <v>1461</v>
      </c>
      <c r="J561" s="39">
        <v>44398</v>
      </c>
      <c r="K561" s="18"/>
      <c r="L561" s="5"/>
      <c r="M561" s="5"/>
      <c r="N561" s="5"/>
    </row>
    <row r="562" spans="1:14" x14ac:dyDescent="0.25">
      <c r="A562" s="5"/>
      <c r="B562" s="37" t="s">
        <v>1566</v>
      </c>
      <c r="C562" s="37"/>
      <c r="D562" s="18" t="s">
        <v>16</v>
      </c>
      <c r="E562" s="61" t="str">
        <f>IF(ISNUMBER(SEARCH("http",Shares[[#This Row],[Video Text]])),HYPERLINK(Shares[[#This Row],[Video Text]],"Video Link"),"")</f>
        <v/>
      </c>
      <c r="F562" s="38" t="str">
        <f>IF(Shares[[#This Row],[File Name]]&lt;&gt;"",TRIM(LEFT(Shares[[#This Row],[File Name]],SEARCH("-",Shares[[#This Row],[File Name]],1)-1)),"")</f>
        <v>Welcome Home</v>
      </c>
      <c r="G562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Souders</v>
      </c>
      <c r="H56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2" s="37" t="s">
        <v>151</v>
      </c>
      <c r="J562" s="39">
        <v>44398</v>
      </c>
      <c r="K562" s="18"/>
      <c r="L562" s="5"/>
      <c r="M562" s="5"/>
      <c r="N562" s="5"/>
    </row>
    <row r="563" spans="1:14" x14ac:dyDescent="0.25">
      <c r="A563" s="5"/>
      <c r="B563" s="37" t="s">
        <v>1575</v>
      </c>
      <c r="C563" s="37" t="s">
        <v>2010</v>
      </c>
      <c r="D563" s="52" t="s">
        <v>1576</v>
      </c>
      <c r="E563" s="61" t="str">
        <f>IF(ISNUMBER(SEARCH("http",Shares[[#This Row],[Video Text]])),HYPERLINK(Shares[[#This Row],[Video Text]],"Video Link"),"")</f>
        <v>Video Link</v>
      </c>
      <c r="F563" s="38" t="str">
        <f>IF(Shares[[#This Row],[File Name]]&lt;&gt;"",TRIM(LEFT(Shares[[#This Row],[File Name]],SEARCH("-",Shares[[#This Row],[File Name]],1)-1)),"")</f>
        <v>Poison</v>
      </c>
      <c r="G563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56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63" s="37" t="s">
        <v>966</v>
      </c>
      <c r="J563" s="39">
        <v>44398</v>
      </c>
      <c r="K563" s="18"/>
      <c r="L563" s="5"/>
      <c r="M563" s="5"/>
      <c r="N563" s="5"/>
    </row>
    <row r="564" spans="1:14" x14ac:dyDescent="0.25">
      <c r="A564" s="5"/>
      <c r="B564" s="37" t="s">
        <v>1567</v>
      </c>
      <c r="C564" s="37" t="s">
        <v>2010</v>
      </c>
      <c r="D564" s="52" t="s">
        <v>1568</v>
      </c>
      <c r="E564" s="61" t="str">
        <f>IF(ISNUMBER(SEARCH("http",Shares[[#This Row],[Video Text]])),HYPERLINK(Shares[[#This Row],[Video Text]],"Video Link"),"")</f>
        <v>Video Link</v>
      </c>
      <c r="F564" s="38" t="str">
        <f>IF(Shares[[#This Row],[File Name]]&lt;&gt;"",TRIM(LEFT(Shares[[#This Row],[File Name]],SEARCH("-",Shares[[#This Row],[File Name]],1)-1)),"")</f>
        <v>Grim Grinning Ghosts</v>
      </c>
      <c r="G564" s="38" t="str">
        <f>IF(Shares[[#This Row],[File Name]]&lt;&gt;"",TRIM(MID(Shares[[#This Row],[File Name]],SEARCH("-",Shares[[#This Row],[File Name]])+1,SEARCH("(",Shares[[#This Row],[File Name]]) - SEARCH("-",Shares[[#This Row],[File Name]])-1)),"")</f>
        <v>Voiceplay</v>
      </c>
      <c r="H56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4" s="37" t="s">
        <v>795</v>
      </c>
      <c r="J564" s="39">
        <v>44398</v>
      </c>
      <c r="K564" s="18"/>
      <c r="L564" s="5"/>
      <c r="M564" s="5"/>
      <c r="N564" s="5"/>
    </row>
    <row r="565" spans="1:14" x14ac:dyDescent="0.25">
      <c r="A565" s="5"/>
      <c r="B565" s="37" t="s">
        <v>1569</v>
      </c>
      <c r="C565" s="37" t="s">
        <v>2010</v>
      </c>
      <c r="D565" s="52" t="s">
        <v>1570</v>
      </c>
      <c r="E565" s="61" t="str">
        <f>IF(ISNUMBER(SEARCH("http",Shares[[#This Row],[Video Text]])),HYPERLINK(Shares[[#This Row],[Video Text]],"Video Link"),"")</f>
        <v>Video Link</v>
      </c>
      <c r="F565" s="38" t="str">
        <f>IF(Shares[[#This Row],[File Name]]&lt;&gt;"",TRIM(LEFT(Shares[[#This Row],[File Name]],SEARCH("-",Shares[[#This Row],[File Name]],1)-1)),"")</f>
        <v>I'm Your Boogie Man</v>
      </c>
      <c r="G565" s="38" t="str">
        <f>IF(Shares[[#This Row],[File Name]]&lt;&gt;"",TRIM(MID(Shares[[#This Row],[File Name]],SEARCH("-",Shares[[#This Row],[File Name]])+1,SEARCH("(",Shares[[#This Row],[File Name]]) - SEARCH("-",Shares[[#This Row],[File Name]])-1)),"")</f>
        <v>KC and the Sunshine Band</v>
      </c>
      <c r="H56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5" s="37" t="s">
        <v>1461</v>
      </c>
      <c r="J565" s="39">
        <v>44398</v>
      </c>
      <c r="K565" s="18"/>
      <c r="L565" s="5"/>
      <c r="M565" s="5"/>
      <c r="N565" s="5"/>
    </row>
    <row r="566" spans="1:14" x14ac:dyDescent="0.25">
      <c r="A566" s="5"/>
      <c r="B566" s="37" t="s">
        <v>1573</v>
      </c>
      <c r="C566" s="37" t="s">
        <v>2010</v>
      </c>
      <c r="D566" s="52" t="s">
        <v>1574</v>
      </c>
      <c r="E566" s="61" t="str">
        <f>IF(ISNUMBER(SEARCH("http",Shares[[#This Row],[Video Text]])),HYPERLINK(Shares[[#This Row],[Video Text]],"Video Link"),"")</f>
        <v>Video Link</v>
      </c>
      <c r="F566" s="38" t="str">
        <f>IF(Shares[[#This Row],[File Name]]&lt;&gt;"",TRIM(LEFT(Shares[[#This Row],[File Name]],SEARCH("-",Shares[[#This Row],[File Name]],1)-1)),"")</f>
        <v>Phantom intro</v>
      </c>
      <c r="G566" s="38" t="str">
        <f>IF(Shares[[#This Row],[File Name]]&lt;&gt;"",TRIM(MID(Shares[[#This Row],[File Name]],SEARCH("-",Shares[[#This Row],[File Name]])+1,SEARCH("(",Shares[[#This Row],[File Name]]) - SEARCH("-",Shares[[#This Row],[File Name]])-1)),"")</f>
        <v>Phantom of the Opera</v>
      </c>
      <c r="H56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6" s="37" t="s">
        <v>966</v>
      </c>
      <c r="J566" s="39">
        <v>44398</v>
      </c>
      <c r="K566" s="18"/>
      <c r="L566" s="5"/>
      <c r="M566" s="5"/>
      <c r="N566" s="5"/>
    </row>
    <row r="567" spans="1:14" x14ac:dyDescent="0.25">
      <c r="A567" s="5"/>
      <c r="B567" s="37" t="s">
        <v>1582</v>
      </c>
      <c r="C567" s="37" t="s">
        <v>2010</v>
      </c>
      <c r="D567" s="52" t="s">
        <v>1583</v>
      </c>
      <c r="E567" s="61" t="str">
        <f>IF(ISNUMBER(SEARCH("http",Shares[[#This Row],[Video Text]])),HYPERLINK(Shares[[#This Row],[Video Text]],"Video Link"),"")</f>
        <v>Video Link</v>
      </c>
      <c r="F567" s="38" t="str">
        <f>IF(Shares[[#This Row],[File Name]]&lt;&gt;"",TRIM(LEFT(Shares[[#This Row],[File Name]],SEARCH("-",Shares[[#This Row],[File Name]],1)-1)),"")</f>
        <v>Sombodys Watching Me</v>
      </c>
      <c r="G567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56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7" s="37" t="s">
        <v>1461</v>
      </c>
      <c r="J567" s="39">
        <v>44398</v>
      </c>
      <c r="K567" s="18"/>
      <c r="L567" s="5"/>
      <c r="M567" s="5"/>
      <c r="N567" s="5"/>
    </row>
    <row r="568" spans="1:14" x14ac:dyDescent="0.25">
      <c r="A568" s="5"/>
      <c r="B568" s="37" t="s">
        <v>1584</v>
      </c>
      <c r="C568" s="37"/>
      <c r="D568" s="52" t="s">
        <v>1585</v>
      </c>
      <c r="E568" s="61" t="str">
        <f>IF(ISNUMBER(SEARCH("http",Shares[[#This Row],[Video Text]])),HYPERLINK(Shares[[#This Row],[Video Text]],"Video Link"),"")</f>
        <v>Video Link</v>
      </c>
      <c r="F568" s="38" t="str">
        <f>IF(Shares[[#This Row],[File Name]]&lt;&gt;"",TRIM(LEFT(Shares[[#This Row],[File Name]],SEARCH("-",Shares[[#This Row],[File Name]],1)-1)),"")</f>
        <v>Hallelujah Veterans</v>
      </c>
      <c r="G568" s="38" t="str">
        <f>IF(Shares[[#This Row],[File Name]]&lt;&gt;"",TRIM(MID(Shares[[#This Row],[File Name]],SEARCH("-",Shares[[#This Row],[File Name]])+1,SEARCH("(",Shares[[#This Row],[File Name]]) - SEARCH("-",Shares[[#This Row],[File Name]])-1)),"")</f>
        <v>Sailor Jerri</v>
      </c>
      <c r="H56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8" s="37" t="s">
        <v>1586</v>
      </c>
      <c r="J568" s="39">
        <v>44398</v>
      </c>
      <c r="K568" s="18"/>
      <c r="L568" s="5"/>
      <c r="M568" s="5"/>
      <c r="N568" s="5"/>
    </row>
    <row r="569" spans="1:14" x14ac:dyDescent="0.25">
      <c r="A569" s="5"/>
      <c r="B569" s="37" t="s">
        <v>1587</v>
      </c>
      <c r="C569" s="37" t="s">
        <v>2010</v>
      </c>
      <c r="D569" s="52" t="s">
        <v>1588</v>
      </c>
      <c r="E569" s="61" t="str">
        <f>IF(ISNUMBER(SEARCH("http",Shares[[#This Row],[Video Text]])),HYPERLINK(Shares[[#This Row],[Video Text]],"Video Link"),"")</f>
        <v>Video Link</v>
      </c>
      <c r="F569" s="38" t="str">
        <f>IF(Shares[[#This Row],[File Name]]&lt;&gt;"",TRIM(LEFT(Shares[[#This Row],[File Name]],SEARCH("-",Shares[[#This Row],[File Name]],1)-1)),"")</f>
        <v>The Freaks Come Out At Night</v>
      </c>
      <c r="G569" s="38" t="str">
        <f>IF(Shares[[#This Row],[File Name]]&lt;&gt;"",TRIM(MID(Shares[[#This Row],[File Name]],SEARCH("-",Shares[[#This Row],[File Name]])+1,SEARCH("(",Shares[[#This Row],[File Name]]) - SEARCH("-",Shares[[#This Row],[File Name]])-1)),"")</f>
        <v>Whodini</v>
      </c>
      <c r="H56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69" s="37" t="s">
        <v>1461</v>
      </c>
      <c r="J569" s="39">
        <v>44398</v>
      </c>
      <c r="K569" s="18"/>
      <c r="L569" s="5"/>
      <c r="M569" s="5"/>
      <c r="N569" s="5"/>
    </row>
    <row r="570" spans="1:14" x14ac:dyDescent="0.25">
      <c r="A570" s="5"/>
      <c r="B570" s="37" t="s">
        <v>1564</v>
      </c>
      <c r="C570" s="37" t="s">
        <v>2010</v>
      </c>
      <c r="D570" s="52" t="s">
        <v>1565</v>
      </c>
      <c r="E570" s="61" t="str">
        <f>IF(ISNUMBER(SEARCH("http",Shares[[#This Row],[Video Text]])),HYPERLINK(Shares[[#This Row],[Video Text]],"Video Link"),"")</f>
        <v>Video Link</v>
      </c>
      <c r="F570" s="38" t="str">
        <f>IF(Shares[[#This Row],[File Name]]&lt;&gt;"",TRIM(LEFT(Shares[[#This Row],[File Name]],SEARCH("-",Shares[[#This Row],[File Name]],1)-1)),"")</f>
        <v>Time Warp</v>
      </c>
      <c r="G570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570" s="8" t="s">
        <v>2090</v>
      </c>
      <c r="I570" s="37" t="s">
        <v>1461</v>
      </c>
      <c r="J570" s="39">
        <v>44398</v>
      </c>
      <c r="K570" s="18"/>
      <c r="L570" s="5"/>
      <c r="M570" s="5"/>
      <c r="N570" s="5"/>
    </row>
    <row r="571" spans="1:14" x14ac:dyDescent="0.25">
      <c r="A571" s="5"/>
      <c r="B571" s="37" t="s">
        <v>1577</v>
      </c>
      <c r="C571" s="37"/>
      <c r="D571" s="52" t="s">
        <v>1578</v>
      </c>
      <c r="E571" s="61" t="str">
        <f>IF(ISNUMBER(SEARCH("http",Shares[[#This Row],[Video Text]])),HYPERLINK(Shares[[#This Row],[Video Text]],"Video Link"),"")</f>
        <v>Video Link</v>
      </c>
      <c r="F571" s="38" t="str">
        <f>IF(Shares[[#This Row],[File Name]]&lt;&gt;"",TRIM(LEFT(Shares[[#This Row],[File Name]],SEARCH("-",Shares[[#This Row],[File Name]],1)-1)),"")</f>
        <v>Baby Boy</v>
      </c>
      <c r="G571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571" s="8" t="s">
        <v>2090</v>
      </c>
      <c r="I571" s="37" t="s">
        <v>172</v>
      </c>
      <c r="J571" s="39">
        <v>44398</v>
      </c>
      <c r="K571" s="18" t="s">
        <v>2355</v>
      </c>
      <c r="L571" s="5"/>
      <c r="M571" s="5"/>
      <c r="N571" s="5"/>
    </row>
    <row r="572" spans="1:14" x14ac:dyDescent="0.25">
      <c r="A572" s="5"/>
      <c r="B572" s="37" t="s">
        <v>1579</v>
      </c>
      <c r="C572" s="37" t="s">
        <v>2008</v>
      </c>
      <c r="D572" s="52" t="s">
        <v>1580</v>
      </c>
      <c r="E572" s="61" t="str">
        <f>IF(ISNUMBER(SEARCH("http",Shares[[#This Row],[Video Text]])),HYPERLINK(Shares[[#This Row],[Video Text]],"Video Link"),"")</f>
        <v>Video Link</v>
      </c>
      <c r="F572" s="38" t="str">
        <f>IF(Shares[[#This Row],[File Name]]&lt;&gt;"",TRIM(LEFT(Shares[[#This Row],[File Name]],SEARCH("-",Shares[[#This Row],[File Name]],1)-1)),"")</f>
        <v>The Lights of Christmas</v>
      </c>
      <c r="G572" s="38" t="str">
        <f>IF(Shares[[#This Row],[File Name]]&lt;&gt;"",TRIM(MID(Shares[[#This Row],[File Name]],SEARCH("-",Shares[[#This Row],[File Name]])+1,SEARCH("(",Shares[[#This Row],[File Name]]) - SEARCH("-",Shares[[#This Row],[File Name]])-1)),"")</f>
        <v>Kerrie Ironside</v>
      </c>
      <c r="H572" s="8" t="s">
        <v>2090</v>
      </c>
      <c r="I572" s="37" t="s">
        <v>172</v>
      </c>
      <c r="J572" s="39">
        <v>44398</v>
      </c>
      <c r="K572" s="18" t="s">
        <v>2355</v>
      </c>
      <c r="L572" s="5"/>
      <c r="M572" s="5"/>
      <c r="N572" s="5"/>
    </row>
    <row r="573" spans="1:14" x14ac:dyDescent="0.25">
      <c r="A573" s="5"/>
      <c r="B573" s="37" t="s">
        <v>1571</v>
      </c>
      <c r="C573" s="37" t="s">
        <v>2008</v>
      </c>
      <c r="D573" s="18" t="s">
        <v>62</v>
      </c>
      <c r="E573" s="61" t="str">
        <f>IF(ISNUMBER(SEARCH("http",Shares[[#This Row],[Video Text]])),HYPERLINK(Shares[[#This Row],[Video Text]],"Video Link"),"")</f>
        <v/>
      </c>
      <c r="F573" s="38" t="s">
        <v>37</v>
      </c>
      <c r="G573" s="38" t="s">
        <v>37</v>
      </c>
      <c r="H57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3" s="37" t="s">
        <v>1378</v>
      </c>
      <c r="J573" s="39">
        <v>44398</v>
      </c>
      <c r="K573" s="18"/>
      <c r="L573" s="5"/>
      <c r="M573" s="5"/>
      <c r="N573" s="5"/>
    </row>
    <row r="574" spans="1:14" x14ac:dyDescent="0.25">
      <c r="A574" s="5"/>
      <c r="B574" s="37" t="s">
        <v>1572</v>
      </c>
      <c r="C574" s="37" t="s">
        <v>2008</v>
      </c>
      <c r="D574" s="18" t="s">
        <v>62</v>
      </c>
      <c r="E574" s="61" t="str">
        <f>IF(ISNUMBER(SEARCH("http",Shares[[#This Row],[Video Text]])),HYPERLINK(Shares[[#This Row],[Video Text]],"Video Link"),"")</f>
        <v/>
      </c>
      <c r="F574" s="38" t="s">
        <v>37</v>
      </c>
      <c r="G574" s="38" t="s">
        <v>37</v>
      </c>
      <c r="H574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74" s="37" t="s">
        <v>1378</v>
      </c>
      <c r="J574" s="39">
        <v>44398</v>
      </c>
      <c r="K574" s="18"/>
      <c r="L574" s="5"/>
      <c r="M574" s="5"/>
      <c r="N574" s="5"/>
    </row>
    <row r="575" spans="1:14" x14ac:dyDescent="0.25">
      <c r="A575" s="5"/>
      <c r="B575" s="37" t="s">
        <v>1591</v>
      </c>
      <c r="C575" s="37" t="s">
        <v>2008</v>
      </c>
      <c r="D575" s="52" t="s">
        <v>1592</v>
      </c>
      <c r="E575" s="61" t="str">
        <f>IF(ISNUMBER(SEARCH("http",Shares[[#This Row],[Video Text]])),HYPERLINK(Shares[[#This Row],[Video Text]],"Video Link"),"")</f>
        <v>Video Link</v>
      </c>
      <c r="F575" s="38" t="str">
        <f>IF(Shares[[#This Row],[File Name]]&lt;&gt;"",TRIM(LEFT(Shares[[#This Row],[File Name]],SEARCH("-",Shares[[#This Row],[File Name]],1)-1)),"")</f>
        <v>All My Bells Are Ringing</v>
      </c>
      <c r="G575" s="38" t="str">
        <f>IF(Shares[[#This Row],[File Name]]&lt;&gt;"",TRIM(MID(Shares[[#This Row],[File Name]],SEARCH("-",Shares[[#This Row],[File Name]])+1,SEARCH("(",Shares[[#This Row],[File Name]]) - SEARCH("-",Shares[[#This Row],[File Name]])-1)),"")</f>
        <v>Lenka</v>
      </c>
      <c r="H57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5" s="37" t="s">
        <v>573</v>
      </c>
      <c r="J575" s="39">
        <v>44399</v>
      </c>
      <c r="K575" s="18" t="s">
        <v>2355</v>
      </c>
      <c r="L575" s="5"/>
      <c r="M575" s="5"/>
      <c r="N575" s="5"/>
    </row>
    <row r="576" spans="1:14" x14ac:dyDescent="0.25">
      <c r="A576" s="5"/>
      <c r="B576" s="37" t="s">
        <v>1593</v>
      </c>
      <c r="C576" s="37" t="s">
        <v>2008</v>
      </c>
      <c r="D576" s="52" t="s">
        <v>1594</v>
      </c>
      <c r="E576" s="61" t="str">
        <f>IF(ISNUMBER(SEARCH("http",Shares[[#This Row],[Video Text]])),HYPERLINK(Shares[[#This Row],[Video Text]],"Video Link"),"")</f>
        <v>Video Link</v>
      </c>
      <c r="F576" s="38" t="str">
        <f>IF(Shares[[#This Row],[File Name]]&lt;&gt;"",TRIM(LEFT(Shares[[#This Row],[File Name]],SEARCH("-",Shares[[#This Row],[File Name]],1)-1)),"")</f>
        <v>Mary Did You Know</v>
      </c>
      <c r="G57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57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6" s="37" t="s">
        <v>1595</v>
      </c>
      <c r="J576" s="39">
        <v>44399</v>
      </c>
      <c r="K576" s="18"/>
      <c r="L576" s="5"/>
      <c r="M576" s="5"/>
      <c r="N576" s="5"/>
    </row>
    <row r="577" spans="1:14" x14ac:dyDescent="0.25">
      <c r="A577" s="5"/>
      <c r="B577" s="37" t="s">
        <v>1596</v>
      </c>
      <c r="C577" s="37" t="s">
        <v>2008</v>
      </c>
      <c r="D577" s="52" t="s">
        <v>1597</v>
      </c>
      <c r="E577" s="61" t="str">
        <f>IF(ISNUMBER(SEARCH("http",Shares[[#This Row],[Video Text]])),HYPERLINK(Shares[[#This Row],[Video Text]],"Video Link"),"")</f>
        <v>Video Link</v>
      </c>
      <c r="F577" s="38" t="str">
        <f>IF(Shares[[#This Row],[File Name]]&lt;&gt;"",TRIM(LEFT(Shares[[#This Row],[File Name]],SEARCH("-",Shares[[#This Row],[File Name]],1)-1)),"")</f>
        <v>Christmas Time Is Here</v>
      </c>
      <c r="G577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Brown Christmas</v>
      </c>
      <c r="H57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77" s="37" t="s">
        <v>1222</v>
      </c>
      <c r="J577" s="39">
        <v>44399</v>
      </c>
      <c r="K577" s="18"/>
      <c r="L577" s="5"/>
      <c r="M577" s="5"/>
      <c r="N577" s="5"/>
    </row>
    <row r="578" spans="1:14" x14ac:dyDescent="0.25">
      <c r="A578" s="5"/>
      <c r="B578" s="37" t="s">
        <v>1598</v>
      </c>
      <c r="C578" s="37" t="s">
        <v>2008</v>
      </c>
      <c r="D578" s="52" t="s">
        <v>1599</v>
      </c>
      <c r="E578" s="61" t="str">
        <f>IF(ISNUMBER(SEARCH("http",Shares[[#This Row],[Video Text]])),HYPERLINK(Shares[[#This Row],[Video Text]],"Video Link"),"")</f>
        <v>Video Link</v>
      </c>
      <c r="F578" s="38" t="str">
        <f>IF(Shares[[#This Row],[File Name]]&lt;&gt;"",TRIM(LEFT(Shares[[#This Row],[File Name]],SEARCH("-",Shares[[#This Row],[File Name]],1)-1)),"")</f>
        <v>I Want Candy</v>
      </c>
      <c r="G578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57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578" s="37" t="s">
        <v>1461</v>
      </c>
      <c r="J578" s="39">
        <v>44399</v>
      </c>
      <c r="K578" s="18"/>
      <c r="L578" s="5"/>
      <c r="M578" s="5"/>
      <c r="N578" s="5"/>
    </row>
    <row r="579" spans="1:14" x14ac:dyDescent="0.25">
      <c r="A579" s="5"/>
      <c r="B579" s="37" t="s">
        <v>1589</v>
      </c>
      <c r="C579" s="37" t="s">
        <v>2008</v>
      </c>
      <c r="D579" s="52" t="s">
        <v>1590</v>
      </c>
      <c r="E579" s="61" t="str">
        <f>IF(ISNUMBER(SEARCH("http",Shares[[#This Row],[Video Text]])),HYPERLINK(Shares[[#This Row],[Video Text]],"Video Link"),"")</f>
        <v>Video Link</v>
      </c>
      <c r="F579" s="37" t="str">
        <f>IF(Shares[[#This Row],[File Name]]&lt;&gt;"",TRIM(LEFT(Shares[[#This Row],[File Name]],SEARCH("-",Shares[[#This Row],[File Name]],1)-1)),"")</f>
        <v>The Fox</v>
      </c>
      <c r="G579" s="38" t="str">
        <f>IF(Shares[[#This Row],[File Name]]&lt;&gt;"",TRIM(MID(Shares[[#This Row],[File Name]],SEARCH("-",Shares[[#This Row],[File Name]])+1,SEARCH("(",Shares[[#This Row],[File Name]]) - SEARCH("-",Shares[[#This Row],[File Name]])-1)),"")</f>
        <v>Ylvis</v>
      </c>
      <c r="H579" s="8" t="s">
        <v>2090</v>
      </c>
      <c r="I579" s="37" t="s">
        <v>662</v>
      </c>
      <c r="J579" s="39">
        <v>44399</v>
      </c>
      <c r="K579" s="18"/>
      <c r="L579" s="5"/>
      <c r="M579" s="5"/>
      <c r="N579" s="5"/>
    </row>
    <row r="580" spans="1:14" x14ac:dyDescent="0.25">
      <c r="A580" s="5"/>
      <c r="B580" s="37" t="s">
        <v>1600</v>
      </c>
      <c r="C580" s="37" t="s">
        <v>2008</v>
      </c>
      <c r="D580" s="52" t="s">
        <v>1601</v>
      </c>
      <c r="E580" s="61" t="str">
        <f>IF(ISNUMBER(SEARCH("http",Shares[[#This Row],[Video Text]])),HYPERLINK(Shares[[#This Row],[Video Text]],"Video Link"),"")</f>
        <v>Video Link</v>
      </c>
      <c r="F580" s="38" t="str">
        <f>IF(Shares[[#This Row],[File Name]]&lt;&gt;"",TRIM(LEFT(Shares[[#This Row],[File Name]],SEARCH("-",Shares[[#This Row],[File Name]],1)-1)),"")</f>
        <v>Firework</v>
      </c>
      <c r="G580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0" s="37" t="s">
        <v>959</v>
      </c>
      <c r="J580" s="39">
        <v>44400</v>
      </c>
      <c r="K580" s="18"/>
      <c r="L580" s="5"/>
      <c r="M580" s="5"/>
      <c r="N580" s="5"/>
    </row>
    <row r="581" spans="1:14" x14ac:dyDescent="0.25">
      <c r="A581" s="5"/>
      <c r="B581" s="37" t="s">
        <v>1604</v>
      </c>
      <c r="C581" s="37" t="s">
        <v>2008</v>
      </c>
      <c r="D581" s="52" t="s">
        <v>1605</v>
      </c>
      <c r="E581" s="61" t="str">
        <f>IF(ISNUMBER(SEARCH("http",Shares[[#This Row],[Video Text]])),HYPERLINK(Shares[[#This Row],[Video Text]],"Video Link"),"")</f>
        <v>Video Link</v>
      </c>
      <c r="F581" s="38" t="str">
        <f>IF(Shares[[#This Row],[File Name]]&lt;&gt;"",TRIM(LEFT(Shares[[#This Row],[File Name]],SEARCH("-",Shares[[#This Row],[File Name]],1)-1)),"")</f>
        <v>More More More</v>
      </c>
      <c r="G581" s="38" t="str">
        <f>IF(Shares[[#This Row],[File Name]]&lt;&gt;"",TRIM(MID(Shares[[#This Row],[File Name]],SEARCH("-",Shares[[#This Row],[File Name]])+1,SEARCH("(",Shares[[#This Row],[File Name]]) - SEARCH("-",Shares[[#This Row],[File Name]])-1)),"")</f>
        <v>Moulin Rouge Broadway</v>
      </c>
      <c r="H58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1" s="37" t="s">
        <v>959</v>
      </c>
      <c r="J581" s="39">
        <v>44400</v>
      </c>
      <c r="K581" s="18"/>
      <c r="L581" s="5"/>
      <c r="M581" s="5"/>
      <c r="N581" s="5"/>
    </row>
    <row r="582" spans="1:14" x14ac:dyDescent="0.25">
      <c r="A582" s="5"/>
      <c r="B582" s="37" t="s">
        <v>2033</v>
      </c>
      <c r="C582" s="37" t="s">
        <v>2008</v>
      </c>
      <c r="D582" s="52" t="s">
        <v>1606</v>
      </c>
      <c r="E582" s="61" t="str">
        <f>IF(ISNUMBER(SEARCH("http",Shares[[#This Row],[Video Text]])),HYPERLINK(Shares[[#This Row],[Video Text]],"Video Link"),"")</f>
        <v>Video Link</v>
      </c>
      <c r="F582" s="38" t="str">
        <f>IF(Shares[[#This Row],[File Name]]&lt;&gt;"",TRIM(LEFT(Shares[[#This Row],[File Name]],SEARCH("-",Shares[[#This Row],[File Name]],1)-1)),"")</f>
        <v>My House</v>
      </c>
      <c r="G582" s="38" t="str">
        <f>IF(Shares[[#This Row],[File Name]]&lt;&gt;"",TRIM(MID(Shares[[#This Row],[File Name]],SEARCH("-",Shares[[#This Row],[File Name]])+1,SEARCH("(",Shares[[#This Row],[File Name]]) - SEARCH("-",Shares[[#This Row],[File Name]])-1)),"")</f>
        <v>Flo Rider</v>
      </c>
      <c r="H58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2" s="37" t="s">
        <v>1607</v>
      </c>
      <c r="J582" s="39">
        <v>44400</v>
      </c>
      <c r="K582" s="18"/>
      <c r="L582" s="5"/>
      <c r="M582" s="5"/>
      <c r="N582" s="5"/>
    </row>
    <row r="583" spans="1:14" x14ac:dyDescent="0.25">
      <c r="A583" s="5"/>
      <c r="B583" s="37" t="s">
        <v>1611</v>
      </c>
      <c r="C583" s="37" t="s">
        <v>2008</v>
      </c>
      <c r="D583" s="52" t="s">
        <v>1612</v>
      </c>
      <c r="E583" s="61" t="str">
        <f>IF(ISNUMBER(SEARCH("http",Shares[[#This Row],[Video Text]])),HYPERLINK(Shares[[#This Row],[Video Text]],"Video Link"),"")</f>
        <v>Video Link</v>
      </c>
      <c r="F583" s="38" t="str">
        <f>IF(Shares[[#This Row],[File Name]]&lt;&gt;"",TRIM(LEFT(Shares[[#This Row],[File Name]],SEARCH("-",Shares[[#This Row],[File Name]],1)-1)),"")</f>
        <v>Your Welcome</v>
      </c>
      <c r="G583" s="38" t="str">
        <f>IF(Shares[[#This Row],[File Name]]&lt;&gt;"",TRIM(MID(Shares[[#This Row],[File Name]],SEARCH("-",Shares[[#This Row],[File Name]])+1,SEARCH("(",Shares[[#This Row],[File Name]]) - SEARCH("-",Shares[[#This Row],[File Name]])-1)),"")</f>
        <v>Moana</v>
      </c>
      <c r="H58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3" s="37" t="s">
        <v>558</v>
      </c>
      <c r="J583" s="39">
        <v>44400</v>
      </c>
      <c r="K583" s="18" t="s">
        <v>2355</v>
      </c>
      <c r="L583" s="5"/>
      <c r="M583" s="5"/>
      <c r="N583" s="5"/>
    </row>
    <row r="584" spans="1:14" x14ac:dyDescent="0.25">
      <c r="A584" s="5"/>
      <c r="B584" s="37" t="s">
        <v>1613</v>
      </c>
      <c r="C584" s="37" t="s">
        <v>2008</v>
      </c>
      <c r="D584" s="52" t="s">
        <v>1614</v>
      </c>
      <c r="E584" s="61" t="str">
        <f>IF(ISNUMBER(SEARCH("http",Shares[[#This Row],[Video Text]])),HYPERLINK(Shares[[#This Row],[Video Text]],"Video Link"),"")</f>
        <v>Video Link</v>
      </c>
      <c r="F584" s="38" t="str">
        <f>IF(Shares[[#This Row],[File Name]]&lt;&gt;"",TRIM(LEFT(Shares[[#This Row],[File Name]],SEARCH("-",Shares[[#This Row],[File Name]],1)-1)),"")</f>
        <v>Let It Go</v>
      </c>
      <c r="G584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</v>
      </c>
      <c r="H58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4" s="37" t="s">
        <v>558</v>
      </c>
      <c r="J584" s="39">
        <v>44400</v>
      </c>
      <c r="K584" s="18" t="s">
        <v>2355</v>
      </c>
      <c r="L584" s="5"/>
      <c r="M584" s="5"/>
      <c r="N584" s="5"/>
    </row>
    <row r="585" spans="1:14" x14ac:dyDescent="0.25">
      <c r="A585" s="5"/>
      <c r="B585" s="37" t="s">
        <v>1608</v>
      </c>
      <c r="C585" s="37" t="s">
        <v>2010</v>
      </c>
      <c r="D585" s="52" t="s">
        <v>1609</v>
      </c>
      <c r="E585" s="61" t="str">
        <f>IF(ISNUMBER(SEARCH("http",Shares[[#This Row],[Video Text]])),HYPERLINK(Shares[[#This Row],[Video Text]],"Video Link"),"")</f>
        <v>Video Link</v>
      </c>
      <c r="F585" s="38" t="str">
        <f>IF(Shares[[#This Row],[File Name]]&lt;&gt;"",TRIM(LEFT(Shares[[#This Row],[File Name]],SEARCH("-",Shares[[#This Row],[File Name]],1)-1)),"")</f>
        <v>Zombie</v>
      </c>
      <c r="G585" s="38" t="str">
        <f>IF(Shares[[#This Row],[File Name]]&lt;&gt;"",TRIM(MID(Shares[[#This Row],[File Name]],SEARCH("-",Shares[[#This Row],[File Name]])+1,SEARCH("(",Shares[[#This Row],[File Name]]) - SEARCH("-",Shares[[#This Row],[File Name]])-1)),"")</f>
        <v>Bad Wolves</v>
      </c>
      <c r="H585" s="8" t="s">
        <v>2090</v>
      </c>
      <c r="I585" s="37" t="s">
        <v>1610</v>
      </c>
      <c r="J585" s="39">
        <v>44400</v>
      </c>
      <c r="K585" s="18"/>
      <c r="L585" s="5"/>
      <c r="M585" s="5"/>
      <c r="N585" s="5"/>
    </row>
    <row r="586" spans="1:14" x14ac:dyDescent="0.25">
      <c r="A586" s="5"/>
      <c r="B586" s="37" t="s">
        <v>1602</v>
      </c>
      <c r="C586" s="37" t="s">
        <v>2008</v>
      </c>
      <c r="D586" s="18" t="s">
        <v>62</v>
      </c>
      <c r="E586" s="61" t="str">
        <f>IF(ISNUMBER(SEARCH("http",Shares[[#This Row],[Video Text]])),HYPERLINK(Shares[[#This Row],[Video Text]],"Video Link"),"")</f>
        <v/>
      </c>
      <c r="F586" s="38" t="s">
        <v>37</v>
      </c>
      <c r="G586" s="38" t="s">
        <v>37</v>
      </c>
      <c r="H586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6" s="37" t="s">
        <v>1378</v>
      </c>
      <c r="J586" s="39">
        <v>44400</v>
      </c>
      <c r="K586" s="18"/>
      <c r="L586" s="5"/>
      <c r="M586" s="5"/>
      <c r="N586" s="5"/>
    </row>
    <row r="587" spans="1:14" x14ac:dyDescent="0.25">
      <c r="A587" s="5"/>
      <c r="B587" s="37" t="s">
        <v>1603</v>
      </c>
      <c r="C587" s="37" t="s">
        <v>2008</v>
      </c>
      <c r="D587" s="18" t="s">
        <v>62</v>
      </c>
      <c r="E587" s="61" t="str">
        <f>IF(ISNUMBER(SEARCH("http",Shares[[#This Row],[Video Text]])),HYPERLINK(Shares[[#This Row],[Video Text]],"Video Link"),"")</f>
        <v/>
      </c>
      <c r="F587" s="38" t="s">
        <v>37</v>
      </c>
      <c r="G587" s="38" t="s">
        <v>37</v>
      </c>
      <c r="H587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87" s="37" t="s">
        <v>1378</v>
      </c>
      <c r="J587" s="39">
        <v>44400</v>
      </c>
      <c r="K587" s="18"/>
      <c r="L587" s="5"/>
      <c r="M587" s="5"/>
      <c r="N587" s="5"/>
    </row>
    <row r="588" spans="1:14" x14ac:dyDescent="0.25">
      <c r="A588" s="5"/>
      <c r="B588" s="37" t="s">
        <v>1616</v>
      </c>
      <c r="C588" s="37" t="s">
        <v>2008</v>
      </c>
      <c r="D588" s="52" t="s">
        <v>1617</v>
      </c>
      <c r="E588" s="61" t="str">
        <f>IF(ISNUMBER(SEARCH("http",Shares[[#This Row],[Video Text]])),HYPERLINK(Shares[[#This Row],[Video Text]],"Video Link"),"")</f>
        <v>Video Link</v>
      </c>
      <c r="F588" s="38" t="str">
        <f>IF(Shares[[#This Row],[File Name]]&lt;&gt;"",TRIM(LEFT(Shares[[#This Row],[File Name]],SEARCH("-",Shares[[#This Row],[File Name]],1)-1)),"")</f>
        <v>Under the Mistletoe</v>
      </c>
      <c r="G588" s="38" t="str">
        <f>IF(Shares[[#This Row],[File Name]]&lt;&gt;"",TRIM(MID(Shares[[#This Row],[File Name]],SEARCH("-",Shares[[#This Row],[File Name]])+1,SEARCH("(",Shares[[#This Row],[File Name]]) - SEARCH("-",Shares[[#This Row],[File Name]])-1)),"")</f>
        <v>Justin Beiber</v>
      </c>
      <c r="H58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8" s="37" t="s">
        <v>1618</v>
      </c>
      <c r="J588" s="39">
        <v>44401</v>
      </c>
      <c r="K588" s="18"/>
      <c r="L588" s="5"/>
      <c r="M588" s="5"/>
      <c r="N588" s="5"/>
    </row>
    <row r="589" spans="1:14" x14ac:dyDescent="0.25">
      <c r="A589" s="5"/>
      <c r="B589" s="37" t="s">
        <v>1619</v>
      </c>
      <c r="C589" s="37" t="s">
        <v>2008</v>
      </c>
      <c r="D589" s="52" t="s">
        <v>1620</v>
      </c>
      <c r="E589" s="61" t="str">
        <f>IF(ISNUMBER(SEARCH("http",Shares[[#This Row],[Video Text]])),HYPERLINK(Shares[[#This Row],[Video Text]],"Video Link"),"")</f>
        <v>Video Link</v>
      </c>
      <c r="F589" s="38" t="str">
        <f>IF(Shares[[#This Row],[File Name]]&lt;&gt;"",TRIM(LEFT(Shares[[#This Row],[File Name]],SEARCH("-",Shares[[#This Row],[File Name]],1)-1)),"")</f>
        <v>Paw Patrol</v>
      </c>
      <c r="G589" s="38" t="str">
        <f>IF(Shares[[#This Row],[File Name]]&lt;&gt;"",TRIM(MID(Shares[[#This Row],[File Name]],SEARCH("-",Shares[[#This Row],[File Name]])+1,SEARCH("(",Shares[[#This Row],[File Name]]) - SEARCH("-",Shares[[#This Row],[File Name]])-1)),"")</f>
        <v>Intro</v>
      </c>
      <c r="H58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89" s="37" t="s">
        <v>172</v>
      </c>
      <c r="J589" s="39">
        <v>44401</v>
      </c>
      <c r="K589" s="18" t="s">
        <v>2355</v>
      </c>
      <c r="L589" s="5"/>
      <c r="M589" s="5"/>
      <c r="N589" s="5"/>
    </row>
    <row r="590" spans="1:14" x14ac:dyDescent="0.25">
      <c r="A590" s="5"/>
      <c r="B590" s="37" t="s">
        <v>1615</v>
      </c>
      <c r="C590" s="37" t="s">
        <v>2010</v>
      </c>
      <c r="D590" s="18" t="s">
        <v>62</v>
      </c>
      <c r="E590" s="61" t="str">
        <f>IF(ISNUMBER(SEARCH("http",Shares[[#This Row],[Video Text]])),HYPERLINK(Shares[[#This Row],[Video Text]],"Video Link"),"")</f>
        <v/>
      </c>
      <c r="F590" s="38" t="s">
        <v>37</v>
      </c>
      <c r="G590" s="38" t="s">
        <v>37</v>
      </c>
      <c r="H590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590" s="37" t="s">
        <v>1527</v>
      </c>
      <c r="J590" s="39">
        <v>44401</v>
      </c>
      <c r="K590" s="18"/>
      <c r="L590" s="5"/>
      <c r="M590" s="5"/>
      <c r="N590" s="5"/>
    </row>
    <row r="591" spans="1:14" x14ac:dyDescent="0.25">
      <c r="A591" s="5"/>
      <c r="B591" s="37" t="s">
        <v>1621</v>
      </c>
      <c r="C591" s="37"/>
      <c r="D591" s="52" t="s">
        <v>1622</v>
      </c>
      <c r="E591" s="61" t="str">
        <f>IF(ISNUMBER(SEARCH("http",Shares[[#This Row],[Video Text]])),HYPERLINK(Shares[[#This Row],[Video Text]],"Video Link"),"")</f>
        <v>Video Link</v>
      </c>
      <c r="F591" s="38" t="str">
        <f>IF(Shares[[#This Row],[File Name]]&lt;&gt;"",TRIM(LEFT(Shares[[#This Row],[File Name]],SEARCH("-",Shares[[#This Row],[File Name]],1)-1)),"")</f>
        <v>It's Lit</v>
      </c>
      <c r="G591" s="38" t="str">
        <f>IF(Shares[[#This Row],[File Name]]&lt;&gt;"",TRIM(MID(Shares[[#This Row],[File Name]],SEARCH("-",Shares[[#This Row],[File Name]])+1,SEARCH("(",Shares[[#This Row],[File Name]]) - SEARCH("-",Shares[[#This Row],[File Name]])-1)),"")</f>
        <v>Friend of a Friend</v>
      </c>
      <c r="H59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1" s="37" t="s">
        <v>1378</v>
      </c>
      <c r="J591" s="39">
        <v>44402</v>
      </c>
      <c r="K591" s="18"/>
      <c r="L591" s="5"/>
      <c r="M591" s="5"/>
      <c r="N591" s="5"/>
    </row>
    <row r="592" spans="1:14" x14ac:dyDescent="0.25">
      <c r="A592" s="5"/>
      <c r="B592" s="37" t="s">
        <v>1623</v>
      </c>
      <c r="C592" s="37" t="s">
        <v>2008</v>
      </c>
      <c r="D592" s="52" t="s">
        <v>1624</v>
      </c>
      <c r="E592" s="61" t="str">
        <f>IF(ISNUMBER(SEARCH("http",Shares[[#This Row],[Video Text]])),HYPERLINK(Shares[[#This Row],[Video Text]],"Video Link"),"")</f>
        <v>Video Link</v>
      </c>
      <c r="F592" s="38" t="str">
        <f>IF(Shares[[#This Row],[File Name]]&lt;&gt;"",TRIM(LEFT(Shares[[#This Row],[File Name]],SEARCH("-",Shares[[#This Row],[File Name]],1)-1)),"")</f>
        <v>Baby Shark</v>
      </c>
      <c r="G592" s="38" t="str">
        <f>IF(Shares[[#This Row],[File Name]]&lt;&gt;"",TRIM(MID(Shares[[#This Row],[File Name]],SEARCH("-",Shares[[#This Row],[File Name]])+1,SEARCH("(",Shares[[#This Row],[File Name]]) - SEARCH("-",Shares[[#This Row],[File Name]])-1)),"")</f>
        <v>Hope Segoine</v>
      </c>
      <c r="H59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2" s="37" t="s">
        <v>172</v>
      </c>
      <c r="J592" s="39">
        <v>44402</v>
      </c>
      <c r="K592" s="18" t="s">
        <v>2355</v>
      </c>
      <c r="L592" s="5"/>
      <c r="M592" s="5"/>
      <c r="N592" s="5"/>
    </row>
    <row r="593" spans="1:14" x14ac:dyDescent="0.25">
      <c r="A593" s="5"/>
      <c r="B593" s="37" t="s">
        <v>1625</v>
      </c>
      <c r="C593" s="37"/>
      <c r="D593" s="52" t="s">
        <v>1626</v>
      </c>
      <c r="E593" s="61" t="str">
        <f>IF(ISNUMBER(SEARCH("http",Shares[[#This Row],[Video Text]])),HYPERLINK(Shares[[#This Row],[Video Text]],"Video Link"),"")</f>
        <v>Video Link</v>
      </c>
      <c r="F593" s="38" t="str">
        <f>IF(Shares[[#This Row],[File Name]]&lt;&gt;"",TRIM(LEFT(Shares[[#This Row],[File Name]],SEARCH("-",Shares[[#This Row],[File Name]],1)-1)),"")</f>
        <v>Way Less Sad</v>
      </c>
      <c r="G593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59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3" s="37" t="s">
        <v>1027</v>
      </c>
      <c r="J593" s="39">
        <v>44402</v>
      </c>
      <c r="K593" s="18"/>
      <c r="L593" s="5"/>
      <c r="M593" s="5"/>
      <c r="N593" s="5"/>
    </row>
    <row r="594" spans="1:14" x14ac:dyDescent="0.25">
      <c r="A594" s="5"/>
      <c r="B594" s="37" t="s">
        <v>1627</v>
      </c>
      <c r="C594" s="37"/>
      <c r="D594" s="52" t="s">
        <v>1628</v>
      </c>
      <c r="E594" s="61" t="str">
        <f>IF(ISNUMBER(SEARCH("http",Shares[[#This Row],[Video Text]])),HYPERLINK(Shares[[#This Row],[Video Text]],"Video Link"),"")</f>
        <v>Video Link</v>
      </c>
      <c r="F594" s="38" t="str">
        <f>IF(Shares[[#This Row],[File Name]]&lt;&gt;"",TRIM(LEFT(Shares[[#This Row],[File Name]],SEARCH("-",Shares[[#This Row],[File Name]],1)-1)),"")</f>
        <v>Down</v>
      </c>
      <c r="G594" s="38" t="str">
        <f>IF(Shares[[#This Row],[File Name]]&lt;&gt;"",TRIM(MID(Shares[[#This Row],[File Name]],SEARCH("-",Shares[[#This Row],[File Name]])+1,SEARCH("(",Shares[[#This Row],[File Name]]) - SEARCH("-",Shares[[#This Row],[File Name]])-1)),"")</f>
        <v>311</v>
      </c>
      <c r="H59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4" s="37" t="s">
        <v>1027</v>
      </c>
      <c r="J594" s="39">
        <v>44402</v>
      </c>
      <c r="K594" s="18"/>
      <c r="L594" s="5"/>
      <c r="M594" s="5"/>
      <c r="N594" s="5"/>
    </row>
    <row r="595" spans="1:14" x14ac:dyDescent="0.25">
      <c r="A595" s="5"/>
      <c r="B595" s="37" t="s">
        <v>1872</v>
      </c>
      <c r="C595" s="37" t="s">
        <v>2008</v>
      </c>
      <c r="D595" s="52" t="s">
        <v>1873</v>
      </c>
      <c r="E595" s="61" t="str">
        <f>IF(ISNUMBER(SEARCH("http",Shares[[#This Row],[Video Text]])),HYPERLINK(Shares[[#This Row],[Video Text]],"Video Link"),"")</f>
        <v>Video Link</v>
      </c>
      <c r="F595" s="38" t="str">
        <f>IF(Shares[[#This Row],[File Name]]&lt;&gt;"",TRIM(LEFT(Shares[[#This Row],[File Name]],SEARCH("-",Shares[[#This Row],[File Name]],1)-1)),"")</f>
        <v>All I Want For Christmas Is You</v>
      </c>
      <c r="G59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59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5" s="37" t="s">
        <v>310</v>
      </c>
      <c r="J595" s="39">
        <v>44402</v>
      </c>
      <c r="K595" s="18"/>
      <c r="L595" s="5"/>
      <c r="M595" s="5"/>
      <c r="N595" s="5"/>
    </row>
    <row r="596" spans="1:14" x14ac:dyDescent="0.25">
      <c r="A596" s="5"/>
      <c r="B596" s="37" t="s">
        <v>1874</v>
      </c>
      <c r="C596" s="37" t="s">
        <v>2008</v>
      </c>
      <c r="D596" s="52" t="s">
        <v>1875</v>
      </c>
      <c r="E596" s="61" t="str">
        <f>IF(ISNUMBER(SEARCH("http",Shares[[#This Row],[Video Text]])),HYPERLINK(Shares[[#This Row],[Video Text]],"Video Link"),"")</f>
        <v>Video Link</v>
      </c>
      <c r="F596" s="38" t="str">
        <f>IF(Shares[[#This Row],[File Name]]&lt;&gt;"",TRIM(LEFT(Shares[[#This Row],[File Name]],SEARCH("-",Shares[[#This Row],[File Name]],1)-1)),"")</f>
        <v>Count on Christmas</v>
      </c>
      <c r="G596" s="38" t="str">
        <f>IF(Shares[[#This Row],[File Name]]&lt;&gt;"",TRIM(MID(Shares[[#This Row],[File Name]],SEARCH("-",Shares[[#This Row],[File Name]])+1,SEARCH("(",Shares[[#This Row],[File Name]]) - SEARCH("-",Shares[[#This Row],[File Name]])-1)),"")</f>
        <v>Bebe Rexha</v>
      </c>
      <c r="H59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6" s="37" t="s">
        <v>310</v>
      </c>
      <c r="J596" s="39">
        <v>44402</v>
      </c>
      <c r="K596" s="18"/>
      <c r="L596" s="5"/>
      <c r="M596" s="5"/>
      <c r="N596" s="5"/>
    </row>
    <row r="597" spans="1:14" x14ac:dyDescent="0.25">
      <c r="A597" s="5"/>
      <c r="B597" s="37" t="s">
        <v>1876</v>
      </c>
      <c r="C597" s="37" t="s">
        <v>2008</v>
      </c>
      <c r="D597" s="52" t="s">
        <v>1877</v>
      </c>
      <c r="E597" s="61" t="str">
        <f>IF(ISNUMBER(SEARCH("http",Shares[[#This Row],[Video Text]])),HYPERLINK(Shares[[#This Row],[Video Text]],"Video Link"),"")</f>
        <v>Video Link</v>
      </c>
      <c r="F597" s="38" t="str">
        <f>IF(Shares[[#This Row],[File Name]]&lt;&gt;"",TRIM(LEFT(Shares[[#This Row],[File Name]],SEARCH("-",Shares[[#This Row],[File Name]],1)-1)),"")</f>
        <v>Santa Claus is Back in Town</v>
      </c>
      <c r="G59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Christmas Chronicles</v>
      </c>
      <c r="H59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7" s="37" t="s">
        <v>310</v>
      </c>
      <c r="J597" s="39">
        <v>44402</v>
      </c>
      <c r="K597" s="18"/>
      <c r="L597" s="5"/>
      <c r="M597" s="5"/>
      <c r="N597" s="5"/>
    </row>
    <row r="598" spans="1:14" x14ac:dyDescent="0.25">
      <c r="A598" s="5"/>
      <c r="B598" s="37" t="s">
        <v>1878</v>
      </c>
      <c r="C598" s="37"/>
      <c r="D598" s="52" t="s">
        <v>1880</v>
      </c>
      <c r="E598" s="61" t="str">
        <f>IF(ISNUMBER(SEARCH("http",Shares[[#This Row],[Video Text]])),HYPERLINK(Shares[[#This Row],[Video Text]],"Video Link"),"")</f>
        <v>Video Link</v>
      </c>
      <c r="F598" s="38" t="str">
        <f>IF(Shares[[#This Row],[File Name]]&lt;&gt;"",TRIM(LEFT(Shares[[#This Row],[File Name]],SEARCH("-",Shares[[#This Row],[File Name]],1)-1)),"")</f>
        <v>Take On Me</v>
      </c>
      <c r="G598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59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8" s="37" t="s">
        <v>1879</v>
      </c>
      <c r="J598" s="39">
        <v>44402</v>
      </c>
      <c r="K598" s="18"/>
      <c r="L598" s="5"/>
      <c r="M598" s="5"/>
      <c r="N598" s="5"/>
    </row>
    <row r="599" spans="1:14" x14ac:dyDescent="0.25">
      <c r="A599" s="5"/>
      <c r="B599" s="37" t="s">
        <v>1881</v>
      </c>
      <c r="C599" s="37"/>
      <c r="D599" s="52" t="s">
        <v>1882</v>
      </c>
      <c r="E599" s="61" t="str">
        <f>IF(ISNUMBER(SEARCH("http",Shares[[#This Row],[Video Text]])),HYPERLINK(Shares[[#This Row],[Video Text]],"Video Link"),"")</f>
        <v>Video Link</v>
      </c>
      <c r="F599" s="38" t="str">
        <f>IF(Shares[[#This Row],[File Name]]&lt;&gt;"",TRIM(LEFT(Shares[[#This Row],[File Name]],SEARCH("-",Shares[[#This Row],[File Name]],1)-1)),"")</f>
        <v>Soul Bossa Nova</v>
      </c>
      <c r="G599" s="38" t="str">
        <f>IF(Shares[[#This Row],[File Name]]&lt;&gt;"",TRIM(MID(Shares[[#This Row],[File Name]],SEARCH("-",Shares[[#This Row],[File Name]])+1,SEARCH("(",Shares[[#This Row],[File Name]]) - SEARCH("-",Shares[[#This Row],[File Name]])-1)),"")</f>
        <v>Quincy Jones</v>
      </c>
      <c r="H59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599" s="37" t="s">
        <v>310</v>
      </c>
      <c r="J599" s="39">
        <v>44402</v>
      </c>
      <c r="K599" s="18"/>
      <c r="L599" s="5"/>
      <c r="M599" s="5"/>
      <c r="N599" s="5"/>
    </row>
    <row r="600" spans="1:14" x14ac:dyDescent="0.25">
      <c r="A600" s="5"/>
      <c r="B600" s="37" t="s">
        <v>1943</v>
      </c>
      <c r="C600" s="37" t="s">
        <v>2008</v>
      </c>
      <c r="D600" s="52" t="s">
        <v>1944</v>
      </c>
      <c r="E600" s="61" t="str">
        <f>IF(ISNUMBER(SEARCH("http",Shares[[#This Row],[Video Text]])),HYPERLINK(Shares[[#This Row],[Video Text]],"Video Link"),"")</f>
        <v>Video Link</v>
      </c>
      <c r="F600" s="38" t="str">
        <f>IF(Shares[[#This Row],[File Name]]&lt;&gt;"",TRIM(LEFT(Shares[[#This Row],[File Name]],SEARCH("-",Shares[[#This Row],[File Name]],1)-1)),"")</f>
        <v>Santa Train</v>
      </c>
      <c r="G600" s="38" t="str">
        <f>IF(Shares[[#This Row],[File Name]]&lt;&gt;"",TRIM(MID(Shares[[#This Row],[File Name]],SEARCH("-",Shares[[#This Row],[File Name]])+1,SEARCH("(",Shares[[#This Row],[File Name]]) - SEARCH("-",Shares[[#This Row],[File Name]])-1)),"")</f>
        <v>The Petersens</v>
      </c>
      <c r="H60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0" s="37" t="s">
        <v>310</v>
      </c>
      <c r="J600" s="39">
        <v>44403</v>
      </c>
      <c r="K600" s="18"/>
      <c r="L600" s="5"/>
      <c r="M600" s="5"/>
      <c r="N600" s="5"/>
    </row>
    <row r="601" spans="1:14" x14ac:dyDescent="0.25">
      <c r="A601" s="5"/>
      <c r="B601" s="37" t="s">
        <v>1945</v>
      </c>
      <c r="C601" s="37" t="s">
        <v>2010</v>
      </c>
      <c r="D601" s="52" t="s">
        <v>1946</v>
      </c>
      <c r="E601" s="61" t="str">
        <f>IF(ISNUMBER(SEARCH("http",Shares[[#This Row],[Video Text]])),HYPERLINK(Shares[[#This Row],[Video Text]],"Video Link"),"")</f>
        <v>Video Link</v>
      </c>
      <c r="F601" s="38" t="str">
        <f>IF(Shares[[#This Row],[File Name]]&lt;&gt;"",TRIM(LEFT(Shares[[#This Row],[File Name]],SEARCH("-",Shares[[#This Row],[File Name]],1)-1)),"")</f>
        <v>Paint It Black</v>
      </c>
      <c r="G601" s="38" t="str">
        <f>IF(Shares[[#This Row],[File Name]]&lt;&gt;"",TRIM(MID(Shares[[#This Row],[File Name]],SEARCH("-",Shares[[#This Row],[File Name]])+1,SEARCH("(",Shares[[#This Row],[File Name]]) - SEARCH("-",Shares[[#This Row],[File Name]])-1)),"")</f>
        <v>Caira</v>
      </c>
      <c r="H60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1" s="37" t="s">
        <v>1114</v>
      </c>
      <c r="J601" s="39">
        <v>44403</v>
      </c>
      <c r="K601" s="18"/>
      <c r="L601" s="5"/>
      <c r="M601" s="5"/>
      <c r="N601" s="5"/>
    </row>
    <row r="602" spans="1:14" x14ac:dyDescent="0.25">
      <c r="A602" s="5"/>
      <c r="B602" s="37" t="s">
        <v>1957</v>
      </c>
      <c r="C602" s="37" t="s">
        <v>2010</v>
      </c>
      <c r="D602" s="52" t="s">
        <v>1958</v>
      </c>
      <c r="E602" s="61" t="str">
        <f>IF(ISNUMBER(SEARCH("http",Shares[[#This Row],[Video Text]])),HYPERLINK(Shares[[#This Row],[Video Text]],"Video Link"),"")</f>
        <v>Video Link</v>
      </c>
      <c r="F602" s="38" t="str">
        <f>IF(Shares[[#This Row],[File Name]]&lt;&gt;"",TRIM(LEFT(Shares[[#This Row],[File Name]],SEARCH("-",Shares[[#This Row],[File Name]],1)-1)),"")</f>
        <v>Bodies</v>
      </c>
      <c r="G602" s="38" t="str">
        <f>IF(Shares[[#This Row],[File Name]]&lt;&gt;"",TRIM(MID(Shares[[#This Row],[File Name]],SEARCH("-",Shares[[#This Row],[File Name]])+1,SEARCH("(",Shares[[#This Row],[File Name]]) - SEARCH("-",Shares[[#This Row],[File Name]])-1)),"")</f>
        <v>Drowning Pool</v>
      </c>
      <c r="H60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2" s="37" t="s">
        <v>143</v>
      </c>
      <c r="J602" s="39">
        <v>44404</v>
      </c>
      <c r="K602" s="18"/>
      <c r="L602" s="5"/>
      <c r="M602" s="5"/>
      <c r="N602" s="5"/>
    </row>
    <row r="603" spans="1:14" x14ac:dyDescent="0.25">
      <c r="A603" s="5"/>
      <c r="B603" s="37" t="s">
        <v>1959</v>
      </c>
      <c r="C603" s="37" t="s">
        <v>2008</v>
      </c>
      <c r="D603" s="52" t="s">
        <v>1961</v>
      </c>
      <c r="E603" s="61" t="str">
        <f>IF(ISNUMBER(SEARCH("http",Shares[[#This Row],[Video Text]])),HYPERLINK(Shares[[#This Row],[Video Text]],"Video Link"),"")</f>
        <v>Video Link</v>
      </c>
      <c r="F603" s="38" t="str">
        <f>IF(Shares[[#This Row],[File Name]]&lt;&gt;"",TRIM(LEFT(Shares[[#This Row],[File Name]],SEARCH("-",Shares[[#This Row],[File Name]],1)-1)),"")</f>
        <v>A Mad Russians Christmas</v>
      </c>
      <c r="G603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3" s="37" t="s">
        <v>1960</v>
      </c>
      <c r="J603" s="39">
        <v>44404</v>
      </c>
      <c r="K603" s="18"/>
      <c r="L603" s="5"/>
      <c r="M603" s="5"/>
      <c r="N603" s="5"/>
    </row>
    <row r="604" spans="1:14" x14ac:dyDescent="0.25">
      <c r="A604" s="5"/>
      <c r="B604" s="37" t="s">
        <v>1963</v>
      </c>
      <c r="C604" s="37" t="s">
        <v>2008</v>
      </c>
      <c r="D604" s="52" t="s">
        <v>1964</v>
      </c>
      <c r="E604" s="61" t="str">
        <f>IF(ISNUMBER(SEARCH("http",Shares[[#This Row],[Video Text]])),HYPERLINK(Shares[[#This Row],[Video Text]],"Video Link"),"")</f>
        <v>Video Link</v>
      </c>
      <c r="F604" s="38" t="str">
        <f>IF(Shares[[#This Row],[File Name]]&lt;&gt;"",TRIM(LEFT(Shares[[#This Row],[File Name]],SEARCH("-",Shares[[#This Row],[File Name]],1)-1)),"")</f>
        <v>This Baby</v>
      </c>
      <c r="G604" s="38" t="str">
        <f>IF(Shares[[#This Row],[File Name]]&lt;&gt;"",TRIM(MID(Shares[[#This Row],[File Name]],SEARCH("-",Shares[[#This Row],[File Name]])+1,SEARCH("(",Shares[[#This Row],[File Name]]) - SEARCH("-",Shares[[#This Row],[File Name]])-1)),"")</f>
        <v>Steven Curtis Chapman</v>
      </c>
      <c r="H60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4" s="37" t="s">
        <v>1965</v>
      </c>
      <c r="J604" s="39">
        <v>44404</v>
      </c>
      <c r="K604" s="18"/>
      <c r="L604" s="5"/>
      <c r="M604" s="5"/>
      <c r="N604" s="5"/>
    </row>
    <row r="605" spans="1:14" x14ac:dyDescent="0.25">
      <c r="A605" s="5"/>
      <c r="B605" s="37" t="s">
        <v>1968</v>
      </c>
      <c r="C605" s="37" t="s">
        <v>2008</v>
      </c>
      <c r="D605" s="52" t="s">
        <v>1969</v>
      </c>
      <c r="E605" s="61" t="str">
        <f>IF(ISNUMBER(SEARCH("http",Shares[[#This Row],[Video Text]])),HYPERLINK(Shares[[#This Row],[Video Text]],"Video Link"),"")</f>
        <v>Video Link</v>
      </c>
      <c r="F605" s="38" t="str">
        <f>IF(Shares[[#This Row],[File Name]]&lt;&gt;"",TRIM(LEFT(Shares[[#This Row],[File Name]],SEARCH("-",Shares[[#This Row],[File Name]],1)-1)),"")</f>
        <v>Born Is The King Its Christmas</v>
      </c>
      <c r="G605" s="38" t="str">
        <f>IF(Shares[[#This Row],[File Name]]&lt;&gt;"",TRIM(MID(Shares[[#This Row],[File Name]],SEARCH("-",Shares[[#This Row],[File Name]])+1,SEARCH("(",Shares[[#This Row],[File Name]]) - SEARCH("-",Shares[[#This Row],[File Name]])-1)),"")</f>
        <v>Phillips, Craig and Dean</v>
      </c>
      <c r="H60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5" s="37" t="s">
        <v>1965</v>
      </c>
      <c r="J605" s="39">
        <v>44404</v>
      </c>
      <c r="K605" s="18"/>
      <c r="L605" s="5"/>
      <c r="M605" s="5"/>
      <c r="N605" s="5"/>
    </row>
    <row r="606" spans="1:14" x14ac:dyDescent="0.25">
      <c r="A606" s="5"/>
      <c r="B606" s="37" t="s">
        <v>1970</v>
      </c>
      <c r="C606" s="37" t="s">
        <v>2008</v>
      </c>
      <c r="D606" s="52" t="s">
        <v>1971</v>
      </c>
      <c r="E606" s="61" t="str">
        <f>IF(ISNUMBER(SEARCH("http",Shares[[#This Row],[Video Text]])),HYPERLINK(Shares[[#This Row],[Video Text]],"Video Link"),"")</f>
        <v>Video Link</v>
      </c>
      <c r="F606" s="38" t="str">
        <f>IF(Shares[[#This Row],[File Name]]&lt;&gt;"",TRIM(LEFT(Shares[[#This Row],[File Name]],SEARCH("-",Shares[[#This Row],[File Name]],1)-1)),"")</f>
        <v>When Love Was Born</v>
      </c>
      <c r="G606" s="38" t="str">
        <f>IF(Shares[[#This Row],[File Name]]&lt;&gt;"",TRIM(MID(Shares[[#This Row],[File Name]],SEARCH("-",Shares[[#This Row],[File Name]])+1,SEARCH("(",Shares[[#This Row],[File Name]]) - SEARCH("-",Shares[[#This Row],[File Name]])-1)),"")</f>
        <v>Mark Schultz</v>
      </c>
      <c r="H60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6" s="37" t="s">
        <v>1965</v>
      </c>
      <c r="J606" s="39">
        <v>44404</v>
      </c>
      <c r="K606" s="18"/>
      <c r="L606" s="5"/>
      <c r="M606" s="5"/>
      <c r="N606" s="5"/>
    </row>
    <row r="607" spans="1:14" x14ac:dyDescent="0.25">
      <c r="A607" s="5"/>
      <c r="B607" s="37" t="s">
        <v>1966</v>
      </c>
      <c r="C607" s="37" t="s">
        <v>2008</v>
      </c>
      <c r="D607" s="52" t="s">
        <v>1967</v>
      </c>
      <c r="E607" s="61" t="str">
        <f>IF(ISNUMBER(SEARCH("http",Shares[[#This Row],[Video Text]])),HYPERLINK(Shares[[#This Row],[Video Text]],"Video Link"),"")</f>
        <v>Video Link</v>
      </c>
      <c r="F607" s="38" t="str">
        <f>IF(Shares[[#This Row],[File Name]]&lt;&gt;"",TRIM(LEFT(Shares[[#This Row],[File Name]],SEARCH("-",Shares[[#This Row],[File Name]],1)-1)),"")</f>
        <v>Christmas For Cowboys</v>
      </c>
      <c r="G607" s="38" t="str">
        <f>IF(Shares[[#This Row],[File Name]]&lt;&gt;"",TRIM(MID(Shares[[#This Row],[File Name]],SEARCH("-",Shares[[#This Row],[File Name]])+1,SEARCH("(",Shares[[#This Row],[File Name]]) - SEARCH("-",Shares[[#This Row],[File Name]])-1)),"")</f>
        <v>Jars Of Clay</v>
      </c>
      <c r="H60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07" s="37" t="s">
        <v>573</v>
      </c>
      <c r="J607" s="39">
        <v>44404</v>
      </c>
      <c r="K607" s="18" t="s">
        <v>2355</v>
      </c>
      <c r="L607" s="5"/>
      <c r="M607" s="5"/>
      <c r="N607" s="5"/>
    </row>
    <row r="608" spans="1:14" x14ac:dyDescent="0.25">
      <c r="A608" s="5"/>
      <c r="B608" s="37" t="s">
        <v>1972</v>
      </c>
      <c r="C608" s="37" t="s">
        <v>2008</v>
      </c>
      <c r="D608" s="52" t="s">
        <v>1974</v>
      </c>
      <c r="E608" s="61" t="str">
        <f>IF(ISNUMBER(SEARCH("http",Shares[[#This Row],[Video Text]])),HYPERLINK(Shares[[#This Row],[Video Text]],"Video Link"),"")</f>
        <v>Video Link</v>
      </c>
      <c r="F608" s="38" t="str">
        <f>IF(Shares[[#This Row],[File Name]]&lt;&gt;"",TRIM(LEFT(Shares[[#This Row],[File Name]],SEARCH("-",Shares[[#This Row],[File Name]],1)-1)),"")</f>
        <v>Jingle Bells</v>
      </c>
      <c r="G608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0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8" s="37" t="s">
        <v>1973</v>
      </c>
      <c r="J608" s="39">
        <v>44405</v>
      </c>
      <c r="K608" s="18"/>
      <c r="L608" s="5"/>
      <c r="M608" s="5"/>
      <c r="N608" s="5"/>
    </row>
    <row r="609" spans="1:14" x14ac:dyDescent="0.25">
      <c r="A609" s="5"/>
      <c r="B609" s="37" t="s">
        <v>1975</v>
      </c>
      <c r="C609" s="37" t="s">
        <v>2008</v>
      </c>
      <c r="D609" s="52" t="s">
        <v>1977</v>
      </c>
      <c r="E609" s="61" t="str">
        <f>IF(ISNUMBER(SEARCH("http",Shares[[#This Row],[Video Text]])),HYPERLINK(Shares[[#This Row],[Video Text]],"Video Link"),"")</f>
        <v>Video Link</v>
      </c>
      <c r="F609" s="38" t="str">
        <f>IF(Shares[[#This Row],[File Name]]&lt;&gt;"",TRIM(LEFT(Shares[[#This Row],[File Name]],SEARCH("-",Shares[[#This Row],[File Name]],1)-1)),"")</f>
        <v>Sarajevo</v>
      </c>
      <c r="G609" s="38" t="str">
        <f>IF(Shares[[#This Row],[File Name]]&lt;&gt;"",TRIM(MID(Shares[[#This Row],[File Name]],SEARCH("-",Shares[[#This Row],[File Name]])+1,SEARCH("(",Shares[[#This Row],[File Name]]) - SEARCH("-",Shares[[#This Row],[File Name]])-1)),"")</f>
        <v>Trans Siberian Orchestra</v>
      </c>
      <c r="H60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09" s="37" t="s">
        <v>1976</v>
      </c>
      <c r="J609" s="39">
        <v>44405</v>
      </c>
      <c r="K609" s="18"/>
      <c r="L609" s="5"/>
      <c r="M609" s="5"/>
      <c r="N609" s="5"/>
    </row>
    <row r="610" spans="1:14" x14ac:dyDescent="0.25">
      <c r="A610" s="5"/>
      <c r="B610" s="37" t="s">
        <v>1978</v>
      </c>
      <c r="C610" s="37" t="s">
        <v>2008</v>
      </c>
      <c r="D610" s="52" t="s">
        <v>1980</v>
      </c>
      <c r="E610" s="61" t="str">
        <f>IF(ISNUMBER(SEARCH("http",Shares[[#This Row],[Video Text]])),HYPERLINK(Shares[[#This Row],[Video Text]],"Video Link"),"")</f>
        <v>Video Link</v>
      </c>
      <c r="F610" s="38" t="str">
        <f>IF(Shares[[#This Row],[File Name]]&lt;&gt;"",TRIM(LEFT(Shares[[#This Row],[File Name]],SEARCH("-",Shares[[#This Row],[File Name]],1)-1)),"")</f>
        <v>Glorious</v>
      </c>
      <c r="G610" s="38" t="str">
        <f>IF(Shares[[#This Row],[File Name]]&lt;&gt;"",TRIM(MID(Shares[[#This Row],[File Name]],SEARCH("-",Shares[[#This Row],[File Name]])+1,SEARCH("(",Shares[[#This Row],[File Name]]) - SEARCH("-",Shares[[#This Row],[File Name]])-1)),"")</f>
        <v>King and Country</v>
      </c>
      <c r="H61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0" s="37" t="s">
        <v>1979</v>
      </c>
      <c r="J610" s="39">
        <v>44405</v>
      </c>
      <c r="K610" s="18"/>
      <c r="L610" s="5"/>
      <c r="M610" s="5"/>
      <c r="N610" s="5"/>
    </row>
    <row r="611" spans="1:14" x14ac:dyDescent="0.25">
      <c r="A611" s="5"/>
      <c r="B611" s="37" t="s">
        <v>1981</v>
      </c>
      <c r="C611" s="37" t="s">
        <v>2008</v>
      </c>
      <c r="D611" s="52" t="s">
        <v>1982</v>
      </c>
      <c r="E611" s="61" t="str">
        <f>IF(ISNUMBER(SEARCH("http",Shares[[#This Row],[Video Text]])),HYPERLINK(Shares[[#This Row],[Video Text]],"Video Link"),"")</f>
        <v>Video Link</v>
      </c>
      <c r="F611" s="38" t="str">
        <f>IF(Shares[[#This Row],[File Name]]&lt;&gt;"",TRIM(LEFT(Shares[[#This Row],[File Name]],SEARCH("-",Shares[[#This Row],[File Name]],1)-1)),"")</f>
        <v>Carol of the Bells</v>
      </c>
      <c r="G611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Stirling</v>
      </c>
      <c r="H61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1" s="37" t="s">
        <v>1448</v>
      </c>
      <c r="J611" s="39">
        <v>44405</v>
      </c>
      <c r="K611" s="18"/>
      <c r="L611" s="5"/>
      <c r="M611" s="5"/>
      <c r="N611" s="5"/>
    </row>
    <row r="612" spans="1:14" x14ac:dyDescent="0.25">
      <c r="A612" s="5"/>
      <c r="B612" s="37" t="s">
        <v>1987</v>
      </c>
      <c r="C612" s="37" t="s">
        <v>2008</v>
      </c>
      <c r="D612" s="52" t="s">
        <v>1989</v>
      </c>
      <c r="E612" s="61" t="str">
        <f>IF(ISNUMBER(SEARCH("http",Shares[[#This Row],[Video Text]])),HYPERLINK(Shares[[#This Row],[Video Text]],"Video Link"),"")</f>
        <v>Video Link</v>
      </c>
      <c r="F612" s="38" t="str">
        <f>IF(Shares[[#This Row],[File Name]]&lt;&gt;"",TRIM(LEFT(Shares[[#This Row],[File Name]],SEARCH("-",Shares[[#This Row],[File Name]],1)-1)),"")</f>
        <v>Liberee delivree</v>
      </c>
      <c r="G612" s="38" t="str">
        <f>IF(Shares[[#This Row],[File Name]]&lt;&gt;"",TRIM(MID(Shares[[#This Row],[File Name]],SEARCH("-",Shares[[#This Row],[File Name]])+1,SEARCH("(",Shares[[#This Row],[File Name]]) - SEARCH("-",Shares[[#This Row],[File Name]])-1)),"")</f>
        <v>Anais Delva</v>
      </c>
      <c r="H61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2" s="37" t="s">
        <v>1988</v>
      </c>
      <c r="J612" s="39">
        <v>44406</v>
      </c>
      <c r="K612" s="18"/>
      <c r="L612" s="5"/>
      <c r="M612" s="5"/>
      <c r="N612" s="5"/>
    </row>
    <row r="613" spans="1:14" x14ac:dyDescent="0.25">
      <c r="A613" s="5"/>
      <c r="B613" s="37" t="s">
        <v>1990</v>
      </c>
      <c r="C613" s="37" t="s">
        <v>2008</v>
      </c>
      <c r="D613" s="52" t="s">
        <v>1993</v>
      </c>
      <c r="E613" s="61" t="str">
        <f>IF(ISNUMBER(SEARCH("http",Shares[[#This Row],[Video Text]])),HYPERLINK(Shares[[#This Row],[Video Text]],"Video Link"),"")</f>
        <v>Video Link</v>
      </c>
      <c r="F613" s="38" t="str">
        <f>IF(Shares[[#This Row],[File Name]]&lt;&gt;"",TRIM(LEFT(Shares[[#This Row],[File Name]],SEARCH("-",Shares[[#This Row],[File Name]],1)-1)),"")</f>
        <v>Sunflower</v>
      </c>
      <c r="G613" s="38" t="str">
        <f>IF(Shares[[#This Row],[File Name]]&lt;&gt;"",TRIM(MID(Shares[[#This Row],[File Name]],SEARCH("-",Shares[[#This Row],[File Name]])+1,SEARCH("(",Shares[[#This Row],[File Name]]) - SEARCH("-",Shares[[#This Row],[File Name]])-1)),"")</f>
        <v>Post Malone and Swae Lee</v>
      </c>
      <c r="H61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3" s="37" t="s">
        <v>1991</v>
      </c>
      <c r="J613" s="39">
        <v>44406</v>
      </c>
      <c r="K613" s="18"/>
      <c r="L613" s="5"/>
      <c r="M613" s="5"/>
      <c r="N613" s="5"/>
    </row>
    <row r="614" spans="1:14" x14ac:dyDescent="0.25">
      <c r="A614" s="5"/>
      <c r="B614" s="37" t="s">
        <v>1992</v>
      </c>
      <c r="C614" s="37" t="s">
        <v>2008</v>
      </c>
      <c r="D614" s="52" t="s">
        <v>1994</v>
      </c>
      <c r="E614" s="61" t="str">
        <f>IF(ISNUMBER(SEARCH("http",Shares[[#This Row],[Video Text]])),HYPERLINK(Shares[[#This Row],[Video Text]],"Video Link"),"")</f>
        <v>Video Link</v>
      </c>
      <c r="F614" s="38" t="str">
        <f>IF(Shares[[#This Row],[File Name]]&lt;&gt;"",TRIM(LEFT(Shares[[#This Row],[File Name]],SEARCH("-",Shares[[#This Row],[File Name]],1)-1)),"")</f>
        <v>Happily Ever After Spoken Intro</v>
      </c>
      <c r="G614" s="38" t="str">
        <f>IF(Shares[[#This Row],[File Name]]&lt;&gt;"",TRIM(MID(Shares[[#This Row],[File Name]],SEARCH("-",Shares[[#This Row],[File Name]])+1,SEARCH("(",Shares[[#This Row],[File Name]]) - SEARCH("-",Shares[[#This Row],[File Name]])-1)),"")</f>
        <v>NA</v>
      </c>
      <c r="H614" s="8" t="s">
        <v>30</v>
      </c>
      <c r="I614" s="37" t="s">
        <v>2184</v>
      </c>
      <c r="J614" s="39">
        <v>44407</v>
      </c>
      <c r="K614" s="18"/>
      <c r="L614" s="5"/>
      <c r="M614" s="5"/>
      <c r="N614" s="5"/>
    </row>
    <row r="615" spans="1:14" x14ac:dyDescent="0.25">
      <c r="A615" s="5"/>
      <c r="B615" s="37" t="s">
        <v>1997</v>
      </c>
      <c r="C615" s="37" t="s">
        <v>2008</v>
      </c>
      <c r="D615" s="52" t="s">
        <v>1998</v>
      </c>
      <c r="E615" s="61" t="str">
        <f>IF(ISNUMBER(SEARCH("http",Shares[[#This Row],[Video Text]])),HYPERLINK(Shares[[#This Row],[Video Text]],"Video Link"),"")</f>
        <v>Video Link</v>
      </c>
      <c r="F615" s="38" t="str">
        <f>IF(Shares[[#This Row],[File Name]]&lt;&gt;"",TRIM(LEFT(Shares[[#This Row],[File Name]],SEARCH("-",Shares[[#This Row],[File Name]],1)-1)),"")</f>
        <v>It Feels Like Christmas</v>
      </c>
      <c r="G615" s="38" t="str">
        <f>IF(Shares[[#This Row],[File Name]]&lt;&gt;"",TRIM(MID(Shares[[#This Row],[File Name]],SEARCH("-",Shares[[#This Row],[File Name]])+1,SEARCH("(",Shares[[#This Row],[File Name]]) - SEARCH("-",Shares[[#This Row],[File Name]])-1)),"")</f>
        <v>Muppet Christmas Carol</v>
      </c>
      <c r="H61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5" s="37" t="s">
        <v>310</v>
      </c>
      <c r="J615" s="39">
        <v>44408</v>
      </c>
      <c r="K615" s="18"/>
      <c r="L615" s="5"/>
      <c r="M615" s="5"/>
      <c r="N615" s="5"/>
    </row>
    <row r="616" spans="1:14" x14ac:dyDescent="0.25">
      <c r="A616" s="5"/>
      <c r="B616" s="37" t="s">
        <v>2003</v>
      </c>
      <c r="C616" s="37" t="s">
        <v>2008</v>
      </c>
      <c r="D616" s="52" t="s">
        <v>2004</v>
      </c>
      <c r="E616" s="61" t="str">
        <f>IF(ISNUMBER(SEARCH("http",Shares[[#This Row],[Video Text]])),HYPERLINK(Shares[[#This Row],[Video Text]],"Video Link"),"")</f>
        <v>Video Link</v>
      </c>
      <c r="F616" s="38" t="str">
        <f>IF(Shares[[#This Row],[File Name]]&lt;&gt;"",TRIM(LEFT(Shares[[#This Row],[File Name]],SEARCH("-",Shares[[#This Row],[File Name]],1)-1)),"")</f>
        <v>Elf Title Theme</v>
      </c>
      <c r="G616" s="38" t="str">
        <f>IF(Shares[[#This Row],[File Name]]&lt;&gt;"",TRIM(MID(Shares[[#This Row],[File Name]],SEARCH("-",Shares[[#This Row],[File Name]])+1,SEARCH("(",Shares[[#This Row],[File Name]]) - SEARCH("-",Shares[[#This Row],[File Name]])-1)),"")</f>
        <v>John Debney</v>
      </c>
      <c r="H61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6" s="37" t="s">
        <v>310</v>
      </c>
      <c r="J616" s="39">
        <v>44408</v>
      </c>
      <c r="K616" s="18"/>
      <c r="L616" s="5"/>
      <c r="M616" s="5"/>
      <c r="N616" s="5"/>
    </row>
    <row r="617" spans="1:14" x14ac:dyDescent="0.25">
      <c r="A617" s="5"/>
      <c r="B617" s="37" t="s">
        <v>2005</v>
      </c>
      <c r="C617" s="37" t="s">
        <v>2008</v>
      </c>
      <c r="D617" s="52" t="s">
        <v>2006</v>
      </c>
      <c r="E617" s="61" t="str">
        <f>IF(ISNUMBER(SEARCH("http",Shares[[#This Row],[Video Text]])),HYPERLINK(Shares[[#This Row],[Video Text]],"Video Link"),"")</f>
        <v>Video Link</v>
      </c>
      <c r="F617" s="38" t="str">
        <f>IF(Shares[[#This Row],[File Name]]&lt;&gt;"",TRIM(LEFT(Shares[[#This Row],[File Name]],SEARCH("-",Shares[[#This Row],[File Name]],1)-1)),"")</f>
        <v>Christmas Eve</v>
      </c>
      <c r="G617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61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17" s="37" t="s">
        <v>310</v>
      </c>
      <c r="J617" s="39">
        <v>44408</v>
      </c>
      <c r="K617" s="18"/>
      <c r="L617" s="5"/>
      <c r="M617" s="5"/>
      <c r="N617" s="5"/>
    </row>
    <row r="618" spans="1:14" x14ac:dyDescent="0.25">
      <c r="A618" s="5"/>
      <c r="B618" s="37" t="s">
        <v>1995</v>
      </c>
      <c r="C618" s="37" t="s">
        <v>2008</v>
      </c>
      <c r="D618" s="52" t="s">
        <v>1996</v>
      </c>
      <c r="E618" s="61" t="str">
        <f>IF(ISNUMBER(SEARCH("http",Shares[[#This Row],[Video Text]])),HYPERLINK(Shares[[#This Row],[Video Text]],"Video Link"),"")</f>
        <v>Video Link</v>
      </c>
      <c r="F618" s="38" t="str">
        <f>IF(Shares[[#This Row],[File Name]]&lt;&gt;"",TRIM(LEFT(Shares[[#This Row],[File Name]],SEARCH("-",Shares[[#This Row],[File Name]],1)-1)),"")</f>
        <v>Noel</v>
      </c>
      <c r="G618" s="38" t="str">
        <f>IF(Shares[[#This Row],[File Name]]&lt;&gt;"",TRIM(MID(Shares[[#This Row],[File Name]],SEARCH("-",Shares[[#This Row],[File Name]])+1,SEARCH("(",Shares[[#This Row],[File Name]]) - SEARCH("-",Shares[[#This Row],[File Name]])-1)),"")</f>
        <v>Hilllsong Young and Free</v>
      </c>
      <c r="H61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8" s="37" t="s">
        <v>310</v>
      </c>
      <c r="J618" s="39">
        <v>44408</v>
      </c>
      <c r="K618" s="18"/>
      <c r="L618" s="5"/>
      <c r="M618" s="5"/>
      <c r="N618" s="5"/>
    </row>
    <row r="619" spans="1:14" x14ac:dyDescent="0.25">
      <c r="A619" s="5"/>
      <c r="B619" s="37" t="s">
        <v>1999</v>
      </c>
      <c r="C619" s="37" t="s">
        <v>2009</v>
      </c>
      <c r="D619" s="52" t="s">
        <v>2000</v>
      </c>
      <c r="E619" s="61" t="str">
        <f>IF(ISNUMBER(SEARCH("http",Shares[[#This Row],[Video Text]])),HYPERLINK(Shares[[#This Row],[Video Text]],"Video Link"),"")</f>
        <v>Video Link</v>
      </c>
      <c r="F619" s="38" t="str">
        <f>IF(Shares[[#This Row],[File Name]]&lt;&gt;"",TRIM(LEFT(Shares[[#This Row],[File Name]],SEARCH("-",Shares[[#This Row],[File Name]],1)-1)),"")</f>
        <v>Gangnam Style</v>
      </c>
      <c r="G619" s="38" t="str">
        <f>IF(Shares[[#This Row],[File Name]]&lt;&gt;"",TRIM(MID(Shares[[#This Row],[File Name]],SEARCH("-",Shares[[#This Row],[File Name]])+1,SEARCH("(",Shares[[#This Row],[File Name]]) - SEARCH("-",Shares[[#This Row],[File Name]])-1)),"")</f>
        <v>PSY</v>
      </c>
      <c r="H61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19" s="37" t="s">
        <v>1454</v>
      </c>
      <c r="J619" s="39">
        <v>44408</v>
      </c>
      <c r="K619" s="18"/>
      <c r="L619" s="5"/>
      <c r="M619" s="5"/>
      <c r="N619" s="5"/>
    </row>
    <row r="620" spans="1:14" x14ac:dyDescent="0.25">
      <c r="A620" s="5"/>
      <c r="B620" s="37" t="s">
        <v>2001</v>
      </c>
      <c r="C620" s="37" t="s">
        <v>2008</v>
      </c>
      <c r="D620" s="52" t="s">
        <v>2002</v>
      </c>
      <c r="E620" s="61" t="str">
        <f>IF(ISNUMBER(SEARCH("http",Shares[[#This Row],[Video Text]])),HYPERLINK(Shares[[#This Row],[Video Text]],"Video Link"),"")</f>
        <v>Video Link</v>
      </c>
      <c r="F620" s="38" t="str">
        <f>IF(Shares[[#This Row],[File Name]]&lt;&gt;"",TRIM(LEFT(Shares[[#This Row],[File Name]],SEARCH("-",Shares[[#This Row],[File Name]],1)-1)),"")</f>
        <v>Christmas Lights</v>
      </c>
      <c r="G620" s="38" t="str">
        <f>IF(Shares[[#This Row],[File Name]]&lt;&gt;"",TRIM(MID(Shares[[#This Row],[File Name]],SEARCH("-",Shares[[#This Row],[File Name]])+1,SEARCH("(",Shares[[#This Row],[File Name]]) - SEARCH("-",Shares[[#This Row],[File Name]])-1)),"")</f>
        <v>Coldplay</v>
      </c>
      <c r="H62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0" s="37" t="s">
        <v>1454</v>
      </c>
      <c r="J620" s="39">
        <v>44408</v>
      </c>
      <c r="K620" s="18"/>
      <c r="L620" s="5"/>
      <c r="M620" s="5"/>
      <c r="N620" s="5"/>
    </row>
    <row r="621" spans="1:14" x14ac:dyDescent="0.25">
      <c r="A621" s="5"/>
      <c r="B621" s="37" t="s">
        <v>2017</v>
      </c>
      <c r="C621" s="37" t="s">
        <v>2010</v>
      </c>
      <c r="D621" s="52" t="s">
        <v>2018</v>
      </c>
      <c r="E621" s="61" t="str">
        <f>IF(ISNUMBER(SEARCH("http",Shares[[#This Row],[Video Text]])),HYPERLINK(Shares[[#This Row],[Video Text]],"Video Link"),"")</f>
        <v>Video Link</v>
      </c>
      <c r="F621" s="38" t="str">
        <f>IF(Shares[[#This Row],[File Name]]&lt;&gt;"",TRIM(LEFT(Shares[[#This Row],[File Name]],SEARCH("-",Shares[[#This Row],[File Name]],1)-1)),"")</f>
        <v>The Thunder Rolls</v>
      </c>
      <c r="G621" s="38" t="str">
        <f>IF(Shares[[#This Row],[File Name]]&lt;&gt;"",TRIM(MID(Shares[[#This Row],[File Name]],SEARCH("-",Shares[[#This Row],[File Name]])+1,SEARCH("(",Shares[[#This Row],[File Name]]) - SEARCH("-",Shares[[#This Row],[File Name]])-1)),"")</f>
        <v>Garth Brooks</v>
      </c>
      <c r="H62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21" s="37" t="s">
        <v>323</v>
      </c>
      <c r="J621" s="39">
        <v>44408</v>
      </c>
      <c r="K621" s="18" t="s">
        <v>2355</v>
      </c>
      <c r="L621" s="5"/>
      <c r="M621" s="5"/>
      <c r="N621" s="5"/>
    </row>
    <row r="622" spans="1:14" x14ac:dyDescent="0.25">
      <c r="A622" s="5"/>
      <c r="B622" s="37" t="s">
        <v>2019</v>
      </c>
      <c r="C622" s="37" t="s">
        <v>2008</v>
      </c>
      <c r="D622" s="52" t="s">
        <v>2020</v>
      </c>
      <c r="E622" s="61" t="str">
        <f>IF(ISNUMBER(SEARCH("http",Shares[[#This Row],[Video Text]])),HYPERLINK(Shares[[#This Row],[Video Text]],"Video Link"),"")</f>
        <v>Video Link</v>
      </c>
      <c r="F622" s="38" t="str">
        <f>IF(Shares[[#This Row],[File Name]]&lt;&gt;"",TRIM(LEFT(Shares[[#This Row],[File Name]],SEARCH("-",Shares[[#This Row],[File Name]],1)-1)),"")</f>
        <v>Have Yourself a Merry Little Christmas</v>
      </c>
      <c r="G622" s="38" t="str">
        <f>IF(Shares[[#This Row],[File Name]]&lt;&gt;"",TRIM(MID(Shares[[#This Row],[File Name]],SEARCH("-",Shares[[#This Row],[File Name]])+1,SEARCH("(",Shares[[#This Row],[File Name]]) - SEARCH("-",Shares[[#This Row],[File Name]])-1)),"")</f>
        <v>Denmark &amp; Winter</v>
      </c>
      <c r="H622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2" s="37" t="s">
        <v>172</v>
      </c>
      <c r="J622" s="39">
        <v>44408</v>
      </c>
      <c r="K622" s="18" t="s">
        <v>2355</v>
      </c>
      <c r="L622" s="5"/>
      <c r="M622" s="5"/>
      <c r="N622" s="5"/>
    </row>
    <row r="623" spans="1:14" x14ac:dyDescent="0.25">
      <c r="A623" s="5"/>
      <c r="B623" s="37" t="s">
        <v>2021</v>
      </c>
      <c r="C623" s="37" t="s">
        <v>2010</v>
      </c>
      <c r="D623" s="52" t="s">
        <v>2022</v>
      </c>
      <c r="E623" s="61" t="str">
        <f>IF(ISNUMBER(SEARCH("http",Shares[[#This Row],[Video Text]])),HYPERLINK(Shares[[#This Row],[Video Text]],"Video Link"),"")</f>
        <v>Video Link</v>
      </c>
      <c r="F623" s="38" t="str">
        <f>IF(Shares[[#This Row],[File Name]]&lt;&gt;"",TRIM(LEFT(Shares[[#This Row],[File Name]],SEARCH("-",Shares[[#This Row],[File Name]],1)-1)),"")</f>
        <v>Halloween MashupMix</v>
      </c>
      <c r="G623" s="38" t="str">
        <f>IF(Shares[[#This Row],[File Name]]&lt;&gt;"",TRIM(MID(Shares[[#This Row],[File Name]],SEARCH("-",Shares[[#This Row],[File Name]])+1,SEARCH("(",Shares[[#This Row],[File Name]]) - SEARCH("-",Shares[[#This Row],[File Name]])-1)),"")</f>
        <v>French Fuse</v>
      </c>
      <c r="H62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3" s="37" t="s">
        <v>969</v>
      </c>
      <c r="J623" s="39">
        <v>44408</v>
      </c>
      <c r="K623" s="18"/>
      <c r="L623" s="5"/>
      <c r="M623" s="5"/>
      <c r="N623" s="5"/>
    </row>
    <row r="624" spans="1:14" x14ac:dyDescent="0.25">
      <c r="A624" s="5"/>
      <c r="B624" s="37" t="s">
        <v>2023</v>
      </c>
      <c r="C624" s="37" t="s">
        <v>2008</v>
      </c>
      <c r="D624" s="52" t="s">
        <v>2025</v>
      </c>
      <c r="E624" s="61" t="str">
        <f>IF(ISNUMBER(SEARCH("http",Shares[[#This Row],[Video Text]])),HYPERLINK(Shares[[#This Row],[Video Text]],"Video Link"),"")</f>
        <v>Video Link</v>
      </c>
      <c r="F624" s="38" t="str">
        <f>IF(Shares[[#This Row],[File Name]]&lt;&gt;"",TRIM(LEFT(Shares[[#This Row],[File Name]],SEARCH("-",Shares[[#This Row],[File Name]],1)-1)),"")</f>
        <v>Do You Like My Decorations</v>
      </c>
      <c r="G624" s="38" t="str">
        <f>IF(Shares[[#This Row],[File Name]]&lt;&gt;"",TRIM(MID(Shares[[#This Row],[File Name]],SEARCH("-",Shares[[#This Row],[File Name]])+1,SEARCH("(",Shares[[#This Row],[File Name]]) - SEARCH("-",Shares[[#This Row],[File Name]])-1)),"")</f>
        <v>Youtube</v>
      </c>
      <c r="H624" s="8" t="s">
        <v>30</v>
      </c>
      <c r="I624" s="37" t="s">
        <v>2024</v>
      </c>
      <c r="J624" s="39">
        <v>44409</v>
      </c>
      <c r="K624" s="18"/>
      <c r="L624" s="5"/>
      <c r="M624" s="5"/>
      <c r="N624" s="5"/>
    </row>
    <row r="625" spans="1:14" x14ac:dyDescent="0.25">
      <c r="A625" s="5"/>
      <c r="B625" s="37" t="s">
        <v>2026</v>
      </c>
      <c r="C625" s="37" t="s">
        <v>2010</v>
      </c>
      <c r="D625" s="38" t="s">
        <v>62</v>
      </c>
      <c r="E625" s="62" t="str">
        <f>IF(ISNUMBER(SEARCH("http",Shares[[#This Row],[Video Text]])),HYPERLINK(Shares[[#This Row],[Video Text]],"Video Link"),"")</f>
        <v/>
      </c>
      <c r="F625" s="38" t="str">
        <f>IF(Shares[[#This Row],[File Name]]&lt;&gt;"",TRIM(LEFT(Shares[[#This Row],[File Name]],SEARCH("-",Shares[[#This Row],[File Name]],1)-1)),"")</f>
        <v>Rasputin</v>
      </c>
      <c r="G625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x Boney M</v>
      </c>
      <c r="H625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5" s="37" t="s">
        <v>2024</v>
      </c>
      <c r="J625" s="39">
        <v>44409</v>
      </c>
      <c r="K625" s="18"/>
      <c r="L625" s="5"/>
      <c r="M625" s="5"/>
      <c r="N625" s="5"/>
    </row>
    <row r="626" spans="1:14" x14ac:dyDescent="0.25">
      <c r="A626" s="5"/>
      <c r="B626" s="37" t="s">
        <v>2027</v>
      </c>
      <c r="C626" s="37" t="s">
        <v>2009</v>
      </c>
      <c r="D626" s="52" t="s">
        <v>2029</v>
      </c>
      <c r="E626" s="61" t="str">
        <f>IF(ISNUMBER(SEARCH("http",Shares[[#This Row],[Video Text]])),HYPERLINK(Shares[[#This Row],[Video Text]],"Video Link"),"")</f>
        <v>Video Link</v>
      </c>
      <c r="F626" s="38" t="str">
        <f>IF(Shares[[#This Row],[File Name]]&lt;&gt;"",TRIM(LEFT(Shares[[#This Row],[File Name]],SEARCH("-",Shares[[#This Row],[File Name]],1)-1)),"")</f>
        <v>2001 Space Odyssey Theme</v>
      </c>
      <c r="G626" s="38" t="str">
        <f>IF(Shares[[#This Row],[File Name]]&lt;&gt;"",TRIM(MID(Shares[[#This Row],[File Name]],SEARCH("-",Shares[[#This Row],[File Name]])+1,SEARCH("(",Shares[[#This Row],[File Name]]) - SEARCH("-",Shares[[#This Row],[File Name]])-1)),"")</f>
        <v>Richard Strauss</v>
      </c>
      <c r="H62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6" s="37" t="s">
        <v>2028</v>
      </c>
      <c r="J626" s="39">
        <v>44409</v>
      </c>
      <c r="K626" s="18"/>
      <c r="L626" s="5"/>
      <c r="M626" s="5"/>
      <c r="N626" s="5"/>
    </row>
    <row r="627" spans="1:14" x14ac:dyDescent="0.25">
      <c r="A627" s="5"/>
      <c r="B627" s="37" t="s">
        <v>2030</v>
      </c>
      <c r="C627" s="37" t="s">
        <v>2008</v>
      </c>
      <c r="D627" s="52" t="s">
        <v>2032</v>
      </c>
      <c r="E627" s="61" t="str">
        <f>IF(ISNUMBER(SEARCH("http",Shares[[#This Row],[Video Text]])),HYPERLINK(Shares[[#This Row],[Video Text]],"Video Link"),"")</f>
        <v>Video Link</v>
      </c>
      <c r="F627" s="38" t="str">
        <f>IF(Shares[[#This Row],[File Name]]&lt;&gt;"",TRIM(LEFT(Shares[[#This Row],[File Name]],SEARCH("-",Shares[[#This Row],[File Name]],1)-1)),"")</f>
        <v>Something Just Like This</v>
      </c>
      <c r="G627" s="38" t="str">
        <f>IF(Shares[[#This Row],[File Name]]&lt;&gt;"",TRIM(MID(Shares[[#This Row],[File Name]],SEARCH("-",Shares[[#This Row],[File Name]])+1,SEARCH("(",Shares[[#This Row],[File Name]]) - SEARCH("-",Shares[[#This Row],[File Name]])-1)),"")</f>
        <v>The Chainsmokers</v>
      </c>
      <c r="H627" s="8" t="s">
        <v>1487</v>
      </c>
      <c r="I627" s="37" t="s">
        <v>2031</v>
      </c>
      <c r="J627" s="39">
        <v>44409</v>
      </c>
      <c r="K627" s="18"/>
      <c r="L627" s="5"/>
      <c r="M627" s="5"/>
      <c r="N627" s="5"/>
    </row>
    <row r="628" spans="1:14" x14ac:dyDescent="0.25">
      <c r="A628" s="5"/>
      <c r="B628" s="37" t="s">
        <v>2034</v>
      </c>
      <c r="C628" s="37" t="s">
        <v>2008</v>
      </c>
      <c r="D628" s="38" t="s">
        <v>62</v>
      </c>
      <c r="E628" s="62" t="str">
        <f>IF(ISNUMBER(SEARCH("http",Shares[[#This Row],[Video Text]])),HYPERLINK(Shares[[#This Row],[Video Text]],"Video Link"),"")</f>
        <v/>
      </c>
      <c r="F628" s="38" t="str">
        <f>IF(Shares[[#This Row],[File Name]]&lt;&gt;"",TRIM(LEFT(Shares[[#This Row],[File Name]],SEARCH("-",Shares[[#This Row],[File Name]],1)-1)),"")</f>
        <v>National Lampon's Christmas Vacation</v>
      </c>
      <c r="G628" s="38" t="str">
        <f>IF(Shares[[#This Row],[File Name]]&lt;&gt;"",TRIM(MID(Shares[[#This Row],[File Name]],SEARCH("-",Shares[[#This Row],[File Name]])+1,SEARCH("(",Shares[[#This Row],[File Name]]) - SEARCH("-",Shares[[#This Row],[File Name]])-1)),"")</f>
        <v>Kathryn Jones</v>
      </c>
      <c r="H62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28" s="37" t="s">
        <v>1086</v>
      </c>
      <c r="J628" s="39">
        <v>44409</v>
      </c>
      <c r="K628" s="18"/>
      <c r="L628" s="5"/>
      <c r="M628" s="5"/>
      <c r="N628" s="5"/>
    </row>
    <row r="629" spans="1:14" x14ac:dyDescent="0.25">
      <c r="A629" s="5"/>
      <c r="B629" s="37" t="s">
        <v>2035</v>
      </c>
      <c r="C629" s="37" t="s">
        <v>2010</v>
      </c>
      <c r="D629" s="52" t="s">
        <v>2036</v>
      </c>
      <c r="E629" s="61" t="str">
        <f>IF(ISNUMBER(SEARCH("http",Shares[[#This Row],[Video Text]])),HYPERLINK(Shares[[#This Row],[Video Text]],"Video Link"),"")</f>
        <v>Video Link</v>
      </c>
      <c r="F629" s="38" t="str">
        <f>IF(Shares[[#This Row],[File Name]]&lt;&gt;"",TRIM(LEFT(Shares[[#This Row],[File Name]],SEARCH("-",Shares[[#This Row],[File Name]],1)-1)),"")</f>
        <v>Rasputin</v>
      </c>
      <c r="G629" s="38" t="str">
        <f>IF(Shares[[#This Row],[File Name]]&lt;&gt;"",TRIM(MID(Shares[[#This Row],[File Name]],SEARCH("-",Shares[[#This Row],[File Name]])+1,SEARCH("(",Shares[[#This Row],[File Name]]) - SEARCH("-",Shares[[#This Row],[File Name]])-1)),"")</f>
        <v>Majestic &amp; Boney M</v>
      </c>
      <c r="H62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29" s="37" t="s">
        <v>1607</v>
      </c>
      <c r="J629" s="39">
        <v>44409</v>
      </c>
      <c r="K629" s="18"/>
      <c r="L629" s="5"/>
      <c r="M629" s="5"/>
      <c r="N629" s="5"/>
    </row>
    <row r="630" spans="1:14" x14ac:dyDescent="0.25">
      <c r="A630" s="5"/>
      <c r="B630" s="37" t="s">
        <v>2037</v>
      </c>
      <c r="C630" s="37" t="s">
        <v>2008</v>
      </c>
      <c r="D630" s="38" t="s">
        <v>62</v>
      </c>
      <c r="E630" s="62" t="str">
        <f>IF(ISNUMBER(SEARCH("http",Shares[[#This Row],[Video Text]])),HYPERLINK(Shares[[#This Row],[Video Text]],"Video Link"),"")</f>
        <v/>
      </c>
      <c r="F630" s="38" t="str">
        <f>IF(Shares[[#This Row],[File Name]]&lt;&gt;"",TRIM(LEFT(Shares[[#This Row],[File Name]],SEARCH("-",Shares[[#This Row],[File Name]],1)-1)),"")</f>
        <v>Rockin' Around The Christmas Tree</v>
      </c>
      <c r="G630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63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30" s="37" t="s">
        <v>1086</v>
      </c>
      <c r="J630" s="39">
        <v>44410</v>
      </c>
      <c r="K630" s="18"/>
      <c r="L630" s="5"/>
      <c r="M630" s="5"/>
      <c r="N630" s="5"/>
    </row>
    <row r="631" spans="1:14" x14ac:dyDescent="0.25">
      <c r="A631" s="5"/>
      <c r="B631" s="37" t="s">
        <v>2038</v>
      </c>
      <c r="C631" s="37" t="s">
        <v>2010</v>
      </c>
      <c r="D631" s="52" t="s">
        <v>2039</v>
      </c>
      <c r="E631" s="61" t="str">
        <f>IF(ISNUMBER(SEARCH("http",Shares[[#This Row],[Video Text]])),HYPERLINK(Shares[[#This Row],[Video Text]],"Video Link"),"")</f>
        <v>Video Link</v>
      </c>
      <c r="F631" s="38" t="str">
        <f>IF(Shares[[#This Row],[File Name]]&lt;&gt;"",TRIM(LEFT(Shares[[#This Row],[File Name]],SEARCH("-",Shares[[#This Row],[File Name]],1)-1)),"")</f>
        <v>Be Like That</v>
      </c>
      <c r="G631" s="38" t="str">
        <f>IF(Shares[[#This Row],[File Name]]&lt;&gt;"",TRIM(MID(Shares[[#This Row],[File Name]],SEARCH("-",Shares[[#This Row],[File Name]])+1,SEARCH("(",Shares[[#This Row],[File Name]]) - SEARCH("-",Shares[[#This Row],[File Name]])-1)),"")</f>
        <v>Kane Brown</v>
      </c>
      <c r="H63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31" s="37" t="s">
        <v>323</v>
      </c>
      <c r="J631" s="39">
        <v>44411</v>
      </c>
      <c r="K631" s="18" t="s">
        <v>2355</v>
      </c>
      <c r="L631" s="5"/>
      <c r="M631" s="5"/>
      <c r="N631" s="5"/>
    </row>
    <row r="632" spans="1:14" x14ac:dyDescent="0.25">
      <c r="A632" s="5"/>
      <c r="B632" s="37" t="s">
        <v>2040</v>
      </c>
      <c r="C632" s="37" t="s">
        <v>2009</v>
      </c>
      <c r="D632" s="38" t="s">
        <v>62</v>
      </c>
      <c r="E632" s="62" t="str">
        <f>IF(ISNUMBER(SEARCH("http",Shares[[#This Row],[Video Text]])),HYPERLINK(Shares[[#This Row],[Video Text]],"Video Link"),"")</f>
        <v/>
      </c>
      <c r="F632" s="38" t="str">
        <f>IF(Shares[[#This Row],[File Name]]&lt;&gt;"",TRIM(LEFT(Shares[[#This Row],[File Name]],SEARCH("-",Shares[[#This Row],[File Name]],1)-1)),"")</f>
        <v>Queen Barb</v>
      </c>
      <c r="G632" s="38" t="str">
        <f>IF(Shares[[#This Row],[File Name]]&lt;&gt;"",TRIM(MID(Shares[[#This Row],[File Name]],SEARCH("-",Shares[[#This Row],[File Name]])+1,SEARCH("(",Shares[[#This Row],[File Name]]) - SEARCH("-",Shares[[#This Row],[File Name]])-1)),"")</f>
        <v>Trolls</v>
      </c>
      <c r="H632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2" s="37" t="s">
        <v>728</v>
      </c>
      <c r="J632" s="39">
        <v>44412</v>
      </c>
      <c r="K632" s="18"/>
      <c r="L632" s="5"/>
      <c r="M632" s="5"/>
      <c r="N632" s="5"/>
    </row>
    <row r="633" spans="1:14" x14ac:dyDescent="0.25">
      <c r="A633" s="5"/>
      <c r="B633" s="37" t="s">
        <v>2041</v>
      </c>
      <c r="C633" s="37" t="s">
        <v>2008</v>
      </c>
      <c r="D633" s="52" t="s">
        <v>2039</v>
      </c>
      <c r="E633" s="61" t="str">
        <f>IF(ISNUMBER(SEARCH("http",Shares[[#This Row],[Video Text]])),HYPERLINK(Shares[[#This Row],[Video Text]],"Video Link"),"")</f>
        <v>Video Link</v>
      </c>
      <c r="F633" s="38" t="s">
        <v>37</v>
      </c>
      <c r="G633" s="38" t="s">
        <v>37</v>
      </c>
      <c r="H633" s="8" t="str">
        <f>IF(Shares[[#This Row],[File Name]]&lt;&gt;"",TRIM(MID(Shares[[#This Row],[File Name]],SEARCH("(",Shares[[#This Row],[File Name]])+1,SEARCH(")",Shares[[#This Row],[File Name]]) - SEARCH("(",Shares[[#This Row],[File Name]])-1)),"")</f>
        <v>Singing Face</v>
      </c>
      <c r="I633" s="37" t="s">
        <v>14</v>
      </c>
      <c r="J633" s="39">
        <v>44413</v>
      </c>
      <c r="K633" s="18" t="s">
        <v>2355</v>
      </c>
      <c r="L633" s="5"/>
      <c r="M633" s="5"/>
      <c r="N633" s="5"/>
    </row>
    <row r="634" spans="1:14" x14ac:dyDescent="0.25">
      <c r="A634" s="5"/>
      <c r="B634" s="37" t="s">
        <v>2042</v>
      </c>
      <c r="C634" s="37" t="s">
        <v>2008</v>
      </c>
      <c r="D634" s="58" t="s">
        <v>2112</v>
      </c>
      <c r="E634" s="62" t="str">
        <f>IF(ISNUMBER(SEARCH("http",Shares[[#This Row],[Video Text]])),HYPERLINK(Shares[[#This Row],[Video Text]],"Video Link"),"")</f>
        <v>Video Link</v>
      </c>
      <c r="F634" s="38" t="str">
        <f>IF(Shares[[#This Row],[File Name]]&lt;&gt;"",TRIM(LEFT(Shares[[#This Row],[File Name]],SEARCH("-",Shares[[#This Row],[File Name]],1)-1)),"")</f>
        <v>Marshmallow World</v>
      </c>
      <c r="G634" s="38" t="str">
        <f>IF(Shares[[#This Row],[File Name]]&lt;&gt;"",TRIM(MID(Shares[[#This Row],[File Name]],SEARCH("-",Shares[[#This Row],[File Name]])+1,SEARCH("(",Shares[[#This Row],[File Name]]) - SEARCH("-",Shares[[#This Row],[File Name]])-1)),"")</f>
        <v>Francesca Battistelli</v>
      </c>
      <c r="H63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4" s="37" t="s">
        <v>573</v>
      </c>
      <c r="J634" s="39">
        <v>44413</v>
      </c>
      <c r="K634" s="18" t="s">
        <v>2355</v>
      </c>
      <c r="L634" s="5"/>
      <c r="M634" s="5"/>
      <c r="N634" s="5"/>
    </row>
    <row r="635" spans="1:14" x14ac:dyDescent="0.25">
      <c r="A635" s="5"/>
      <c r="B635" s="37" t="s">
        <v>2043</v>
      </c>
      <c r="C635" s="37" t="s">
        <v>2010</v>
      </c>
      <c r="D635" s="52" t="s">
        <v>2045</v>
      </c>
      <c r="E635" s="61" t="str">
        <f>IF(ISNUMBER(SEARCH("http",Shares[[#This Row],[Video Text]])),HYPERLINK(Shares[[#This Row],[Video Text]],"Video Link"),"")</f>
        <v>Video Link</v>
      </c>
      <c r="F635" s="38" t="str">
        <f>IF(Shares[[#This Row],[File Name]]&lt;&gt;"",TRIM(LEFT(Shares[[#This Row],[File Name]],SEARCH("-",Shares[[#This Row],[File Name]],1)-1)),"")</f>
        <v>Big Bad Wolf</v>
      </c>
      <c r="G635" s="38" t="str">
        <f>IF(Shares[[#This Row],[File Name]]&lt;&gt;"",TRIM(MID(Shares[[#This Row],[File Name]],SEARCH("-",Shares[[#This Row],[File Name]])+1,SEARCH("(",Shares[[#This Row],[File Name]]) - SEARCH("-",Shares[[#This Row],[File Name]])-1)),"")</f>
        <v>In This Moment</v>
      </c>
      <c r="H63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5" s="37" t="s">
        <v>2044</v>
      </c>
      <c r="J635" s="39">
        <v>44413</v>
      </c>
      <c r="K635" s="18"/>
      <c r="L635" s="5"/>
      <c r="M635" s="5"/>
      <c r="N635" s="5"/>
    </row>
    <row r="636" spans="1:14" x14ac:dyDescent="0.25">
      <c r="A636" s="5"/>
      <c r="B636" s="37" t="s">
        <v>2046</v>
      </c>
      <c r="C636" s="37" t="s">
        <v>2010</v>
      </c>
      <c r="D636" s="52" t="s">
        <v>2048</v>
      </c>
      <c r="E636" s="61" t="str">
        <f>IF(ISNUMBER(SEARCH("http",Shares[[#This Row],[Video Text]])),HYPERLINK(Shares[[#This Row],[Video Text]],"Video Link"),"")</f>
        <v>Video Link</v>
      </c>
      <c r="F636" s="38" t="str">
        <f>IF(Shares[[#This Row],[File Name]]&lt;&gt;"",TRIM(LEFT(Shares[[#This Row],[File Name]],SEARCH("-",Shares[[#This Row],[File Name]],1)-1)),"")</f>
        <v>Horror Themes</v>
      </c>
      <c r="G63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6" s="37" t="s">
        <v>2047</v>
      </c>
      <c r="J636" s="39">
        <v>44413</v>
      </c>
      <c r="K636" s="18"/>
      <c r="L636" s="5"/>
      <c r="M636" s="5"/>
      <c r="N636" s="5"/>
    </row>
    <row r="637" spans="1:14" x14ac:dyDescent="0.25">
      <c r="A637" s="5"/>
      <c r="B637" s="37" t="s">
        <v>2049</v>
      </c>
      <c r="C637" s="37" t="s">
        <v>2010</v>
      </c>
      <c r="D637" s="52" t="s">
        <v>2050</v>
      </c>
      <c r="E637" s="61" t="str">
        <f>IF(ISNUMBER(SEARCH("http",Shares[[#This Row],[Video Text]])),HYPERLINK(Shares[[#This Row],[Video Text]],"Video Link"),"")</f>
        <v>Video Link</v>
      </c>
      <c r="F637" s="38" t="str">
        <f>IF(Shares[[#This Row],[File Name]]&lt;&gt;"",TRIM(LEFT(Shares[[#This Row],[File Name]],SEARCH("-",Shares[[#This Row],[File Name]],1)-1)),"")</f>
        <v>Horror Songs Mashup 1</v>
      </c>
      <c r="G63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7" s="37" t="s">
        <v>2047</v>
      </c>
      <c r="J637" s="39">
        <v>44413</v>
      </c>
      <c r="K637" s="18"/>
      <c r="L637" s="5"/>
      <c r="M637" s="5"/>
      <c r="N637" s="5"/>
    </row>
    <row r="638" spans="1:14" x14ac:dyDescent="0.25">
      <c r="A638" s="5"/>
      <c r="B638" s="37" t="s">
        <v>2051</v>
      </c>
      <c r="C638" s="37" t="s">
        <v>2010</v>
      </c>
      <c r="D638" s="52" t="s">
        <v>2052</v>
      </c>
      <c r="E638" s="61" t="str">
        <f>IF(ISNUMBER(SEARCH("http",Shares[[#This Row],[Video Text]])),HYPERLINK(Shares[[#This Row],[Video Text]],"Video Link"),"")</f>
        <v>Video Link</v>
      </c>
      <c r="F638" s="38" t="str">
        <f>IF(Shares[[#This Row],[File Name]]&lt;&gt;"",TRIM(LEFT(Shares[[#This Row],[File Name]],SEARCH("-",Shares[[#This Row],[File Name]],1)-1)),"")</f>
        <v>Horror Songs Mashup 2</v>
      </c>
      <c r="G638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38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8" s="37" t="s">
        <v>2047</v>
      </c>
      <c r="J638" s="39">
        <v>44413</v>
      </c>
      <c r="K638" s="18"/>
      <c r="L638" s="5"/>
      <c r="M638" s="5"/>
      <c r="N638" s="5"/>
    </row>
    <row r="639" spans="1:14" x14ac:dyDescent="0.25">
      <c r="A639" s="5"/>
      <c r="B639" s="37" t="s">
        <v>2053</v>
      </c>
      <c r="C639" s="37" t="s">
        <v>2010</v>
      </c>
      <c r="D639" s="52" t="s">
        <v>2055</v>
      </c>
      <c r="E639" s="61" t="str">
        <f>IF(ISNUMBER(SEARCH("http",Shares[[#This Row],[Video Text]])),HYPERLINK(Shares[[#This Row],[Video Text]],"Video Link"),"")</f>
        <v>Video Link</v>
      </c>
      <c r="F639" s="38" t="s">
        <v>2054</v>
      </c>
      <c r="G639" s="38" t="s">
        <v>37</v>
      </c>
      <c r="H639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39" s="37" t="s">
        <v>2047</v>
      </c>
      <c r="J639" s="39">
        <v>44413</v>
      </c>
      <c r="K639" s="18"/>
      <c r="L639" s="5"/>
      <c r="M639" s="5"/>
      <c r="N639" s="5"/>
    </row>
    <row r="640" spans="1:14" x14ac:dyDescent="0.25">
      <c r="A640" s="5"/>
      <c r="B640" s="37" t="s">
        <v>2056</v>
      </c>
      <c r="C640" s="37" t="s">
        <v>2008</v>
      </c>
      <c r="D640" s="52" t="s">
        <v>2058</v>
      </c>
      <c r="E640" s="61" t="str">
        <f>IF(ISNUMBER(SEARCH("http",Shares[[#This Row],[Video Text]])),HYPERLINK(Shares[[#This Row],[Video Text]],"Video Link"),"")</f>
        <v>Video Link</v>
      </c>
      <c r="F640" s="38" t="str">
        <f>IF(Shares[[#This Row],[File Name]]&lt;&gt;"",TRIM(LEFT(Shares[[#This Row],[File Name]],SEARCH("-",Shares[[#This Row],[File Name]],1)-1)),"")</f>
        <v>Kings &amp; Queens</v>
      </c>
      <c r="G640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640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0" s="37" t="s">
        <v>2057</v>
      </c>
      <c r="J640" s="39">
        <v>44413</v>
      </c>
      <c r="K640" s="18"/>
      <c r="L640" s="5"/>
      <c r="M640" s="5"/>
      <c r="N640" s="5"/>
    </row>
    <row r="641" spans="1:14" x14ac:dyDescent="0.25">
      <c r="A641" s="5"/>
      <c r="B641" s="37" t="s">
        <v>2060</v>
      </c>
      <c r="C641" s="37" t="s">
        <v>2008</v>
      </c>
      <c r="D641" s="52" t="s">
        <v>2059</v>
      </c>
      <c r="E641" s="61" t="str">
        <f>IF(ISNUMBER(SEARCH("http",Shares[[#This Row],[Video Text]])),HYPERLINK(Shares[[#This Row],[Video Text]],"Video Link"),"")</f>
        <v>Video Link</v>
      </c>
      <c r="F641" s="38" t="str">
        <f>IF(Shares[[#This Row],[File Name]]&lt;&gt;"",TRIM(LEFT(Shares[[#This Row],[File Name]],SEARCH("-",Shares[[#This Row],[File Name]],1)-1)),"")</f>
        <v>Blue Christmas</v>
      </c>
      <c r="G641" s="38" t="str">
        <f>IF(Shares[[#This Row],[File Name]]&lt;&gt;"",TRIM(MID(Shares[[#This Row],[File Name]],SEARCH("-",Shares[[#This Row],[File Name]])+1,SEARCH("(",Shares[[#This Row],[File Name]]) - SEARCH("-",Shares[[#This Row],[File Name]])-1)),"")</f>
        <v>Porky Pig</v>
      </c>
      <c r="H641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1" s="37" t="s">
        <v>1027</v>
      </c>
      <c r="J641" s="39">
        <v>44414</v>
      </c>
      <c r="K641" s="18"/>
      <c r="L641" s="5"/>
      <c r="M641" s="5"/>
      <c r="N641" s="5"/>
    </row>
    <row r="642" spans="1:14" x14ac:dyDescent="0.25">
      <c r="A642" s="5"/>
      <c r="B642" s="37" t="s">
        <v>2061</v>
      </c>
      <c r="C642" s="37" t="s">
        <v>2008</v>
      </c>
      <c r="D642" s="52" t="s">
        <v>2063</v>
      </c>
      <c r="E642" s="61" t="str">
        <f>IF(ISNUMBER(SEARCH("http",Shares[[#This Row],[Video Text]])),HYPERLINK(Shares[[#This Row],[Video Text]],"Video Link"),"")</f>
        <v>Video Link</v>
      </c>
      <c r="F642" s="38" t="str">
        <f>IF(Shares[[#This Row],[File Name]]&lt;&gt;"",TRIM(LEFT(Shares[[#This Row],[File Name]],SEARCH("-",Shares[[#This Row],[File Name]],1)-1)),"")</f>
        <v>Hallelujah</v>
      </c>
      <c r="G64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42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2" s="37" t="s">
        <v>2062</v>
      </c>
      <c r="J642" s="39">
        <v>44414</v>
      </c>
      <c r="K642" s="18"/>
      <c r="L642" s="5"/>
      <c r="M642" s="5"/>
      <c r="N642" s="5"/>
    </row>
    <row r="643" spans="1:14" x14ac:dyDescent="0.25">
      <c r="A643" s="5"/>
      <c r="B643" s="37" t="s">
        <v>2064</v>
      </c>
      <c r="C643" s="37" t="s">
        <v>2010</v>
      </c>
      <c r="D643" s="52" t="s">
        <v>2066</v>
      </c>
      <c r="E643" s="61" t="str">
        <f>IF(ISNUMBER(SEARCH("http",Shares[[#This Row],[Video Text]])),HYPERLINK(Shares[[#This Row],[Video Text]],"Video Link"),"")</f>
        <v>Video Link</v>
      </c>
      <c r="F643" s="38" t="str">
        <f>IF(Shares[[#This Row],[File Name]]&lt;&gt;"",TRIM(LEFT(Shares[[#This Row],[File Name]],SEARCH("-",Shares[[#This Row],[File Name]],1)-1)),"")</f>
        <v>Undertaker Theme</v>
      </c>
      <c r="G643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643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3" s="37" t="s">
        <v>2065</v>
      </c>
      <c r="J643" s="39">
        <v>44414</v>
      </c>
      <c r="K643" s="18"/>
      <c r="L643" s="5"/>
      <c r="M643" s="5"/>
      <c r="N643" s="5"/>
    </row>
    <row r="644" spans="1:14" x14ac:dyDescent="0.25">
      <c r="A644" s="5"/>
      <c r="B644" s="37" t="s">
        <v>2067</v>
      </c>
      <c r="C644" s="37" t="s">
        <v>2008</v>
      </c>
      <c r="D644" s="52" t="s">
        <v>2068</v>
      </c>
      <c r="E644" s="61" t="str">
        <f>IF(ISNUMBER(SEARCH("http",Shares[[#This Row],[Video Text]])),HYPERLINK(Shares[[#This Row],[Video Text]],"Video Link"),"")</f>
        <v>Video Link</v>
      </c>
      <c r="F644" s="38" t="str">
        <f>IF(Shares[[#This Row],[File Name]]&lt;&gt;"",TRIM(LEFT(Shares[[#This Row],[File Name]],SEARCH("-",Shares[[#This Row],[File Name]],1)-1)),"")</f>
        <v>Ring Christmas Bells</v>
      </c>
      <c r="G644" s="38" t="str">
        <f>IF(Shares[[#This Row],[File Name]]&lt;&gt;"",TRIM(MID(Shares[[#This Row],[File Name]],SEARCH("-",Shares[[#This Row],[File Name]])+1,SEARCH("(",Shares[[#This Row],[File Name]]) - SEARCH("-",Shares[[#This Row],[File Name]])-1)),"")</f>
        <v>Ray Conniff</v>
      </c>
      <c r="H644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 &amp; Lyrics</v>
      </c>
      <c r="I644" s="37" t="s">
        <v>594</v>
      </c>
      <c r="J644" s="39">
        <v>44414</v>
      </c>
      <c r="K644" s="18"/>
      <c r="L644" s="5"/>
      <c r="M644" s="5"/>
      <c r="N644" s="5"/>
    </row>
    <row r="645" spans="1:14" x14ac:dyDescent="0.25">
      <c r="A645" s="5"/>
      <c r="B645" s="37" t="s">
        <v>2069</v>
      </c>
      <c r="C645" s="37" t="s">
        <v>2008</v>
      </c>
      <c r="D645" s="52" t="s">
        <v>2070</v>
      </c>
      <c r="E645" s="61" t="str">
        <f>IF(ISNUMBER(SEARCH("http",Shares[[#This Row],[Video Text]])),HYPERLINK(Shares[[#This Row],[Video Text]],"Video Link"),"")</f>
        <v>Video Link</v>
      </c>
      <c r="F645" s="38" t="str">
        <f>IF(Shares[[#This Row],[File Name]]&lt;&gt;"",TRIM(LEFT(Shares[[#This Row],[File Name]],SEARCH("-",Shares[[#This Row],[File Name]],1)-1)),"")</f>
        <v>Tinka</v>
      </c>
      <c r="G645" s="38" t="str">
        <f>IF(Shares[[#This Row],[File Name]]&lt;&gt;"",TRIM(MID(Shares[[#This Row],[File Name]],SEARCH("-",Shares[[#This Row],[File Name]])+1,SEARCH("(",Shares[[#This Row],[File Name]]) - SEARCH("-",Shares[[#This Row],[File Name]])-1)),"")</f>
        <v>Burhan G &amp; Frida Brygmann</v>
      </c>
      <c r="H645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5" s="37" t="s">
        <v>2071</v>
      </c>
      <c r="J645" s="39">
        <v>44414</v>
      </c>
      <c r="K645" s="18"/>
      <c r="L645" s="5"/>
      <c r="M645" s="5"/>
      <c r="N645" s="5"/>
    </row>
    <row r="646" spans="1:14" x14ac:dyDescent="0.25">
      <c r="A646" s="5"/>
      <c r="B646" s="37" t="s">
        <v>2072</v>
      </c>
      <c r="C646" s="37" t="s">
        <v>2008</v>
      </c>
      <c r="D646" s="52" t="s">
        <v>2073</v>
      </c>
      <c r="E646" s="61" t="str">
        <f>IF(ISNUMBER(SEARCH("http",Shares[[#This Row],[Video Text]])),HYPERLINK(Shares[[#This Row],[Video Text]],"Video Link"),"")</f>
        <v>Video Link</v>
      </c>
      <c r="F646" s="38" t="str">
        <f>IF(Shares[[#This Row],[File Name]]&lt;&gt;"",TRIM(LEFT(Shares[[#This Row],[File Name]],SEARCH("-",Shares[[#This Row],[File Name]],1)-1)),"")</f>
        <v>The Winner in Me</v>
      </c>
      <c r="G646" s="38" t="str">
        <f>IF(Shares[[#This Row],[File Name]]&lt;&gt;"",TRIM(MID(Shares[[#This Row],[File Name]],SEARCH("-",Shares[[#This Row],[File Name]])+1,SEARCH("(",Shares[[#This Row],[File Name]]) - SEARCH("-",Shares[[#This Row],[File Name]])-1)),"")</f>
        <v>Coko</v>
      </c>
      <c r="H646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6" s="37" t="s">
        <v>1448</v>
      </c>
      <c r="J646" s="39">
        <v>44415</v>
      </c>
      <c r="K646" s="18"/>
      <c r="L646" s="5"/>
      <c r="M646" s="5"/>
      <c r="N646" s="5"/>
    </row>
    <row r="647" spans="1:14" x14ac:dyDescent="0.25">
      <c r="A647" s="5"/>
      <c r="B647" s="37" t="s">
        <v>2074</v>
      </c>
      <c r="C647" s="37" t="s">
        <v>2010</v>
      </c>
      <c r="D647" s="52" t="s">
        <v>2075</v>
      </c>
      <c r="E647" s="61" t="str">
        <f>IF(ISNUMBER(SEARCH("http",Shares[[#This Row],[Video Text]])),HYPERLINK(Shares[[#This Row],[Video Text]],"Video Link"),"")</f>
        <v>Video Link</v>
      </c>
      <c r="F647" s="38" t="str">
        <f>IF(Shares[[#This Row],[File Name]]&lt;&gt;"",TRIM(LEFT(Shares[[#This Row],[File Name]],SEARCH("-",Shares[[#This Row],[File Name]],1)-1)),"")</f>
        <v>Crazy Train</v>
      </c>
      <c r="G647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647" s="8" t="str">
        <f>IF(Shares[[#This Row],[File Name]]&lt;&gt;"",TRIM(MID(Shares[[#This Row],[File Name]],SEARCH("(",Shares[[#This Row],[File Name]])+1,SEARCH(")",Shares[[#This Row],[File Name]]) - SEARCH("(",Shares[[#This Row],[File Name]])-1)),"")</f>
        <v>Sequence</v>
      </c>
      <c r="I647" s="37" t="s">
        <v>450</v>
      </c>
      <c r="J647" s="39">
        <v>44416</v>
      </c>
      <c r="K647" s="18" t="s">
        <v>2355</v>
      </c>
      <c r="L647" s="5"/>
      <c r="M647" s="5"/>
      <c r="N647" s="5"/>
    </row>
    <row r="648" spans="1:14" x14ac:dyDescent="0.25">
      <c r="A648" s="5"/>
      <c r="B648" s="37" t="s">
        <v>2076</v>
      </c>
      <c r="C648" s="37" t="s">
        <v>2008</v>
      </c>
      <c r="D648" s="38" t="s">
        <v>62</v>
      </c>
      <c r="E648" s="62" t="str">
        <f>IF(ISNUMBER(SEARCH("http",Shares[[#This Row],[Video Text]])),HYPERLINK(Shares[[#This Row],[Video Text]],"Video Link"),"")</f>
        <v/>
      </c>
      <c r="F648" s="38" t="str">
        <f>IF(Shares[[#This Row],[File Name]]&lt;&gt;"",TRIM(LEFT(Shares[[#This Row],[File Name]],SEARCH("-",Shares[[#This Row],[File Name]],1)-1)),"")</f>
        <v>The Season's Upon Us</v>
      </c>
      <c r="G648" s="38" t="str">
        <f>IF(Shares[[#This Row],[File Name]]&lt;&gt;"",TRIM(MID(Shares[[#This Row],[File Name]],SEARCH("-",Shares[[#This Row],[File Name]])+1,SEARCH("(",Shares[[#This Row],[File Name]]) - SEARCH("-",Shares[[#This Row],[File Name]])-1)),"")</f>
        <v>Dropkick Murphys</v>
      </c>
      <c r="H648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8" s="37" t="s">
        <v>2062</v>
      </c>
      <c r="J648" s="39">
        <v>44416</v>
      </c>
      <c r="K648" s="18"/>
      <c r="L648" s="5"/>
      <c r="M648" s="5"/>
      <c r="N648" s="5"/>
    </row>
    <row r="649" spans="1:14" x14ac:dyDescent="0.25">
      <c r="A649" s="5"/>
      <c r="B649" s="37" t="s">
        <v>2077</v>
      </c>
      <c r="C649" s="37" t="s">
        <v>2008</v>
      </c>
      <c r="D649" s="38" t="s">
        <v>62</v>
      </c>
      <c r="E649" s="62" t="str">
        <f>IF(ISNUMBER(SEARCH("http",Shares[[#This Row],[Video Text]])),HYPERLINK(Shares[[#This Row],[Video Text]],"Video Link"),"")</f>
        <v/>
      </c>
      <c r="F649" s="38" t="str">
        <f>IF(Shares[[#This Row],[File Name]]&lt;&gt;"",TRIM(LEFT(Shares[[#This Row],[File Name]],SEARCH("-",Shares[[#This Row],[File Name]],1)-1)),"")</f>
        <v>I Believe in Santa</v>
      </c>
      <c r="G649" s="38" t="str">
        <f>IF(Shares[[#This Row],[File Name]]&lt;&gt;"",TRIM(MID(Shares[[#This Row],[File Name]],SEARCH("-",Shares[[#This Row],[File Name]])+1,SEARCH("(",Shares[[#This Row],[File Name]]) - SEARCH("-",Shares[[#This Row],[File Name]])-1)),"")</f>
        <v>Meghan Trainor</v>
      </c>
      <c r="H649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49" s="37" t="s">
        <v>2062</v>
      </c>
      <c r="J649" s="39">
        <v>44416</v>
      </c>
      <c r="K649" s="18"/>
      <c r="L649" s="5"/>
      <c r="M649" s="5"/>
      <c r="N649" s="5"/>
    </row>
    <row r="650" spans="1:14" x14ac:dyDescent="0.25">
      <c r="A650" s="5"/>
      <c r="B650" s="37" t="s">
        <v>2078</v>
      </c>
      <c r="C650" s="37" t="s">
        <v>2008</v>
      </c>
      <c r="D650" s="38" t="s">
        <v>62</v>
      </c>
      <c r="E650" s="62" t="str">
        <f>IF(ISNUMBER(SEARCH("http",Shares[[#This Row],[Video Text]])),HYPERLINK(Shares[[#This Row],[Video Text]],"Video Link"),"")</f>
        <v/>
      </c>
      <c r="F650" s="38" t="str">
        <f>IF(Shares[[#This Row],[File Name]]&lt;&gt;"",TRIM(LEFT(Shares[[#This Row],[File Name]],SEARCH("-",Shares[[#This Row],[File Name]],1)-1)),"")</f>
        <v>Santa Claus</v>
      </c>
      <c r="G650" s="38" t="str">
        <f>IF(Shares[[#This Row],[File Name]]&lt;&gt;"",TRIM(MID(Shares[[#This Row],[File Name]],SEARCH("-",Shares[[#This Row],[File Name]])+1,SEARCH("(",Shares[[#This Row],[File Name]]) - SEARCH("-",Shares[[#This Row],[File Name]])-1)),"")</f>
        <v>ApologetiX</v>
      </c>
      <c r="H650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0" s="37" t="s">
        <v>1461</v>
      </c>
      <c r="J650" s="39">
        <v>44416</v>
      </c>
      <c r="K650" s="18"/>
      <c r="L650" s="5"/>
      <c r="M650" s="5"/>
      <c r="N650" s="5"/>
    </row>
    <row r="651" spans="1:14" x14ac:dyDescent="0.25">
      <c r="A651" s="5"/>
      <c r="B651" s="40" t="s">
        <v>2079</v>
      </c>
      <c r="C651" s="37" t="s">
        <v>2008</v>
      </c>
      <c r="D651" s="38" t="s">
        <v>62</v>
      </c>
      <c r="E651" s="62" t="str">
        <f>IF(ISNUMBER(SEARCH("http",Shares[[#This Row],[Video Text]])),HYPERLINK(Shares[[#This Row],[Video Text]],"Video Link"),"")</f>
        <v/>
      </c>
      <c r="F651" s="38" t="str">
        <f>IF(Shares[[#This Row],[File Name]]&lt;&gt;"",TRIM(LEFT(Shares[[#This Row],[File Name]],SEARCH("-",Shares[[#This Row],[File Name]],1)-1)),"")</f>
        <v>We Need a Little Christmas</v>
      </c>
      <c r="G651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Mathis</v>
      </c>
      <c r="H651" s="8" t="str">
        <f>IF(Shares[[#This Row],[File Name]]&lt;&gt;"",TRIM(MID(Shares[[#This Row],[File Name]],SEARCH("(",Shares[[#This Row],[File Name]])+1,SEARCH(")",Shares[[#This Row],[File Name]]) - SEARCH("(",Shares[[#This Row],[File Name]])-1)),"")</f>
        <v>Lyrics</v>
      </c>
      <c r="I651" s="37" t="s">
        <v>1461</v>
      </c>
      <c r="J651" s="39">
        <v>44416</v>
      </c>
      <c r="K651" s="18"/>
      <c r="L651" s="5"/>
      <c r="M651" s="5"/>
      <c r="N651" s="5"/>
    </row>
    <row r="652" spans="1:14" x14ac:dyDescent="0.25">
      <c r="A652" s="5"/>
      <c r="B652" s="37" t="s">
        <v>2080</v>
      </c>
      <c r="C652" s="37" t="s">
        <v>2010</v>
      </c>
      <c r="D652" s="52" t="s">
        <v>2081</v>
      </c>
      <c r="E652" s="61" t="str">
        <f>IF(ISNUMBER(SEARCH("http",Shares[[#This Row],[Video Text]])),HYPERLINK(Shares[[#This Row],[Video Text]],"Video Link"),"")</f>
        <v>Video Link</v>
      </c>
      <c r="F652" s="38" t="str">
        <f>IF(Shares[[#This Row],[File Name]]&lt;&gt;"",TRIM(LEFT(Shares[[#This Row],[File Name]],SEARCH("-",Shares[[#This Row],[File Name]],1)-1)),"")</f>
        <v>Monster</v>
      </c>
      <c r="G652" s="38" t="str">
        <f>IF(Shares[[#This Row],[File Name]]&lt;&gt;"",TRIM(MID(Shares[[#This Row],[File Name]],SEARCH("-",Shares[[#This Row],[File Name]])+1,SEARCH("(",Shares[[#This Row],[File Name]]) - SEARCH("-",Shares[[#This Row],[File Name]])-1)),"")</f>
        <v>Skillet</v>
      </c>
      <c r="H6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2" s="37" t="s">
        <v>795</v>
      </c>
      <c r="J652" s="39">
        <v>44416</v>
      </c>
      <c r="K652" s="18"/>
      <c r="L652" s="5"/>
      <c r="M652" s="5"/>
      <c r="N652" s="5"/>
    </row>
    <row r="653" spans="1:14" x14ac:dyDescent="0.25">
      <c r="A653" s="5"/>
      <c r="B653" s="37" t="s">
        <v>2082</v>
      </c>
      <c r="C653" s="37" t="s">
        <v>2008</v>
      </c>
      <c r="D653" s="38" t="s">
        <v>62</v>
      </c>
      <c r="E653" s="62" t="str">
        <f>IF(ISNUMBER(SEARCH("http",Shares[[#This Row],[Video Text]])),HYPERLINK(Shares[[#This Row],[Video Text]],"Video Link"),"")</f>
        <v/>
      </c>
      <c r="F653" s="38" t="str">
        <f>IF(Shares[[#This Row],[File Name]]&lt;&gt;"",TRIM(LEFT(Shares[[#This Row],[File Name]],SEARCH("-",Shares[[#This Row],[File Name]],1)-1)),"")</f>
        <v>Christmas Tree Farm</v>
      </c>
      <c r="G653" s="38" t="str">
        <f>IF(Shares[[#This Row],[File Name]]&lt;&gt;"",TRIM(MID(Shares[[#This Row],[File Name]],SEARCH("-",Shares[[#This Row],[File Name]])+1,SEARCH("(",Shares[[#This Row],[File Name]]) - SEARCH("-",Shares[[#This Row],[File Name]])-1)),"")</f>
        <v>Taylor Swift</v>
      </c>
      <c r="H6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53" s="37" t="s">
        <v>1461</v>
      </c>
      <c r="J653" s="39">
        <v>44416</v>
      </c>
      <c r="K653" s="18"/>
      <c r="L653" s="5"/>
      <c r="M653" s="5"/>
      <c r="N653" s="5"/>
    </row>
    <row r="654" spans="1:14" x14ac:dyDescent="0.25">
      <c r="A654" s="5"/>
      <c r="B654" s="37" t="s">
        <v>2083</v>
      </c>
      <c r="C654" s="37" t="s">
        <v>2008</v>
      </c>
      <c r="D654" s="52" t="s">
        <v>2085</v>
      </c>
      <c r="E654" s="61" t="str">
        <f>IF(ISNUMBER(SEARCH("http",Shares[[#This Row],[Video Text]])),HYPERLINK(Shares[[#This Row],[Video Text]],"Video Link"),"")</f>
        <v>Video Link</v>
      </c>
      <c r="F654" s="38" t="str">
        <f>IF(Shares[[#This Row],[File Name]]&lt;&gt;"",TRIM(LEFT(Shares[[#This Row],[File Name]],SEARCH("-",Shares[[#This Row],[File Name]],1)-1)),"")</f>
        <v>A Christmas To Remember</v>
      </c>
      <c r="G654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6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54" s="37" t="s">
        <v>2084</v>
      </c>
      <c r="J654" s="39">
        <v>44416</v>
      </c>
      <c r="K654" s="18"/>
      <c r="L654" s="5"/>
      <c r="M654" s="5"/>
      <c r="N654" s="5"/>
    </row>
    <row r="655" spans="1:14" x14ac:dyDescent="0.25">
      <c r="A655" s="5"/>
      <c r="B655" s="37" t="s">
        <v>2086</v>
      </c>
      <c r="C655" s="37" t="s">
        <v>2008</v>
      </c>
      <c r="D655" s="52" t="s">
        <v>2087</v>
      </c>
      <c r="E655" s="61" t="str">
        <f>IF(ISNUMBER(SEARCH("http",Shares[[#This Row],[Video Text]])),HYPERLINK(Shares[[#This Row],[Video Text]],"Video Link"),"")</f>
        <v>Video Link</v>
      </c>
      <c r="F655" s="38" t="str">
        <f>IF(Shares[[#This Row],[File Name]]&lt;&gt;"",TRIM(LEFT(Shares[[#This Row],[File Name]],SEARCH("-",Shares[[#This Row],[File Name]],1)-1)),"")</f>
        <v>Jingle Bells</v>
      </c>
      <c r="G65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</v>
      </c>
      <c r="H6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5" s="37" t="s">
        <v>1461</v>
      </c>
      <c r="J655" s="39">
        <v>44416</v>
      </c>
      <c r="K655" s="18"/>
      <c r="L655" s="5"/>
      <c r="M655" s="5"/>
      <c r="N655" s="5"/>
    </row>
    <row r="656" spans="1:14" x14ac:dyDescent="0.25">
      <c r="A656" s="5"/>
      <c r="B656" s="37" t="s">
        <v>2168</v>
      </c>
      <c r="C656" s="37" t="s">
        <v>2008</v>
      </c>
      <c r="D656" s="52" t="s">
        <v>2088</v>
      </c>
      <c r="E656" s="61" t="str">
        <f>IF(ISNUMBER(SEARCH("http",Shares[[#This Row],[Video Text]])),HYPERLINK(Shares[[#This Row],[Video Text]],"Video Link"),"")</f>
        <v>Video Link</v>
      </c>
      <c r="F656" s="38" t="str">
        <f>IF(Shares[[#This Row],[File Name]]&lt;&gt;"",TRIM(LEFT(Shares[[#This Row],[File Name]],SEARCH("-",Shares[[#This Row],[File Name]],1)-1)),"")</f>
        <v>Christmas [Baby Please Come Home]</v>
      </c>
      <c r="G656" s="38" t="s">
        <v>2089</v>
      </c>
      <c r="H6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6" s="37" t="s">
        <v>1461</v>
      </c>
      <c r="J656" s="39">
        <v>44416</v>
      </c>
      <c r="K656" s="18"/>
      <c r="L656" s="5"/>
      <c r="M656" s="5"/>
      <c r="N656" s="5"/>
    </row>
    <row r="657" spans="1:14" x14ac:dyDescent="0.25">
      <c r="A657" s="5"/>
      <c r="B657" s="37" t="s">
        <v>2091</v>
      </c>
      <c r="C657" s="37" t="s">
        <v>2008</v>
      </c>
      <c r="D657" s="52" t="s">
        <v>2092</v>
      </c>
      <c r="E657" s="61" t="str">
        <f>IF(ISNUMBER(SEARCH("http",Shares[[#This Row],[Video Text]])),HYPERLINK(Shares[[#This Row],[Video Text]],"Video Link"),"")</f>
        <v>Video Link</v>
      </c>
      <c r="F657" s="38" t="str">
        <f>IF(Shares[[#This Row],[File Name]]&lt;&gt;"",TRIM(LEFT(Shares[[#This Row],[File Name]],SEARCH("-",Shares[[#This Row],[File Name]],1)-1)),"")</f>
        <v>Baby it's Cold Outside</v>
      </c>
      <c r="G657" s="38" t="str">
        <f>IF(Shares[[#This Row],[File Name]]&lt;&gt;"",TRIM(MID(Shares[[#This Row],[File Name]],SEARCH("-",Shares[[#This Row],[File Name]])+1,SEARCH("(",Shares[[#This Row],[File Name]]) - SEARCH("-",Shares[[#This Row],[File Name]])-1)),"")</f>
        <v>Dolly Parton &amp; Rod Stewart</v>
      </c>
      <c r="H6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7" s="37" t="s">
        <v>1461</v>
      </c>
      <c r="J657" s="39">
        <v>44416</v>
      </c>
      <c r="K657" s="18"/>
      <c r="L657" s="5"/>
      <c r="M657" s="5"/>
      <c r="N657" s="5"/>
    </row>
    <row r="658" spans="1:14" x14ac:dyDescent="0.25">
      <c r="A658" s="5"/>
      <c r="B658" s="37" t="s">
        <v>2093</v>
      </c>
      <c r="C658" s="37" t="s">
        <v>2008</v>
      </c>
      <c r="D658" s="52" t="s">
        <v>2094</v>
      </c>
      <c r="E658" s="61" t="str">
        <f>IF(ISNUMBER(SEARCH("http",Shares[[#This Row],[Video Text]])),HYPERLINK(Shares[[#This Row],[Video Text]],"Video Link"),"")</f>
        <v>Video Link</v>
      </c>
      <c r="F658" s="38" t="str">
        <f>IF(Shares[[#This Row],[File Name]]&lt;&gt;"",TRIM(LEFT(Shares[[#This Row],[File Name]],SEARCH("-",Shares[[#This Row],[File Name]],1)-1)),"")</f>
        <v>Back Door Santa</v>
      </c>
      <c r="G658" s="38" t="str">
        <f>IF(Shares[[#This Row],[File Name]]&lt;&gt;"",TRIM(MID(Shares[[#This Row],[File Name]],SEARCH("-",Shares[[#This Row],[File Name]])+1,SEARCH("(",Shares[[#This Row],[File Name]]) - SEARCH("-",Shares[[#This Row],[File Name]])-1)),"")</f>
        <v>Bon Jovi</v>
      </c>
      <c r="H6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8" s="37" t="s">
        <v>1461</v>
      </c>
      <c r="J658" s="39">
        <v>44416</v>
      </c>
      <c r="K658" s="18"/>
      <c r="L658" s="5"/>
      <c r="M658" s="5"/>
      <c r="N658" s="5"/>
    </row>
    <row r="659" spans="1:14" x14ac:dyDescent="0.25">
      <c r="A659" s="5"/>
      <c r="B659" s="37" t="s">
        <v>2095</v>
      </c>
      <c r="C659" s="37" t="s">
        <v>2008</v>
      </c>
      <c r="D659" s="52" t="s">
        <v>2096</v>
      </c>
      <c r="E659" s="61" t="str">
        <f>IF(ISNUMBER(SEARCH("http",Shares[[#This Row],[Video Text]])),HYPERLINK(Shares[[#This Row],[Video Text]],"Video Link"),"")</f>
        <v>Video Link</v>
      </c>
      <c r="F659" s="38" t="str">
        <f>IF(Shares[[#This Row],[File Name]]&lt;&gt;"",TRIM(LEFT(Shares[[#This Row],[File Name]],SEARCH("-",Shares[[#This Row],[File Name]],1)-1)),"")</f>
        <v>Mele Kalikimaka</v>
      </c>
      <c r="G659" s="38" t="str">
        <f>IF(Shares[[#This Row],[File Name]]&lt;&gt;"",TRIM(MID(Shares[[#This Row],[File Name]],SEARCH("-",Shares[[#This Row],[File Name]])+1,SEARCH("(",Shares[[#This Row],[File Name]]) - SEARCH("-",Shares[[#This Row],[File Name]])-1)),"")</f>
        <v>Bing Crosby</v>
      </c>
      <c r="H6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59" s="37" t="s">
        <v>393</v>
      </c>
      <c r="J659" s="39">
        <v>44417</v>
      </c>
      <c r="K659" s="18"/>
      <c r="L659" s="5"/>
      <c r="M659" s="5"/>
      <c r="N659" s="5"/>
    </row>
    <row r="660" spans="1:14" x14ac:dyDescent="0.25">
      <c r="A660" s="5"/>
      <c r="B660" s="37" t="s">
        <v>2097</v>
      </c>
      <c r="C660" s="37" t="s">
        <v>2008</v>
      </c>
      <c r="D660" s="52" t="s">
        <v>2099</v>
      </c>
      <c r="E660" s="61" t="str">
        <f>IF(ISNUMBER(SEARCH("http",Shares[[#This Row],[Video Text]])),HYPERLINK(Shares[[#This Row],[Video Text]],"Video Link"),"")</f>
        <v>Video Link</v>
      </c>
      <c r="F660" s="38" t="str">
        <f>IF(Shares[[#This Row],[File Name]]&lt;&gt;"",TRIM(LEFT(Shares[[#This Row],[File Name]],SEARCH("-",Shares[[#This Row],[File Name]],1)-1)),"")</f>
        <v>Run Run Rudolph</v>
      </c>
      <c r="G660" s="38" t="str">
        <f>IF(Shares[[#This Row],[File Name]]&lt;&gt;"",TRIM(MID(Shares[[#This Row],[File Name]],SEARCH("-",Shares[[#This Row],[File Name]])+1,SEARCH("(",Shares[[#This Row],[File Name]]) - SEARCH("-",Shares[[#This Row],[File Name]])-1)),"")</f>
        <v>Luke Bryan</v>
      </c>
      <c r="H6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0" s="37" t="s">
        <v>2098</v>
      </c>
      <c r="J660" s="39">
        <v>44417</v>
      </c>
      <c r="K660" s="18"/>
      <c r="L660" s="5"/>
      <c r="M660" s="5"/>
      <c r="N660" s="5"/>
    </row>
    <row r="661" spans="1:14" x14ac:dyDescent="0.25">
      <c r="A661" s="5"/>
      <c r="B661" s="37" t="s">
        <v>2100</v>
      </c>
      <c r="C661" s="37" t="s">
        <v>2008</v>
      </c>
      <c r="D661" s="38" t="s">
        <v>62</v>
      </c>
      <c r="E661" s="62" t="str">
        <f>IF(ISNUMBER(SEARCH("http",Shares[[#This Row],[Video Text]])),HYPERLINK(Shares[[#This Row],[Video Text]],"Video Link"),"")</f>
        <v/>
      </c>
      <c r="F661" s="38" t="str">
        <f>IF(Shares[[#This Row],[File Name]]&lt;&gt;"",TRIM(LEFT(Shares[[#This Row],[File Name]],SEARCH("-",Shares[[#This Row],[File Name]],1)-1)),"")</f>
        <v>Am I The Only One</v>
      </c>
      <c r="G661" s="38" t="str">
        <f>IF(Shares[[#This Row],[File Name]]&lt;&gt;"",TRIM(MID(Shares[[#This Row],[File Name]],SEARCH("-",Shares[[#This Row],[File Name]])+1,SEARCH("(",Shares[[#This Row],[File Name]]) - SEARCH("-",Shares[[#This Row],[File Name]])-1)),"")</f>
        <v>Aaron Lewis</v>
      </c>
      <c r="H6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61" s="37" t="s">
        <v>2084</v>
      </c>
      <c r="J661" s="39">
        <v>44417</v>
      </c>
      <c r="K661" s="18"/>
      <c r="L661" s="5"/>
      <c r="M661" s="5"/>
      <c r="N661" s="5"/>
    </row>
    <row r="662" spans="1:14" x14ac:dyDescent="0.25">
      <c r="A662" s="5"/>
      <c r="B662" s="37" t="s">
        <v>2101</v>
      </c>
      <c r="C662" s="37" t="s">
        <v>2010</v>
      </c>
      <c r="D662" s="58" t="s">
        <v>2102</v>
      </c>
      <c r="E662" s="62" t="str">
        <f>IF(ISNUMBER(SEARCH("http",Shares[[#This Row],[Video Text]])),HYPERLINK(Shares[[#This Row],[Video Text]],"Video Link"),"")</f>
        <v>Video Link</v>
      </c>
      <c r="F662" s="38" t="str">
        <f>IF(Shares[[#This Row],[File Name]]&lt;&gt;"",TRIM(LEFT(Shares[[#This Row],[File Name]],SEARCH("-",Shares[[#This Row],[File Name]],1)-1)),"")</f>
        <v>It Must Be Halloween</v>
      </c>
      <c r="G662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2" s="37" t="s">
        <v>2103</v>
      </c>
      <c r="J662" s="39">
        <v>44417</v>
      </c>
      <c r="K662" s="18"/>
      <c r="L662" s="5"/>
      <c r="M662" s="5"/>
      <c r="N662" s="5"/>
    </row>
    <row r="663" spans="1:14" x14ac:dyDescent="0.25">
      <c r="A663" s="5"/>
      <c r="B663" s="37" t="s">
        <v>2104</v>
      </c>
      <c r="C663" s="37" t="s">
        <v>2010</v>
      </c>
      <c r="D663" s="52" t="s">
        <v>2105</v>
      </c>
      <c r="E663" s="61" t="str">
        <f>IF(ISNUMBER(SEARCH("http",Shares[[#This Row],[Video Text]])),HYPERLINK(Shares[[#This Row],[Video Text]],"Video Link"),"")</f>
        <v>Video Link</v>
      </c>
      <c r="F663" s="38" t="str">
        <f>IF(Shares[[#This Row],[File Name]]&lt;&gt;"",TRIM(LEFT(Shares[[#This Row],[File Name]],SEARCH("-",Shares[[#This Row],[File Name]],1)-1)),"")</f>
        <v>Spooky Scary Skeletons</v>
      </c>
      <c r="G663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3" s="37" t="s">
        <v>2103</v>
      </c>
      <c r="J663" s="39">
        <v>44417</v>
      </c>
      <c r="K663" s="18"/>
      <c r="L663" s="5"/>
      <c r="M663" s="5"/>
      <c r="N663" s="5"/>
    </row>
    <row r="664" spans="1:14" x14ac:dyDescent="0.25">
      <c r="A664" s="5"/>
      <c r="B664" s="37" t="s">
        <v>2106</v>
      </c>
      <c r="C664" s="37" t="s">
        <v>2008</v>
      </c>
      <c r="D664" s="52" t="s">
        <v>2108</v>
      </c>
      <c r="E664" s="61" t="str">
        <f>IF(ISNUMBER(SEARCH("http",Shares[[#This Row],[Video Text]])),HYPERLINK(Shares[[#This Row],[Video Text]],"Video Link"),"")</f>
        <v>Video Link</v>
      </c>
      <c r="F664" s="38" t="str">
        <f>IF(Shares[[#This Row],[File Name]]&lt;&gt;"",TRIM(LEFT(Shares[[#This Row],[File Name]],SEARCH("-",Shares[[#This Row],[File Name]],1)-1)),"")</f>
        <v>The Happiest Christmas Tree</v>
      </c>
      <c r="G664" s="38" t="str">
        <f>IF(Shares[[#This Row],[File Name]]&lt;&gt;"",TRIM(MID(Shares[[#This Row],[File Name]],SEARCH("-",Shares[[#This Row],[File Name]])+1,SEARCH("(",Shares[[#This Row],[File Name]]) - SEARCH("-",Shares[[#This Row],[File Name]])-1)),"")</f>
        <v>Nat King Cole</v>
      </c>
      <c r="H6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4" s="37" t="s">
        <v>2107</v>
      </c>
      <c r="J664" s="39">
        <v>44417</v>
      </c>
      <c r="K664" s="18"/>
      <c r="L664" s="5"/>
      <c r="M664" s="5"/>
      <c r="N664" s="5"/>
    </row>
    <row r="665" spans="1:14" x14ac:dyDescent="0.25">
      <c r="A665" s="5"/>
      <c r="B665" s="40" t="s">
        <v>2109</v>
      </c>
      <c r="C665" s="37" t="s">
        <v>2010</v>
      </c>
      <c r="D665" s="52" t="s">
        <v>2110</v>
      </c>
      <c r="E665" s="61" t="str">
        <f>IF(ISNUMBER(SEARCH("http",Shares[[#This Row],[Video Text]])),HYPERLINK(Shares[[#This Row],[Video Text]],"Video Link"),"")</f>
        <v>Video Link</v>
      </c>
      <c r="F665" s="38" t="str">
        <f>IF(Shares[[#This Row],[File Name]]&lt;&gt;"",TRIM(LEFT(Shares[[#This Row],[File Name]],SEARCH("-",Shares[[#This Row],[File Name]],1)-1)),"")</f>
        <v>Bang!</v>
      </c>
      <c r="G665" s="38" t="str">
        <f>IF(Shares[[#This Row],[File Name]]&lt;&gt;"",TRIM(MID(Shares[[#This Row],[File Name]],SEARCH("-",Shares[[#This Row],[File Name]])+1,SEARCH("(",Shares[[#This Row],[File Name]]) - SEARCH("-",Shares[[#This Row],[File Name]])-1)),"")</f>
        <v>AJR</v>
      </c>
      <c r="H6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5" s="37" t="s">
        <v>2111</v>
      </c>
      <c r="J665" s="39">
        <v>44417</v>
      </c>
      <c r="K665" s="18"/>
      <c r="L665" s="5"/>
      <c r="M665" s="5"/>
      <c r="N665" s="5"/>
    </row>
    <row r="666" spans="1:14" x14ac:dyDescent="0.25">
      <c r="A666" s="5"/>
      <c r="B666" s="37" t="s">
        <v>2113</v>
      </c>
      <c r="C666" s="37" t="s">
        <v>2010</v>
      </c>
      <c r="D666" s="58" t="s">
        <v>2115</v>
      </c>
      <c r="E666" s="62" t="str">
        <f>IF(ISNUMBER(SEARCH("http",Shares[[#This Row],[Video Text]])),HYPERLINK(Shares[[#This Row],[Video Text]],"Video Link"),"")</f>
        <v>Video Link</v>
      </c>
      <c r="F666" s="38" t="str">
        <f>IF(Shares[[#This Row],[File Name]]&lt;&gt;"",TRIM(LEFT(Shares[[#This Row],[File Name]],SEARCH("-",Shares[[#This Row],[File Name]],1)-1)),"")</f>
        <v>Purple People Eater</v>
      </c>
      <c r="G666" s="38" t="str">
        <f>IF(Shares[[#This Row],[File Name]]&lt;&gt;"",TRIM(MID(Shares[[#This Row],[File Name]],SEARCH("-",Shares[[#This Row],[File Name]])+1,SEARCH("(",Shares[[#This Row],[File Name]]) - SEARCH("-",Shares[[#This Row],[File Name]])-1)),"")</f>
        <v>Pegboard Nerds</v>
      </c>
      <c r="H6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6" s="37" t="s">
        <v>2114</v>
      </c>
      <c r="J666" s="39">
        <v>44418</v>
      </c>
      <c r="K666" s="18"/>
      <c r="L666" s="5"/>
      <c r="M666" s="5"/>
      <c r="N666" s="5"/>
    </row>
    <row r="667" spans="1:14" x14ac:dyDescent="0.25">
      <c r="A667" s="5"/>
      <c r="B667" s="37" t="s">
        <v>2116</v>
      </c>
      <c r="C667" s="37" t="s">
        <v>2008</v>
      </c>
      <c r="D667" s="58" t="s">
        <v>2117</v>
      </c>
      <c r="E667" s="62" t="str">
        <f>IF(ISNUMBER(SEARCH("http",Shares[[#This Row],[Video Text]])),HYPERLINK(Shares[[#This Row],[Video Text]],"Video Link"),"")</f>
        <v>Video Link</v>
      </c>
      <c r="F667" s="38" t="str">
        <f>IF(Shares[[#This Row],[File Name]]&lt;&gt;"",TRIM(LEFT(Shares[[#This Row],[File Name]],SEARCH("-",Shares[[#This Row],[File Name]],1)-1)),"")</f>
        <v>Griswold Intro Mashup</v>
      </c>
      <c r="G66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67" s="37" t="s">
        <v>1976</v>
      </c>
      <c r="J667" s="39">
        <v>44419</v>
      </c>
      <c r="K667" s="18"/>
      <c r="L667" s="5"/>
      <c r="M667" s="5"/>
      <c r="N667" s="5"/>
    </row>
    <row r="668" spans="1:14" x14ac:dyDescent="0.25">
      <c r="A668" s="5"/>
      <c r="B668" s="37" t="s">
        <v>2118</v>
      </c>
      <c r="C668" s="37" t="s">
        <v>2008</v>
      </c>
      <c r="D668" s="58" t="s">
        <v>2119</v>
      </c>
      <c r="E668" s="62" t="str">
        <f>IF(ISNUMBER(SEARCH("http",Shares[[#This Row],[Video Text]])),HYPERLINK(Shares[[#This Row],[Video Text]],"Video Link"),"")</f>
        <v>Video Link</v>
      </c>
      <c r="F668" s="38" t="str">
        <f>IF(Shares[[#This Row],[File Name]]&lt;&gt;"",TRIM(LEFT(Shares[[#This Row],[File Name]],SEARCH("-",Shares[[#This Row],[File Name]],1)-1)),"")</f>
        <v>Hallelujah</v>
      </c>
      <c r="G668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6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8" s="37" t="s">
        <v>2120</v>
      </c>
      <c r="J668" s="39">
        <v>44419</v>
      </c>
      <c r="K668" s="18"/>
      <c r="L668" s="5"/>
      <c r="M668" s="5"/>
      <c r="N668" s="5"/>
    </row>
    <row r="669" spans="1:14" x14ac:dyDescent="0.25">
      <c r="A669" s="5"/>
      <c r="B669" s="37" t="s">
        <v>2121</v>
      </c>
      <c r="C669" s="37" t="s">
        <v>2008</v>
      </c>
      <c r="D669" s="58" t="s">
        <v>2122</v>
      </c>
      <c r="E669" s="62" t="str">
        <f>IF(ISNUMBER(SEARCH("http",Shares[[#This Row],[Video Text]])),HYPERLINK(Shares[[#This Row],[Video Text]],"Video Link"),"")</f>
        <v>Video Link</v>
      </c>
      <c r="F669" s="38" t="str">
        <f>IF(Shares[[#This Row],[File Name]]&lt;&gt;"",TRIM(LEFT(Shares[[#This Row],[File Name]],SEARCH("-",Shares[[#This Row],[File Name]],1)-1)),"")</f>
        <v>Hang on Sloopy OSU</v>
      </c>
      <c r="G669" s="38" t="str">
        <f>IF(Shares[[#This Row],[File Name]]&lt;&gt;"",TRIM(MID(Shares[[#This Row],[File Name]],SEARCH("-",Shares[[#This Row],[File Name]])+1,SEARCH("(",Shares[[#This Row],[File Name]]) - SEARCH("-",Shares[[#This Row],[File Name]])-1)),"")</f>
        <v>The MaCoys &amp; Ohio State Buckeyes</v>
      </c>
      <c r="H6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69" s="37" t="s">
        <v>439</v>
      </c>
      <c r="J669" s="39">
        <v>44419</v>
      </c>
      <c r="K669" s="18"/>
      <c r="L669" s="5"/>
      <c r="M669" s="5"/>
      <c r="N669" s="5"/>
    </row>
    <row r="670" spans="1:14" x14ac:dyDescent="0.25">
      <c r="A670" s="5"/>
      <c r="B670" s="37" t="s">
        <v>2123</v>
      </c>
      <c r="C670" s="37" t="s">
        <v>2010</v>
      </c>
      <c r="D670" s="58" t="s">
        <v>2125</v>
      </c>
      <c r="E670" s="62" t="str">
        <f>IF(ISNUMBER(SEARCH("http",Shares[[#This Row],[Video Text]])),HYPERLINK(Shares[[#This Row],[Video Text]],"Video Link"),"")</f>
        <v>Video Link</v>
      </c>
      <c r="F670" s="38" t="str">
        <f>IF(Shares[[#This Row],[File Name]]&lt;&gt;"",TRIM(LEFT(Shares[[#This Row],[File Name]],SEARCH("-",Shares[[#This Row],[File Name]],1)-1)),"")</f>
        <v>Count Floyd Intro</v>
      </c>
      <c r="G670" s="38" t="str">
        <f>IF(Shares[[#This Row],[File Name]]&lt;&gt;"",TRIM(MID(Shares[[#This Row],[File Name]],SEARCH("-",Shares[[#This Row],[File Name]])+1,SEARCH("(",Shares[[#This Row],[File Name]]) - SEARCH("-",Shares[[#This Row],[File Name]])-1)),"")</f>
        <v>The Weapon</v>
      </c>
      <c r="H6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0" s="37" t="s">
        <v>2124</v>
      </c>
      <c r="J670" s="39">
        <v>44419</v>
      </c>
      <c r="K670" s="18"/>
      <c r="L670" s="5"/>
      <c r="M670" s="5"/>
      <c r="N670" s="5"/>
    </row>
    <row r="671" spans="1:14" x14ac:dyDescent="0.25">
      <c r="A671" s="5"/>
      <c r="B671" s="37" t="s">
        <v>2126</v>
      </c>
      <c r="C671" s="37" t="s">
        <v>2008</v>
      </c>
      <c r="D671" s="58" t="s">
        <v>2127</v>
      </c>
      <c r="E671" s="62" t="str">
        <f>IF(ISNUMBER(SEARCH("http",Shares[[#This Row],[Video Text]])),HYPERLINK(Shares[[#This Row],[Video Text]],"Video Link"),"")</f>
        <v>Video Link</v>
      </c>
      <c r="F671" s="38" t="str">
        <f>IF(Shares[[#This Row],[File Name]]&lt;&gt;"",TRIM(LEFT(Shares[[#This Row],[File Name]],SEARCH("-",Shares[[#This Row],[File Name]],1)-1)),"")</f>
        <v>Rudolph the Red Nosed Reindeer</v>
      </c>
      <c r="G671" s="38" t="str">
        <f>IF(Shares[[#This Row],[File Name]]&lt;&gt;"",TRIM(MID(Shares[[#This Row],[File Name]],SEARCH("-",Shares[[#This Row],[File Name]])+1,SEARCH("(",Shares[[#This Row],[File Name]]) - SEARCH("-",Shares[[#This Row],[File Name]])-1)),"")</f>
        <v>Gene Autry</v>
      </c>
      <c r="H6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1" s="37" t="s">
        <v>713</v>
      </c>
      <c r="J671" s="39">
        <v>44420</v>
      </c>
      <c r="K671" s="18"/>
      <c r="L671" s="5"/>
      <c r="M671" s="5"/>
      <c r="N671" s="5"/>
    </row>
    <row r="672" spans="1:14" x14ac:dyDescent="0.25">
      <c r="A672" s="5"/>
      <c r="B672" s="37" t="s">
        <v>2128</v>
      </c>
      <c r="C672" s="37" t="s">
        <v>2010</v>
      </c>
      <c r="D672" s="58" t="s">
        <v>2129</v>
      </c>
      <c r="E672" s="62" t="str">
        <f>IF(ISNUMBER(SEARCH("http",Shares[[#This Row],[Video Text]])),HYPERLINK(Shares[[#This Row],[Video Text]],"Video Link"),"")</f>
        <v>Video Link</v>
      </c>
      <c r="F672" s="38" t="str">
        <f>IF(Shares[[#This Row],[File Name]]&lt;&gt;"",TRIM(LEFT(Shares[[#This Row],[File Name]],SEARCH("-",Shares[[#This Row],[File Name]],1)-1)),"")</f>
        <v>Bad Company</v>
      </c>
      <c r="G672" s="38" t="str">
        <f>IF(Shares[[#This Row],[File Name]]&lt;&gt;"",TRIM(MID(Shares[[#This Row],[File Name]],SEARCH("-",Shares[[#This Row],[File Name]])+1,SEARCH("(",Shares[[#This Row],[File Name]]) - SEARCH("-",Shares[[#This Row],[File Name]])-1)),"")</f>
        <v>Five Finger Death Punch</v>
      </c>
      <c r="H6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2" s="37" t="s">
        <v>713</v>
      </c>
      <c r="J672" s="39">
        <v>44420</v>
      </c>
      <c r="K672" s="18"/>
      <c r="L672" s="5"/>
      <c r="M672" s="5"/>
      <c r="N672" s="5"/>
    </row>
    <row r="673" spans="1:14" x14ac:dyDescent="0.25">
      <c r="A673" s="5"/>
      <c r="B673" s="37" t="s">
        <v>193</v>
      </c>
      <c r="C673" s="37" t="s">
        <v>2008</v>
      </c>
      <c r="D673" s="58" t="s">
        <v>2130</v>
      </c>
      <c r="E673" s="62" t="str">
        <f>IF(ISNUMBER(SEARCH("http",Shares[[#This Row],[Video Text]])),HYPERLINK(Shares[[#This Row],[Video Text]],"Video Link"),"")</f>
        <v>Video Link</v>
      </c>
      <c r="F673" s="38" t="str">
        <f>IF(Shares[[#This Row],[File Name]]&lt;&gt;"",TRIM(LEFT(Shares[[#This Row],[File Name]],SEARCH("-",Shares[[#This Row],[File Name]],1)-1)),"")</f>
        <v>Blue Christmas</v>
      </c>
      <c r="G673" s="38" t="str">
        <f>IF(Shares[[#This Row],[File Name]]&lt;&gt;"",TRIM(MID(Shares[[#This Row],[File Name]],SEARCH("-",Shares[[#This Row],[File Name]])+1,SEARCH("(",Shares[[#This Row],[File Name]]) - SEARCH("-",Shares[[#This Row],[File Name]])-1)),"")</f>
        <v>Elvis</v>
      </c>
      <c r="H6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3" s="37" t="s">
        <v>306</v>
      </c>
      <c r="J673" s="39">
        <v>44420</v>
      </c>
      <c r="K673" s="18"/>
      <c r="L673" s="5"/>
      <c r="M673" s="5"/>
      <c r="N673" s="5"/>
    </row>
    <row r="674" spans="1:14" x14ac:dyDescent="0.25">
      <c r="A674" s="5"/>
      <c r="B674" s="37" t="s">
        <v>2131</v>
      </c>
      <c r="C674" s="37" t="s">
        <v>2008</v>
      </c>
      <c r="D674" s="58" t="s">
        <v>2132</v>
      </c>
      <c r="E674" s="62" t="str">
        <f>IF(ISNUMBER(SEARCH("http",Shares[[#This Row],[Video Text]])),HYPERLINK(Shares[[#This Row],[Video Text]],"Video Link"),"")</f>
        <v>Video Link</v>
      </c>
      <c r="F674" s="38" t="str">
        <f>IF(Shares[[#This Row],[File Name]]&lt;&gt;"",TRIM(LEFT(Shares[[#This Row],[File Name]],SEARCH("-",Shares[[#This Row],[File Name]],1)-1)),"")</f>
        <v>Make Good Your Christmas Day</v>
      </c>
      <c r="G674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Christy Nockels</v>
      </c>
      <c r="H6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4" s="37" t="s">
        <v>1448</v>
      </c>
      <c r="J674" s="39">
        <v>44421</v>
      </c>
      <c r="K674" s="18"/>
      <c r="L674" s="5"/>
      <c r="M674" s="5"/>
      <c r="N674" s="5"/>
    </row>
    <row r="675" spans="1:14" x14ac:dyDescent="0.25">
      <c r="A675" s="5"/>
      <c r="B675" s="37" t="s">
        <v>2133</v>
      </c>
      <c r="C675" s="37" t="s">
        <v>2008</v>
      </c>
      <c r="D675" s="38" t="s">
        <v>62</v>
      </c>
      <c r="E675" s="62" t="str">
        <f>IF(ISNUMBER(SEARCH("http",Shares[[#This Row],[Video Text]])),HYPERLINK(Shares[[#This Row],[Video Text]],"Video Link"),"")</f>
        <v/>
      </c>
      <c r="F675" s="38" t="str">
        <f>IF(Shares[[#This Row],[File Name]]&lt;&gt;"",TRIM(LEFT(Shares[[#This Row],[File Name]],SEARCH("-",Shares[[#This Row],[File Name]],1)-1)),"")</f>
        <v>Away In A Manger</v>
      </c>
      <c r="G675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</v>
      </c>
      <c r="H6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75" s="37" t="s">
        <v>654</v>
      </c>
      <c r="J675" s="39">
        <v>44421</v>
      </c>
      <c r="K675" s="18"/>
      <c r="L675" s="5"/>
      <c r="M675" s="5"/>
      <c r="N675" s="5"/>
    </row>
    <row r="676" spans="1:14" x14ac:dyDescent="0.25">
      <c r="A676" s="5"/>
      <c r="B676" s="37" t="s">
        <v>2136</v>
      </c>
      <c r="C676" s="37" t="s">
        <v>2008</v>
      </c>
      <c r="D676" s="58" t="s">
        <v>2134</v>
      </c>
      <c r="E676" s="62" t="str">
        <f>IF(ISNUMBER(SEARCH("http",Shares[[#This Row],[Video Text]])),HYPERLINK(Shares[[#This Row],[Video Text]],"Video Link"),"")</f>
        <v>Video Link</v>
      </c>
      <c r="F676" s="38" t="str">
        <f>IF(Shares[[#This Row],[File Name]]&lt;&gt;"",TRIM(LEFT(Shares[[#This Row],[File Name]],SEARCH("-",Shares[[#This Row],[File Name]],1)-1)),"")</f>
        <v>Spirit in the sky</v>
      </c>
      <c r="G676" s="38" t="str">
        <f>IF(Shares[[#This Row],[File Name]]&lt;&gt;"",TRIM(MID(Shares[[#This Row],[File Name]],SEARCH("-",Shares[[#This Row],[File Name]])+1,SEARCH("(",Shares[[#This Row],[File Name]]) - SEARCH("-",Shares[[#This Row],[File Name]])-1)),"")</f>
        <v>Norman Greenbaum</v>
      </c>
      <c r="H6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6" s="37" t="s">
        <v>2135</v>
      </c>
      <c r="J676" s="39">
        <v>44421</v>
      </c>
      <c r="K676" s="18"/>
      <c r="L676" s="5"/>
      <c r="M676" s="5"/>
      <c r="N676" s="5"/>
    </row>
    <row r="677" spans="1:14" x14ac:dyDescent="0.25">
      <c r="A677" s="5"/>
      <c r="B677" s="37" t="s">
        <v>2138</v>
      </c>
      <c r="C677" s="37" t="s">
        <v>2140</v>
      </c>
      <c r="D677" s="58" t="s">
        <v>2142</v>
      </c>
      <c r="E677" s="62" t="str">
        <f>IF(ISNUMBER(SEARCH("http",Shares[[#This Row],[Video Text]])),HYPERLINK(Shares[[#This Row],[Video Text]],"Video Link"),"")</f>
        <v>Video Link</v>
      </c>
      <c r="F677" s="38" t="str">
        <f>IF(Shares[[#This Row],[File Name]]&lt;&gt;"",TRIM(LEFT(Shares[[#This Row],[File Name]],SEARCH("-",Shares[[#This Row],[File Name]],1)-1)),"")</f>
        <v>Diwali Kids</v>
      </c>
      <c r="G677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6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7" s="37" t="s">
        <v>2124</v>
      </c>
      <c r="J677" s="39">
        <v>44422</v>
      </c>
      <c r="K677" s="18"/>
      <c r="L677" s="5"/>
      <c r="M677" s="5"/>
      <c r="N677" s="5"/>
    </row>
    <row r="678" spans="1:14" x14ac:dyDescent="0.25">
      <c r="A678" s="5"/>
      <c r="B678" s="40" t="s">
        <v>2139</v>
      </c>
      <c r="C678" s="37" t="s">
        <v>2008</v>
      </c>
      <c r="D678" s="58" t="s">
        <v>2143</v>
      </c>
      <c r="E678" s="62" t="str">
        <f>IF(ISNUMBER(SEARCH("http",Shares[[#This Row],[Video Text]])),HYPERLINK(Shares[[#This Row],[Video Text]],"Video Link"),"")</f>
        <v>Video Link</v>
      </c>
      <c r="F678" s="38" t="str">
        <f>IF(Shares[[#This Row],[File Name]]&lt;&gt;"",TRIM(LEFT(Shares[[#This Row],[File Name]],SEARCH("-",Shares[[#This Row],[File Name]],1)-1)),"")</f>
        <v>Christmas Cookies</v>
      </c>
      <c r="G678" s="38" t="str">
        <f>IF(Shares[[#This Row],[File Name]]&lt;&gt;"",TRIM(MID(Shares[[#This Row],[File Name]],SEARCH("-",Shares[[#This Row],[File Name]])+1,SEARCH("(",Shares[[#This Row],[File Name]]) - SEARCH("-",Shares[[#This Row],[File Name]])-1)),"")</f>
        <v>George Strait</v>
      </c>
      <c r="H6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78" s="37" t="s">
        <v>580</v>
      </c>
      <c r="J678" s="39">
        <v>44422</v>
      </c>
      <c r="K678" s="18"/>
      <c r="L678" s="5"/>
      <c r="M678" s="5"/>
      <c r="N678" s="5"/>
    </row>
    <row r="679" spans="1:14" x14ac:dyDescent="0.25">
      <c r="A679" s="5"/>
      <c r="B679" s="37" t="s">
        <v>2141</v>
      </c>
      <c r="C679" s="37" t="s">
        <v>2008</v>
      </c>
      <c r="D679" s="58" t="s">
        <v>2144</v>
      </c>
      <c r="E679" s="62" t="str">
        <f>IF(ISNUMBER(SEARCH("http",Shares[[#This Row],[Video Text]])),HYPERLINK(Shares[[#This Row],[Video Text]],"Video Link"),"")</f>
        <v>Video Link</v>
      </c>
      <c r="F679" s="38" t="str">
        <f>IF(Shares[[#This Row],[File Name]]&lt;&gt;"",TRIM(LEFT(Shares[[#This Row],[File Name]],SEARCH("-",Shares[[#This Row],[File Name]],1)-1)),"")</f>
        <v>Christmas Baby Please Come Home</v>
      </c>
      <c r="G67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79" s="37" t="s">
        <v>2145</v>
      </c>
      <c r="J679" s="39">
        <v>44422</v>
      </c>
      <c r="K679" s="18"/>
      <c r="L679" s="5"/>
      <c r="M679" s="5"/>
      <c r="N679" s="5"/>
    </row>
    <row r="680" spans="1:14" x14ac:dyDescent="0.25">
      <c r="A680" s="5"/>
      <c r="B680" s="37" t="s">
        <v>2146</v>
      </c>
      <c r="C680" s="37" t="s">
        <v>2010</v>
      </c>
      <c r="D680" s="58" t="s">
        <v>2148</v>
      </c>
      <c r="E680" s="62" t="str">
        <f>IF(ISNUMBER(SEARCH("http",Shares[[#This Row],[Video Text]])),HYPERLINK(Shares[[#This Row],[Video Text]],"Video Link"),"")</f>
        <v>Video Link</v>
      </c>
      <c r="F680" s="38" t="str">
        <f>IF(Shares[[#This Row],[File Name]]&lt;&gt;"",TRIM(LEFT(Shares[[#This Row],[File Name]],SEARCH("-",Shares[[#This Row],[File Name]],1)-1)),"")</f>
        <v>Spooky Scary Skeleton</v>
      </c>
      <c r="G680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6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0" s="37" t="s">
        <v>2147</v>
      </c>
      <c r="J680" s="39">
        <v>44422</v>
      </c>
      <c r="K680" s="18"/>
      <c r="L680" s="5"/>
      <c r="M680" s="5"/>
      <c r="N680" s="5"/>
    </row>
    <row r="681" spans="1:14" x14ac:dyDescent="0.25">
      <c r="A681" s="5"/>
      <c r="B681" s="37" t="s">
        <v>2149</v>
      </c>
      <c r="C681" s="37" t="s">
        <v>2008</v>
      </c>
      <c r="D681" s="58" t="s">
        <v>2150</v>
      </c>
      <c r="E681" s="62" t="str">
        <f>IF(ISNUMBER(SEARCH("http",Shares[[#This Row],[Video Text]])),HYPERLINK(Shares[[#This Row],[Video Text]],"Video Link"),"")</f>
        <v>Video Link</v>
      </c>
      <c r="F681" s="38" t="str">
        <f>IF(Shares[[#This Row],[File Name]]&lt;&gt;"",TRIM(LEFT(Shares[[#This Row],[File Name]],SEARCH("-",Shares[[#This Row],[File Name]],1)-1)),"")</f>
        <v>Five Little Elves</v>
      </c>
      <c r="G681" s="38" t="str">
        <f>IF(Shares[[#This Row],[File Name]]&lt;&gt;"",TRIM(MID(Shares[[#This Row],[File Name]],SEARCH("-",Shares[[#This Row],[File Name]])+1,SEARCH("(",Shares[[#This Row],[File Name]]) - SEARCH("-",Shares[[#This Row],[File Name]])-1)),"")</f>
        <v>Super Simple Songs</v>
      </c>
      <c r="H6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1" s="37" t="s">
        <v>2151</v>
      </c>
      <c r="J681" s="39">
        <v>44422</v>
      </c>
      <c r="K681" s="18"/>
      <c r="L681" s="5"/>
      <c r="M681" s="5"/>
      <c r="N681" s="5"/>
    </row>
    <row r="682" spans="1:14" x14ac:dyDescent="0.25">
      <c r="A682" s="5"/>
      <c r="B682" s="37" t="s">
        <v>2356</v>
      </c>
      <c r="C682" s="37" t="s">
        <v>2008</v>
      </c>
      <c r="D682" s="38" t="s">
        <v>62</v>
      </c>
      <c r="E682" s="62" t="str">
        <f>IF(ISNUMBER(SEARCH("http",Shares[[#This Row],[Video Text]])),HYPERLINK(Shares[[#This Row],[Video Text]],"Video Link"),"")</f>
        <v/>
      </c>
      <c r="F682" s="38" t="s">
        <v>37</v>
      </c>
      <c r="G682" s="38" t="s">
        <v>37</v>
      </c>
      <c r="H6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682" s="37" t="s">
        <v>14</v>
      </c>
      <c r="J682" s="39">
        <v>44423</v>
      </c>
      <c r="K682" s="18"/>
      <c r="L682" s="5"/>
      <c r="M682" s="5"/>
      <c r="N682" s="5"/>
    </row>
    <row r="683" spans="1:14" x14ac:dyDescent="0.25">
      <c r="A683" s="5"/>
      <c r="B683" s="37" t="s">
        <v>2152</v>
      </c>
      <c r="C683" s="37" t="s">
        <v>1325</v>
      </c>
      <c r="D683" s="38" t="s">
        <v>62</v>
      </c>
      <c r="E683" s="62" t="str">
        <f>IF(ISNUMBER(SEARCH("http",Shares[[#This Row],[Video Text]])),HYPERLINK(Shares[[#This Row],[Video Text]],"Video Link"),"")</f>
        <v/>
      </c>
      <c r="F683" s="38" t="str">
        <f>IF(Shares[[#This Row],[File Name]]&lt;&gt;"",TRIM(LEFT(Shares[[#This Row],[File Name]],SEARCH("-",Shares[[#This Row],[File Name]],1)-1)),"")</f>
        <v>Ragged Old Flag</v>
      </c>
      <c r="G683" s="38" t="str">
        <f>IF(Shares[[#This Row],[File Name]]&lt;&gt;"",TRIM(MID(Shares[[#This Row],[File Name]],SEARCH("-",Shares[[#This Row],[File Name]])+1,SEARCH("(",Shares[[#This Row],[File Name]]) - SEARCH("-",Shares[[#This Row],[File Name]])-1)),"")</f>
        <v>Johnny Cash</v>
      </c>
      <c r="H6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83" s="37" t="s">
        <v>2084</v>
      </c>
      <c r="J683" s="39">
        <v>44423</v>
      </c>
      <c r="K683" s="18"/>
      <c r="L683" s="5"/>
      <c r="M683" s="5"/>
      <c r="N683" s="5"/>
    </row>
    <row r="684" spans="1:14" x14ac:dyDescent="0.25">
      <c r="A684" s="5"/>
      <c r="B684" s="37" t="s">
        <v>2153</v>
      </c>
      <c r="C684" s="37" t="s">
        <v>2008</v>
      </c>
      <c r="D684" s="58" t="s">
        <v>2157</v>
      </c>
      <c r="E684" s="62" t="str">
        <f>IF(ISNUMBER(SEARCH("http",Shares[[#This Row],[Video Text]])),HYPERLINK(Shares[[#This Row],[Video Text]],"Video Link"),"")</f>
        <v>Video Link</v>
      </c>
      <c r="F684" s="38" t="str">
        <f>IF(Shares[[#This Row],[File Name]]&lt;&gt;"",TRIM(LEFT(Shares[[#This Row],[File Name]],SEARCH("-",Shares[[#This Row],[File Name]],1)-1)),"")</f>
        <v>Joy To The World</v>
      </c>
      <c r="G684" s="38" t="str">
        <f>IF(Shares[[#This Row],[File Name]]&lt;&gt;"",TRIM(MID(Shares[[#This Row],[File Name]],SEARCH("-",Shares[[#This Row],[File Name]])+1,SEARCH("(",Shares[[#This Row],[File Name]]) - SEARCH("-",Shares[[#This Row],[File Name]])-1)),"")</f>
        <v>David Crowder Band</v>
      </c>
      <c r="H6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4" s="37" t="s">
        <v>2154</v>
      </c>
      <c r="J684" s="39">
        <v>44423</v>
      </c>
      <c r="K684" s="18" t="s">
        <v>2355</v>
      </c>
      <c r="L684" s="5"/>
      <c r="M684" s="5"/>
      <c r="N684" s="5"/>
    </row>
    <row r="685" spans="1:14" x14ac:dyDescent="0.25">
      <c r="A685" s="5"/>
      <c r="B685" s="37" t="s">
        <v>2155</v>
      </c>
      <c r="C685" s="37" t="s">
        <v>2156</v>
      </c>
      <c r="D685" s="58" t="s">
        <v>2158</v>
      </c>
      <c r="E685" s="62" t="str">
        <f>IF(ISNUMBER(SEARCH("http",Shares[[#This Row],[Video Text]])),HYPERLINK(Shares[[#This Row],[Video Text]],"Video Link"),"")</f>
        <v>Video Link</v>
      </c>
      <c r="F685" s="38" t="str">
        <f>IF(Shares[[#This Row],[File Name]]&lt;&gt;"",TRIM(LEFT(Shares[[#This Row],[File Name]],SEARCH("-",Shares[[#This Row],[File Name]],1)-1)),"")</f>
        <v>Happy Hannukah [Short]</v>
      </c>
      <c r="G685" s="38" t="str">
        <f>IF(Shares[[#This Row],[File Name]]&lt;&gt;"",TRIM(MID(Shares[[#This Row],[File Name]],SEARCH("-",Shares[[#This Row],[File Name]])+1,SEARCH("(",Shares[[#This Row],[File Name]]) - SEARCH("-",Shares[[#This Row],[File Name]])-1)),"")</f>
        <v>Matisyahu</v>
      </c>
      <c r="H6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5" s="37" t="s">
        <v>2114</v>
      </c>
      <c r="J685" s="39">
        <v>44423</v>
      </c>
      <c r="K685" s="18"/>
      <c r="L685" s="5"/>
      <c r="M685" s="5"/>
      <c r="N685" s="5"/>
    </row>
    <row r="686" spans="1:14" x14ac:dyDescent="0.25">
      <c r="A686" s="5"/>
      <c r="B686" s="37" t="s">
        <v>2173</v>
      </c>
      <c r="C686" s="37" t="s">
        <v>2010</v>
      </c>
      <c r="D686" s="58" t="s">
        <v>2159</v>
      </c>
      <c r="E686" s="62" t="str">
        <f>IF(ISNUMBER(SEARCH("http",Shares[[#This Row],[Video Text]])),HYPERLINK(Shares[[#This Row],[Video Text]],"Video Link"),"")</f>
        <v>Video Link</v>
      </c>
      <c r="F686" s="38" t="str">
        <f>IF(Shares[[#This Row],[File Name]]&lt;&gt;"",TRIM(LEFT(Shares[[#This Row],[File Name]],SEARCH("-",Shares[[#This Row],[File Name]],1)-1)),"")</f>
        <v>Spooktacular Finale</v>
      </c>
      <c r="G686" s="38" t="str">
        <f>IF(Shares[[#This Row],[File Name]]&lt;&gt;"",TRIM(MID(Shares[[#This Row],[File Name]],SEARCH("-",Shares[[#This Row],[File Name]])+1,SEARCH("(",Shares[[#This Row],[File Name]]) - SEARCH("-",Shares[[#This Row],[File Name]])-1)),"")</f>
        <v>Spike Jones</v>
      </c>
      <c r="H6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6" s="37" t="s">
        <v>417</v>
      </c>
      <c r="J686" s="39">
        <v>44424</v>
      </c>
      <c r="K686" s="18"/>
      <c r="L686" s="5"/>
      <c r="M686" s="5"/>
      <c r="N686" s="5"/>
    </row>
    <row r="687" spans="1:14" x14ac:dyDescent="0.25">
      <c r="A687" s="5"/>
      <c r="B687" s="37" t="s">
        <v>2161</v>
      </c>
      <c r="C687" s="37" t="s">
        <v>2010</v>
      </c>
      <c r="D687" s="58" t="s">
        <v>2160</v>
      </c>
      <c r="E687" s="62" t="str">
        <f>IF(ISNUMBER(SEARCH("http",Shares[[#This Row],[Video Text]])),HYPERLINK(Shares[[#This Row],[Video Text]],"Video Link"),"")</f>
        <v>Video Link</v>
      </c>
      <c r="F687" s="38" t="str">
        <f>IF(Shares[[#This Row],[File Name]]&lt;&gt;"",TRIM(LEFT(Shares[[#This Row],[File Name]],SEARCH("-",Shares[[#This Row],[File Name]],1)-1)),"")</f>
        <v>Ghostsbusters</v>
      </c>
      <c r="G687" s="38" t="str">
        <f>IF(Shares[[#This Row],[File Name]]&lt;&gt;"",TRIM(MID(Shares[[#This Row],[File Name]],SEARCH("-",Shares[[#This Row],[File Name]])+1,SEARCH("(",Shares[[#This Row],[File Name]]) - SEARCH("-",Shares[[#This Row],[File Name]])-1)),"")</f>
        <v>Ray Parker Jr</v>
      </c>
      <c r="H6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7" s="37" t="s">
        <v>2162</v>
      </c>
      <c r="J687" s="39">
        <v>44424</v>
      </c>
      <c r="K687" s="18"/>
      <c r="L687" s="5"/>
      <c r="M687" s="5"/>
      <c r="N687" s="5"/>
    </row>
    <row r="688" spans="1:14" x14ac:dyDescent="0.25">
      <c r="A688" s="5"/>
      <c r="B688" s="37" t="s">
        <v>2163</v>
      </c>
      <c r="C688" s="37" t="s">
        <v>2010</v>
      </c>
      <c r="D688" s="58" t="s">
        <v>2164</v>
      </c>
      <c r="E688" s="62" t="str">
        <f>IF(ISNUMBER(SEARCH("http",Shares[[#This Row],[Video Text]])),HYPERLINK(Shares[[#This Row],[Video Text]],"Video Link"),"")</f>
        <v>Video Link</v>
      </c>
      <c r="F688" s="38" t="str">
        <f>IF(Shares[[#This Row],[File Name]]&lt;&gt;"",TRIM(LEFT(Shares[[#This Row],[File Name]],SEARCH("-",Shares[[#This Row],[File Name]],1)-1)),"")</f>
        <v>Werewolves of London</v>
      </c>
      <c r="G688" s="38" t="str">
        <f>IF(Shares[[#This Row],[File Name]]&lt;&gt;"",TRIM(MID(Shares[[#This Row],[File Name]],SEARCH("-",Shares[[#This Row],[File Name]])+1,SEARCH("(",Shares[[#This Row],[File Name]]) - SEARCH("-",Shares[[#This Row],[File Name]])-1)),"")</f>
        <v>Warren Zevon</v>
      </c>
      <c r="H6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88" s="37" t="s">
        <v>2178</v>
      </c>
      <c r="J688" s="39">
        <v>44424</v>
      </c>
      <c r="K688" s="18"/>
      <c r="L688" s="5"/>
      <c r="M688" s="5"/>
      <c r="N688" s="5"/>
    </row>
    <row r="689" spans="1:14" x14ac:dyDescent="0.25">
      <c r="A689" s="5"/>
      <c r="B689" s="40" t="s">
        <v>2165</v>
      </c>
      <c r="C689" s="37" t="s">
        <v>2008</v>
      </c>
      <c r="D689" s="58" t="s">
        <v>2166</v>
      </c>
      <c r="E689" s="62" t="str">
        <f>IF(ISNUMBER(SEARCH("http",Shares[[#This Row],[Video Text]])),HYPERLINK(Shares[[#This Row],[Video Text]],"Video Link"),"")</f>
        <v>Video Link</v>
      </c>
      <c r="F689" s="38" t="str">
        <f>IF(Shares[[#This Row],[File Name]]&lt;&gt;"",TRIM(LEFT(Shares[[#This Row],[File Name]],SEARCH("-",Shares[[#This Row],[File Name]],1)-1)),"")</f>
        <v>Step Into Christmas</v>
      </c>
      <c r="G68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6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89" s="37" t="s">
        <v>306</v>
      </c>
      <c r="J689" s="39">
        <v>44424</v>
      </c>
      <c r="K689" s="18"/>
      <c r="L689" s="5"/>
      <c r="M689" s="5"/>
      <c r="N689" s="5"/>
    </row>
    <row r="690" spans="1:14" x14ac:dyDescent="0.25">
      <c r="A690" s="5"/>
      <c r="B690" s="37" t="s">
        <v>2174</v>
      </c>
      <c r="C690" s="37" t="s">
        <v>2008</v>
      </c>
      <c r="D690" s="38" t="s">
        <v>2177</v>
      </c>
      <c r="E690" s="62" t="str">
        <f>IF(ISNUMBER(SEARCH("http",Shares[[#This Row],[Video Text]])),HYPERLINK(Shares[[#This Row],[Video Text]],"Video Link"),"")</f>
        <v>Video Link</v>
      </c>
      <c r="F690" s="38" t="str">
        <f>IF(Shares[[#This Row],[File Name]]&lt;&gt;"",TRIM(LEFT(Shares[[#This Row],[File Name]],SEARCH("-",Shares[[#This Row],[File Name]],1)-1)),"")</f>
        <v>Old Town Road</v>
      </c>
      <c r="G690" s="38" t="str">
        <f>IF(Shares[[#This Row],[File Name]]&lt;&gt;"",TRIM(MID(Shares[[#This Row],[File Name]],SEARCH("-",Shares[[#This Row],[File Name]])+1,SEARCH("(",Shares[[#This Row],[File Name]]) - SEARCH("-",Shares[[#This Row],[File Name]])-1)),"")</f>
        <v>Lil Nas X ft Billy Ray Cyrus</v>
      </c>
      <c r="H6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0" s="37" t="s">
        <v>2175</v>
      </c>
      <c r="J690" s="39">
        <v>44424</v>
      </c>
      <c r="K690" s="18"/>
      <c r="L690" s="5"/>
      <c r="M690" s="5"/>
      <c r="N690" s="5"/>
    </row>
    <row r="691" spans="1:14" x14ac:dyDescent="0.25">
      <c r="A691" s="5"/>
      <c r="B691" s="37" t="s">
        <v>1598</v>
      </c>
      <c r="C691" s="37" t="s">
        <v>2010</v>
      </c>
      <c r="D691" s="38" t="s">
        <v>2176</v>
      </c>
      <c r="E691" s="62" t="str">
        <f>IF(ISNUMBER(SEARCH("http",Shares[[#This Row],[Video Text]])),HYPERLINK(Shares[[#This Row],[Video Text]],"Video Link"),"")</f>
        <v>Video Link</v>
      </c>
      <c r="F691" s="38" t="str">
        <f>IF(Shares[[#This Row],[File Name]]&lt;&gt;"",TRIM(LEFT(Shares[[#This Row],[File Name]],SEARCH("-",Shares[[#This Row],[File Name]],1)-1)),"")</f>
        <v>I Want Candy</v>
      </c>
      <c r="G691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 Wow</v>
      </c>
      <c r="H6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1" s="37" t="s">
        <v>2178</v>
      </c>
      <c r="J691" s="39">
        <v>44424</v>
      </c>
      <c r="K691" s="18"/>
      <c r="L691" s="5"/>
      <c r="M691" s="5"/>
      <c r="N691" s="5"/>
    </row>
    <row r="692" spans="1:14" x14ac:dyDescent="0.25">
      <c r="A692" s="5"/>
      <c r="B692" s="37" t="s">
        <v>2186</v>
      </c>
      <c r="C692" s="37" t="s">
        <v>2008</v>
      </c>
      <c r="D692" s="38" t="s">
        <v>2187</v>
      </c>
      <c r="E692" s="62" t="str">
        <f>IF(ISNUMBER(SEARCH("http",Shares[[#This Row],[Video Text]])),HYPERLINK(Shares[[#This Row],[Video Text]],"Video Link"),"")</f>
        <v>Video Link</v>
      </c>
      <c r="F692" s="38" t="str">
        <f>IF(Shares[[#This Row],[File Name]]&lt;&gt;"",TRIM(LEFT(Shares[[#This Row],[File Name]],SEARCH("-",Shares[[#This Row],[File Name]],1)-1)),"")</f>
        <v>World of Color Introduction</v>
      </c>
      <c r="G692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6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2" s="37" t="s">
        <v>2047</v>
      </c>
      <c r="J692" s="39">
        <v>44426</v>
      </c>
      <c r="K692" s="18"/>
      <c r="L692" s="5"/>
      <c r="M692" s="5"/>
      <c r="N692" s="5"/>
    </row>
    <row r="693" spans="1:14" x14ac:dyDescent="0.25">
      <c r="A693" s="5"/>
      <c r="B693" s="37" t="s">
        <v>2202</v>
      </c>
      <c r="C693" s="37" t="s">
        <v>2008</v>
      </c>
      <c r="D693" s="38" t="s">
        <v>2204</v>
      </c>
      <c r="E693" s="62" t="str">
        <f>IF(ISNUMBER(SEARCH("http",Shares[[#This Row],[Video Text]])),HYPERLINK(Shares[[#This Row],[Video Text]],"Video Link"),"")</f>
        <v>Video Link</v>
      </c>
      <c r="F693" s="38" t="str">
        <f>IF(Shares[[#This Row],[File Name]]&lt;&gt;"",TRIM(LEFT(Shares[[#This Row],[File Name]],SEARCH("-",Shares[[#This Row],[File Name]],1)-1)),"")</f>
        <v>Shiny</v>
      </c>
      <c r="G693" s="38" t="str">
        <f>IF(Shares[[#This Row],[File Name]]&lt;&gt;"",TRIM(MID(Shares[[#This Row],[File Name]],SEARCH("-",Shares[[#This Row],[File Name]])+1,SEARCH("(",Shares[[#This Row],[File Name]]) - SEARCH("-",Shares[[#This Row],[File Name]])-1)),"")</f>
        <v>Jermaine Clement</v>
      </c>
      <c r="H6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3" s="37" t="s">
        <v>2203</v>
      </c>
      <c r="J693" s="39">
        <v>44427</v>
      </c>
      <c r="K693" s="18"/>
      <c r="L693" s="5"/>
      <c r="M693" s="5"/>
      <c r="N693" s="5"/>
    </row>
    <row r="694" spans="1:14" x14ac:dyDescent="0.25">
      <c r="A694" s="5"/>
      <c r="B694" s="37" t="s">
        <v>2205</v>
      </c>
      <c r="C694" s="37" t="s">
        <v>2008</v>
      </c>
      <c r="D694" s="38" t="s">
        <v>62</v>
      </c>
      <c r="E694" s="62" t="str">
        <f>IF(ISNUMBER(SEARCH("http",Shares[[#This Row],[Video Text]])),HYPERLINK(Shares[[#This Row],[Video Text]],"Video Link"),"")</f>
        <v/>
      </c>
      <c r="F694" s="38" t="str">
        <f>IF(Shares[[#This Row],[File Name]]&lt;&gt;"",TRIM(LEFT(Shares[[#This Row],[File Name]],SEARCH("-",Shares[[#This Row],[File Name]],1)-1)),"")</f>
        <v>Let it Snow! Let it Snow! Let it Snow!</v>
      </c>
      <c r="G694" s="38" t="str">
        <f>IF(Shares[[#This Row],[File Name]]&lt;&gt;"",TRIM(MID(Shares[[#This Row],[File Name]],SEARCH("-",Shares[[#This Row],[File Name]])+1,SEARCH("(",Shares[[#This Row],[File Name]]) - SEARCH("-",Shares[[#This Row],[File Name]])-1)),"")</f>
        <v>Dean Martin</v>
      </c>
      <c r="H6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4" s="37" t="s">
        <v>2206</v>
      </c>
      <c r="J694" s="39">
        <v>44428</v>
      </c>
      <c r="K694" s="18"/>
      <c r="L694" s="5"/>
      <c r="M694" s="5"/>
      <c r="N694" s="5"/>
    </row>
    <row r="695" spans="1:14" x14ac:dyDescent="0.25">
      <c r="A695" s="5"/>
      <c r="B695" s="37" t="s">
        <v>2207</v>
      </c>
      <c r="C695" s="37" t="s">
        <v>2008</v>
      </c>
      <c r="D695" s="38" t="s">
        <v>2208</v>
      </c>
      <c r="E695" s="62" t="str">
        <f>IF(ISNUMBER(SEARCH("http",Shares[[#This Row],[Video Text]])),HYPERLINK(Shares[[#This Row],[Video Text]],"Video Link"),"")</f>
        <v>Video Link</v>
      </c>
      <c r="F695" s="38" t="str">
        <f>IF(Shares[[#This Row],[File Name]]&lt;&gt;"",TRIM(LEFT(Shares[[#This Row],[File Name]],SEARCH("-",Shares[[#This Row],[File Name]],1)-1)),"")</f>
        <v>Cold December Night</v>
      </c>
      <c r="G695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Buble</v>
      </c>
      <c r="H6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5" s="37" t="s">
        <v>2209</v>
      </c>
      <c r="J695" s="39">
        <v>44428</v>
      </c>
      <c r="K695" s="18"/>
      <c r="L695" s="5"/>
      <c r="M695" s="5"/>
      <c r="N695" s="5"/>
    </row>
    <row r="696" spans="1:14" x14ac:dyDescent="0.25">
      <c r="A696" s="5"/>
      <c r="B696" s="37" t="s">
        <v>2211</v>
      </c>
      <c r="C696" s="37" t="s">
        <v>2008</v>
      </c>
      <c r="D696" s="38" t="s">
        <v>2235</v>
      </c>
      <c r="E696" s="62" t="str">
        <f>IF(ISNUMBER(SEARCH("http",Shares[[#This Row],[Video Text]])),HYPERLINK(Shares[[#This Row],[Video Text]],"Video Link"),"")</f>
        <v>Video Link</v>
      </c>
      <c r="F696" s="38" t="str">
        <f>IF(Shares[[#This Row],[File Name]]&lt;&gt;"",TRIM(LEFT(Shares[[#This Row],[File Name]],SEARCH("-",Shares[[#This Row],[File Name]],1)-1)),"")</f>
        <v>Let It Snow</v>
      </c>
      <c r="G696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6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696" s="37" t="s">
        <v>573</v>
      </c>
      <c r="J696" s="39">
        <v>44428</v>
      </c>
      <c r="K696" s="18"/>
      <c r="L696" s="5"/>
      <c r="M696" s="5"/>
      <c r="N696" s="5"/>
    </row>
    <row r="697" spans="1:14" x14ac:dyDescent="0.25">
      <c r="A697" s="5"/>
      <c r="B697" s="37" t="s">
        <v>2212</v>
      </c>
      <c r="C697" s="37" t="s">
        <v>2008</v>
      </c>
      <c r="D697" s="38" t="s">
        <v>2213</v>
      </c>
      <c r="E697" s="62" t="str">
        <f>IF(ISNUMBER(SEARCH("http",Shares[[#This Row],[Video Text]])),HYPERLINK(Shares[[#This Row],[Video Text]],"Video Link"),"")</f>
        <v>Video Link</v>
      </c>
      <c r="F697" s="38" t="str">
        <f>IF(Shares[[#This Row],[File Name]]&lt;&gt;"",TRIM(LEFT(Shares[[#This Row],[File Name]],SEARCH("-",Shares[[#This Row],[File Name]],1)-1)),"")</f>
        <v>Snowman Mix</v>
      </c>
      <c r="G697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6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7" s="37" t="s">
        <v>717</v>
      </c>
      <c r="J697" s="39">
        <v>44428</v>
      </c>
      <c r="K697" s="18"/>
      <c r="L697" s="5"/>
      <c r="M697" s="5"/>
      <c r="N697" s="5"/>
    </row>
    <row r="698" spans="1:14" x14ac:dyDescent="0.25">
      <c r="A698" s="5"/>
      <c r="B698" s="37" t="s">
        <v>2214</v>
      </c>
      <c r="C698" s="37" t="s">
        <v>2008</v>
      </c>
      <c r="D698" s="38" t="s">
        <v>2216</v>
      </c>
      <c r="E698" s="62" t="str">
        <f>IF(ISNUMBER(SEARCH("http",Shares[[#This Row],[Video Text]])),HYPERLINK(Shares[[#This Row],[Video Text]],"Video Link"),"")</f>
        <v>Video Link</v>
      </c>
      <c r="F698" s="38" t="str">
        <f>IF(Shares[[#This Row],[File Name]]&lt;&gt;"",TRIM(LEFT(Shares[[#This Row],[File Name]],SEARCH("-",Shares[[#This Row],[File Name]],1)-1)),"")</f>
        <v>Banana Phone</v>
      </c>
      <c r="G698" s="38" t="str">
        <f>IF(Shares[[#This Row],[File Name]]&lt;&gt;"",TRIM(MID(Shares[[#This Row],[File Name]],SEARCH("-",Shares[[#This Row],[File Name]])+1,SEARCH("(",Shares[[#This Row],[File Name]]) - SEARCH("-",Shares[[#This Row],[File Name]])-1)),"")</f>
        <v>Raffi</v>
      </c>
      <c r="H6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698" s="37" t="s">
        <v>2215</v>
      </c>
      <c r="J698" s="39">
        <v>44428</v>
      </c>
      <c r="K698" s="18"/>
      <c r="L698" s="5"/>
      <c r="M698" s="5"/>
      <c r="N698" s="5"/>
    </row>
    <row r="699" spans="1:14" x14ac:dyDescent="0.25">
      <c r="A699" s="5"/>
      <c r="B699" s="40" t="s">
        <v>2217</v>
      </c>
      <c r="C699" s="37" t="s">
        <v>2008</v>
      </c>
      <c r="D699" s="58" t="s">
        <v>2218</v>
      </c>
      <c r="E699" s="62" t="str">
        <f>IF(ISNUMBER(SEARCH("http",Shares[[#This Row],[Video Text]])),HYPERLINK(Shares[[#This Row],[Video Text]],"Video Link"),"")</f>
        <v>Video Link</v>
      </c>
      <c r="F699" s="38" t="str">
        <f>IF(Shares[[#This Row],[File Name]]&lt;&gt;"",TRIM(LEFT(Shares[[#This Row],[File Name]],SEARCH("-",Shares[[#This Row],[File Name]],1)-1)),"")</f>
        <v>NBA Christmas Day Theme</v>
      </c>
      <c r="G699" s="38" t="str">
        <f>IF(Shares[[#This Row],[File Name]]&lt;&gt;"",TRIM(MID(Shares[[#This Row],[File Name]],SEARCH("-",Shares[[#This Row],[File Name]])+1,SEARCH("(",Shares[[#This Row],[File Name]]) - SEARCH("-",Shares[[#This Row],[File Name]])-1)),"")</f>
        <v>Joe Worthy Johnson</v>
      </c>
      <c r="H6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699" s="37" t="s">
        <v>627</v>
      </c>
      <c r="J699" s="39">
        <v>44428</v>
      </c>
      <c r="K699" s="18"/>
      <c r="L699" s="5"/>
      <c r="M699" s="5"/>
      <c r="N699" s="5"/>
    </row>
    <row r="700" spans="1:14" x14ac:dyDescent="0.25">
      <c r="A700" s="5"/>
      <c r="B700" s="37" t="s">
        <v>2219</v>
      </c>
      <c r="C700" s="37" t="s">
        <v>2008</v>
      </c>
      <c r="D700" s="38" t="s">
        <v>2224</v>
      </c>
      <c r="E700" s="62" t="str">
        <f>IF(ISNUMBER(SEARCH("http",Shares[[#This Row],[Video Text]])),HYPERLINK(Shares[[#This Row],[Video Text]],"Video Link"),"")</f>
        <v>Video Link</v>
      </c>
      <c r="F700" s="38" t="str">
        <f>IF(Shares[[#This Row],[File Name]]&lt;&gt;"",TRIM(LEFT(Shares[[#This Row],[File Name]],SEARCH("-",Shares[[#This Row],[File Name]],1)-1)),"")</f>
        <v>Be A Light</v>
      </c>
      <c r="G700" s="38" t="str">
        <f>IF(Shares[[#This Row],[File Name]]&lt;&gt;"",TRIM(MID(Shares[[#This Row],[File Name]],SEARCH("-",Shares[[#This Row],[File Name]])+1,SEARCH("(",Shares[[#This Row],[File Name]]) - SEARCH("-",Shares[[#This Row],[File Name]])-1)),"")</f>
        <v>Thomas Rhett</v>
      </c>
      <c r="H7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0" s="37" t="s">
        <v>255</v>
      </c>
      <c r="J700" s="39">
        <v>44428</v>
      </c>
      <c r="K700" s="18"/>
      <c r="L700" s="5"/>
      <c r="M700" s="5"/>
      <c r="N700" s="5"/>
    </row>
    <row r="701" spans="1:14" x14ac:dyDescent="0.25">
      <c r="A701" s="5"/>
      <c r="B701" s="37" t="s">
        <v>2220</v>
      </c>
      <c r="C701" s="37" t="s">
        <v>2010</v>
      </c>
      <c r="D701" s="38" t="s">
        <v>2225</v>
      </c>
      <c r="E701" s="62" t="str">
        <f>IF(ISNUMBER(SEARCH("http",Shares[[#This Row],[Video Text]])),HYPERLINK(Shares[[#This Row],[Video Text]],"Video Link"),"")</f>
        <v/>
      </c>
      <c r="F701" s="38" t="str">
        <f>IF(Shares[[#This Row],[File Name]]&lt;&gt;"",TRIM(LEFT(Shares[[#This Row],[File Name]],SEARCH("-",Shares[[#This Row],[File Name]],1)-1)),"")</f>
        <v>The Addams Family</v>
      </c>
      <c r="G70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TV Theme Players</v>
      </c>
      <c r="H7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1" s="37" t="s">
        <v>164</v>
      </c>
      <c r="J701" s="39">
        <v>44429</v>
      </c>
      <c r="K701" s="18"/>
      <c r="L701" s="5"/>
      <c r="M701" s="5"/>
      <c r="N701" s="5"/>
    </row>
    <row r="702" spans="1:14" x14ac:dyDescent="0.25">
      <c r="A702" s="5"/>
      <c r="B702" s="37" t="s">
        <v>2221</v>
      </c>
      <c r="C702" s="37" t="s">
        <v>2008</v>
      </c>
      <c r="D702" s="38" t="s">
        <v>2226</v>
      </c>
      <c r="E702" s="62" t="str">
        <f>IF(ISNUMBER(SEARCH("http",Shares[[#This Row],[Video Text]])),HYPERLINK(Shares[[#This Row],[Video Text]],"Video Link"),"")</f>
        <v>Video Link</v>
      </c>
      <c r="F702" s="38" t="str">
        <f>IF(Shares[[#This Row],[File Name]]&lt;&gt;"",TRIM(LEFT(Shares[[#This Row],[File Name]],SEARCH("-",Shares[[#This Row],[File Name]],1)-1)),"")</f>
        <v>Wealthy Elves</v>
      </c>
      <c r="G702" s="38" t="str">
        <f>IF(Shares[[#This Row],[File Name]]&lt;&gt;"",TRIM(MID(Shares[[#This Row],[File Name]],SEARCH("-",Shares[[#This Row],[File Name]])+1,SEARCH("(",Shares[[#This Row],[File Name]]) - SEARCH("-",Shares[[#This Row],[File Name]])-1)),"")</f>
        <v>Fat Santa</v>
      </c>
      <c r="H7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2" s="37" t="s">
        <v>2227</v>
      </c>
      <c r="J702" s="39">
        <v>44429</v>
      </c>
      <c r="K702" s="18"/>
      <c r="L702" s="5"/>
      <c r="M702" s="5"/>
      <c r="N702" s="5"/>
    </row>
    <row r="703" spans="1:14" x14ac:dyDescent="0.25">
      <c r="A703" s="5"/>
      <c r="B703" s="37" t="s">
        <v>2233</v>
      </c>
      <c r="C703" s="37" t="s">
        <v>2008</v>
      </c>
      <c r="D703" s="38" t="s">
        <v>2228</v>
      </c>
      <c r="E703" s="62" t="str">
        <f>IF(ISNUMBER(SEARCH("http",Shares[[#This Row],[Video Text]])),HYPERLINK(Shares[[#This Row],[Video Text]],"Video Link"),"")</f>
        <v>Video Link</v>
      </c>
      <c r="F703" s="38" t="str">
        <f>IF(Shares[[#This Row],[File Name]]&lt;&gt;"",TRIM(LEFT(Shares[[#This Row],[File Name]],SEARCH("-",Shares[[#This Row],[File Name]],1)-1)),"")</f>
        <v>Popcorn</v>
      </c>
      <c r="G703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</v>
      </c>
      <c r="H7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3" s="37" t="s">
        <v>805</v>
      </c>
      <c r="J703" s="39">
        <v>44429</v>
      </c>
      <c r="K703" s="18" t="s">
        <v>2355</v>
      </c>
      <c r="L703" s="5"/>
      <c r="M703" s="5"/>
      <c r="N703" s="5"/>
    </row>
    <row r="704" spans="1:14" x14ac:dyDescent="0.25">
      <c r="A704" s="5"/>
      <c r="B704" s="37" t="s">
        <v>2222</v>
      </c>
      <c r="C704" s="37" t="s">
        <v>2010</v>
      </c>
      <c r="D704" s="38" t="s">
        <v>2230</v>
      </c>
      <c r="E704" s="62" t="str">
        <f>IF(ISNUMBER(SEARCH("http",Shares[[#This Row],[Video Text]])),HYPERLINK(Shares[[#This Row],[Video Text]],"Video Link"),"")</f>
        <v>Video Link</v>
      </c>
      <c r="F704" s="38" t="str">
        <f>IF(Shares[[#This Row],[File Name]]&lt;&gt;"",TRIM(LEFT(Shares[[#This Row],[File Name]],SEARCH("-",Shares[[#This Row],[File Name]],1)-1)),"")</f>
        <v>Wild Reputation</v>
      </c>
      <c r="G704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7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04" s="37" t="s">
        <v>2229</v>
      </c>
      <c r="J704" s="39">
        <v>44429</v>
      </c>
      <c r="K704" s="18"/>
      <c r="L704" s="5"/>
      <c r="M704" s="5"/>
      <c r="N704" s="5"/>
    </row>
    <row r="705" spans="1:14" x14ac:dyDescent="0.25">
      <c r="A705" s="5"/>
      <c r="B705" s="37" t="s">
        <v>1135</v>
      </c>
      <c r="C705" s="37" t="s">
        <v>2008</v>
      </c>
      <c r="D705" s="38" t="s">
        <v>2234</v>
      </c>
      <c r="E705" s="62" t="str">
        <f>IF(ISNUMBER(SEARCH("http",Shares[[#This Row],[Video Text]])),HYPERLINK(Shares[[#This Row],[Video Text]],"Video Link"),"")</f>
        <v>Video Link</v>
      </c>
      <c r="F705" s="38" t="str">
        <f>IF(Shares[[#This Row],[File Name]]&lt;&gt;"",TRIM(LEFT(Shares[[#This Row],[File Name]],SEARCH("-",Shares[[#This Row],[File Name]],1)-1)),"")</f>
        <v>Candy Cane Lane</v>
      </c>
      <c r="G705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5" s="37" t="s">
        <v>2231</v>
      </c>
      <c r="J705" s="39">
        <v>44429</v>
      </c>
      <c r="K705" s="18" t="s">
        <v>2355</v>
      </c>
      <c r="L705" s="5"/>
      <c r="M705" s="5"/>
      <c r="N705" s="5"/>
    </row>
    <row r="706" spans="1:14" x14ac:dyDescent="0.25">
      <c r="A706" s="5"/>
      <c r="B706" s="37" t="s">
        <v>2223</v>
      </c>
      <c r="C706" s="37" t="s">
        <v>2008</v>
      </c>
      <c r="D706" s="38" t="s">
        <v>2232</v>
      </c>
      <c r="E706" s="62" t="str">
        <f>IF(ISNUMBER(SEARCH("http",Shares[[#This Row],[Video Text]])),HYPERLINK(Shares[[#This Row],[Video Text]],"Video Link"),"")</f>
        <v>Video Link</v>
      </c>
      <c r="F706" s="38" t="str">
        <f>IF(Shares[[#This Row],[File Name]]&lt;&gt;"",TRIM(LEFT(Shares[[#This Row],[File Name]],SEARCH("-",Shares[[#This Row],[File Name]],1)-1)),"")</f>
        <v>I Want Candy</v>
      </c>
      <c r="G706" s="38" t="str">
        <f>IF(Shares[[#This Row],[File Name]]&lt;&gt;"",TRIM(MID(Shares[[#This Row],[File Name]],SEARCH("-",Shares[[#This Row],[File Name]])+1,SEARCH("(",Shares[[#This Row],[File Name]]) - SEARCH("-",Shares[[#This Row],[File Name]])-1)),"")</f>
        <v>Bow Wow</v>
      </c>
      <c r="H7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6" s="37" t="s">
        <v>1372</v>
      </c>
      <c r="J706" s="39">
        <v>44429</v>
      </c>
      <c r="K706" s="18"/>
      <c r="L706" s="5"/>
      <c r="M706" s="5"/>
      <c r="N706" s="5"/>
    </row>
    <row r="707" spans="1:14" x14ac:dyDescent="0.25">
      <c r="A707" s="5"/>
      <c r="B707" s="37" t="s">
        <v>2236</v>
      </c>
      <c r="C707" s="37" t="s">
        <v>2008</v>
      </c>
      <c r="D707" s="38" t="s">
        <v>2240</v>
      </c>
      <c r="E707" s="62" t="str">
        <f>IF(ISNUMBER(SEARCH("http",Shares[[#This Row],[Video Text]])),HYPERLINK(Shares[[#This Row],[Video Text]],"Video Link"),"")</f>
        <v>Video Link</v>
      </c>
      <c r="F707" s="38" t="str">
        <f>IF(Shares[[#This Row],[File Name]]&lt;&gt;"",TRIM(LEFT(Shares[[#This Row],[File Name]],SEARCH("-",Shares[[#This Row],[File Name]],1)-1)),"")</f>
        <v>Christmas Dubstep</v>
      </c>
      <c r="G707" s="38" t="str">
        <f>IF(Shares[[#This Row],[File Name]]&lt;&gt;"",TRIM(MID(Shares[[#This Row],[File Name]],SEARCH("-",Shares[[#This Row],[File Name]])+1,SEARCH("(",Shares[[#This Row],[File Name]]) - SEARCH("-",Shares[[#This Row],[File Name]])-1)),"")</f>
        <v>Neoclassic</v>
      </c>
      <c r="H7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7" s="37" t="s">
        <v>2237</v>
      </c>
      <c r="J707" s="39">
        <v>44430</v>
      </c>
      <c r="K707" s="18"/>
      <c r="L707" s="5"/>
      <c r="M707" s="5"/>
      <c r="N707" s="5"/>
    </row>
    <row r="708" spans="1:14" x14ac:dyDescent="0.25">
      <c r="A708" s="5"/>
      <c r="B708" s="37" t="s">
        <v>2238</v>
      </c>
      <c r="C708" s="37" t="s">
        <v>2008</v>
      </c>
      <c r="D708" s="38" t="s">
        <v>2235</v>
      </c>
      <c r="E708" s="62" t="str">
        <f>IF(ISNUMBER(SEARCH("http",Shares[[#This Row],[Video Text]])),HYPERLINK(Shares[[#This Row],[Video Text]],"Video Link"),"")</f>
        <v>Video Link</v>
      </c>
      <c r="F708" s="38" t="str">
        <f>IF(Shares[[#This Row],[File Name]]&lt;&gt;"",TRIM(LEFT(Shares[[#This Row],[File Name]],SEARCH("-",Shares[[#This Row],[File Name]],1)-1)),"")</f>
        <v>Let It Snow</v>
      </c>
      <c r="G708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08" s="37" t="s">
        <v>573</v>
      </c>
      <c r="J708" s="39">
        <v>44431</v>
      </c>
      <c r="K708" s="18" t="s">
        <v>2355</v>
      </c>
      <c r="L708" s="5"/>
      <c r="M708" s="5"/>
      <c r="N708" s="5"/>
    </row>
    <row r="709" spans="1:14" x14ac:dyDescent="0.25">
      <c r="A709" s="5"/>
      <c r="B709" s="37" t="s">
        <v>2239</v>
      </c>
      <c r="C709" s="37" t="s">
        <v>2008</v>
      </c>
      <c r="D709" s="33" t="s">
        <v>2241</v>
      </c>
      <c r="E709" s="62" t="str">
        <f>IF(ISNUMBER(SEARCH("http",Shares[[#This Row],[Video Text]])),HYPERLINK(Shares[[#This Row],[Video Text]],"Video Link"),"")</f>
        <v>Video Link</v>
      </c>
      <c r="F709" s="38" t="str">
        <f>IF(Shares[[#This Row],[File Name]]&lt;&gt;"",TRIM(LEFT(Shares[[#This Row],[File Name]],SEARCH("-",Shares[[#This Row],[File Name]],1)-1)),"")</f>
        <v>Because It's Christmas</v>
      </c>
      <c r="G709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7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09" s="37" t="s">
        <v>2231</v>
      </c>
      <c r="J709" s="39">
        <v>44432</v>
      </c>
      <c r="K709" s="18"/>
      <c r="L709" s="5"/>
      <c r="M709" s="5"/>
      <c r="N709" s="5"/>
    </row>
    <row r="710" spans="1:14" x14ac:dyDescent="0.25">
      <c r="A710" s="5"/>
      <c r="B710" s="37" t="s">
        <v>2242</v>
      </c>
      <c r="C710" s="37" t="s">
        <v>2008</v>
      </c>
      <c r="D710" s="33" t="s">
        <v>2243</v>
      </c>
      <c r="E710" s="62" t="str">
        <f>IF(ISNUMBER(SEARCH("http",Shares[[#This Row],[Video Text]])),HYPERLINK(Shares[[#This Row],[Video Text]],"Video Link"),"")</f>
        <v>Video Link</v>
      </c>
      <c r="F710" s="38" t="str">
        <f>IF(Shares[[#This Row],[File Name]]&lt;&gt;"",TRIM(LEFT(Shares[[#This Row],[File Name]],SEARCH("-",Shares[[#This Row],[File Name]],1)-1)),"")</f>
        <v>Into the Unknown</v>
      </c>
      <c r="G710" s="38" t="str">
        <f>IF(Shares[[#This Row],[File Name]]&lt;&gt;"",TRIM(MID(Shares[[#This Row],[File Name]],SEARCH("-",Shares[[#This Row],[File Name]])+1,SEARCH("(",Shares[[#This Row],[File Name]]) - SEARCH("-",Shares[[#This Row],[File Name]])-1)),"")</f>
        <v>Frozen II</v>
      </c>
      <c r="H7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0" s="37" t="s">
        <v>2231</v>
      </c>
      <c r="J710" s="39">
        <v>44432</v>
      </c>
      <c r="K710" s="18"/>
      <c r="L710" s="5"/>
      <c r="M710" s="5"/>
      <c r="N710" s="5"/>
    </row>
    <row r="711" spans="1:14" x14ac:dyDescent="0.25">
      <c r="A711" s="5"/>
      <c r="B711" s="37" t="s">
        <v>2244</v>
      </c>
      <c r="C711" s="37" t="s">
        <v>2008</v>
      </c>
      <c r="D711" s="33" t="s">
        <v>2245</v>
      </c>
      <c r="E711" s="62" t="str">
        <f>IF(ISNUMBER(SEARCH("http",Shares[[#This Row],[Video Text]])),HYPERLINK(Shares[[#This Row],[Video Text]],"Video Link"),"")</f>
        <v>Video Link</v>
      </c>
      <c r="F711" s="38" t="str">
        <f>IF(Shares[[#This Row],[File Name]]&lt;&gt;"",TRIM(LEFT(Shares[[#This Row],[File Name]],SEARCH("-",Shares[[#This Row],[File Name]],1)-1)),"")</f>
        <v>Christmas Every Day</v>
      </c>
      <c r="G711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1" s="37" t="s">
        <v>2231</v>
      </c>
      <c r="J711" s="39">
        <v>44432</v>
      </c>
      <c r="K711" s="18"/>
      <c r="L711" s="5"/>
      <c r="M711" s="5"/>
      <c r="N711" s="5"/>
    </row>
    <row r="712" spans="1:14" x14ac:dyDescent="0.25">
      <c r="A712" s="5"/>
      <c r="B712" s="37" t="s">
        <v>2246</v>
      </c>
      <c r="C712" s="37" t="s">
        <v>2008</v>
      </c>
      <c r="D712" s="38" t="s">
        <v>2247</v>
      </c>
      <c r="E712" s="62" t="str">
        <f>IF(ISNUMBER(SEARCH("http",Shares[[#This Row],[Video Text]])),HYPERLINK(Shares[[#This Row],[Video Text]],"Video Link"),"")</f>
        <v>Video Link</v>
      </c>
      <c r="F712" s="38" t="str">
        <f>IF(Shares[[#This Row],[File Name]]&lt;&gt;"",TRIM(LEFT(Shares[[#This Row],[File Name]],SEARCH("-",Shares[[#This Row],[File Name]],1)-1)),"")</f>
        <v>Silent Night</v>
      </c>
      <c r="G712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2" s="37" t="s">
        <v>2135</v>
      </c>
      <c r="J712" s="39">
        <v>44432</v>
      </c>
      <c r="K712" s="18"/>
      <c r="L712" s="5"/>
      <c r="M712" s="5"/>
      <c r="N712" s="5"/>
    </row>
    <row r="713" spans="1:14" x14ac:dyDescent="0.25">
      <c r="A713" s="5"/>
      <c r="B713" s="37" t="s">
        <v>2248</v>
      </c>
      <c r="C713" s="37" t="s">
        <v>2008</v>
      </c>
      <c r="D713" s="38"/>
      <c r="E713" s="62" t="str">
        <f>IF(ISNUMBER(SEARCH("http",Shares[[#This Row],[Video Text]])),HYPERLINK(Shares[[#This Row],[Video Text]],"Video Link"),"")</f>
        <v/>
      </c>
      <c r="F713" s="38" t="str">
        <f>IF(Shares[[#This Row],[File Name]]&lt;&gt;"",TRIM(LEFT(Shares[[#This Row],[File Name]],SEARCH("-",Shares[[#This Row],[File Name]],1)-1)),"")</f>
        <v>Rescue</v>
      </c>
      <c r="G713" s="38" t="str">
        <f>IF(Shares[[#This Row],[File Name]]&lt;&gt;"",TRIM(MID(Shares[[#This Row],[File Name]],SEARCH("-",Shares[[#This Row],[File Name]])+1,SEARCH("(",Shares[[#This Row],[File Name]]) - SEARCH("-",Shares[[#This Row],[File Name]])-1)),"")</f>
        <v>Lauren Daigle</v>
      </c>
      <c r="H7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3" s="37" t="s">
        <v>370</v>
      </c>
      <c r="J713" s="39">
        <v>44432</v>
      </c>
      <c r="K713" s="18"/>
      <c r="L713" s="5"/>
      <c r="M713" s="5"/>
      <c r="N713" s="5"/>
    </row>
    <row r="714" spans="1:14" x14ac:dyDescent="0.25">
      <c r="A714" s="5"/>
      <c r="B714" s="37" t="s">
        <v>2249</v>
      </c>
      <c r="C714" s="37" t="s">
        <v>2010</v>
      </c>
      <c r="D714" s="33" t="s">
        <v>2251</v>
      </c>
      <c r="E714" s="62" t="str">
        <f>IF(ISNUMBER(SEARCH("http",Shares[[#This Row],[Video Text]])),HYPERLINK(Shares[[#This Row],[Video Text]],"Video Link"),"")</f>
        <v>Video Link</v>
      </c>
      <c r="F714" s="38" t="str">
        <f>IF(Shares[[#This Row],[File Name]]&lt;&gt;"",TRIM(LEFT(Shares[[#This Row],[File Name]],SEARCH("-",Shares[[#This Row],[File Name]],1)-1)),"")</f>
        <v>Monster Mash</v>
      </c>
      <c r="G714" s="38" t="str">
        <f>IF(Shares[[#This Row],[File Name]]&lt;&gt;"",TRIM(MID(Shares[[#This Row],[File Name]],SEARCH("-",Shares[[#This Row],[File Name]])+1,SEARCH("(",Shares[[#This Row],[File Name]]) - SEARCH("-",Shares[[#This Row],[File Name]])-1)),"")</f>
        <v>Bobby Pickett &amp; The Crypt Kickers</v>
      </c>
      <c r="H7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4" s="37" t="s">
        <v>2250</v>
      </c>
      <c r="J714" s="39">
        <v>44433</v>
      </c>
      <c r="K714" s="18"/>
      <c r="L714" s="5"/>
      <c r="M714" s="5"/>
      <c r="N714" s="5"/>
    </row>
    <row r="715" spans="1:14" x14ac:dyDescent="0.25">
      <c r="A715" s="5"/>
      <c r="B715" s="37" t="s">
        <v>2252</v>
      </c>
      <c r="C715" s="37" t="s">
        <v>2008</v>
      </c>
      <c r="D715" s="38" t="s">
        <v>2253</v>
      </c>
      <c r="E715" s="62" t="str">
        <f>IF(ISNUMBER(SEARCH("http",Shares[[#This Row],[Video Text]])),HYPERLINK(Shares[[#This Row],[Video Text]],"Video Link"),"")</f>
        <v>Video Link</v>
      </c>
      <c r="F715" s="38" t="str">
        <f>IF(Shares[[#This Row],[File Name]]&lt;&gt;"",TRIM(LEFT(Shares[[#This Row],[File Name]],SEARCH("-",Shares[[#This Row],[File Name]],1)-1)),"")</f>
        <v>Santa Tell Me</v>
      </c>
      <c r="G715" s="38" t="str">
        <f>IF(Shares[[#This Row],[File Name]]&lt;&gt;"",TRIM(MID(Shares[[#This Row],[File Name]],SEARCH("-",Shares[[#This Row],[File Name]])+1,SEARCH("(",Shares[[#This Row],[File Name]]) - SEARCH("-",Shares[[#This Row],[File Name]])-1)),"")</f>
        <v>Ariana Grande</v>
      </c>
      <c r="H7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15" s="37" t="s">
        <v>740</v>
      </c>
      <c r="J715" s="39">
        <v>44434</v>
      </c>
      <c r="K715" s="18"/>
      <c r="L715" s="5"/>
      <c r="M715" s="5"/>
      <c r="N715" s="5"/>
    </row>
    <row r="716" spans="1:14" x14ac:dyDescent="0.25">
      <c r="A716" s="5"/>
      <c r="B716" s="37" t="s">
        <v>2254</v>
      </c>
      <c r="C716" s="37" t="s">
        <v>2010</v>
      </c>
      <c r="D716" s="33" t="s">
        <v>2255</v>
      </c>
      <c r="E716" s="62" t="str">
        <f>IF(ISNUMBER(SEARCH("http",Shares[[#This Row],[Video Text]])),HYPERLINK(Shares[[#This Row],[Video Text]],"Video Link"),"")</f>
        <v>Video Link</v>
      </c>
      <c r="F716" s="38" t="str">
        <f>IF(Shares[[#This Row],[File Name]]&lt;&gt;"",TRIM(LEFT(Shares[[#This Row],[File Name]],SEARCH("-",Shares[[#This Row],[File Name]],1)-1)),"")</f>
        <v>Feed My Frankenstein</v>
      </c>
      <c r="G716" s="38" t="str">
        <f>IF(Shares[[#This Row],[File Name]]&lt;&gt;"",TRIM(MID(Shares[[#This Row],[File Name]],SEARCH("-",Shares[[#This Row],[File Name]])+1,SEARCH("(",Shares[[#This Row],[File Name]]) - SEARCH("-",Shares[[#This Row],[File Name]])-1)),"")</f>
        <v>Alice Cooper</v>
      </c>
      <c r="H7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6" s="37" t="s">
        <v>1586</v>
      </c>
      <c r="J716" s="39">
        <v>44434</v>
      </c>
      <c r="K716" s="18"/>
      <c r="L716" s="5"/>
      <c r="M716" s="5"/>
      <c r="N716" s="5"/>
    </row>
    <row r="717" spans="1:14" x14ac:dyDescent="0.25">
      <c r="A717" s="5"/>
      <c r="B717" s="37" t="s">
        <v>2258</v>
      </c>
      <c r="C717" s="37" t="s">
        <v>2010</v>
      </c>
      <c r="D717" s="58" t="s">
        <v>2256</v>
      </c>
      <c r="E717" s="62" t="str">
        <f>IF(ISNUMBER(SEARCH("http",Shares[[#This Row],[Video Text]])),HYPERLINK(Shares[[#This Row],[Video Text]],"Video Link"),"")</f>
        <v>Video Link</v>
      </c>
      <c r="F717" s="38" t="str">
        <f>IF(Shares[[#This Row],[File Name]]&lt;&gt;"",TRIM(LEFT(Shares[[#This Row],[File Name]],SEARCH("-",Shares[[#This Row],[File Name]],1)-1)),"")</f>
        <v>ScarySounds</v>
      </c>
      <c r="G717" s="38" t="str">
        <f>IF(Shares[[#This Row],[File Name]]&lt;&gt;"",TRIM(MID(Shares[[#This Row],[File Name]],SEARCH("-",Shares[[#This Row],[File Name]])+1,SEARCH("(",Shares[[#This Row],[File Name]]) - SEARCH("-",Shares[[#This Row],[File Name]])-1)),"")</f>
        <v>Mix by Rick</v>
      </c>
      <c r="H7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7" s="37" t="s">
        <v>1586</v>
      </c>
      <c r="J717" s="39">
        <v>44434</v>
      </c>
      <c r="K717" s="18"/>
      <c r="L717" s="5"/>
      <c r="M717" s="5"/>
      <c r="N717" s="5"/>
    </row>
    <row r="718" spans="1:14" x14ac:dyDescent="0.25">
      <c r="A718" s="5"/>
      <c r="B718" s="40" t="s">
        <v>2257</v>
      </c>
      <c r="C718" s="37" t="s">
        <v>2008</v>
      </c>
      <c r="D718" s="33" t="s">
        <v>2260</v>
      </c>
      <c r="E718" s="62" t="str">
        <f>IF(ISNUMBER(SEARCH("http",Shares[[#This Row],[Video Text]])),HYPERLINK(Shares[[#This Row],[Video Text]],"Video Link"),"")</f>
        <v>Video Link</v>
      </c>
      <c r="F718" s="38" t="str">
        <f>IF(Shares[[#This Row],[File Name]]&lt;&gt;"",TRIM(LEFT(Shares[[#This Row],[File Name]],SEARCH("-",Shares[[#This Row],[File Name]],1)-1)),"")</f>
        <v>Santa Claus Is Comin to Town</v>
      </c>
      <c r="G718" s="38" t="str">
        <f>IF(Shares[[#This Row],[File Name]]&lt;&gt;"",TRIM(MID(Shares[[#This Row],[File Name]],SEARCH("-",Shares[[#This Row],[File Name]])+1,SEARCH("(",Shares[[#This Row],[File Name]]) - SEARCH("-",Shares[[#This Row],[File Name]])-1)),"")</f>
        <v>Bruce Springsteen</v>
      </c>
      <c r="H7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18" s="37" t="s">
        <v>2259</v>
      </c>
      <c r="J718" s="39">
        <v>44434</v>
      </c>
      <c r="K718" s="18"/>
      <c r="L718" s="5"/>
      <c r="M718" s="5"/>
      <c r="N718" s="5"/>
    </row>
    <row r="719" spans="1:14" x14ac:dyDescent="0.25">
      <c r="A719" s="5"/>
      <c r="B719" s="37" t="s">
        <v>2420</v>
      </c>
      <c r="C719" s="37" t="s">
        <v>2010</v>
      </c>
      <c r="D719" s="58" t="s">
        <v>2421</v>
      </c>
      <c r="E719" s="62" t="str">
        <f>IF(ISNUMBER(SEARCH("http",Shares[[#This Row],[Video Text]])),HYPERLINK(Shares[[#This Row],[Video Text]],"Video Link"),"")</f>
        <v>Video Link</v>
      </c>
      <c r="F719" s="38" t="str">
        <f>IF(Shares[[#This Row],[File Name]]&lt;&gt;"",TRIM(LEFT(Shares[[#This Row],[File Name]],SEARCH("-",Shares[[#This Row],[File Name]],1)-1)),"")</f>
        <v>Nightmare On My Street</v>
      </c>
      <c r="G719" s="38" t="str">
        <f>IF(Shares[[#This Row],[File Name]]&lt;&gt;"",TRIM(MID(Shares[[#This Row],[File Name]],SEARCH("-",Shares[[#This Row],[File Name]])+1,SEARCH("(",Shares[[#This Row],[File Name]]) - SEARCH("-",Shares[[#This Row],[File Name]])-1)),"")</f>
        <v>DJ Jazzy Jeff &amp; The Fresh Prince</v>
      </c>
      <c r="H7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19" s="37" t="s">
        <v>2261</v>
      </c>
      <c r="J719" s="39">
        <v>44434</v>
      </c>
      <c r="K719" s="18"/>
      <c r="L719" s="5"/>
      <c r="M719" s="5"/>
      <c r="N719" s="5"/>
    </row>
    <row r="720" spans="1:14" x14ac:dyDescent="0.25">
      <c r="A720" s="5"/>
      <c r="B720" s="37" t="s">
        <v>2262</v>
      </c>
      <c r="C720" s="37" t="s">
        <v>2010</v>
      </c>
      <c r="D720" s="33" t="s">
        <v>2263</v>
      </c>
      <c r="E720" s="62" t="str">
        <f>IF(ISNUMBER(SEARCH("http",Shares[[#This Row],[Video Text]])),HYPERLINK(Shares[[#This Row],[Video Text]],"Video Link"),"")</f>
        <v>Video Link</v>
      </c>
      <c r="F720" s="38" t="str">
        <f>IF(Shares[[#This Row],[File Name]]&lt;&gt;"",TRIM(LEFT(Shares[[#This Row],[File Name]],SEARCH("-",Shares[[#This Row],[File Name]],1)-1)),"")</f>
        <v>Aim For The Head</v>
      </c>
      <c r="G720" s="38" t="str">
        <f>IF(Shares[[#This Row],[File Name]]&lt;&gt;"",TRIM(MID(Shares[[#This Row],[File Name]],SEARCH("-",Shares[[#This Row],[File Name]])+1,SEARCH("(",Shares[[#This Row],[File Name]]) - SEARCH("-",Shares[[#This Row],[File Name]])-1)),"")</f>
        <v>Creature Feature</v>
      </c>
      <c r="H7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0" s="37" t="s">
        <v>2124</v>
      </c>
      <c r="J720" s="39">
        <v>44434</v>
      </c>
      <c r="K720" s="18"/>
      <c r="L720" s="5"/>
      <c r="M720" s="5"/>
      <c r="N720" s="5"/>
    </row>
    <row r="721" spans="1:14" x14ac:dyDescent="0.25">
      <c r="A721" s="5"/>
      <c r="B721" s="37" t="s">
        <v>2264</v>
      </c>
      <c r="C721" s="37" t="s">
        <v>2008</v>
      </c>
      <c r="D721" s="33" t="s">
        <v>2265</v>
      </c>
      <c r="E721" s="62" t="str">
        <f>IF(ISNUMBER(SEARCH("http",Shares[[#This Row],[Video Text]])),HYPERLINK(Shares[[#This Row],[Video Text]],"Video Link"),"")</f>
        <v>Video Link</v>
      </c>
      <c r="F721" s="38" t="str">
        <f>IF(Shares[[#This Row],[File Name]]&lt;&gt;"",TRIM(LEFT(Shares[[#This Row],[File Name]],SEARCH("-",Shares[[#This Row],[File Name]],1)-1)),"")</f>
        <v>Paint</v>
      </c>
      <c r="G721" s="38" t="str">
        <f>IF(Shares[[#This Row],[File Name]]&lt;&gt;"",TRIM(MID(Shares[[#This Row],[File Name]],SEARCH("-",Shares[[#This Row],[File Name]])+1,SEARCH("(",Shares[[#This Row],[File Name]]) - SEARCH("-",Shares[[#This Row],[File Name]])-1)),"")</f>
        <v>Roxette</v>
      </c>
      <c r="H7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1" s="37" t="s">
        <v>658</v>
      </c>
      <c r="J721" s="39">
        <v>44434</v>
      </c>
      <c r="K721" s="18"/>
      <c r="L721" s="5"/>
      <c r="M721" s="5"/>
      <c r="N721" s="5"/>
    </row>
    <row r="722" spans="1:14" x14ac:dyDescent="0.25">
      <c r="A722" s="5"/>
      <c r="B722" s="37" t="s">
        <v>2266</v>
      </c>
      <c r="C722" s="37" t="s">
        <v>2008</v>
      </c>
      <c r="D722" s="33" t="s">
        <v>2271</v>
      </c>
      <c r="E722" s="62" t="str">
        <f>IF(ISNUMBER(SEARCH("http",Shares[[#This Row],[Video Text]])),HYPERLINK(Shares[[#This Row],[Video Text]],"Video Link"),"")</f>
        <v>Video Link</v>
      </c>
      <c r="F722" s="38" t="str">
        <f>IF(Shares[[#This Row],[File Name]]&lt;&gt;"",TRIM(LEFT(Shares[[#This Row],[File Name]],SEARCH("-",Shares[[#This Row],[File Name]],1)-1)),"")</f>
        <v>Take On Me</v>
      </c>
      <c r="G722" s="38" t="str">
        <f>IF(Shares[[#This Row],[File Name]]&lt;&gt;"",TRIM(MID(Shares[[#This Row],[File Name]],SEARCH("-",Shares[[#This Row],[File Name]])+1,SEARCH("(",Shares[[#This Row],[File Name]]) - SEARCH("-",Shares[[#This Row],[File Name]])-1)),"")</f>
        <v>Aha</v>
      </c>
      <c r="H7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2" s="37" t="s">
        <v>658</v>
      </c>
      <c r="J722" s="39">
        <v>44434</v>
      </c>
      <c r="K722" s="18"/>
      <c r="L722" s="5"/>
      <c r="M722" s="5"/>
      <c r="N722" s="5"/>
    </row>
    <row r="723" spans="1:14" x14ac:dyDescent="0.25">
      <c r="A723" s="5"/>
      <c r="B723" s="37" t="s">
        <v>2267</v>
      </c>
      <c r="C723" s="37" t="s">
        <v>2008</v>
      </c>
      <c r="D723" s="33" t="s">
        <v>2268</v>
      </c>
      <c r="E723" s="62" t="str">
        <f>IF(ISNUMBER(SEARCH("http",Shares[[#This Row],[Video Text]])),HYPERLINK(Shares[[#This Row],[Video Text]],"Video Link"),"")</f>
        <v>Video Link</v>
      </c>
      <c r="F723" s="38" t="str">
        <f>IF(Shares[[#This Row],[File Name]]&lt;&gt;"",TRIM(LEFT(Shares[[#This Row],[File Name]],SEARCH("-",Shares[[#This Row],[File Name]],1)-1)),"")</f>
        <v>Super Trouper</v>
      </c>
      <c r="G723" s="38" t="str">
        <f>IF(Shares[[#This Row],[File Name]]&lt;&gt;"",TRIM(MID(Shares[[#This Row],[File Name]],SEARCH("-",Shares[[#This Row],[File Name]])+1,SEARCH("(",Shares[[#This Row],[File Name]]) - SEARCH("-",Shares[[#This Row],[File Name]])-1)),"")</f>
        <v>Abba</v>
      </c>
      <c r="H7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3" s="37" t="s">
        <v>658</v>
      </c>
      <c r="J723" s="39">
        <v>44434</v>
      </c>
      <c r="K723" s="18"/>
      <c r="L723" s="5"/>
      <c r="M723" s="5"/>
      <c r="N723" s="5"/>
    </row>
    <row r="724" spans="1:14" x14ac:dyDescent="0.25">
      <c r="A724" s="5"/>
      <c r="B724" s="37" t="s">
        <v>2269</v>
      </c>
      <c r="C724" s="37" t="s">
        <v>2008</v>
      </c>
      <c r="D724" s="38" t="s">
        <v>2270</v>
      </c>
      <c r="E724" s="62" t="str">
        <f>IF(ISNUMBER(SEARCH("http",Shares[[#This Row],[Video Text]])),HYPERLINK(Shares[[#This Row],[Video Text]],"Video Link"),"")</f>
        <v>Video Link</v>
      </c>
      <c r="F724" s="38" t="str">
        <f>IF(Shares[[#This Row],[File Name]]&lt;&gt;"",TRIM(LEFT(Shares[[#This Row],[File Name]],SEARCH("-",Shares[[#This Row],[File Name]],1)-1)),"")</f>
        <v>Santa Claus is Coming to Town</v>
      </c>
      <c r="G724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</v>
      </c>
      <c r="H7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24" s="37" t="s">
        <v>740</v>
      </c>
      <c r="J724" s="39">
        <v>44435</v>
      </c>
      <c r="K724" s="18"/>
      <c r="L724" s="5"/>
      <c r="M724" s="5"/>
      <c r="N724" s="5"/>
    </row>
    <row r="725" spans="1:14" x14ac:dyDescent="0.25">
      <c r="A725" s="5"/>
      <c r="B725" s="37" t="s">
        <v>2272</v>
      </c>
      <c r="C725" s="37" t="s">
        <v>2008</v>
      </c>
      <c r="D725" s="38"/>
      <c r="E725" s="62" t="str">
        <f>IF(ISNUMBER(SEARCH("http",Shares[[#This Row],[Video Text]])),HYPERLINK(Shares[[#This Row],[Video Text]],"Video Link"),"")</f>
        <v/>
      </c>
      <c r="F725" s="38" t="str">
        <f>IF(Shares[[#This Row],[File Name]]&lt;&gt;"",TRIM(LEFT(Shares[[#This Row],[File Name]],SEARCH("-",Shares[[#This Row],[File Name]],1)-1)),"")</f>
        <v>Must be Santa</v>
      </c>
      <c r="G725" s="38" t="str">
        <f>IF(Shares[[#This Row],[File Name]]&lt;&gt;"",TRIM(MID(Shares[[#This Row],[File Name]],SEARCH("-",Shares[[#This Row],[File Name]])+1,SEARCH("(",Shares[[#This Row],[File Name]]) - SEARCH("-",Shares[[#This Row],[File Name]])-1)),"")</f>
        <v>Bryan Adams</v>
      </c>
      <c r="H7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5" s="37" t="s">
        <v>2273</v>
      </c>
      <c r="J725" s="39">
        <v>44435</v>
      </c>
      <c r="K725" s="18"/>
      <c r="L725" s="5"/>
      <c r="M725" s="5"/>
      <c r="N725" s="5"/>
    </row>
    <row r="726" spans="1:14" x14ac:dyDescent="0.25">
      <c r="A726" s="5"/>
      <c r="B726" s="37" t="s">
        <v>2274</v>
      </c>
      <c r="C726" s="37" t="s">
        <v>2008</v>
      </c>
      <c r="D726" s="38" t="s">
        <v>2275</v>
      </c>
      <c r="E726" s="62" t="str">
        <f>IF(ISNUMBER(SEARCH("http",Shares[[#This Row],[Video Text]])),HYPERLINK(Shares[[#This Row],[Video Text]],"Video Link"),"")</f>
        <v>Video Link</v>
      </c>
      <c r="F726" s="38" t="str">
        <f>IF(Shares[[#This Row],[File Name]]&lt;&gt;"",TRIM(LEFT(Shares[[#This Row],[File Name]],SEARCH("-",Shares[[#This Row],[File Name]],1)-1)),"")</f>
        <v>I Wanna Be Your Christmas</v>
      </c>
      <c r="G726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Allen</v>
      </c>
      <c r="H7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6" s="37" t="s">
        <v>2276</v>
      </c>
      <c r="J726" s="39">
        <v>44435</v>
      </c>
      <c r="K726" s="18"/>
      <c r="L726" s="5"/>
      <c r="M726" s="5"/>
      <c r="N726" s="5"/>
    </row>
    <row r="727" spans="1:14" x14ac:dyDescent="0.25">
      <c r="A727" s="5"/>
      <c r="B727" s="37" t="s">
        <v>2277</v>
      </c>
      <c r="C727" s="37" t="s">
        <v>2008</v>
      </c>
      <c r="D727" s="38" t="s">
        <v>2278</v>
      </c>
      <c r="E727" s="62" t="str">
        <f>IF(ISNUMBER(SEARCH("http",Shares[[#This Row],[Video Text]])),HYPERLINK(Shares[[#This Row],[Video Text]],"Video Link"),"")</f>
        <v>Video Link</v>
      </c>
      <c r="F727" s="38" t="str">
        <f>IF(Shares[[#This Row],[File Name]]&lt;&gt;"",TRIM(LEFT(Shares[[#This Row],[File Name]],SEARCH("-",Shares[[#This Row],[File Name]],1)-1)),"")</f>
        <v>Let it go [Spanish Version]</v>
      </c>
      <c r="G727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</v>
      </c>
      <c r="H7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7" s="37" t="s">
        <v>658</v>
      </c>
      <c r="J727" s="39">
        <v>44435</v>
      </c>
      <c r="K727" s="18" t="s">
        <v>2355</v>
      </c>
      <c r="L727" s="5"/>
      <c r="M727" s="5"/>
      <c r="N727" s="5"/>
    </row>
    <row r="728" spans="1:14" x14ac:dyDescent="0.25">
      <c r="A728" s="5"/>
      <c r="B728" s="37" t="s">
        <v>2279</v>
      </c>
      <c r="C728" s="37" t="s">
        <v>2008</v>
      </c>
      <c r="D728" s="38" t="s">
        <v>2281</v>
      </c>
      <c r="E728" s="62" t="str">
        <f>IF(ISNUMBER(SEARCH("http",Shares[[#This Row],[Video Text]])),HYPERLINK(Shares[[#This Row],[Video Text]],"Video Link"),"")</f>
        <v>Video Link</v>
      </c>
      <c r="F728" s="38" t="str">
        <f>IF(Shares[[#This Row],[File Name]]&lt;&gt;"",TRIM(LEFT(Shares[[#This Row],[File Name]],SEARCH("-",Shares[[#This Row],[File Name]],1)-1)),"")</f>
        <v>Let it Go</v>
      </c>
      <c r="G728" s="38" t="str">
        <f>IF(Shares[[#This Row],[File Name]]&lt;&gt;"",TRIM(MID(Shares[[#This Row],[File Name]],SEARCH("-",Shares[[#This Row],[File Name]])+1,SEARCH("(",Shares[[#This Row],[File Name]]) - SEARCH("-",Shares[[#This Row],[File Name]])-1)),"")</f>
        <v>Conner Engstrom</v>
      </c>
      <c r="H7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8" s="37" t="s">
        <v>2280</v>
      </c>
      <c r="J728" s="39">
        <v>44435</v>
      </c>
      <c r="K728" s="18" t="s">
        <v>2355</v>
      </c>
      <c r="L728" s="5"/>
      <c r="M728" s="5"/>
      <c r="N728" s="5"/>
    </row>
    <row r="729" spans="1:14" x14ac:dyDescent="0.25">
      <c r="A729" s="5"/>
      <c r="B729" s="37" t="s">
        <v>2285</v>
      </c>
      <c r="C729" s="37" t="s">
        <v>2010</v>
      </c>
      <c r="D729" s="38" t="s">
        <v>2282</v>
      </c>
      <c r="E729" s="62" t="str">
        <f>IF(ISNUMBER(SEARCH("http",Shares[[#This Row],[Video Text]])),HYPERLINK(Shares[[#This Row],[Video Text]],"Video Link"),"")</f>
        <v>Video Link</v>
      </c>
      <c r="F729" s="38" t="str">
        <f>IF(Shares[[#This Row],[File Name]]&lt;&gt;"",TRIM(LEFT(Shares[[#This Row],[File Name]],SEARCH("-",Shares[[#This Row],[File Name]],1)-1)),"")</f>
        <v>The Orion Experience</v>
      </c>
      <c r="G729" s="38" t="str">
        <f>IF(Shares[[#This Row],[File Name]]&lt;&gt;"",TRIM(MID(Shares[[#This Row],[File Name]],SEARCH("-",Shares[[#This Row],[File Name]])+1,SEARCH("(",Shares[[#This Row],[File Name]]) - SEARCH("-",Shares[[#This Row],[File Name]])-1)),"")</f>
        <v>Cult of Dionysus</v>
      </c>
      <c r="H7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29" s="37" t="s">
        <v>2229</v>
      </c>
      <c r="J729" s="39">
        <v>44435</v>
      </c>
      <c r="K729" s="18" t="s">
        <v>2355</v>
      </c>
      <c r="L729" s="5"/>
      <c r="M729" s="5"/>
      <c r="N729" s="5"/>
    </row>
    <row r="730" spans="1:14" x14ac:dyDescent="0.25">
      <c r="A730" s="5"/>
      <c r="B730" s="37" t="s">
        <v>2283</v>
      </c>
      <c r="C730" s="37" t="s">
        <v>2008</v>
      </c>
      <c r="D730" s="38" t="s">
        <v>2286</v>
      </c>
      <c r="E730" s="62" t="str">
        <f>IF(ISNUMBER(SEARCH("http",Shares[[#This Row],[Video Text]])),HYPERLINK(Shares[[#This Row],[Video Text]],"Video Link"),"")</f>
        <v>Video Link</v>
      </c>
      <c r="F730" s="38" t="str">
        <f>IF(Shares[[#This Row],[File Name]]&lt;&gt;"",TRIM(LEFT(Shares[[#This Row],[File Name]],SEARCH("-",Shares[[#This Row],[File Name]],1)-1)),"")</f>
        <v>When Will My Life Begin</v>
      </c>
      <c r="G730" s="38" t="str">
        <f>IF(Shares[[#This Row],[File Name]]&lt;&gt;"",TRIM(MID(Shares[[#This Row],[File Name]],SEARCH("-",Shares[[#This Row],[File Name]])+1,SEARCH("(",Shares[[#This Row],[File Name]]) - SEARCH("-",Shares[[#This Row],[File Name]])-1)),"")</f>
        <v>Mandy Moore</v>
      </c>
      <c r="H7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0" s="37" t="s">
        <v>2284</v>
      </c>
      <c r="J730" s="39">
        <v>44436</v>
      </c>
      <c r="K730" s="18"/>
      <c r="L730" s="5"/>
      <c r="M730" s="5"/>
      <c r="N730" s="5"/>
    </row>
    <row r="731" spans="1:14" x14ac:dyDescent="0.25">
      <c r="A731" s="5"/>
      <c r="B731" s="37" t="s">
        <v>2287</v>
      </c>
      <c r="C731" s="37" t="s">
        <v>2008</v>
      </c>
      <c r="D731" s="38" t="s">
        <v>2288</v>
      </c>
      <c r="E731" s="62" t="str">
        <f>IF(ISNUMBER(SEARCH("http",Shares[[#This Row],[Video Text]])),HYPERLINK(Shares[[#This Row],[Video Text]],"Video Link"),"")</f>
        <v>Video Link</v>
      </c>
      <c r="F731" s="38" t="str">
        <f>IF(Shares[[#This Row],[File Name]]&lt;&gt;"",TRIM(LEFT(Shares[[#This Row],[File Name]],SEARCH("-",Shares[[#This Row],[File Name]],1)-1)),"")</f>
        <v>Underneath the Tree</v>
      </c>
      <c r="G731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1" s="37" t="s">
        <v>2231</v>
      </c>
      <c r="J731" s="39">
        <v>44436</v>
      </c>
      <c r="K731" s="18"/>
      <c r="L731" s="5"/>
      <c r="M731" s="5"/>
      <c r="N731" s="5"/>
    </row>
    <row r="732" spans="1:14" x14ac:dyDescent="0.25">
      <c r="A732" s="5"/>
      <c r="B732" s="37" t="s">
        <v>2289</v>
      </c>
      <c r="C732" s="37" t="s">
        <v>2008</v>
      </c>
      <c r="D732" s="38" t="s">
        <v>2290</v>
      </c>
      <c r="E732" s="62" t="str">
        <f>IF(ISNUMBER(SEARCH("http",Shares[[#This Row],[Video Text]])),HYPERLINK(Shares[[#This Row],[Video Text]],"Video Link"),"")</f>
        <v>Video Link</v>
      </c>
      <c r="F732" s="38" t="str">
        <f>IF(Shares[[#This Row],[File Name]]&lt;&gt;"",TRIM(LEFT(Shares[[#This Row],[File Name]],SEARCH("-",Shares[[#This Row],[File Name]],1)-1)),"")</f>
        <v>Like It's Christmas</v>
      </c>
      <c r="G732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 Track</v>
      </c>
      <c r="I732" s="37" t="s">
        <v>129</v>
      </c>
      <c r="J732" s="39">
        <v>44436</v>
      </c>
      <c r="K732" s="18" t="s">
        <v>2355</v>
      </c>
      <c r="L732" s="5"/>
      <c r="M732" s="5"/>
      <c r="N732" s="5"/>
    </row>
    <row r="733" spans="1:14" x14ac:dyDescent="0.25">
      <c r="A733" s="5"/>
      <c r="B733" s="37" t="s">
        <v>2291</v>
      </c>
      <c r="C733" s="37" t="s">
        <v>2008</v>
      </c>
      <c r="D733" s="38" t="s">
        <v>2292</v>
      </c>
      <c r="E733" s="62" t="str">
        <f>IF(ISNUMBER(SEARCH("http",Shares[[#This Row],[Video Text]])),HYPERLINK(Shares[[#This Row],[Video Text]],"Video Link"),"")</f>
        <v>Video Link</v>
      </c>
      <c r="F733" s="38" t="str">
        <f>IF(Shares[[#This Row],[File Name]]&lt;&gt;"",TRIM(LEFT(Shares[[#This Row],[File Name]],SEARCH("-",Shares[[#This Row],[File Name]],1)-1)),"")</f>
        <v>Someone To You</v>
      </c>
      <c r="G733" s="38" t="str">
        <f>IF(Shares[[#This Row],[File Name]]&lt;&gt;"",TRIM(MID(Shares[[#This Row],[File Name]],SEARCH("-",Shares[[#This Row],[File Name]])+1,SEARCH("(",Shares[[#This Row],[File Name]]) - SEARCH("-",Shares[[#This Row],[File Name]])-1)),"")</f>
        <v>Banners</v>
      </c>
      <c r="H7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33" s="37" t="s">
        <v>1454</v>
      </c>
      <c r="J733" s="39">
        <v>44436</v>
      </c>
      <c r="K733" s="18"/>
      <c r="L733" s="5"/>
      <c r="M733" s="5"/>
      <c r="N733" s="5"/>
    </row>
    <row r="734" spans="1:14" x14ac:dyDescent="0.25">
      <c r="A734" s="5"/>
      <c r="B734" s="37" t="s">
        <v>2293</v>
      </c>
      <c r="C734" s="37" t="s">
        <v>2008</v>
      </c>
      <c r="D734" s="33" t="s">
        <v>2294</v>
      </c>
      <c r="E734" s="62" t="str">
        <f>IF(ISNUMBER(SEARCH("http",Shares[[#This Row],[Video Text]])),HYPERLINK(Shares[[#This Row],[Video Text]],"Video Link"),"")</f>
        <v>Video Link</v>
      </c>
      <c r="F734" s="38" t="str">
        <f>IF(Shares[[#This Row],[File Name]]&lt;&gt;"",TRIM(LEFT(Shares[[#This Row],[File Name]],SEARCH("-",Shares[[#This Row],[File Name]],1)-1)),"")</f>
        <v>Live For The Lights</v>
      </c>
      <c r="G734" s="38" t="str">
        <f>IF(Shares[[#This Row],[File Name]]&lt;&gt;"",TRIM(MID(Shares[[#This Row],[File Name]],SEARCH("-",Shares[[#This Row],[File Name]])+1,SEARCH("(",Shares[[#This Row],[File Name]]) - SEARCH("-",Shares[[#This Row],[File Name]])-1)),"")</f>
        <v>Gromee feat. Ali Tennant</v>
      </c>
      <c r="H7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4" s="37" t="s">
        <v>489</v>
      </c>
      <c r="J734" s="39">
        <v>44437</v>
      </c>
      <c r="K734" s="18"/>
      <c r="L734" s="5"/>
      <c r="M734" s="5"/>
      <c r="N734" s="5"/>
    </row>
    <row r="735" spans="1:14" x14ac:dyDescent="0.25">
      <c r="A735" s="5"/>
      <c r="B735" s="37" t="s">
        <v>2295</v>
      </c>
      <c r="C735" s="37" t="s">
        <v>2010</v>
      </c>
      <c r="D735" s="38" t="s">
        <v>2296</v>
      </c>
      <c r="E735" s="62" t="str">
        <f>IF(ISNUMBER(SEARCH("http",Shares[[#This Row],[Video Text]])),HYPERLINK(Shares[[#This Row],[Video Text]],"Video Link"),"")</f>
        <v>Video Link</v>
      </c>
      <c r="F735" s="38" t="str">
        <f>IF(Shares[[#This Row],[File Name]]&lt;&gt;"",TRIM(LEFT(Shares[[#This Row],[File Name]],SEARCH("-",Shares[[#This Row],[File Name]],1)-1)),"")</f>
        <v>At Dooms Gate</v>
      </c>
      <c r="G735" s="38" t="str">
        <f>IF(Shares[[#This Row],[File Name]]&lt;&gt;"",TRIM(MID(Shares[[#This Row],[File Name]],SEARCH("-",Shares[[#This Row],[File Name]])+1,SEARCH("(",Shares[[#This Row],[File Name]]) - SEARCH("-",Shares[[#This Row],[File Name]])-1)),"")</f>
        <v>Doom</v>
      </c>
      <c r="H7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5" s="37" t="s">
        <v>2297</v>
      </c>
      <c r="J735" s="39">
        <v>44437</v>
      </c>
      <c r="K735" s="18" t="s">
        <v>2355</v>
      </c>
      <c r="L735" s="5"/>
      <c r="M735" s="5"/>
      <c r="N735" s="5"/>
    </row>
    <row r="736" spans="1:14" x14ac:dyDescent="0.25">
      <c r="A736" s="5"/>
      <c r="B736" s="37" t="s">
        <v>2298</v>
      </c>
      <c r="C736" s="37" t="s">
        <v>2008</v>
      </c>
      <c r="D736" s="38" t="s">
        <v>2299</v>
      </c>
      <c r="E736" s="62" t="str">
        <f>IF(ISNUMBER(SEARCH("http",Shares[[#This Row],[Video Text]])),HYPERLINK(Shares[[#This Row],[Video Text]],"Video Link"),"")</f>
        <v>Video Link</v>
      </c>
      <c r="F736" s="38" t="str">
        <f>IF(Shares[[#This Row],[File Name]]&lt;&gt;"",TRIM(LEFT(Shares[[#This Row],[File Name]],SEARCH("-",Shares[[#This Row],[File Name]],1)-1)),"")</f>
        <v>Cozy Little Christmas</v>
      </c>
      <c r="G736" s="38" t="str">
        <f>IF(Shares[[#This Row],[File Name]]&lt;&gt;"",TRIM(MID(Shares[[#This Row],[File Name]],SEARCH("-",Shares[[#This Row],[File Name]])+1,SEARCH("(",Shares[[#This Row],[File Name]]) - SEARCH("-",Shares[[#This Row],[File Name]])-1)),"")</f>
        <v>Katy Perry</v>
      </c>
      <c r="H7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6" s="37" t="s">
        <v>2300</v>
      </c>
      <c r="J736" s="39">
        <v>44437</v>
      </c>
      <c r="K736" s="18" t="s">
        <v>2355</v>
      </c>
      <c r="L736" s="5"/>
      <c r="M736" s="5"/>
      <c r="N736" s="5"/>
    </row>
    <row r="737" spans="1:14" x14ac:dyDescent="0.25">
      <c r="A737" s="5"/>
      <c r="B737" s="37" t="s">
        <v>2301</v>
      </c>
      <c r="C737" s="37" t="s">
        <v>2008</v>
      </c>
      <c r="D737" s="38" t="s">
        <v>2303</v>
      </c>
      <c r="E737" s="62" t="str">
        <f>IF(ISNUMBER(SEARCH("http",Shares[[#This Row],[Video Text]])),HYPERLINK(Shares[[#This Row],[Video Text]],"Video Link"),"")</f>
        <v>Video Link</v>
      </c>
      <c r="F737" s="38" t="str">
        <f>IF(Shares[[#This Row],[File Name]]&lt;&gt;"",TRIM(LEFT(Shares[[#This Row],[File Name]],SEARCH("-",Shares[[#This Row],[File Name]],1)-1)),"")</f>
        <v>Get On The Beers</v>
      </c>
      <c r="G737" s="38" t="str">
        <f>IF(Shares[[#This Row],[File Name]]&lt;&gt;"",TRIM(MID(Shares[[#This Row],[File Name]],SEARCH("-",Shares[[#This Row],[File Name]])+1,SEARCH("(",Shares[[#This Row],[File Name]]) - SEARCH("-",Shares[[#This Row],[File Name]])-1)),"")</f>
        <v>Mashd N Kutcher</v>
      </c>
      <c r="H7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7" s="37" t="s">
        <v>2302</v>
      </c>
      <c r="J737" s="39">
        <v>44437</v>
      </c>
      <c r="K737" s="18"/>
      <c r="L737" s="5"/>
      <c r="M737" s="5"/>
      <c r="N737" s="5"/>
    </row>
    <row r="738" spans="1:14" x14ac:dyDescent="0.25">
      <c r="A738" s="5"/>
      <c r="B738" s="37" t="s">
        <v>2304</v>
      </c>
      <c r="C738" s="37" t="s">
        <v>2010</v>
      </c>
      <c r="D738" s="38" t="s">
        <v>2305</v>
      </c>
      <c r="E738" s="62" t="str">
        <f>IF(ISNUMBER(SEARCH("http",Shares[[#This Row],[Video Text]])),HYPERLINK(Shares[[#This Row],[Video Text]],"Video Link"),"")</f>
        <v>Video Link</v>
      </c>
      <c r="F738" s="38" t="str">
        <f>IF(Shares[[#This Row],[File Name]]&lt;&gt;"",TRIM(LEFT(Shares[[#This Row],[File Name]],SEARCH("-",Shares[[#This Row],[File Name]],1)-1)),"")</f>
        <v>Spooky Scary Skeletons Remix</v>
      </c>
      <c r="G738" s="38" t="str">
        <f>IF(Shares[[#This Row],[File Name]]&lt;&gt;"",TRIM(MID(Shares[[#This Row],[File Name]],SEARCH("-",Shares[[#This Row],[File Name]])+1,SEARCH("(",Shares[[#This Row],[File Name]]) - SEARCH("-",Shares[[#This Row],[File Name]])-1)),"")</f>
        <v>Andrew Gold</v>
      </c>
      <c r="H7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38" s="37" t="s">
        <v>2306</v>
      </c>
      <c r="J738" s="39">
        <v>44437</v>
      </c>
      <c r="K738" s="18"/>
      <c r="L738" s="5"/>
      <c r="M738" s="5"/>
      <c r="N738" s="5"/>
    </row>
    <row r="739" spans="1:14" x14ac:dyDescent="0.25">
      <c r="A739" s="5"/>
      <c r="B739" s="37" t="s">
        <v>2307</v>
      </c>
      <c r="C739" s="37" t="s">
        <v>2008</v>
      </c>
      <c r="D739" s="38" t="s">
        <v>2308</v>
      </c>
      <c r="E739" s="62" t="str">
        <f>IF(ISNUMBER(SEARCH("http",Shares[[#This Row],[Video Text]])),HYPERLINK(Shares[[#This Row],[Video Text]],"Video Link"),"")</f>
        <v>Video Link</v>
      </c>
      <c r="F739" s="38" t="str">
        <f>IF(Shares[[#This Row],[File Name]]&lt;&gt;"",TRIM(LEFT(Shares[[#This Row],[File Name]],SEARCH("-",Shares[[#This Row],[File Name]],1)-1)),"")</f>
        <v>Like It's Christmas</v>
      </c>
      <c r="G739" s="38" t="str">
        <f>IF(Shares[[#This Row],[File Name]]&lt;&gt;"",TRIM(MID(Shares[[#This Row],[File Name]],SEARCH("-",Shares[[#This Row],[File Name]])+1,SEARCH("(",Shares[[#This Row],[File Name]]) - SEARCH("-",Shares[[#This Row],[File Name]])-1)),"")</f>
        <v>Jonas Brothers</v>
      </c>
      <c r="H7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39" s="37" t="s">
        <v>740</v>
      </c>
      <c r="J739" s="39">
        <v>44437</v>
      </c>
      <c r="K739" s="18"/>
      <c r="L739" s="5"/>
      <c r="M739" s="5"/>
      <c r="N739" s="5"/>
    </row>
    <row r="740" spans="1:14" x14ac:dyDescent="0.25">
      <c r="A740" s="5"/>
      <c r="B740" s="37" t="s">
        <v>2309</v>
      </c>
      <c r="C740" s="37" t="s">
        <v>2010</v>
      </c>
      <c r="D740" s="38" t="s">
        <v>2310</v>
      </c>
      <c r="E740" s="62" t="str">
        <f>IF(ISNUMBER(SEARCH("http",Shares[[#This Row],[Video Text]])),HYPERLINK(Shares[[#This Row],[Video Text]],"Video Link"),"")</f>
        <v>Video Link</v>
      </c>
      <c r="F740" s="38" t="str">
        <f>IF(Shares[[#This Row],[File Name]]&lt;&gt;"",TRIM(LEFT(Shares[[#This Row],[File Name]],SEARCH("-",Shares[[#This Row],[File Name]],1)-1)),"")</f>
        <v>Gettin Jiggy Wit It</v>
      </c>
      <c r="G740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7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0" s="37" t="s">
        <v>323</v>
      </c>
      <c r="J740" s="39">
        <v>44437</v>
      </c>
      <c r="K740" s="18" t="s">
        <v>2355</v>
      </c>
      <c r="L740" s="5"/>
      <c r="M740" s="5"/>
      <c r="N740" s="5"/>
    </row>
    <row r="741" spans="1:14" x14ac:dyDescent="0.25">
      <c r="A741" s="5"/>
      <c r="B741" s="37" t="s">
        <v>2311</v>
      </c>
      <c r="C741" s="37" t="s">
        <v>2010</v>
      </c>
      <c r="D741" s="38"/>
      <c r="E741" s="62" t="str">
        <f>IF(ISNUMBER(SEARCH("http",Shares[[#This Row],[Video Text]])),HYPERLINK(Shares[[#This Row],[Video Text]],"Video Link"),"")</f>
        <v/>
      </c>
      <c r="F741" s="38" t="str">
        <f>IF(Shares[[#This Row],[File Name]]&lt;&gt;"",TRIM(LEFT(Shares[[#This Row],[File Name]],SEARCH("-",Shares[[#This Row],[File Name]],1)-1)),"")</f>
        <v>Dead Man's Party</v>
      </c>
      <c r="G741" s="38" t="str">
        <f>IF(Shares[[#This Row],[File Name]]&lt;&gt;"",TRIM(MID(Shares[[#This Row],[File Name]],SEARCH("-",Shares[[#This Row],[File Name]])+1,SEARCH("(",Shares[[#This Row],[File Name]]) - SEARCH("-",Shares[[#This Row],[File Name]])-1)),"")</f>
        <v>Oingo Boingo</v>
      </c>
      <c r="H7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1" s="37" t="s">
        <v>2312</v>
      </c>
      <c r="J741" s="39">
        <v>44437</v>
      </c>
      <c r="K741" s="18"/>
      <c r="L741" s="5"/>
      <c r="M741" s="5"/>
      <c r="N741" s="5"/>
    </row>
    <row r="742" spans="1:14" x14ac:dyDescent="0.25">
      <c r="A742" s="5"/>
      <c r="B742" s="37" t="s">
        <v>2313</v>
      </c>
      <c r="C742" s="37" t="s">
        <v>2008</v>
      </c>
      <c r="D742" s="38" t="s">
        <v>2314</v>
      </c>
      <c r="E742" s="62" t="str">
        <f>IF(ISNUMBER(SEARCH("http",Shares[[#This Row],[Video Text]])),HYPERLINK(Shares[[#This Row],[Video Text]],"Video Link"),"")</f>
        <v>Video Link</v>
      </c>
      <c r="F742" s="38" t="str">
        <f>IF(Shares[[#This Row],[File Name]]&lt;&gt;"",TRIM(LEFT(Shares[[#This Row],[File Name]],SEARCH("-",Shares[[#This Row],[File Name]],1)-1)),"")</f>
        <v>Amazing Grace</v>
      </c>
      <c r="G742" s="38" t="str">
        <f>IF(Shares[[#This Row],[File Name]]&lt;&gt;"",TRIM(MID(Shares[[#This Row],[File Name]],SEARCH("-",Shares[[#This Row],[File Name]])+1,SEARCH("(",Shares[[#This Row],[File Name]]) - SEARCH("-",Shares[[#This Row],[File Name]])-1)),"")</f>
        <v>The Five Strings</v>
      </c>
      <c r="H7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2" s="37" t="s">
        <v>1454</v>
      </c>
      <c r="J742" s="39">
        <v>44438</v>
      </c>
      <c r="K742" s="18"/>
      <c r="L742" s="5"/>
      <c r="M742" s="5"/>
      <c r="N742" s="5"/>
    </row>
    <row r="743" spans="1:14" x14ac:dyDescent="0.25">
      <c r="A743" s="5"/>
      <c r="B743" s="37" t="s">
        <v>2315</v>
      </c>
      <c r="C743" s="37" t="s">
        <v>2010</v>
      </c>
      <c r="D743" s="38" t="s">
        <v>2316</v>
      </c>
      <c r="E743" s="62" t="str">
        <f>IF(ISNUMBER(SEARCH("http",Shares[[#This Row],[Video Text]])),HYPERLINK(Shares[[#This Row],[Video Text]],"Video Link"),"")</f>
        <v>Video Link</v>
      </c>
      <c r="F743" s="38" t="s">
        <v>37</v>
      </c>
      <c r="G743" s="38" t="s">
        <v>37</v>
      </c>
      <c r="H7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43" s="37" t="s">
        <v>14</v>
      </c>
      <c r="J743" s="39">
        <v>44438</v>
      </c>
      <c r="K743" s="18" t="s">
        <v>2355</v>
      </c>
      <c r="L743" s="5"/>
      <c r="M743" s="5"/>
      <c r="N743" s="5"/>
    </row>
    <row r="744" spans="1:14" x14ac:dyDescent="0.25">
      <c r="A744" s="5"/>
      <c r="B744" s="37" t="s">
        <v>2317</v>
      </c>
      <c r="C744" s="37" t="s">
        <v>2010</v>
      </c>
      <c r="D744" s="38" t="s">
        <v>2318</v>
      </c>
      <c r="E744" s="62" t="str">
        <f>IF(ISNUMBER(SEARCH("http",Shares[[#This Row],[Video Text]])),HYPERLINK(Shares[[#This Row],[Video Text]],"Video Link"),"")</f>
        <v>Video Link</v>
      </c>
      <c r="F744" s="38" t="str">
        <f>IF(Shares[[#This Row],[File Name]]&lt;&gt;"",TRIM(LEFT(Shares[[#This Row],[File Name]],SEARCH("-",Shares[[#This Row],[File Name]],1)-1)),"")</f>
        <v>Crazy Train</v>
      </c>
      <c r="G744" s="38" t="str">
        <f>IF(Shares[[#This Row],[File Name]]&lt;&gt;"",TRIM(MID(Shares[[#This Row],[File Name]],SEARCH("-",Shares[[#This Row],[File Name]])+1,SEARCH("(",Shares[[#This Row],[File Name]]) - SEARCH("-",Shares[[#This Row],[File Name]])-1)),"")</f>
        <v>Queen Barb</v>
      </c>
      <c r="H7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4" s="37" t="s">
        <v>728</v>
      </c>
      <c r="J744" s="39">
        <v>44438</v>
      </c>
      <c r="K744" s="18" t="s">
        <v>2355</v>
      </c>
      <c r="L744" s="5"/>
      <c r="M744" s="5"/>
      <c r="N744" s="5"/>
    </row>
    <row r="745" spans="1:14" x14ac:dyDescent="0.25">
      <c r="A745" s="5"/>
      <c r="B745" s="37" t="s">
        <v>2320</v>
      </c>
      <c r="C745" s="37" t="s">
        <v>2008</v>
      </c>
      <c r="D745" s="33" t="s">
        <v>2319</v>
      </c>
      <c r="E745" s="62" t="str">
        <f>IF(ISNUMBER(SEARCH("http",Shares[[#This Row],[Video Text]])),HYPERLINK(Shares[[#This Row],[Video Text]],"Video Link"),"")</f>
        <v>Video Link</v>
      </c>
      <c r="F745" s="38" t="str">
        <f>IF(Shares[[#This Row],[File Name]]&lt;&gt;"",TRIM(LEFT(Shares[[#This Row],[File Name]],SEARCH("-",Shares[[#This Row],[File Name]],1)-1)),"")</f>
        <v>God Rest Ye</v>
      </c>
      <c r="G745" s="38" t="str">
        <f>IF(Shares[[#This Row],[File Name]]&lt;&gt;"",TRIM(MID(Shares[[#This Row],[File Name]],SEARCH("-",Shares[[#This Row],[File Name]])+1,SEARCH("(",Shares[[#This Row],[File Name]]) - SEARCH("-",Shares[[#This Row],[File Name]])-1)),"")</f>
        <v>Lina Lundberg</v>
      </c>
      <c r="H7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45" s="37" t="s">
        <v>2321</v>
      </c>
      <c r="J745" s="39">
        <v>44439</v>
      </c>
      <c r="K745" s="18" t="s">
        <v>2355</v>
      </c>
      <c r="L745" s="5"/>
      <c r="M745" s="5"/>
      <c r="N745" s="5"/>
    </row>
    <row r="746" spans="1:14" x14ac:dyDescent="0.25">
      <c r="A746" s="5"/>
      <c r="B746" s="37" t="s">
        <v>2322</v>
      </c>
      <c r="C746" s="37" t="s">
        <v>2010</v>
      </c>
      <c r="D746" s="38" t="s">
        <v>2323</v>
      </c>
      <c r="E746" s="62" t="str">
        <f>IF(ISNUMBER(SEARCH("http",Shares[[#This Row],[Video Text]])),HYPERLINK(Shares[[#This Row],[Video Text]],"Video Link"),"")</f>
        <v>Video Link</v>
      </c>
      <c r="F746" s="38" t="str">
        <f>IF(Shares[[#This Row],[File Name]]&lt;&gt;"",TRIM(LEFT(Shares[[#This Row],[File Name]],SEARCH("-",Shares[[#This Row],[File Name]],1)-1)),"")</f>
        <v>Girl Is On Fire etc</v>
      </c>
      <c r="G746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</v>
      </c>
      <c r="H7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46" s="37" t="s">
        <v>132</v>
      </c>
      <c r="J746" s="39">
        <v>44439</v>
      </c>
      <c r="K746" s="18"/>
      <c r="L746" s="5"/>
      <c r="M746" s="5"/>
      <c r="N746" s="5"/>
    </row>
    <row r="747" spans="1:14" x14ac:dyDescent="0.25">
      <c r="A747" s="5"/>
      <c r="B747" s="37" t="s">
        <v>2324</v>
      </c>
      <c r="C747" s="37" t="s">
        <v>2008</v>
      </c>
      <c r="D747" s="38" t="s">
        <v>2325</v>
      </c>
      <c r="E747" s="62" t="str">
        <f>IF(ISNUMBER(SEARCH("http",Shares[[#This Row],[Video Text]])),HYPERLINK(Shares[[#This Row],[Video Text]],"Video Link"),"")</f>
        <v>Video Link</v>
      </c>
      <c r="F747" s="38" t="str">
        <f>IF(Shares[[#This Row],[File Name]]&lt;&gt;"",TRIM(LEFT(Shares[[#This Row],[File Name]],SEARCH("-",Shares[[#This Row],[File Name]],1)-1)),"")</f>
        <v>You Make It Feel Like Christmas</v>
      </c>
      <c r="G747" s="38" t="str">
        <f>IF(Shares[[#This Row],[File Name]]&lt;&gt;"",TRIM(MID(Shares[[#This Row],[File Name]],SEARCH("-",Shares[[#This Row],[File Name]])+1,SEARCH("(",Shares[[#This Row],[File Name]]) - SEARCH("-",Shares[[#This Row],[File Name]])-1)),"")</f>
        <v>Gwen Stefani</v>
      </c>
      <c r="H7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7" s="37" t="s">
        <v>1093</v>
      </c>
      <c r="J747" s="39">
        <v>44439</v>
      </c>
      <c r="K747" s="18" t="s">
        <v>2355</v>
      </c>
      <c r="L747" s="5"/>
      <c r="M747" s="5"/>
      <c r="N747" s="5"/>
    </row>
    <row r="748" spans="1:14" x14ac:dyDescent="0.25">
      <c r="A748" s="5"/>
      <c r="B748" s="37" t="s">
        <v>2326</v>
      </c>
      <c r="C748" s="37" t="s">
        <v>2008</v>
      </c>
      <c r="D748" s="38" t="s">
        <v>2327</v>
      </c>
      <c r="E748" s="62" t="str">
        <f>IF(ISNUMBER(SEARCH("http",Shares[[#This Row],[Video Text]])),HYPERLINK(Shares[[#This Row],[Video Text]],"Video Link"),"")</f>
        <v>Video Link</v>
      </c>
      <c r="F748" s="38" t="str">
        <f>IF(Shares[[#This Row],[File Name]]&lt;&gt;"",TRIM(LEFT(Shares[[#This Row],[File Name]],SEARCH("-",Shares[[#This Row],[File Name]],1)-1)),"")</f>
        <v>Christmas Eve</v>
      </c>
      <c r="G748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7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Only</v>
      </c>
      <c r="I748" s="37" t="s">
        <v>740</v>
      </c>
      <c r="J748" s="39">
        <v>44439</v>
      </c>
      <c r="K748" s="18"/>
      <c r="L748" s="5"/>
      <c r="M748" s="5"/>
      <c r="N748" s="5"/>
    </row>
    <row r="749" spans="1:14" x14ac:dyDescent="0.25">
      <c r="A749" s="5"/>
      <c r="B749" s="37" t="s">
        <v>2328</v>
      </c>
      <c r="C749" s="37" t="s">
        <v>2010</v>
      </c>
      <c r="D749" s="38" t="s">
        <v>2329</v>
      </c>
      <c r="E749" s="62" t="str">
        <f>IF(ISNUMBER(SEARCH("http",Shares[[#This Row],[Video Text]])),HYPERLINK(Shares[[#This Row],[Video Text]],"Video Link"),"")</f>
        <v>Video Link</v>
      </c>
      <c r="F749" s="38" t="str">
        <f>IF(Shares[[#This Row],[File Name]]&lt;&gt;"",TRIM(LEFT(Shares[[#This Row],[File Name]],SEARCH("-",Shares[[#This Row],[File Name]],1)-1)),"")</f>
        <v>Scary Intro</v>
      </c>
      <c r="G749" s="38" t="str">
        <f>IF(Shares[[#This Row],[File Name]]&lt;&gt;"",TRIM(MID(Shares[[#This Row],[File Name]],SEARCH("-",Shares[[#This Row],[File Name]])+1,SEARCH("(",Shares[[#This Row],[File Name]]) - SEARCH("-",Shares[[#This Row],[File Name]])-1)),"")</f>
        <v>Da Tweekaz Intro Qlimax 2017</v>
      </c>
      <c r="H7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49" s="37" t="s">
        <v>2330</v>
      </c>
      <c r="J749" s="39">
        <v>44439</v>
      </c>
      <c r="K749" s="18"/>
      <c r="L749" s="5"/>
      <c r="M749" s="5"/>
      <c r="N749" s="5"/>
    </row>
    <row r="750" spans="1:14" x14ac:dyDescent="0.25">
      <c r="A750" s="5"/>
      <c r="B750" s="37" t="s">
        <v>2331</v>
      </c>
      <c r="C750" s="37" t="s">
        <v>2010</v>
      </c>
      <c r="D750" s="33" t="s">
        <v>2334</v>
      </c>
      <c r="E750" s="62" t="str">
        <f>IF(ISNUMBER(SEARCH("http",Shares[[#This Row],[Video Text]])),HYPERLINK(Shares[[#This Row],[Video Text]],"Video Link"),"")</f>
        <v>Video Link</v>
      </c>
      <c r="F750" s="38" t="s">
        <v>2332</v>
      </c>
      <c r="G750" s="38" t="s">
        <v>2333</v>
      </c>
      <c r="H7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0" s="37" t="s">
        <v>854</v>
      </c>
      <c r="J750" s="39">
        <v>44440</v>
      </c>
      <c r="K750" s="18" t="s">
        <v>2355</v>
      </c>
      <c r="L750" s="5"/>
      <c r="M750" s="5"/>
      <c r="N750" s="5"/>
    </row>
    <row r="751" spans="1:14" x14ac:dyDescent="0.25">
      <c r="A751" s="5"/>
      <c r="B751" s="37" t="s">
        <v>2335</v>
      </c>
      <c r="C751" s="37" t="s">
        <v>2008</v>
      </c>
      <c r="D751" s="38" t="s">
        <v>2336</v>
      </c>
      <c r="E751" s="62" t="str">
        <f>IF(ISNUMBER(SEARCH("http",Shares[[#This Row],[Video Text]])),HYPERLINK(Shares[[#This Row],[Video Text]],"Video Link"),"")</f>
        <v>Video Link</v>
      </c>
      <c r="F751" s="38" t="str">
        <f>IF(Shares[[#This Row],[File Name]]&lt;&gt;"",TRIM(LEFT(Shares[[#This Row],[File Name]],SEARCH("-",Shares[[#This Row],[File Name]],1)-1)),"")</f>
        <v>Bring on the Holidays</v>
      </c>
      <c r="G751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7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1" s="37" t="s">
        <v>2321</v>
      </c>
      <c r="J751" s="39">
        <v>44440</v>
      </c>
      <c r="K751" s="18" t="s">
        <v>2355</v>
      </c>
      <c r="L751" s="5"/>
      <c r="M751" s="5"/>
      <c r="N751" s="5"/>
    </row>
    <row r="752" spans="1:14" x14ac:dyDescent="0.25">
      <c r="A752" s="5"/>
      <c r="B752" s="37" t="s">
        <v>2337</v>
      </c>
      <c r="C752" s="37" t="s">
        <v>2010</v>
      </c>
      <c r="D752" s="38" t="s">
        <v>2339</v>
      </c>
      <c r="E752" s="62" t="str">
        <f>IF(ISNUMBER(SEARCH("http",Shares[[#This Row],[Video Text]])),HYPERLINK(Shares[[#This Row],[Video Text]],"Video Link"),"")</f>
        <v>Video Link</v>
      </c>
      <c r="F752" s="38" t="str">
        <f>IF(Shares[[#This Row],[File Name]]&lt;&gt;"",TRIM(LEFT(Shares[[#This Row],[File Name]],SEARCH("-",Shares[[#This Row],[File Name]],1)-1)),"")</f>
        <v>Happy Halloween</v>
      </c>
      <c r="G752" s="38" t="str">
        <f>IF(Shares[[#This Row],[File Name]]&lt;&gt;"",TRIM(MID(Shares[[#This Row],[File Name]],SEARCH("-",Shares[[#This Row],[File Name]])+1,SEARCH("(",Shares[[#This Row],[File Name]]) - SEARCH("-",Shares[[#This Row],[File Name]])-1)),"")</f>
        <v>JubyPhonic</v>
      </c>
      <c r="H7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2" s="37" t="s">
        <v>2338</v>
      </c>
      <c r="J752" s="39">
        <v>44440</v>
      </c>
      <c r="K752" s="18"/>
      <c r="L752" s="5"/>
      <c r="M752" s="5"/>
      <c r="N752" s="5"/>
    </row>
    <row r="753" spans="1:14" x14ac:dyDescent="0.25">
      <c r="A753" s="5"/>
      <c r="B753" s="37" t="s">
        <v>1043</v>
      </c>
      <c r="C753" s="37" t="s">
        <v>2008</v>
      </c>
      <c r="D753" s="33" t="s">
        <v>2341</v>
      </c>
      <c r="E753" s="62" t="str">
        <f>IF(ISNUMBER(SEARCH("http",Shares[[#This Row],[Video Text]])),HYPERLINK(Shares[[#This Row],[Video Text]],"Video Link"),"")</f>
        <v>Video Link</v>
      </c>
      <c r="F753" s="38" t="str">
        <f>IF(Shares[[#This Row],[File Name]]&lt;&gt;"",TRIM(LEFT(Shares[[#This Row],[File Name]],SEARCH("-",Shares[[#This Row],[File Name]],1)-1)),"")</f>
        <v>Dance Monkey</v>
      </c>
      <c r="G753" s="38" t="str">
        <f>IF(Shares[[#This Row],[File Name]]&lt;&gt;"",TRIM(MID(Shares[[#This Row],[File Name]],SEARCH("-",Shares[[#This Row],[File Name]])+1,SEARCH("(",Shares[[#This Row],[File Name]]) - SEARCH("-",Shares[[#This Row],[File Name]])-1)),"")</f>
        <v>Tones and I</v>
      </c>
      <c r="H7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3" s="37" t="s">
        <v>2340</v>
      </c>
      <c r="J753" s="39">
        <v>44440</v>
      </c>
      <c r="K753" s="18" t="s">
        <v>2355</v>
      </c>
      <c r="L753" s="5"/>
      <c r="M753" s="5"/>
      <c r="N753" s="5"/>
    </row>
    <row r="754" spans="1:14" x14ac:dyDescent="0.25">
      <c r="A754" s="5"/>
      <c r="B754" s="37" t="s">
        <v>2342</v>
      </c>
      <c r="C754" s="37" t="s">
        <v>2008</v>
      </c>
      <c r="D754" s="38" t="s">
        <v>2344</v>
      </c>
      <c r="E754" s="62" t="str">
        <f>IF(ISNUMBER(SEARCH("http",Shares[[#This Row],[Video Text]])),HYPERLINK(Shares[[#This Row],[Video Text]],"Video Link"),"")</f>
        <v>Video Link</v>
      </c>
      <c r="F754" s="38" t="str">
        <f>IF(Shares[[#This Row],[File Name]]&lt;&gt;"",TRIM(LEFT(Shares[[#This Row],[File Name]],SEARCH("-",Shares[[#This Row],[File Name]],1)-1)),"")</f>
        <v>O Holy Night</v>
      </c>
      <c r="G754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Crawford</v>
      </c>
      <c r="H7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4" s="37" t="s">
        <v>2343</v>
      </c>
      <c r="J754" s="39">
        <v>44441</v>
      </c>
      <c r="K754" s="18"/>
      <c r="L754" s="5"/>
      <c r="M754" s="5"/>
      <c r="N754" s="5"/>
    </row>
    <row r="755" spans="1:14" x14ac:dyDescent="0.25">
      <c r="A755" s="5"/>
      <c r="B755" s="37" t="s">
        <v>2074</v>
      </c>
      <c r="C755" s="37" t="s">
        <v>2010</v>
      </c>
      <c r="D755" s="38" t="s">
        <v>2347</v>
      </c>
      <c r="E755" s="62" t="str">
        <f>IF(ISNUMBER(SEARCH("http",Shares[[#This Row],[Video Text]])),HYPERLINK(Shares[[#This Row],[Video Text]],"Video Link"),"")</f>
        <v>Video Link</v>
      </c>
      <c r="F755" s="38" t="str">
        <f>IF(Shares[[#This Row],[File Name]]&lt;&gt;"",TRIM(LEFT(Shares[[#This Row],[File Name]],SEARCH("-",Shares[[#This Row],[File Name]],1)-1)),"")</f>
        <v>Crazy Train</v>
      </c>
      <c r="G755" s="38" t="str">
        <f>IF(Shares[[#This Row],[File Name]]&lt;&gt;"",TRIM(MID(Shares[[#This Row],[File Name]],SEARCH("-",Shares[[#This Row],[File Name]])+1,SEARCH("(",Shares[[#This Row],[File Name]]) - SEARCH("-",Shares[[#This Row],[File Name]])-1)),"")</f>
        <v>Ozzy Osbourne</v>
      </c>
      <c r="H7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5" s="37" t="s">
        <v>2346</v>
      </c>
      <c r="J755" s="39">
        <v>44442</v>
      </c>
      <c r="K755" s="18" t="s">
        <v>2355</v>
      </c>
      <c r="L755" s="5"/>
      <c r="M755" s="5"/>
      <c r="N755" s="5"/>
    </row>
    <row r="756" spans="1:14" x14ac:dyDescent="0.25">
      <c r="A756" s="5"/>
      <c r="B756" s="37" t="s">
        <v>2350</v>
      </c>
      <c r="C756" s="37" t="s">
        <v>2008</v>
      </c>
      <c r="D756" s="38" t="s">
        <v>2348</v>
      </c>
      <c r="E756" s="62" t="str">
        <f>IF(ISNUMBER(SEARCH("http",Shares[[#This Row],[Video Text]])),HYPERLINK(Shares[[#This Row],[Video Text]],"Video Link"),"")</f>
        <v>Video Link</v>
      </c>
      <c r="F756" s="38" t="str">
        <f>IF(Shares[[#This Row],[File Name]]&lt;&gt;"",TRIM(LEFT(Shares[[#This Row],[File Name]],SEARCH("-",Shares[[#This Row],[File Name]],1)-1)),"")</f>
        <v>Do You Want To Build A Snowman</v>
      </c>
      <c r="G756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6" s="37" t="s">
        <v>2349</v>
      </c>
      <c r="J756" s="39">
        <v>44442</v>
      </c>
      <c r="K756" s="18" t="s">
        <v>2355</v>
      </c>
      <c r="L756" s="5"/>
      <c r="M756" s="5"/>
      <c r="N756" s="5"/>
    </row>
    <row r="757" spans="1:14" x14ac:dyDescent="0.25">
      <c r="A757" s="5"/>
      <c r="B757" s="40" t="s">
        <v>2351</v>
      </c>
      <c r="C757" s="37" t="s">
        <v>2008</v>
      </c>
      <c r="D757" s="38" t="s">
        <v>2353</v>
      </c>
      <c r="E757" s="62" t="str">
        <f>IF(ISNUMBER(SEARCH("http",Shares[[#This Row],[Video Text]])),HYPERLINK(Shares[[#This Row],[Video Text]],"Video Link"),"")</f>
        <v>Video Link</v>
      </c>
      <c r="F757" s="38" t="str">
        <f>IF(Shares[[#This Row],[File Name]]&lt;&gt;"",TRIM(LEFT(Shares[[#This Row],[File Name]],SEARCH("-",Shares[[#This Row],[File Name]],1)-1)),"")</f>
        <v>Where Are You Christmas</v>
      </c>
      <c r="G757" s="38" t="str">
        <f>IF(Shares[[#This Row],[File Name]]&lt;&gt;"",TRIM(MID(Shares[[#This Row],[File Name]],SEARCH("-",Shares[[#This Row],[File Name]])+1,SEARCH("(",Shares[[#This Row],[File Name]]) - SEARCH("-",Shares[[#This Row],[File Name]])-1)),"")</f>
        <v>Faith Hill</v>
      </c>
      <c r="H7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57" s="37" t="s">
        <v>2352</v>
      </c>
      <c r="J757" s="39">
        <v>44442</v>
      </c>
      <c r="K757" s="18"/>
      <c r="L757" s="5"/>
      <c r="M757" s="5"/>
      <c r="N757" s="5"/>
    </row>
    <row r="758" spans="1:14" x14ac:dyDescent="0.25">
      <c r="A758" s="5"/>
      <c r="B758" s="37" t="s">
        <v>1983</v>
      </c>
      <c r="C758" s="37" t="s">
        <v>2008</v>
      </c>
      <c r="D758" s="38" t="s">
        <v>2359</v>
      </c>
      <c r="E758" s="62" t="str">
        <f>IF(ISNUMBER(SEARCH("http",Shares[[#This Row],[Video Text]])),HYPERLINK(Shares[[#This Row],[Video Text]],"Video Link"),"")</f>
        <v>Video Link</v>
      </c>
      <c r="F758" s="38" t="str">
        <f>IF(Shares[[#This Row],[File Name]]&lt;&gt;"",TRIM(LEFT(Shares[[#This Row],[File Name]],SEARCH("-",Shares[[#This Row],[File Name]],1)-1)),"")</f>
        <v>You're a Mean One, Mr. Grinch</v>
      </c>
      <c r="G758" s="38" t="str">
        <f>IF(Shares[[#This Row],[File Name]]&lt;&gt;"",TRIM(MID(Shares[[#This Row],[File Name]],SEARCH("-",Shares[[#This Row],[File Name]])+1,SEARCH("(",Shares[[#This Row],[File Name]]) - SEARCH("-",Shares[[#This Row],[File Name]])-1)),"")</f>
        <v>Thurl Ravenscroft</v>
      </c>
      <c r="H7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8" s="37" t="s">
        <v>2358</v>
      </c>
      <c r="J758" s="39">
        <v>44443</v>
      </c>
      <c r="K758" s="18" t="s">
        <v>2355</v>
      </c>
      <c r="L758" s="5"/>
      <c r="M758" s="5"/>
      <c r="N758" s="5"/>
    </row>
    <row r="759" spans="1:14" x14ac:dyDescent="0.25">
      <c r="A759" s="5"/>
      <c r="B759" s="37" t="s">
        <v>2360</v>
      </c>
      <c r="C759" s="37" t="s">
        <v>2010</v>
      </c>
      <c r="D759" s="38" t="s">
        <v>2361</v>
      </c>
      <c r="E759" s="62" t="str">
        <f>IF(ISNUMBER(SEARCH("http",Shares[[#This Row],[Video Text]])),HYPERLINK(Shares[[#This Row],[Video Text]],"Video Link"),"")</f>
        <v>Video Link</v>
      </c>
      <c r="F759" s="38" t="str">
        <f>IF(Shares[[#This Row],[File Name]]&lt;&gt;"",TRIM(LEFT(Shares[[#This Row],[File Name]],SEARCH("-",Shares[[#This Row],[File Name]],1)-1)),"")</f>
        <v>Girl on Fire Mashup</v>
      </c>
      <c r="G759" s="38" t="str">
        <f>IF(Shares[[#This Row],[File Name]]&lt;&gt;"",TRIM(MID(Shares[[#This Row],[File Name]],SEARCH("-",Shares[[#This Row],[File Name]])+1,SEARCH("(",Shares[[#This Row],[File Name]]) - SEARCH("-",Shares[[#This Row],[File Name]])-1)),"")</f>
        <v>Christine Grimme and Mike Thompkins</v>
      </c>
      <c r="H7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59" s="37" t="s">
        <v>132</v>
      </c>
      <c r="J759" s="39">
        <v>44443</v>
      </c>
      <c r="K759" s="18"/>
      <c r="L759" s="5"/>
      <c r="M759" s="5"/>
      <c r="N759" s="5"/>
    </row>
    <row r="760" spans="1:14" x14ac:dyDescent="0.25">
      <c r="A760" s="5"/>
      <c r="B760" s="37" t="s">
        <v>2362</v>
      </c>
      <c r="C760" s="37" t="s">
        <v>2008</v>
      </c>
      <c r="D760" s="38" t="s">
        <v>2363</v>
      </c>
      <c r="E760" s="62" t="str">
        <f>IF(ISNUMBER(SEARCH("http",Shares[[#This Row],[Video Text]])),HYPERLINK(Shares[[#This Row],[Video Text]],"Video Link"),"")</f>
        <v>Video Link</v>
      </c>
      <c r="F760" s="38" t="str">
        <f>IF(Shares[[#This Row],[File Name]]&lt;&gt;"",TRIM(LEFT(Shares[[#This Row],[File Name]],SEARCH("-",Shares[[#This Row],[File Name]],1)-1)),"")</f>
        <v>Caramelldansen Christmas Version</v>
      </c>
      <c r="G760" s="38" t="str">
        <f>IF(Shares[[#This Row],[File Name]]&lt;&gt;"",TRIM(MID(Shares[[#This Row],[File Name]],SEARCH("-",Shares[[#This Row],[File Name]])+1,SEARCH("(",Shares[[#This Row],[File Name]]) - SEARCH("-",Shares[[#This Row],[File Name]])-1)),"")</f>
        <v>Caramell</v>
      </c>
      <c r="H7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0" s="37" t="s">
        <v>499</v>
      </c>
      <c r="J760" s="39">
        <v>44443</v>
      </c>
      <c r="K760" s="18" t="s">
        <v>2355</v>
      </c>
      <c r="L760" s="5"/>
      <c r="M760" s="5"/>
      <c r="N760" s="5"/>
    </row>
    <row r="761" spans="1:14" x14ac:dyDescent="0.25">
      <c r="A761" s="5"/>
      <c r="B761" s="37" t="s">
        <v>2364</v>
      </c>
      <c r="C761" s="37" t="s">
        <v>2010</v>
      </c>
      <c r="D761" s="38" t="s">
        <v>2365</v>
      </c>
      <c r="E761" s="62" t="str">
        <f>IF(ISNUMBER(SEARCH("http",Shares[[#This Row],[Video Text]])),HYPERLINK(Shares[[#This Row],[Video Text]],"Video Link"),"")</f>
        <v>Video Link</v>
      </c>
      <c r="F761" s="38" t="str">
        <f>IF(Shares[[#This Row],[File Name]]&lt;&gt;"",TRIM(LEFT(Shares[[#This Row],[File Name]],SEARCH("-",Shares[[#This Row],[File Name]],1)-1)),"")</f>
        <v>American Horror Story</v>
      </c>
      <c r="G761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7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1" s="37" t="s">
        <v>2366</v>
      </c>
      <c r="J761" s="39">
        <v>44444</v>
      </c>
      <c r="K761" s="18"/>
      <c r="L761" s="5"/>
      <c r="M761" s="5"/>
      <c r="N761" s="5"/>
    </row>
    <row r="762" spans="1:14" x14ac:dyDescent="0.25">
      <c r="A762" s="5"/>
      <c r="B762" s="37" t="s">
        <v>2367</v>
      </c>
      <c r="C762" s="37" t="s">
        <v>2008</v>
      </c>
      <c r="D762" s="38" t="s">
        <v>2369</v>
      </c>
      <c r="E762" s="62" t="str">
        <f>IF(ISNUMBER(SEARCH("http",Shares[[#This Row],[Video Text]])),HYPERLINK(Shares[[#This Row],[Video Text]],"Video Link"),"")</f>
        <v>Video Link</v>
      </c>
      <c r="F762" s="38" t="str">
        <f>IF(Shares[[#This Row],[File Name]]&lt;&gt;"",TRIM(LEFT(Shares[[#This Row],[File Name]],SEARCH("-",Shares[[#This Row],[File Name]],1)-1)),"")</f>
        <v>Last Christmas</v>
      </c>
      <c r="G762" s="38" t="str">
        <f>IF(Shares[[#This Row],[File Name]]&lt;&gt;"",TRIM(MID(Shares[[#This Row],[File Name]],SEARCH("-",Shares[[#This Row],[File Name]])+1,SEARCH("(",Shares[[#This Row],[File Name]]) - SEARCH("-",Shares[[#This Row],[File Name]])-1)),"")</f>
        <v>Lucy Dacus</v>
      </c>
      <c r="H7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62" s="37" t="s">
        <v>2368</v>
      </c>
      <c r="J762" s="39">
        <v>44444</v>
      </c>
      <c r="K762" s="18"/>
      <c r="L762" s="5"/>
      <c r="M762" s="5"/>
      <c r="N762" s="5"/>
    </row>
    <row r="763" spans="1:14" x14ac:dyDescent="0.25">
      <c r="A763" s="5"/>
      <c r="B763" s="37" t="s">
        <v>2370</v>
      </c>
      <c r="C763" s="37" t="s">
        <v>2008</v>
      </c>
      <c r="D763" s="38" t="s">
        <v>2371</v>
      </c>
      <c r="E763" s="62" t="str">
        <f>IF(ISNUMBER(SEARCH("http",Shares[[#This Row],[Video Text]])),HYPERLINK(Shares[[#This Row],[Video Text]],"Video Link"),"")</f>
        <v>Video Link</v>
      </c>
      <c r="F763" s="38" t="str">
        <f>IF(Shares[[#This Row],[File Name]]&lt;&gt;"",TRIM(LEFT(Shares[[#This Row],[File Name]],SEARCH("-",Shares[[#This Row],[File Name]],1)-1)),"")</f>
        <v>For The First Time In Forever</v>
      </c>
      <c r="G763" s="38" t="str">
        <f>IF(Shares[[#This Row],[File Name]]&lt;&gt;"",TRIM(MID(Shares[[#This Row],[File Name]],SEARCH("-",Shares[[#This Row],[File Name]])+1,SEARCH("(",Shares[[#This Row],[File Name]]) - SEARCH("-",Shares[[#This Row],[File Name]])-1)),"")</f>
        <v>Kristen Bell</v>
      </c>
      <c r="H7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3" s="37" t="s">
        <v>740</v>
      </c>
      <c r="J763" s="39">
        <v>44446</v>
      </c>
      <c r="K763" s="18"/>
      <c r="L763" s="5"/>
      <c r="M763" s="5"/>
      <c r="N763" s="5"/>
    </row>
    <row r="764" spans="1:14" x14ac:dyDescent="0.25">
      <c r="A764" s="5"/>
      <c r="B764" s="37" t="s">
        <v>2372</v>
      </c>
      <c r="C764" s="37" t="s">
        <v>2008</v>
      </c>
      <c r="D764" s="38" t="s">
        <v>2374</v>
      </c>
      <c r="E764" s="62" t="str">
        <f>IF(ISNUMBER(SEARCH("http",Shares[[#This Row],[Video Text]])),HYPERLINK(Shares[[#This Row],[Video Text]],"Video Link"),"")</f>
        <v>Video Link</v>
      </c>
      <c r="F764" s="38" t="str">
        <f>IF(Shares[[#This Row],[File Name]]&lt;&gt;"",TRIM(LEFT(Shares[[#This Row],[File Name]],SEARCH("-",Shares[[#This Row],[File Name]],1)-1)),"")</f>
        <v>Say I Won't</v>
      </c>
      <c r="G764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7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4" s="37" t="s">
        <v>2373</v>
      </c>
      <c r="J764" s="39">
        <v>44446</v>
      </c>
      <c r="K764" s="18" t="s">
        <v>2355</v>
      </c>
      <c r="L764" s="5"/>
      <c r="M764" s="5"/>
      <c r="N764" s="5"/>
    </row>
    <row r="765" spans="1:14" x14ac:dyDescent="0.25">
      <c r="A765" s="5"/>
      <c r="B765" s="37" t="s">
        <v>2375</v>
      </c>
      <c r="C765" s="37" t="s">
        <v>2008</v>
      </c>
      <c r="D765" s="75" t="s">
        <v>2376</v>
      </c>
      <c r="E765" s="62" t="str">
        <f>IF(ISNUMBER(SEARCH("http",Shares[[#This Row],[Video Text]])),HYPERLINK(Shares[[#This Row],[Video Text]],"Video Link"),"")</f>
        <v>Video Link</v>
      </c>
      <c r="F765" s="38" t="str">
        <f>IF(Shares[[#This Row],[File Name]]&lt;&gt;"",TRIM(LEFT(Shares[[#This Row],[File Name]],SEARCH("-",Shares[[#This Row],[File Name]],1)-1)),"")</f>
        <v>Show Yourself</v>
      </c>
      <c r="G765" s="38" t="str">
        <f>IF(Shares[[#This Row],[File Name]]&lt;&gt;"",TRIM(MID(Shares[[#This Row],[File Name]],SEARCH("-",Shares[[#This Row],[File Name]])+1,SEARCH("(",Shares[[#This Row],[File Name]]) - SEARCH("-",Shares[[#This Row],[File Name]])-1)),"")</f>
        <v>Idina Menzel</v>
      </c>
      <c r="H7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5" s="37" t="s">
        <v>740</v>
      </c>
      <c r="J765" s="39">
        <v>44446</v>
      </c>
      <c r="K765" s="18"/>
      <c r="L765" s="5"/>
      <c r="M765" s="5"/>
      <c r="N765" s="5"/>
    </row>
    <row r="766" spans="1:14" x14ac:dyDescent="0.25">
      <c r="A766" s="5"/>
      <c r="B766" s="37" t="s">
        <v>2377</v>
      </c>
      <c r="C766" s="37" t="s">
        <v>2008</v>
      </c>
      <c r="D766" s="38" t="s">
        <v>2378</v>
      </c>
      <c r="E766" s="62" t="str">
        <f>IF(ISNUMBER(SEARCH("http",Shares[[#This Row],[Video Text]])),HYPERLINK(Shares[[#This Row],[Video Text]],"Video Link"),"")</f>
        <v>Video Link</v>
      </c>
      <c r="F766" s="38" t="str">
        <f>IF(Shares[[#This Row],[File Name]]&lt;&gt;"",TRIM(LEFT(Shares[[#This Row],[File Name]],SEARCH("-",Shares[[#This Row],[File Name]],1)-1)),"")</f>
        <v>Better Days</v>
      </c>
      <c r="G766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7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6" s="37" t="s">
        <v>740</v>
      </c>
      <c r="J766" s="39">
        <v>44446</v>
      </c>
      <c r="K766" s="18"/>
      <c r="L766" s="5"/>
      <c r="M766" s="5"/>
      <c r="N766" s="5"/>
    </row>
    <row r="767" spans="1:14" x14ac:dyDescent="0.25">
      <c r="A767" s="5"/>
      <c r="B767" s="37" t="s">
        <v>2379</v>
      </c>
      <c r="C767" s="37" t="s">
        <v>2008</v>
      </c>
      <c r="D767" s="38" t="s">
        <v>2380</v>
      </c>
      <c r="E767" s="62" t="str">
        <f>IF(ISNUMBER(SEARCH("http",Shares[[#This Row],[Video Text]])),HYPERLINK(Shares[[#This Row],[Video Text]],"Video Link"),"")</f>
        <v>Video Link</v>
      </c>
      <c r="F767" s="38" t="str">
        <f>IF(Shares[[#This Row],[File Name]]&lt;&gt;"",TRIM(LEFT(Shares[[#This Row],[File Name]],SEARCH("-",Shares[[#This Row],[File Name]],1)-1)),"")</f>
        <v>Feels Like Joy</v>
      </c>
      <c r="G767" s="38" t="str">
        <f>IF(Shares[[#This Row],[File Name]]&lt;&gt;"",TRIM(MID(Shares[[#This Row],[File Name]],SEARCH("-",Shares[[#This Row],[File Name]])+1,SEARCH("(",Shares[[#This Row],[File Name]]) - SEARCH("-",Shares[[#This Row],[File Name]])-1)),"")</f>
        <v>Micah Tyler</v>
      </c>
      <c r="H7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7" s="37" t="s">
        <v>172</v>
      </c>
      <c r="J767" s="39">
        <v>44446</v>
      </c>
      <c r="K767" s="18" t="s">
        <v>2355</v>
      </c>
      <c r="L767" s="5"/>
      <c r="M767" s="5"/>
      <c r="N767" s="5"/>
    </row>
    <row r="768" spans="1:14" x14ac:dyDescent="0.25">
      <c r="A768" s="5"/>
      <c r="B768" s="40" t="s">
        <v>2381</v>
      </c>
      <c r="C768" s="37" t="s">
        <v>2008</v>
      </c>
      <c r="D768" s="38" t="s">
        <v>2382</v>
      </c>
      <c r="E768" s="62" t="str">
        <f>IF(ISNUMBER(SEARCH("http",Shares[[#This Row],[Video Text]])),HYPERLINK(Shares[[#This Row],[Video Text]],"Video Link"),"")</f>
        <v>Video Link</v>
      </c>
      <c r="F768" s="38" t="str">
        <f>IF(Shares[[#This Row],[File Name]]&lt;&gt;"",TRIM(LEFT(Shares[[#This Row],[File Name]],SEARCH("-",Shares[[#This Row],[File Name]],1)-1)),"")</f>
        <v>Beuk de Ballen uit de Boom</v>
      </c>
      <c r="G768" s="38" t="str">
        <f>IF(Shares[[#This Row],[File Name]]&lt;&gt;"",TRIM(MID(Shares[[#This Row],[File Name]],SEARCH("-",Shares[[#This Row],[File Name]])+1,SEARCH("(",Shares[[#This Row],[File Name]]) - SEARCH("-",Shares[[#This Row],[File Name]])-1)),"")</f>
        <v>Snollebollekes</v>
      </c>
      <c r="H7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68" s="37" t="s">
        <v>2330</v>
      </c>
      <c r="J768" s="39">
        <v>44447</v>
      </c>
      <c r="K768" s="18" t="s">
        <v>2355</v>
      </c>
      <c r="L768" s="5"/>
      <c r="M768" s="5"/>
      <c r="N768" s="5"/>
    </row>
    <row r="769" spans="1:14" x14ac:dyDescent="0.25">
      <c r="A769" s="5"/>
      <c r="B769" s="37" t="s">
        <v>2383</v>
      </c>
      <c r="C769" s="37" t="s">
        <v>2010</v>
      </c>
      <c r="D769" s="38" t="s">
        <v>2384</v>
      </c>
      <c r="E769" s="62" t="str">
        <f>IF(ISNUMBER(SEARCH("http",Shares[[#This Row],[Video Text]])),HYPERLINK(Shares[[#This Row],[Video Text]],"Video Link"),"")</f>
        <v>Video Link</v>
      </c>
      <c r="F769" s="38" t="str">
        <f>IF(Shares[[#This Row],[File Name]]&lt;&gt;"",TRIM(LEFT(Shares[[#This Row],[File Name]],SEARCH("-",Shares[[#This Row],[File Name]],1)-1)),"")</f>
        <v>Astronaut in the Ocean</v>
      </c>
      <c r="G769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69" s="37" t="s">
        <v>132</v>
      </c>
      <c r="J769" s="39">
        <v>44447</v>
      </c>
      <c r="K769" s="18"/>
      <c r="L769" s="5"/>
      <c r="M769" s="5"/>
      <c r="N769" s="5"/>
    </row>
    <row r="770" spans="1:14" x14ac:dyDescent="0.25">
      <c r="A770" s="5"/>
      <c r="B770" s="37" t="s">
        <v>2386</v>
      </c>
      <c r="C770" s="37" t="s">
        <v>2010</v>
      </c>
      <c r="D770" s="38" t="s">
        <v>2385</v>
      </c>
      <c r="E770" s="62" t="str">
        <f>IF(ISNUMBER(SEARCH("http",Shares[[#This Row],[Video Text]])),HYPERLINK(Shares[[#This Row],[Video Text]],"Video Link"),"")</f>
        <v>Video Link</v>
      </c>
      <c r="F770" s="38" t="str">
        <f>IF(Shares[[#This Row],[File Name]]&lt;&gt;"",TRIM(LEFT(Shares[[#This Row],[File Name]],SEARCH("-",Shares[[#This Row],[File Name]],1)-1)),"")</f>
        <v>Somebodys Watching Me</v>
      </c>
      <c r="G770" s="38" t="str">
        <f>IF(Shares[[#This Row],[File Name]]&lt;&gt;"",TRIM(MID(Shares[[#This Row],[File Name]],SEARCH("-",Shares[[#This Row],[File Name]])+1,SEARCH("(",Shares[[#This Row],[File Name]]) - SEARCH("-",Shares[[#This Row],[File Name]])-1)),"")</f>
        <v>Hidden Citizens</v>
      </c>
      <c r="H7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0" s="37" t="s">
        <v>683</v>
      </c>
      <c r="J770" s="39">
        <v>44448</v>
      </c>
      <c r="K770" s="18"/>
      <c r="L770" s="5"/>
      <c r="M770" s="5"/>
      <c r="N770" s="5"/>
    </row>
    <row r="771" spans="1:14" x14ac:dyDescent="0.25">
      <c r="A771" s="5"/>
      <c r="B771" s="37" t="s">
        <v>2387</v>
      </c>
      <c r="C771" s="37" t="s">
        <v>2010</v>
      </c>
      <c r="D771" s="38" t="s">
        <v>2388</v>
      </c>
      <c r="E771" s="62" t="str">
        <f>IF(ISNUMBER(SEARCH("http",Shares[[#This Row],[Video Text]])),HYPERLINK(Shares[[#This Row],[Video Text]],"Video Link"),"")</f>
        <v>Video Link</v>
      </c>
      <c r="F771" s="38" t="str">
        <f>IF(Shares[[#This Row],[File Name]]&lt;&gt;"",TRIM(LEFT(Shares[[#This Row],[File Name]],SEARCH("-",Shares[[#This Row],[File Name]],1)-1)),"")</f>
        <v>Witch Hunt</v>
      </c>
      <c r="G771" s="38" t="str">
        <f>IF(Shares[[#This Row],[File Name]]&lt;&gt;"",TRIM(MID(Shares[[#This Row],[File Name]],SEARCH("-",Shares[[#This Row],[File Name]])+1,SEARCH("(",Shares[[#This Row],[File Name]]) - SEARCH("-",Shares[[#This Row],[File Name]])-1)),"")</f>
        <v>Rush</v>
      </c>
      <c r="H771" s="8" t="s">
        <v>30</v>
      </c>
      <c r="I771" s="37" t="s">
        <v>2124</v>
      </c>
      <c r="J771" s="39">
        <v>44449</v>
      </c>
      <c r="K771" s="18"/>
      <c r="L771" s="5"/>
      <c r="M771" s="5"/>
      <c r="N771" s="5"/>
    </row>
    <row r="772" spans="1:14" x14ac:dyDescent="0.25">
      <c r="A772" s="5"/>
      <c r="B772" s="37" t="s">
        <v>2389</v>
      </c>
      <c r="C772" s="37" t="s">
        <v>2010</v>
      </c>
      <c r="D772" s="38" t="s">
        <v>2390</v>
      </c>
      <c r="E772" s="62" t="str">
        <f>IF(ISNUMBER(SEARCH("http",Shares[[#This Row],[Video Text]])),HYPERLINK(Shares[[#This Row],[Video Text]],"Video Link"),"")</f>
        <v>Video Link</v>
      </c>
      <c r="F772" s="38" t="str">
        <f>IF(Shares[[#This Row],[File Name]]&lt;&gt;"",TRIM(LEFT(Shares[[#This Row],[File Name]],SEARCH("-",Shares[[#This Row],[File Name]],1)-1)),"")</f>
        <v>Astronaut in the Ocean [Clean]</v>
      </c>
      <c r="G77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2" s="37" t="s">
        <v>363</v>
      </c>
      <c r="J772" s="39">
        <v>44451</v>
      </c>
      <c r="K772" s="18"/>
      <c r="L772" s="5"/>
      <c r="M772" s="5"/>
      <c r="N772" s="5"/>
    </row>
    <row r="773" spans="1:14" x14ac:dyDescent="0.25">
      <c r="A773" s="5"/>
      <c r="B773" s="37" t="s">
        <v>2392</v>
      </c>
      <c r="C773" s="37" t="s">
        <v>2008</v>
      </c>
      <c r="D773" s="38" t="s">
        <v>2393</v>
      </c>
      <c r="E773" s="62" t="str">
        <f>IF(ISNUMBER(SEARCH("http",Shares[[#This Row],[Video Text]])),HYPERLINK(Shares[[#This Row],[Video Text]],"Video Link"),"")</f>
        <v>Video Link</v>
      </c>
      <c r="F773" s="38" t="str">
        <f>IF(Shares[[#This Row],[File Name]]&lt;&gt;"",TRIM(LEFT(Shares[[#This Row],[File Name]],SEARCH("-",Shares[[#This Row],[File Name]],1)-1)),"")</f>
        <v>Believe</v>
      </c>
      <c r="G773" s="38" t="str">
        <f>IF(Shares[[#This Row],[File Name]]&lt;&gt;"",TRIM(MID(Shares[[#This Row],[File Name]],SEARCH("-",Shares[[#This Row],[File Name]])+1,SEARCH("(",Shares[[#This Row],[File Name]]) - SEARCH("-",Shares[[#This Row],[File Name]])-1)),"")</f>
        <v>Yellowcard</v>
      </c>
      <c r="H7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3" s="37" t="s">
        <v>129</v>
      </c>
      <c r="J773" s="39">
        <v>44454</v>
      </c>
      <c r="K773" s="18"/>
      <c r="L773" s="5"/>
      <c r="M773" s="5"/>
      <c r="N773" s="5"/>
    </row>
    <row r="774" spans="1:14" x14ac:dyDescent="0.25">
      <c r="B774" s="15" t="s">
        <v>2394</v>
      </c>
      <c r="C774" s="37" t="s">
        <v>2008</v>
      </c>
      <c r="D774" s="38" t="s">
        <v>2395</v>
      </c>
      <c r="E774" s="62" t="str">
        <f>IF(ISNUMBER(SEARCH("http",Shares[[#This Row],[Video Text]])),HYPERLINK(Shares[[#This Row],[Video Text]],"Video Link"),"")</f>
        <v>Video Link</v>
      </c>
      <c r="F774" s="38" t="str">
        <f>IF(Shares[[#This Row],[File Name]]&lt;&gt;"",TRIM(LEFT(Shares[[#This Row],[File Name]],SEARCH("-",Shares[[#This Row],[File Name]],1)-1)),"")</f>
        <v>Merry Axe Mas</v>
      </c>
      <c r="G774" s="38" t="str">
        <f>IF(Shares[[#This Row],[File Name]]&lt;&gt;"",TRIM(MID(Shares[[#This Row],[File Name]],SEARCH("-",Shares[[#This Row],[File Name]])+1,SEARCH("(",Shares[[#This Row],[File Name]]) - SEARCH("-",Shares[[#This Row],[File Name]])-1)),"")</f>
        <v>Kill Whitney Dead</v>
      </c>
      <c r="H7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4" s="15" t="s">
        <v>2396</v>
      </c>
      <c r="J774" s="39">
        <v>44454</v>
      </c>
      <c r="K774" s="18"/>
    </row>
    <row r="775" spans="1:14" x14ac:dyDescent="0.25">
      <c r="B775" s="15" t="s">
        <v>2397</v>
      </c>
      <c r="C775" s="37" t="s">
        <v>2010</v>
      </c>
      <c r="D775" s="38"/>
      <c r="E775" s="62" t="str">
        <f>IF(ISNUMBER(SEARCH("http",Shares[[#This Row],[Video Text]])),HYPERLINK(Shares[[#This Row],[Video Text]],"Video Link"),"")</f>
        <v/>
      </c>
      <c r="F775" s="38" t="s">
        <v>37</v>
      </c>
      <c r="G775" s="38" t="s">
        <v>37</v>
      </c>
      <c r="H7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75" s="15" t="s">
        <v>14</v>
      </c>
      <c r="J775" s="39">
        <v>44454</v>
      </c>
      <c r="K775" s="18"/>
    </row>
    <row r="776" spans="1:14" x14ac:dyDescent="0.25">
      <c r="B776" s="15" t="s">
        <v>2398</v>
      </c>
      <c r="C776" s="37" t="s">
        <v>2008</v>
      </c>
      <c r="D776" s="38" t="s">
        <v>2399</v>
      </c>
      <c r="E776" s="62" t="str">
        <f>IF(ISNUMBER(SEARCH("http",Shares[[#This Row],[Video Text]])),HYPERLINK(Shares[[#This Row],[Video Text]],"Video Link"),"")</f>
        <v>Video Link</v>
      </c>
      <c r="F776" s="38" t="str">
        <f>IF(Shares[[#This Row],[File Name]]&lt;&gt;"",TRIM(LEFT(Shares[[#This Row],[File Name]],SEARCH("-",Shares[[#This Row],[File Name]],1)-1)),"")</f>
        <v>Grand Finale</v>
      </c>
      <c r="G776" s="38" t="str">
        <f>IF(Shares[[#This Row],[File Name]]&lt;&gt;"",TRIM(MID(Shares[[#This Row],[File Name]],SEARCH("-",Shares[[#This Row],[File Name]])+1,SEARCH("(",Shares[[#This Row],[File Name]]) - SEARCH("-",Shares[[#This Row],[File Name]])-1)),"")</f>
        <v>Vivo</v>
      </c>
      <c r="H7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76" s="15" t="s">
        <v>129</v>
      </c>
      <c r="J776" s="39">
        <v>44455</v>
      </c>
      <c r="K776" s="18"/>
    </row>
    <row r="777" spans="1:14" x14ac:dyDescent="0.25">
      <c r="B777" s="15" t="s">
        <v>2400</v>
      </c>
      <c r="C777" s="37" t="s">
        <v>2008</v>
      </c>
      <c r="D777" s="38" t="s">
        <v>2402</v>
      </c>
      <c r="E777" s="62" t="str">
        <f>IF(ISNUMBER(SEARCH("http",Shares[[#This Row],[Video Text]])),HYPERLINK(Shares[[#This Row],[Video Text]],"Video Link"),"")</f>
        <v>Video Link</v>
      </c>
      <c r="F777" s="38" t="str">
        <f>IF(Shares[[#This Row],[File Name]]&lt;&gt;"",TRIM(LEFT(Shares[[#This Row],[File Name]],SEARCH("-",Shares[[#This Row],[File Name]],1)-1)),"")</f>
        <v>YMCA</v>
      </c>
      <c r="G777" s="38" t="str">
        <f>IF(Shares[[#This Row],[File Name]]&lt;&gt;"",TRIM(MID(Shares[[#This Row],[File Name]],SEARCH("-",Shares[[#This Row],[File Name]])+1,SEARCH("(",Shares[[#This Row],[File Name]]) - SEARCH("-",Shares[[#This Row],[File Name]])-1)),"")</f>
        <v>Ultimate Party Mixers</v>
      </c>
      <c r="H7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77" s="15" t="s">
        <v>2401</v>
      </c>
      <c r="J777" s="39">
        <v>44455</v>
      </c>
      <c r="K777" s="18"/>
    </row>
    <row r="778" spans="1:14" x14ac:dyDescent="0.25">
      <c r="B778" s="15" t="s">
        <v>2403</v>
      </c>
      <c r="C778" s="37" t="s">
        <v>2010</v>
      </c>
      <c r="D778" s="38" t="s">
        <v>2405</v>
      </c>
      <c r="E778" s="62" t="str">
        <f>IF(ISNUMBER(SEARCH("http",Shares[[#This Row],[Video Text]])),HYPERLINK(Shares[[#This Row],[Video Text]],"Video Link"),"")</f>
        <v>Video Link</v>
      </c>
      <c r="F778" s="38" t="str">
        <f>IF(Shares[[#This Row],[File Name]]&lt;&gt;"",TRIM(LEFT(Shares[[#This Row],[File Name]],SEARCH("-",Shares[[#This Row],[File Name]],1)-1)),"")</f>
        <v>Ghosts 'n' Stuff</v>
      </c>
      <c r="G778" s="38" t="str">
        <f>IF(Shares[[#This Row],[File Name]]&lt;&gt;"",TRIM(MID(Shares[[#This Row],[File Name]],SEARCH("-",Shares[[#This Row],[File Name]])+1,SEARCH("(",Shares[[#This Row],[File Name]]) - SEARCH("-",Shares[[#This Row],[File Name]])-1)),"")</f>
        <v>Deadmau5</v>
      </c>
      <c r="H7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8" s="15" t="s">
        <v>2404</v>
      </c>
      <c r="J778" s="39">
        <v>44455</v>
      </c>
      <c r="K778" s="18" t="s">
        <v>2355</v>
      </c>
    </row>
    <row r="779" spans="1:14" x14ac:dyDescent="0.25">
      <c r="B779" s="15" t="s">
        <v>2406</v>
      </c>
      <c r="C779" s="37" t="s">
        <v>2008</v>
      </c>
      <c r="D779" s="75" t="s">
        <v>2407</v>
      </c>
      <c r="E779" s="62" t="str">
        <f>IF(ISNUMBER(SEARCH("http",Shares[[#This Row],[Video Text]])),HYPERLINK(Shares[[#This Row],[Video Text]],"Video Link"),"")</f>
        <v>Video Link</v>
      </c>
      <c r="F779" s="38" t="str">
        <f>IF(Shares[[#This Row],[File Name]]&lt;&gt;"",TRIM(LEFT(Shares[[#This Row],[File Name]],SEARCH("-",Shares[[#This Row],[File Name]],1)-1)),"")</f>
        <v>The Yule Fiddler</v>
      </c>
      <c r="G779" s="38" t="str">
        <f>IF(Shares[[#This Row],[File Name]]&lt;&gt;"",TRIM(MID(Shares[[#This Row],[File Name]],SEARCH("-",Shares[[#This Row],[File Name]])+1,SEARCH("(",Shares[[#This Row],[File Name]]) - SEARCH("-",Shares[[#This Row],[File Name]])-1)),"")</f>
        <v>Patty Gurdy Ft. Fiddlers Green</v>
      </c>
      <c r="H7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79" s="15" t="s">
        <v>2330</v>
      </c>
      <c r="J779" s="39">
        <v>44455</v>
      </c>
      <c r="K779" s="18" t="s">
        <v>2355</v>
      </c>
    </row>
    <row r="780" spans="1:14" x14ac:dyDescent="0.25">
      <c r="B780" s="15" t="s">
        <v>2408</v>
      </c>
      <c r="C780" s="37" t="s">
        <v>2010</v>
      </c>
      <c r="D780" s="38" t="s">
        <v>2409</v>
      </c>
      <c r="E780" s="62" t="str">
        <f>IF(ISNUMBER(SEARCH("http",Shares[[#This Row],[Video Text]])),HYPERLINK(Shares[[#This Row],[Video Text]],"Video Link"),"")</f>
        <v>Video Link</v>
      </c>
      <c r="F780" s="38" t="str">
        <f>IF(Shares[[#This Row],[File Name]]&lt;&gt;"",TRIM(LEFT(Shares[[#This Row],[File Name]],SEARCH("-",Shares[[#This Row],[File Name]],1)-1)),"")</f>
        <v>Take it Off</v>
      </c>
      <c r="G780" s="38" t="str">
        <f>IF(Shares[[#This Row],[File Name]]&lt;&gt;"",TRIM(MID(Shares[[#This Row],[File Name]],SEARCH("-",Shares[[#This Row],[File Name]])+1,SEARCH("(",Shares[[#This Row],[File Name]]) - SEARCH("-",Shares[[#This Row],[File Name]])-1)),"")</f>
        <v>Ke$ha</v>
      </c>
      <c r="H7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0" s="15" t="s">
        <v>2330</v>
      </c>
      <c r="J780" s="39">
        <v>44458</v>
      </c>
      <c r="K780" s="18"/>
    </row>
    <row r="781" spans="1:14" x14ac:dyDescent="0.25">
      <c r="B781" s="15" t="s">
        <v>2410</v>
      </c>
      <c r="C781" s="37" t="s">
        <v>2008</v>
      </c>
      <c r="D781" s="38" t="s">
        <v>2412</v>
      </c>
      <c r="E781" s="62" t="str">
        <f>IF(ISNUMBER(SEARCH("http",Shares[[#This Row],[Video Text]])),HYPERLINK(Shares[[#This Row],[Video Text]],"Video Link"),"")</f>
        <v>Video Link</v>
      </c>
      <c r="F781" s="38" t="str">
        <f>IF(Shares[[#This Row],[File Name]]&lt;&gt;"",TRIM(LEFT(Shares[[#This Row],[File Name]],SEARCH("-",Shares[[#This Row],[File Name]],1)-1)),"")</f>
        <v>A Christmas Fantasy</v>
      </c>
      <c r="G781" s="38" t="str">
        <f>IF(Shares[[#This Row],[File Name]]&lt;&gt;"",TRIM(MID(Shares[[#This Row],[File Name]],SEARCH("-",Shares[[#This Row],[File Name]])+1,SEARCH("(",Shares[[#This Row],[File Name]]) - SEARCH("-",Shares[[#This Row],[File Name]])-1)),"")</f>
        <v>Disneyland</v>
      </c>
      <c r="H7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1" s="15" t="s">
        <v>2411</v>
      </c>
      <c r="J781" s="39">
        <v>44458</v>
      </c>
      <c r="K781" s="18" t="s">
        <v>2355</v>
      </c>
    </row>
    <row r="782" spans="1:14" x14ac:dyDescent="0.25">
      <c r="B782" s="15" t="s">
        <v>2415</v>
      </c>
      <c r="C782" s="37" t="s">
        <v>2010</v>
      </c>
      <c r="D782" s="75" t="s">
        <v>2413</v>
      </c>
      <c r="E782" s="62" t="str">
        <f>IF(ISNUMBER(SEARCH("http",Shares[[#This Row],[Video Text]])),HYPERLINK(Shares[[#This Row],[Video Text]],"Video Link"),"")</f>
        <v>Video Link</v>
      </c>
      <c r="F782" s="38" t="str">
        <f>IF(Shares[[#This Row],[File Name]]&lt;&gt;"",TRIM(LEFT(Shares[[#This Row],[File Name]],SEARCH("-",Shares[[#This Row],[File Name]],1)-1)),"")</f>
        <v>Skeleton Sam</v>
      </c>
      <c r="G782" s="38" t="str">
        <f>IF(Shares[[#This Row],[File Name]]&lt;&gt;"",TRIM(MID(Shares[[#This Row],[File Name]],SEARCH("-",Shares[[#This Row],[File Name]])+1,SEARCH("(",Shares[[#This Row],[File Name]]) - SEARCH("-",Shares[[#This Row],[File Name]])-1)),"")</f>
        <v>LVCRFT</v>
      </c>
      <c r="H7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2" s="15" t="s">
        <v>472</v>
      </c>
      <c r="J782" s="39">
        <v>44460</v>
      </c>
      <c r="K782" s="18"/>
    </row>
    <row r="783" spans="1:14" x14ac:dyDescent="0.25">
      <c r="B783" s="15" t="s">
        <v>2414</v>
      </c>
      <c r="C783" s="37" t="s">
        <v>2008</v>
      </c>
      <c r="D783" s="75" t="s">
        <v>2416</v>
      </c>
      <c r="E783" s="62" t="str">
        <f>IF(ISNUMBER(SEARCH("http",Shares[[#This Row],[Video Text]])),HYPERLINK(Shares[[#This Row],[Video Text]],"Video Link"),"")</f>
        <v>Video Link</v>
      </c>
      <c r="F783" s="38" t="str">
        <f>IF(Shares[[#This Row],[File Name]]&lt;&gt;"",TRIM(LEFT(Shares[[#This Row],[File Name]],SEARCH("-",Shares[[#This Row],[File Name]],1)-1)),"")</f>
        <v>Unforgettable</v>
      </c>
      <c r="G783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7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3" s="15" t="s">
        <v>959</v>
      </c>
      <c r="J783" s="39">
        <v>44461</v>
      </c>
      <c r="K783" s="18"/>
    </row>
    <row r="784" spans="1:14" x14ac:dyDescent="0.25">
      <c r="B784" s="15" t="s">
        <v>2417</v>
      </c>
      <c r="C784" s="37" t="s">
        <v>2010</v>
      </c>
      <c r="D784" s="58" t="s">
        <v>2418</v>
      </c>
      <c r="E784" s="62" t="str">
        <f>IF(ISNUMBER(SEARCH("http",Shares[[#This Row],[Video Text]])),HYPERLINK(Shares[[#This Row],[Video Text]],"Video Link"),"")</f>
        <v>Video Link</v>
      </c>
      <c r="F784" s="38" t="str">
        <f>IF(Shares[[#This Row],[File Name]]&lt;&gt;"",TRIM(LEFT(Shares[[#This Row],[File Name]],SEARCH("-",Shares[[#This Row],[File Name]],1)-1)),"")</f>
        <v>Whats New Scooby Doo</v>
      </c>
      <c r="G784" s="38" t="str">
        <f>IF(Shares[[#This Row],[File Name]]&lt;&gt;"",TRIM(MID(Shares[[#This Row],[File Name]],SEARCH("-",Shares[[#This Row],[File Name]])+1,SEARCH("(",Shares[[#This Row],[File Name]]) - SEARCH("-",Shares[[#This Row],[File Name]])-1)),"")</f>
        <v>Simple Plan</v>
      </c>
      <c r="H7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4" s="15" t="s">
        <v>2419</v>
      </c>
      <c r="J784" s="39">
        <v>44461</v>
      </c>
      <c r="K784" s="18"/>
    </row>
    <row r="785" spans="2:11" x14ac:dyDescent="0.25">
      <c r="B785" s="15" t="s">
        <v>2422</v>
      </c>
      <c r="C785" s="37" t="s">
        <v>37</v>
      </c>
      <c r="D785" s="38"/>
      <c r="E785" s="62" t="str">
        <f>IF(ISNUMBER(SEARCH("http",Shares[[#This Row],[Video Text]])),HYPERLINK(Shares[[#This Row],[Video Text]],"Video Link"),"")</f>
        <v/>
      </c>
      <c r="F785" s="38" t="str">
        <f>IF(Shares[[#This Row],[File Name]]&lt;&gt;"",TRIM(LEFT(Shares[[#This Row],[File Name]],SEARCH("-",Shares[[#This Row],[File Name]],1)-1)),"")</f>
        <v>Particle Effects Pack</v>
      </c>
      <c r="G785" s="38" t="str">
        <f>IF(Shares[[#This Row],[File Name]]&lt;&gt;"",TRIM(MID(Shares[[#This Row],[File Name]],SEARCH("-",Shares[[#This Row],[File Name]])+1,SEARCH("(",Shares[[#This Row],[File Name]]) - SEARCH("-",Shares[[#This Row],[File Name]])-1)),"")</f>
        <v>Random</v>
      </c>
      <c r="H7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Particle Effects</v>
      </c>
      <c r="I785" s="15" t="s">
        <v>14</v>
      </c>
      <c r="J785" s="39">
        <v>44461</v>
      </c>
      <c r="K785" s="18" t="s">
        <v>2355</v>
      </c>
    </row>
    <row r="786" spans="2:11" x14ac:dyDescent="0.25">
      <c r="B786" s="15" t="s">
        <v>2424</v>
      </c>
      <c r="C786" s="37" t="s">
        <v>2010</v>
      </c>
      <c r="D786" s="38" t="s">
        <v>2425</v>
      </c>
      <c r="E786" s="62" t="str">
        <f>IF(ISNUMBER(SEARCH("http",Shares[[#This Row],[Video Text]])),HYPERLINK(Shares[[#This Row],[Video Text]],"Video Link"),"")</f>
        <v>Video Link</v>
      </c>
      <c r="F786" s="38" t="str">
        <f>IF(Shares[[#This Row],[File Name]]&lt;&gt;"",TRIM(LEFT(Shares[[#This Row],[File Name]],SEARCH("-",Shares[[#This Row],[File Name]],1)-1)),"")</f>
        <v>Somebodys Watching Me</v>
      </c>
      <c r="G786" s="38" t="str">
        <f>IF(Shares[[#This Row],[File Name]]&lt;&gt;"",TRIM(MID(Shares[[#This Row],[File Name]],SEARCH("-",Shares[[#This Row],[File Name]])+1,SEARCH("(",Shares[[#This Row],[File Name]]) - SEARCH("-",Shares[[#This Row],[File Name]])-1)),"")</f>
        <v>Rockwell</v>
      </c>
      <c r="H786" s="8" t="s">
        <v>30</v>
      </c>
      <c r="I786" s="15" t="s">
        <v>835</v>
      </c>
      <c r="J786" s="39">
        <v>44462</v>
      </c>
      <c r="K786" s="18"/>
    </row>
    <row r="787" spans="2:11" x14ac:dyDescent="0.25">
      <c r="B787" s="15" t="s">
        <v>2426</v>
      </c>
      <c r="C787" s="37" t="s">
        <v>2008</v>
      </c>
      <c r="D787" s="38"/>
      <c r="E787" s="62" t="str">
        <f>IF(ISNUMBER(SEARCH("http",Shares[[#This Row],[Video Text]])),HYPERLINK(Shares[[#This Row],[Video Text]],"Video Link"),"")</f>
        <v/>
      </c>
      <c r="F787" s="38" t="s">
        <v>37</v>
      </c>
      <c r="G787" s="38" t="s">
        <v>37</v>
      </c>
      <c r="H7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787" s="15" t="s">
        <v>14</v>
      </c>
      <c r="J787" s="39">
        <v>44462</v>
      </c>
      <c r="K787" s="18" t="s">
        <v>2355</v>
      </c>
    </row>
    <row r="788" spans="2:11" x14ac:dyDescent="0.25">
      <c r="B788" s="15" t="s">
        <v>2427</v>
      </c>
      <c r="C788" s="37" t="s">
        <v>2008</v>
      </c>
      <c r="D788" s="38" t="s">
        <v>2429</v>
      </c>
      <c r="E788" s="62" t="str">
        <f>IF(ISNUMBER(SEARCH("http",Shares[[#This Row],[Video Text]])),HYPERLINK(Shares[[#This Row],[Video Text]],"Video Link"),"")</f>
        <v>Video Link</v>
      </c>
      <c r="F788" s="38" t="str">
        <f>IF(Shares[[#This Row],[File Name]]&lt;&gt;"",TRIM(LEFT(Shares[[#This Row],[File Name]],SEARCH("-",Shares[[#This Row],[File Name]],1)-1)),"")</f>
        <v>Fancy Like</v>
      </c>
      <c r="G788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7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88" s="15" t="s">
        <v>2428</v>
      </c>
      <c r="J788" s="39">
        <v>44462</v>
      </c>
      <c r="K788" s="18"/>
    </row>
    <row r="789" spans="2:11" x14ac:dyDescent="0.25">
      <c r="B789" s="15" t="s">
        <v>2430</v>
      </c>
      <c r="C789" s="37" t="s">
        <v>2010</v>
      </c>
      <c r="D789" s="38" t="s">
        <v>2431</v>
      </c>
      <c r="E789" s="62" t="str">
        <f>IF(ISNUMBER(SEARCH("http",Shares[[#This Row],[Video Text]])),HYPERLINK(Shares[[#This Row],[Video Text]],"Video Link"),"")</f>
        <v>Video Link</v>
      </c>
      <c r="F789" s="38" t="str">
        <f>IF(Shares[[#This Row],[File Name]]&lt;&gt;"",TRIM(LEFT(Shares[[#This Row],[File Name]],SEARCH("-",Shares[[#This Row],[File Name]],1)-1)),"")</f>
        <v>I Got 5 On It Tethered Mix From Us</v>
      </c>
      <c r="G789" s="38" t="str">
        <f>IF(Shares[[#This Row],[File Name]]&lt;&gt;"",TRIM(MID(Shares[[#This Row],[File Name]],SEARCH("-",Shares[[#This Row],[File Name]])+1,SEARCH("(",Shares[[#This Row],[File Name]]) - SEARCH("-",Shares[[#This Row],[File Name]])-1)),"")</f>
        <v>Michael Abels</v>
      </c>
      <c r="H7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89" s="15" t="s">
        <v>649</v>
      </c>
      <c r="J789" s="39">
        <v>44463</v>
      </c>
      <c r="K789" s="18"/>
    </row>
    <row r="790" spans="2:11" x14ac:dyDescent="0.25">
      <c r="B790" s="15" t="s">
        <v>2432</v>
      </c>
      <c r="C790" s="37" t="s">
        <v>2008</v>
      </c>
      <c r="D790" s="38" t="s">
        <v>2433</v>
      </c>
      <c r="E790" s="62" t="str">
        <f>IF(ISNUMBER(SEARCH("http",Shares[[#This Row],[Video Text]])),HYPERLINK(Shares[[#This Row],[Video Text]],"Video Link"),"")</f>
        <v>Video Link</v>
      </c>
      <c r="F790" s="38" t="str">
        <f>IF(Shares[[#This Row],[File Name]]&lt;&gt;"",TRIM(LEFT(Shares[[#This Row],[File Name]],SEARCH("-",Shares[[#This Row],[File Name]],1)-1)),"")</f>
        <v>Never Enough</v>
      </c>
      <c r="G790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Greatest Showman</v>
      </c>
      <c r="H7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0" s="15" t="s">
        <v>959</v>
      </c>
      <c r="J790" s="39">
        <v>44463</v>
      </c>
      <c r="K790" s="18" t="s">
        <v>2355</v>
      </c>
    </row>
    <row r="791" spans="2:11" x14ac:dyDescent="0.25">
      <c r="B791" s="15" t="s">
        <v>2434</v>
      </c>
      <c r="C791" s="37" t="s">
        <v>2008</v>
      </c>
      <c r="D791" s="38" t="s">
        <v>2435</v>
      </c>
      <c r="E791" s="62" t="str">
        <f>IF(ISNUMBER(SEARCH("http",Shares[[#This Row],[Video Text]])),HYPERLINK(Shares[[#This Row],[Video Text]],"Video Link"),"")</f>
        <v>Video Link</v>
      </c>
      <c r="F791" s="38" t="str">
        <f>IF(Shares[[#This Row],[File Name]]&lt;&gt;"",TRIM(LEFT(Shares[[#This Row],[File Name]],SEARCH("-",Shares[[#This Row],[File Name]],1)-1)),"")</f>
        <v>I'll Be Home With Bells On</v>
      </c>
      <c r="G791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Rogers &amp; Dolly Parton</v>
      </c>
      <c r="H7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1" s="15" t="s">
        <v>779</v>
      </c>
      <c r="J791" s="39">
        <v>44466</v>
      </c>
      <c r="K791" s="18"/>
    </row>
    <row r="792" spans="2:11" x14ac:dyDescent="0.25">
      <c r="B792" s="15" t="s">
        <v>2436</v>
      </c>
      <c r="C792" s="37" t="s">
        <v>2010</v>
      </c>
      <c r="D792" s="38" t="s">
        <v>2437</v>
      </c>
      <c r="E792" s="62" t="str">
        <f>IF(ISNUMBER(SEARCH("http",Shares[[#This Row],[Video Text]])),HYPERLINK(Shares[[#This Row],[Video Text]],"Video Link"),"")</f>
        <v>Video Link</v>
      </c>
      <c r="F792" s="38" t="str">
        <f>IF(Shares[[#This Row],[File Name]]&lt;&gt;"",TRIM(LEFT(Shares[[#This Row],[File Name]],SEARCH("-",Shares[[#This Row],[File Name]],1)-1)),"")</f>
        <v>Astronaut in the Ocean</v>
      </c>
      <c r="G792" s="38" t="str">
        <f>IF(Shares[[#This Row],[File Name]]&lt;&gt;"",TRIM(MID(Shares[[#This Row],[File Name]],SEARCH("-",Shares[[#This Row],[File Name]])+1,SEARCH("(",Shares[[#This Row],[File Name]]) - SEARCH("-",Shares[[#This Row],[File Name]])-1)),"")</f>
        <v>Masked Wolf</v>
      </c>
      <c r="H7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792" s="15" t="s">
        <v>132</v>
      </c>
      <c r="J792" s="39">
        <v>44468</v>
      </c>
      <c r="K792" s="18"/>
    </row>
    <row r="793" spans="2:11" x14ac:dyDescent="0.25">
      <c r="B793" s="15" t="s">
        <v>2438</v>
      </c>
      <c r="C793" s="37" t="s">
        <v>2013</v>
      </c>
      <c r="D793" s="38" t="s">
        <v>2439</v>
      </c>
      <c r="E793" s="62" t="str">
        <f>IF(ISNUMBER(SEARCH("http",Shares[[#This Row],[Video Text]])),HYPERLINK(Shares[[#This Row],[Video Text]],"Video Link"),"")</f>
        <v>Video Link</v>
      </c>
      <c r="F793" s="38" t="str">
        <f>IF(Shares[[#This Row],[File Name]]&lt;&gt;"",TRIM(LEFT(Shares[[#This Row],[File Name]],SEARCH("-",Shares[[#This Row],[File Name]],1)-1)),"")</f>
        <v>Red White and Blue</v>
      </c>
      <c r="G793" s="38" t="str">
        <f>IF(Shares[[#This Row],[File Name]]&lt;&gt;"",TRIM(MID(Shares[[#This Row],[File Name]],SEARCH("-",Shares[[#This Row],[File Name]])+1,SEARCH("(",Shares[[#This Row],[File Name]]) - SEARCH("-",Shares[[#This Row],[File Name]])-1)),"")</f>
        <v>Coffey Anderson</v>
      </c>
      <c r="H793" s="8" t="s">
        <v>39</v>
      </c>
      <c r="I793" s="15" t="s">
        <v>740</v>
      </c>
      <c r="J793" s="39">
        <v>44469</v>
      </c>
      <c r="K793" s="18"/>
    </row>
    <row r="794" spans="2:11" x14ac:dyDescent="0.25">
      <c r="B794" s="15" t="s">
        <v>2440</v>
      </c>
      <c r="C794" s="37" t="s">
        <v>2008</v>
      </c>
      <c r="D794" s="38" t="s">
        <v>2441</v>
      </c>
      <c r="E794" s="62" t="str">
        <f>IF(ISNUMBER(SEARCH("http",Shares[[#This Row],[Video Text]])),HYPERLINK(Shares[[#This Row],[Video Text]],"Video Link"),"")</f>
        <v>Video Link</v>
      </c>
      <c r="F794" s="38" t="str">
        <f>IF(Shares[[#This Row],[File Name]]&lt;&gt;"",TRIM(LEFT(Shares[[#This Row],[File Name]],SEARCH("-",Shares[[#This Row],[File Name]],1)-1)),"")</f>
        <v>Must Be Santa</v>
      </c>
      <c r="G794" s="38" t="str">
        <f>IF(Shares[[#This Row],[File Name]]&lt;&gt;"",TRIM(MID(Shares[[#This Row],[File Name]],SEARCH("-",Shares[[#This Row],[File Name]])+1,SEARCH("(",Shares[[#This Row],[File Name]]) - SEARCH("-",Shares[[#This Row],[File Name]])-1)),"")</f>
        <v>Bob Dylan</v>
      </c>
      <c r="H7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4" s="15" t="s">
        <v>953</v>
      </c>
      <c r="J794" s="39">
        <v>44469</v>
      </c>
      <c r="K794" s="18"/>
    </row>
    <row r="795" spans="2:11" x14ac:dyDescent="0.25">
      <c r="B795" s="15" t="s">
        <v>2442</v>
      </c>
      <c r="C795" s="37" t="s">
        <v>2008</v>
      </c>
      <c r="D795" s="38"/>
      <c r="E795" s="62" t="str">
        <f>IF(ISNUMBER(SEARCH("http",Shares[[#This Row],[Video Text]])),HYPERLINK(Shares[[#This Row],[Video Text]],"Video Link"),"")</f>
        <v/>
      </c>
      <c r="F795" s="38" t="str">
        <f>IF(Shares[[#This Row],[File Name]]&lt;&gt;"",TRIM(LEFT(Shares[[#This Row],[File Name]],SEARCH("-",Shares[[#This Row],[File Name]],1)-1)),"")</f>
        <v>Into The Thick Of It</v>
      </c>
      <c r="G795" s="38" t="str">
        <f>IF(Shares[[#This Row],[File Name]]&lt;&gt;"",TRIM(MID(Shares[[#This Row],[File Name]],SEARCH("-",Shares[[#This Row],[File Name]])+1,SEARCH("(",Shares[[#This Row],[File Name]]) - SEARCH("-",Shares[[#This Row],[File Name]])-1)),"")</f>
        <v>The Backyardigans</v>
      </c>
      <c r="H7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795" s="15" t="s">
        <v>14</v>
      </c>
      <c r="J795" s="39">
        <v>44472</v>
      </c>
      <c r="K795" s="18"/>
    </row>
    <row r="796" spans="2:11" x14ac:dyDescent="0.25">
      <c r="B796" s="15" t="s">
        <v>2443</v>
      </c>
      <c r="C796" s="37" t="s">
        <v>2008</v>
      </c>
      <c r="D796" s="38" t="s">
        <v>2444</v>
      </c>
      <c r="E796" s="62" t="str">
        <f>IF(ISNUMBER(SEARCH("http",Shares[[#This Row],[Video Text]])),HYPERLINK(Shares[[#This Row],[Video Text]],"Video Link"),"")</f>
        <v>Video Link</v>
      </c>
      <c r="F796" s="38" t="str">
        <f>IF(Shares[[#This Row],[File Name]]&lt;&gt;"",TRIM(LEFT(Shares[[#This Row],[File Name]],SEARCH("-",Shares[[#This Row],[File Name]],1)-1)),"")</f>
        <v>Let's Go Christmas Caroling</v>
      </c>
      <c r="G796" s="38" t="str">
        <f>IF(Shares[[#This Row],[File Name]]&lt;&gt;"",TRIM(MID(Shares[[#This Row],[File Name]],SEARCH("-",Shares[[#This Row],[File Name]])+1,SEARCH("(",Shares[[#This Row],[File Name]]) - SEARCH("-",Shares[[#This Row],[File Name]])-1)),"")</f>
        <v>Luke Langman</v>
      </c>
      <c r="H7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6" s="15" t="s">
        <v>1525</v>
      </c>
      <c r="J796" s="39">
        <v>44472</v>
      </c>
      <c r="K796" s="18" t="s">
        <v>2355</v>
      </c>
    </row>
    <row r="797" spans="2:11" x14ac:dyDescent="0.25">
      <c r="B797" s="15" t="s">
        <v>2446</v>
      </c>
      <c r="C797" s="37" t="s">
        <v>2008</v>
      </c>
      <c r="D797" s="38" t="s">
        <v>2445</v>
      </c>
      <c r="E797" s="62" t="str">
        <f>IF(ISNUMBER(SEARCH("http",Shares[[#This Row],[Video Text]])),HYPERLINK(Shares[[#This Row],[Video Text]],"Video Link"),"")</f>
        <v>Video Link</v>
      </c>
      <c r="F797" s="38" t="str">
        <f>IF(Shares[[#This Row],[File Name]]&lt;&gt;"",TRIM(LEFT(Shares[[#This Row],[File Name]],SEARCH("-",Shares[[#This Row],[File Name]],1)-1)),"")</f>
        <v>Little Drummer Boy</v>
      </c>
      <c r="G797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7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7" s="15" t="s">
        <v>1525</v>
      </c>
      <c r="J797" s="39">
        <v>44472</v>
      </c>
      <c r="K797" s="18" t="s">
        <v>2355</v>
      </c>
    </row>
    <row r="798" spans="2:11" x14ac:dyDescent="0.25">
      <c r="B798" s="15" t="s">
        <v>2450</v>
      </c>
      <c r="C798" s="37" t="s">
        <v>2010</v>
      </c>
      <c r="D798" s="38" t="s">
        <v>2451</v>
      </c>
      <c r="E798" s="62" t="str">
        <f>IF(ISNUMBER(SEARCH("http",Shares[[#This Row],[Video Text]])),HYPERLINK(Shares[[#This Row],[Video Text]],"Video Link"),"")</f>
        <v>Video Link</v>
      </c>
      <c r="F798" s="38" t="str">
        <f>IF(Shares[[#This Row],[File Name]]&lt;&gt;"",TRIM(LEFT(Shares[[#This Row],[File Name]],SEARCH("-",Shares[[#This Row],[File Name]],1)-1)),"")</f>
        <v>Cradles</v>
      </c>
      <c r="G798" s="38" t="str">
        <f>IF(Shares[[#This Row],[File Name]]&lt;&gt;"",TRIM(MID(Shares[[#This Row],[File Name]],SEARCH("-",Shares[[#This Row],[File Name]])+1,SEARCH("(",Shares[[#This Row],[File Name]]) - SEARCH("-",Shares[[#This Row],[File Name]])-1)),"")</f>
        <v>Sub Urban</v>
      </c>
      <c r="H7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8" s="15" t="s">
        <v>255</v>
      </c>
      <c r="J798" s="39">
        <v>44474</v>
      </c>
      <c r="K798" s="18"/>
    </row>
    <row r="799" spans="2:11" x14ac:dyDescent="0.25">
      <c r="B799" s="15" t="s">
        <v>2452</v>
      </c>
      <c r="C799" s="37" t="s">
        <v>2008</v>
      </c>
      <c r="D799" s="75" t="s">
        <v>2453</v>
      </c>
      <c r="E799" s="62" t="str">
        <f>IF(ISNUMBER(SEARCH("http",Shares[[#This Row],[Video Text]])),HYPERLINK(Shares[[#This Row],[Video Text]],"Video Link"),"")</f>
        <v>Video Link</v>
      </c>
      <c r="F799" s="38" t="str">
        <f>IF(Shares[[#This Row],[File Name]]&lt;&gt;"",TRIM(LEFT(Shares[[#This Row],[File Name]],SEARCH("-",Shares[[#This Row],[File Name]],1)-1)),"")</f>
        <v>After All</v>
      </c>
      <c r="G799" s="38" t="str">
        <f>IF(Shares[[#This Row],[File Name]]&lt;&gt;"",TRIM(MID(Shares[[#This Row],[File Name]],SEARCH("-",Shares[[#This Row],[File Name]])+1,SEARCH("(",Shares[[#This Row],[File Name]]) - SEARCH("-",Shares[[#This Row],[File Name]])-1)),"")</f>
        <v>Elton John</v>
      </c>
      <c r="H7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799" s="15" t="s">
        <v>2330</v>
      </c>
      <c r="J799" s="39">
        <v>44474</v>
      </c>
      <c r="K799" s="18"/>
    </row>
    <row r="800" spans="2:11" x14ac:dyDescent="0.25">
      <c r="B800" s="15" t="s">
        <v>2454</v>
      </c>
      <c r="C800" s="37" t="s">
        <v>2010</v>
      </c>
      <c r="D800" s="38" t="s">
        <v>2455</v>
      </c>
      <c r="E800" s="62" t="str">
        <f>IF(ISNUMBER(SEARCH("http",Shares[[#This Row],[Video Text]])),HYPERLINK(Shares[[#This Row],[Video Text]],"Video Link"),"")</f>
        <v>Video Link</v>
      </c>
      <c r="F800" s="38" t="str">
        <f>IF(Shares[[#This Row],[File Name]]&lt;&gt;"",TRIM(LEFT(Shares[[#This Row],[File Name]],SEARCH("-",Shares[[#This Row],[File Name]],1)-1)),"")</f>
        <v>Enter Sandman</v>
      </c>
      <c r="G800" s="38" t="str">
        <f>IF(Shares[[#This Row],[File Name]]&lt;&gt;"",TRIM(MID(Shares[[#This Row],[File Name]],SEARCH("-",Shares[[#This Row],[File Name]])+1,SEARCH("(",Shares[[#This Row],[File Name]]) - SEARCH("-",Shares[[#This Row],[File Name]])-1)),"")</f>
        <v>Metallica</v>
      </c>
      <c r="H8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0" s="15" t="s">
        <v>2250</v>
      </c>
      <c r="J800" s="39">
        <v>44474</v>
      </c>
      <c r="K800" s="18"/>
    </row>
    <row r="801" spans="2:11" x14ac:dyDescent="0.25">
      <c r="B801" s="15" t="s">
        <v>2456</v>
      </c>
      <c r="C801" s="37" t="s">
        <v>2010</v>
      </c>
      <c r="D801" s="38" t="s">
        <v>2457</v>
      </c>
      <c r="E801" s="62" t="str">
        <f>IF(ISNUMBER(SEARCH("http",Shares[[#This Row],[Video Text]])),HYPERLINK(Shares[[#This Row],[Video Text]],"Video Link"),"")</f>
        <v>Video Link</v>
      </c>
      <c r="F801" s="38" t="str">
        <f>IF(Shares[[#This Row],[File Name]]&lt;&gt;"",TRIM(LEFT(Shares[[#This Row],[File Name]],SEARCH("-",Shares[[#This Row],[File Name]],1)-1)),"")</f>
        <v>All I Do Is Win</v>
      </c>
      <c r="G801" s="38" t="str">
        <f>IF(Shares[[#This Row],[File Name]]&lt;&gt;"",TRIM(MID(Shares[[#This Row],[File Name]],SEARCH("-",Shares[[#This Row],[File Name]])+1,SEARCH("(",Shares[[#This Row],[File Name]]) - SEARCH("-",Shares[[#This Row],[File Name]])-1)),"")</f>
        <v>DJ Khalid</v>
      </c>
      <c r="H8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1" s="15" t="s">
        <v>2250</v>
      </c>
      <c r="J801" s="39">
        <v>44474</v>
      </c>
      <c r="K801" s="18"/>
    </row>
    <row r="802" spans="2:11" x14ac:dyDescent="0.25">
      <c r="B802" s="70" t="s">
        <v>2458</v>
      </c>
      <c r="C802" s="37" t="s">
        <v>2010</v>
      </c>
      <c r="D802" s="71" t="s">
        <v>2460</v>
      </c>
      <c r="E802" s="74" t="str">
        <f>IF(ISNUMBER(SEARCH("http",Shares[[#This Row],[Video Text]])),HYPERLINK(Shares[[#This Row],[Video Text]],"Video Link"),"")</f>
        <v>Video Link</v>
      </c>
      <c r="F802" s="38" t="str">
        <f>IF(Shares[[#This Row],[File Name]]&lt;&gt;"",TRIM(LEFT(Shares[[#This Row],[File Name]],SEARCH("-",Shares[[#This Row],[File Name]],1)-1)),"")</f>
        <v>Highway To Hell</v>
      </c>
      <c r="G802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2" s="70" t="s">
        <v>2459</v>
      </c>
      <c r="J802" s="39">
        <v>44475</v>
      </c>
      <c r="K802" s="72"/>
    </row>
    <row r="803" spans="2:11" x14ac:dyDescent="0.25">
      <c r="B803" s="15" t="s">
        <v>2461</v>
      </c>
      <c r="C803" s="37" t="s">
        <v>2010</v>
      </c>
      <c r="D803" s="38" t="s">
        <v>2463</v>
      </c>
      <c r="E803" s="76" t="str">
        <f>IF(ISNUMBER(SEARCH("http",Shares[[#This Row],[Video Text]])),HYPERLINK(Shares[[#This Row],[Video Text]],"Video Link"),"")</f>
        <v>Video Link</v>
      </c>
      <c r="F803" s="38" t="str">
        <f>IF(Shares[[#This Row],[File Name]]&lt;&gt;"",TRIM(LEFT(Shares[[#This Row],[File Name]],SEARCH("-",Shares[[#This Row],[File Name]],1)-1)),"")</f>
        <v>Her Name is Alice</v>
      </c>
      <c r="G80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3" s="15" t="s">
        <v>2462</v>
      </c>
      <c r="J803" s="39">
        <v>44477</v>
      </c>
      <c r="K803" s="18"/>
    </row>
    <row r="804" spans="2:11" x14ac:dyDescent="0.25">
      <c r="B804" s="15" t="s">
        <v>2464</v>
      </c>
      <c r="C804" s="37" t="s">
        <v>2010</v>
      </c>
      <c r="D804" s="38" t="s">
        <v>2465</v>
      </c>
      <c r="E804" s="76" t="str">
        <f>IF(ISNUMBER(SEARCH("http",Shares[[#This Row],[Video Text]])),HYPERLINK(Shares[[#This Row],[Video Text]],"Video Link"),"")</f>
        <v>Video Link</v>
      </c>
      <c r="F804" s="38" t="s">
        <v>37</v>
      </c>
      <c r="G804" s="38" t="s">
        <v>37</v>
      </c>
      <c r="H8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Intro</v>
      </c>
      <c r="I804" s="15" t="s">
        <v>2111</v>
      </c>
      <c r="J804" s="39">
        <v>44477</v>
      </c>
      <c r="K804" s="18"/>
    </row>
    <row r="805" spans="2:11" x14ac:dyDescent="0.25">
      <c r="B805" s="15" t="s">
        <v>2466</v>
      </c>
      <c r="C805" s="37" t="s">
        <v>37</v>
      </c>
      <c r="D805" s="38"/>
      <c r="E805" s="76" t="str">
        <f>IF(ISNUMBER(SEARCH("http",Shares[[#This Row],[Video Text]])),HYPERLINK(Shares[[#This Row],[Video Text]],"Video Link"),"")</f>
        <v/>
      </c>
      <c r="F805" s="38" t="s">
        <v>37</v>
      </c>
      <c r="G805" s="38" t="s">
        <v>37</v>
      </c>
      <c r="H8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05" s="15" t="s">
        <v>14</v>
      </c>
      <c r="J805" s="39">
        <v>44479</v>
      </c>
      <c r="K805" s="18"/>
    </row>
    <row r="806" spans="2:11" x14ac:dyDescent="0.25">
      <c r="B806" s="15" t="s">
        <v>2467</v>
      </c>
      <c r="C806" s="37" t="s">
        <v>2010</v>
      </c>
      <c r="D806" s="75" t="s">
        <v>2365</v>
      </c>
      <c r="E806" s="76" t="str">
        <f>IF(ISNUMBER(SEARCH("http",Shares[[#This Row],[Video Text]])),HYPERLINK(Shares[[#This Row],[Video Text]],"Video Link"),"")</f>
        <v>Video Link</v>
      </c>
      <c r="F806" s="38" t="str">
        <f>IF(Shares[[#This Row],[File Name]]&lt;&gt;"",TRIM(LEFT(Shares[[#This Row],[File Name]],SEARCH("-",Shares[[#This Row],[File Name]],1)-1)),"")</f>
        <v>American Horror Story</v>
      </c>
      <c r="G806" s="38" t="str">
        <f>IF(Shares[[#This Row],[File Name]]&lt;&gt;"",TRIM(MID(Shares[[#This Row],[File Name]],SEARCH("-",Shares[[#This Row],[File Name]])+1,SEARCH("(",Shares[[#This Row],[File Name]]) - SEARCH("-",Shares[[#This Row],[File Name]])-1)),"")</f>
        <v>Pitch Hawk</v>
      </c>
      <c r="H8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6" s="15" t="s">
        <v>2250</v>
      </c>
      <c r="J806" s="39">
        <v>44479</v>
      </c>
      <c r="K806" s="18"/>
    </row>
    <row r="807" spans="2:11" x14ac:dyDescent="0.25">
      <c r="B807" s="15" t="s">
        <v>2468</v>
      </c>
      <c r="C807" s="37" t="s">
        <v>2008</v>
      </c>
      <c r="D807" s="75" t="s">
        <v>2470</v>
      </c>
      <c r="E807" s="76" t="str">
        <f>IF(ISNUMBER(SEARCH("http",Shares[[#This Row],[Video Text]])),HYPERLINK(Shares[[#This Row],[Video Text]],"Video Link"),"")</f>
        <v>Video Link</v>
      </c>
      <c r="F807" s="38" t="str">
        <f>IF(Shares[[#This Row],[File Name]]&lt;&gt;"",TRIM(LEFT(Shares[[#This Row],[File Name]],SEARCH("-",Shares[[#This Row],[File Name]],1)-1)),"")</f>
        <v>You Keep Hope Alive</v>
      </c>
      <c r="G807" s="38" t="str">
        <f>IF(Shares[[#This Row],[File Name]]&lt;&gt;"",TRIM(MID(Shares[[#This Row],[File Name]],SEARCH("-",Shares[[#This Row],[File Name]])+1,SEARCH("(",Shares[[#This Row],[File Name]]) - SEARCH("-",Shares[[#This Row],[File Name]])-1)),"")</f>
        <v>Church of the City</v>
      </c>
      <c r="H8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07" s="15" t="s">
        <v>2469</v>
      </c>
      <c r="J807" s="39">
        <v>44480</v>
      </c>
      <c r="K807" s="18"/>
    </row>
    <row r="808" spans="2:11" x14ac:dyDescent="0.25">
      <c r="B808" s="15" t="s">
        <v>2471</v>
      </c>
      <c r="C808" s="37" t="s">
        <v>2008</v>
      </c>
      <c r="D808" s="38" t="s">
        <v>2472</v>
      </c>
      <c r="E808" s="76" t="str">
        <f>IF(ISNUMBER(SEARCH("http",Shares[[#This Row],[Video Text]])),HYPERLINK(Shares[[#This Row],[Video Text]],"Video Link"),"")</f>
        <v>Video Link</v>
      </c>
      <c r="F808" s="38" t="str">
        <f>IF(Shares[[#This Row],[File Name]]&lt;&gt;"",TRIM(LEFT(Shares[[#This Row],[File Name]],SEARCH("-",Shares[[#This Row],[File Name]],1)-1)),"")</f>
        <v>Carol of The Bells (Epic Trailer Version)</v>
      </c>
      <c r="G808" s="38" t="s">
        <v>2478</v>
      </c>
      <c r="H808" s="8" t="s">
        <v>30</v>
      </c>
      <c r="I808" s="15" t="s">
        <v>2373</v>
      </c>
      <c r="J808" s="39">
        <v>44480</v>
      </c>
      <c r="K808" s="18" t="s">
        <v>2355</v>
      </c>
    </row>
    <row r="809" spans="2:11" x14ac:dyDescent="0.25">
      <c r="B809" s="15" t="s">
        <v>2473</v>
      </c>
      <c r="C809" s="37" t="s">
        <v>2010</v>
      </c>
      <c r="D809" s="38" t="s">
        <v>2475</v>
      </c>
      <c r="E809" s="76" t="str">
        <f>IF(ISNUMBER(SEARCH("http",Shares[[#This Row],[Video Text]])),HYPERLINK(Shares[[#This Row],[Video Text]],"Video Link"),"")</f>
        <v>Video Link</v>
      </c>
      <c r="F809" s="38" t="str">
        <f>IF(Shares[[#This Row],[File Name]]&lt;&gt;"",TRIM(LEFT(Shares[[#This Row],[File Name]],SEARCH("-",Shares[[#This Row],[File Name]],1)-1)),"")</f>
        <v>Red Light Green Light</v>
      </c>
      <c r="G809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0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09" s="15" t="s">
        <v>2474</v>
      </c>
      <c r="J809" s="39">
        <v>44480</v>
      </c>
      <c r="K809" s="18"/>
    </row>
    <row r="810" spans="2:11" x14ac:dyDescent="0.25">
      <c r="B810" s="15" t="s">
        <v>2476</v>
      </c>
      <c r="C810" s="37" t="s">
        <v>2008</v>
      </c>
      <c r="D810" s="38" t="s">
        <v>2479</v>
      </c>
      <c r="E810" s="76" t="str">
        <f>IF(ISNUMBER(SEARCH("http",Shares[[#This Row],[Video Text]])),HYPERLINK(Shares[[#This Row],[Video Text]],"Video Link"),"")</f>
        <v>Video Link</v>
      </c>
      <c r="F810" s="38" t="str">
        <f>IF(Shares[[#This Row],[File Name]]&lt;&gt;"",TRIM(LEFT(Shares[[#This Row],[File Name]],SEARCH("-",Shares[[#This Row],[File Name]],1)-1)),"")</f>
        <v>Wreck The Malls</v>
      </c>
      <c r="G810" s="38" t="str">
        <f>IF(Shares[[#This Row],[File Name]]&lt;&gt;"",TRIM(MID(Shares[[#This Row],[File Name]],SEARCH("-",Shares[[#This Row],[File Name]])+1,SEARCH("(",Shares[[#This Row],[File Name]]) - SEARCH("-",Shares[[#This Row],[File Name]])-1)),"")</f>
        <v>Bob Rivers</v>
      </c>
      <c r="H8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0" s="15" t="s">
        <v>2477</v>
      </c>
      <c r="J810" s="39">
        <v>44481</v>
      </c>
      <c r="K810" s="18"/>
    </row>
    <row r="811" spans="2:11" x14ac:dyDescent="0.25">
      <c r="B811" s="15" t="s">
        <v>2480</v>
      </c>
      <c r="C811" s="37" t="s">
        <v>2010</v>
      </c>
      <c r="D811" s="75" t="s">
        <v>2482</v>
      </c>
      <c r="E811" s="76" t="str">
        <f>IF(ISNUMBER(SEARCH("http",Shares[[#This Row],[Video Text]])),HYPERLINK(Shares[[#This Row],[Video Text]],"Video Link"),"")</f>
        <v>Video Link</v>
      </c>
      <c r="F811" s="38" t="str">
        <f>IF(Shares[[#This Row],[File Name]]&lt;&gt;"",TRIM(LEFT(Shares[[#This Row],[File Name]],SEARCH("-",Shares[[#This Row],[File Name]],1)-1)),"")</f>
        <v>Army of Me</v>
      </c>
      <c r="G811" s="38" t="str">
        <f>IF(Shares[[#This Row],[File Name]]&lt;&gt;"",TRIM(MID(Shares[[#This Row],[File Name]],SEARCH("-",Shares[[#This Row],[File Name]])+1,SEARCH("(",Shares[[#This Row],[File Name]]) - SEARCH("-",Shares[[#This Row],[File Name]])-1)),"")</f>
        <v>The Great Discord</v>
      </c>
      <c r="H8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1" s="15" t="s">
        <v>2481</v>
      </c>
      <c r="J811" s="39">
        <v>44481</v>
      </c>
      <c r="K811" s="18" t="s">
        <v>2355</v>
      </c>
    </row>
    <row r="812" spans="2:11" x14ac:dyDescent="0.25">
      <c r="B812" s="15" t="s">
        <v>2483</v>
      </c>
      <c r="C812" s="37" t="s">
        <v>2010</v>
      </c>
      <c r="D812" s="38"/>
      <c r="E812" s="76" t="str">
        <f>IF(ISNUMBER(SEARCH("http",Shares[[#This Row],[Video Text]])),HYPERLINK(Shares[[#This Row],[Video Text]],"Video Link"),"")</f>
        <v/>
      </c>
      <c r="F812" s="38" t="s">
        <v>37</v>
      </c>
      <c r="G812" s="38" t="s">
        <v>37</v>
      </c>
      <c r="H8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2" s="15" t="s">
        <v>14</v>
      </c>
      <c r="J812" s="39">
        <v>44481</v>
      </c>
      <c r="K812" s="18" t="s">
        <v>2355</v>
      </c>
    </row>
    <row r="813" spans="2:11" x14ac:dyDescent="0.25">
      <c r="B813" s="15" t="s">
        <v>2484</v>
      </c>
      <c r="C813" s="37" t="s">
        <v>2010</v>
      </c>
      <c r="D813" s="38"/>
      <c r="E813" s="77" t="s">
        <v>2485</v>
      </c>
      <c r="F813" s="38" t="str">
        <f>IF(Shares[[#This Row],[File Name]]&lt;&gt;"",TRIM(LEFT(Shares[[#This Row],[File Name]],SEARCH("-",Shares[[#This Row],[File Name]],1)-1)),"")</f>
        <v>Highway to Hell</v>
      </c>
      <c r="G813" s="38" t="str">
        <f>IF(Shares[[#This Row],[File Name]]&lt;&gt;"",TRIM(MID(Shares[[#This Row],[File Name]],SEARCH("-",Shares[[#This Row],[File Name]])+1,SEARCH("(",Shares[[#This Row],[File Name]]) - SEARCH("-",Shares[[#This Row],[File Name]])-1)),"")</f>
        <v>ACDC</v>
      </c>
      <c r="H8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13" s="15" t="s">
        <v>2179</v>
      </c>
      <c r="J813" s="39">
        <v>44481</v>
      </c>
      <c r="K813" s="18"/>
    </row>
    <row r="814" spans="2:11" x14ac:dyDescent="0.25">
      <c r="B814" s="15" t="s">
        <v>2486</v>
      </c>
      <c r="C814" s="37" t="s">
        <v>2010</v>
      </c>
      <c r="D814" s="75" t="s">
        <v>2487</v>
      </c>
      <c r="E814" s="76" t="str">
        <f>IF(ISNUMBER(SEARCH("http",Shares[[#This Row],[Video Text]])),HYPERLINK(Shares[[#This Row],[Video Text]],"Video Link"),"")</f>
        <v>Video Link</v>
      </c>
      <c r="F814" s="38" t="str">
        <f>IF(Shares[[#This Row],[File Name]]&lt;&gt;"",TRIM(LEFT(Shares[[#This Row],[File Name]],SEARCH("-",Shares[[#This Row],[File Name]],1)-1)),"")</f>
        <v>Stranger Things</v>
      </c>
      <c r="G814" s="38" t="str">
        <f>IF(Shares[[#This Row],[File Name]]&lt;&gt;"",TRIM(MID(Shares[[#This Row],[File Name]],SEARCH("-",Shares[[#This Row],[File Name]])+1,SEARCH("(",Shares[[#This Row],[File Name]]) - SEARCH("-",Shares[[#This Row],[File Name]])-1)),"")</f>
        <v>C418 Remix</v>
      </c>
      <c r="H8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4" s="15" t="s">
        <v>129</v>
      </c>
      <c r="J814" s="39">
        <v>44482</v>
      </c>
      <c r="K814" s="18" t="s">
        <v>2355</v>
      </c>
    </row>
    <row r="815" spans="2:11" x14ac:dyDescent="0.25">
      <c r="B815" s="15" t="s">
        <v>2488</v>
      </c>
      <c r="C815" s="37" t="s">
        <v>2010</v>
      </c>
      <c r="D815" s="38" t="s">
        <v>2489</v>
      </c>
      <c r="E815" s="76" t="str">
        <f>IF(ISNUMBER(SEARCH("http",Shares[[#This Row],[Video Text]])),HYPERLINK(Shares[[#This Row],[Video Text]],"Video Link"),"")</f>
        <v>Video Link</v>
      </c>
      <c r="F815" s="38" t="str">
        <f>IF(Shares[[#This Row],[File Name]]&lt;&gt;"",TRIM(LEFT(Shares[[#This Row],[File Name]],SEARCH("-",Shares[[#This Row],[File Name]],1)-1)),"")</f>
        <v>Beetlejuice Mashup</v>
      </c>
      <c r="G815" s="38" t="str">
        <f>IF(Shares[[#This Row],[File Name]]&lt;&gt;"",TRIM(MID(Shares[[#This Row],[File Name]],SEARCH("-",Shares[[#This Row],[File Name]])+1,SEARCH("(",Shares[[#This Row],[File Name]]) - SEARCH("-",Shares[[#This Row],[File Name]])-1)),"")</f>
        <v>Various Artists</v>
      </c>
      <c r="H8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5" s="15" t="s">
        <v>2111</v>
      </c>
      <c r="J815" s="39">
        <v>44482</v>
      </c>
      <c r="K815" s="18"/>
    </row>
    <row r="816" spans="2:11" x14ac:dyDescent="0.25">
      <c r="B816" s="15" t="s">
        <v>2490</v>
      </c>
      <c r="C816" s="37" t="s">
        <v>2010</v>
      </c>
      <c r="D816" s="38"/>
      <c r="E816" s="76" t="str">
        <f>IF(ISNUMBER(SEARCH("http",Shares[[#This Row],[Video Text]])),HYPERLINK(Shares[[#This Row],[Video Text]],"Video Link"),"")</f>
        <v/>
      </c>
      <c r="F816" s="38" t="s">
        <v>37</v>
      </c>
      <c r="G816" s="38" t="s">
        <v>37</v>
      </c>
      <c r="H8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16" s="15" t="s">
        <v>14</v>
      </c>
      <c r="J816" s="39">
        <v>44482</v>
      </c>
      <c r="K816" s="18"/>
    </row>
    <row r="817" spans="2:11" x14ac:dyDescent="0.25">
      <c r="B817" s="70" t="s">
        <v>2491</v>
      </c>
      <c r="C817" s="37" t="s">
        <v>2010</v>
      </c>
      <c r="D817" s="71" t="s">
        <v>2493</v>
      </c>
      <c r="E817" s="74" t="str">
        <f>IF(ISNUMBER(SEARCH("http",Shares[[#This Row],[Video Text]])),HYPERLINK(Shares[[#This Row],[Video Text]],"Video Link"),"")</f>
        <v>Video Link</v>
      </c>
      <c r="F817" s="38" t="str">
        <f>IF(Shares[[#This Row],[File Name]]&lt;&gt;"",TRIM(LEFT(Shares[[#This Row],[File Name]],SEARCH("-",Shares[[#This Row],[File Name]],1)-1)),"")</f>
        <v>WWE Wrestler Theme Mix</v>
      </c>
      <c r="G817" s="38" t="str">
        <f>IF(Shares[[#This Row],[File Name]]&lt;&gt;"",TRIM(MID(Shares[[#This Row],[File Name]],SEARCH("-",Shares[[#This Row],[File Name]])+1,SEARCH("(",Shares[[#This Row],[File Name]]) - SEARCH("-",Shares[[#This Row],[File Name]])-1)),"")</f>
        <v>WWE</v>
      </c>
      <c r="H8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17" s="70" t="s">
        <v>2492</v>
      </c>
      <c r="J817" s="39">
        <v>44482</v>
      </c>
      <c r="K817" s="72"/>
    </row>
    <row r="818" spans="2:11" x14ac:dyDescent="0.25">
      <c r="B818" s="15" t="s">
        <v>2495</v>
      </c>
      <c r="C818" s="37" t="s">
        <v>37</v>
      </c>
      <c r="D818" s="38" t="s">
        <v>2496</v>
      </c>
      <c r="E818" s="76" t="str">
        <f>IF(ISNUMBER(SEARCH("http",Shares[[#This Row],[Video Text]])),HYPERLINK(Shares[[#This Row],[Video Text]],"Video Link"),"")</f>
        <v>Video Link</v>
      </c>
      <c r="F818" s="38" t="str">
        <f>IF(Shares[[#This Row],[File Name]]&lt;&gt;"",TRIM(LEFT(Shares[[#This Row],[File Name]],SEARCH("-",Shares[[#This Row],[File Name]],1)-1)),"")</f>
        <v>Bear Down</v>
      </c>
      <c r="G818" s="38" t="str">
        <f>IF(Shares[[#This Row],[File Name]]&lt;&gt;"",TRIM(MID(Shares[[#This Row],[File Name]],SEARCH("-",Shares[[#This Row],[File Name]])+1,SEARCH("(",Shares[[#This Row],[File Name]]) - SEARCH("-",Shares[[#This Row],[File Name]])-1)),"")</f>
        <v>Chicago Bears</v>
      </c>
      <c r="H818" s="8" t="s">
        <v>30</v>
      </c>
      <c r="I818" s="15" t="s">
        <v>2340</v>
      </c>
      <c r="J818" s="39">
        <v>44483</v>
      </c>
      <c r="K818" s="18"/>
    </row>
    <row r="819" spans="2:11" x14ac:dyDescent="0.25">
      <c r="B819" s="15" t="s">
        <v>2497</v>
      </c>
      <c r="C819" s="37" t="s">
        <v>2008</v>
      </c>
      <c r="D819" s="38" t="s">
        <v>2498</v>
      </c>
      <c r="E819" s="76" t="str">
        <f>IF(ISNUMBER(SEARCH("http",Shares[[#This Row],[Video Text]])),HYPERLINK(Shares[[#This Row],[Video Text]],"Video Link"),"")</f>
        <v>Video Link</v>
      </c>
      <c r="F819" s="38" t="str">
        <f>IF(Shares[[#This Row],[File Name]]&lt;&gt;"",TRIM(LEFT(Shares[[#This Row],[File Name]],SEARCH("-",Shares[[#This Row],[File Name]],1)-1)),"")</f>
        <v>Snoop Dog</v>
      </c>
      <c r="G819" s="38" t="str">
        <f>IF(Shares[[#This Row],[File Name]]&lt;&gt;"",TRIM(MID(Shares[[#This Row],[File Name]],SEARCH("-",Shares[[#This Row],[File Name]])+1,SEARCH("(",Shares[[#This Row],[File Name]]) - SEARCH("-",Shares[[#This Row],[File Name]])-1)),"")</f>
        <v>Winter Wonderland</v>
      </c>
      <c r="H819" s="8" t="s">
        <v>30</v>
      </c>
      <c r="I819" s="15" t="s">
        <v>2368</v>
      </c>
      <c r="J819" s="39">
        <v>44483</v>
      </c>
      <c r="K819" s="18"/>
    </row>
    <row r="820" spans="2:11" x14ac:dyDescent="0.25">
      <c r="B820" s="15" t="s">
        <v>1615</v>
      </c>
      <c r="C820" s="37" t="s">
        <v>2010</v>
      </c>
      <c r="D820" s="38"/>
      <c r="E820" s="76" t="str">
        <f>IF(ISNUMBER(SEARCH("http",Shares[[#This Row],[Video Text]])),HYPERLINK(Shares[[#This Row],[Video Text]],"Video Link"),"")</f>
        <v/>
      </c>
      <c r="F820" s="38" t="s">
        <v>37</v>
      </c>
      <c r="G820" s="38" t="s">
        <v>37</v>
      </c>
      <c r="H8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Singing Face</v>
      </c>
      <c r="I820" s="15" t="s">
        <v>1378</v>
      </c>
      <c r="J820" s="39">
        <v>44484</v>
      </c>
      <c r="K820" s="18"/>
    </row>
    <row r="821" spans="2:11" x14ac:dyDescent="0.25">
      <c r="B821" s="15" t="s">
        <v>2499</v>
      </c>
      <c r="C821" s="37" t="s">
        <v>2008</v>
      </c>
      <c r="D821" s="75" t="s">
        <v>2501</v>
      </c>
      <c r="E821" s="76" t="str">
        <f>IF(ISNUMBER(SEARCH("http",Shares[[#This Row],[Video Text]])),HYPERLINK(Shares[[#This Row],[Video Text]],"Video Link"),"")</f>
        <v>Video Link</v>
      </c>
      <c r="F821" s="38" t="str">
        <f>IF(Shares[[#This Row],[File Name]]&lt;&gt;"",TRIM(LEFT(Shares[[#This Row],[File Name]],SEARCH("-",Shares[[#This Row],[File Name]],1)-1)),"")</f>
        <v>Miracle</v>
      </c>
      <c r="G821" s="38" t="str">
        <f>IF(Shares[[#This Row],[File Name]]&lt;&gt;"",TRIM(MID(Shares[[#This Row],[File Name]],SEARCH("-",Shares[[#This Row],[File Name]])+1,SEARCH("(",Shares[[#This Row],[File Name]]) - SEARCH("-",Shares[[#This Row],[File Name]])-1)),"")</f>
        <v>Matisayu</v>
      </c>
      <c r="H8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1" s="15" t="s">
        <v>2500</v>
      </c>
      <c r="J821" s="39">
        <v>44484</v>
      </c>
      <c r="K821" s="18"/>
    </row>
    <row r="822" spans="2:11" x14ac:dyDescent="0.25">
      <c r="B822" s="15" t="s">
        <v>2502</v>
      </c>
      <c r="C822" s="37" t="s">
        <v>2008</v>
      </c>
      <c r="D822" s="75" t="s">
        <v>2503</v>
      </c>
      <c r="E822" s="76" t="str">
        <f>IF(ISNUMBER(SEARCH("http",Shares[[#This Row],[Video Text]])),HYPERLINK(Shares[[#This Row],[Video Text]],"Video Link"),"")</f>
        <v>Video Link</v>
      </c>
      <c r="F822" s="38" t="str">
        <f>IF(Shares[[#This Row],[File Name]]&lt;&gt;"",TRIM(LEFT(Shares[[#This Row],[File Name]],SEARCH("-",Shares[[#This Row],[File Name]],1)-1)),"")</f>
        <v>Sound Of Silence</v>
      </c>
      <c r="G822" s="38" t="str">
        <f>IF(Shares[[#This Row],[File Name]]&lt;&gt;"",TRIM(MID(Shares[[#This Row],[File Name]],SEARCH("-",Shares[[#This Row],[File Name]])+1,SEARCH("(",Shares[[#This Row],[File Name]]) - SEARCH("-",Shares[[#This Row],[File Name]])-1)),"")</f>
        <v>Disturbed</v>
      </c>
      <c r="H822" s="8" t="s">
        <v>1487</v>
      </c>
      <c r="I822" s="15" t="s">
        <v>782</v>
      </c>
      <c r="J822" s="39">
        <v>44485</v>
      </c>
      <c r="K822" s="18"/>
    </row>
    <row r="823" spans="2:11" x14ac:dyDescent="0.25">
      <c r="B823" s="15" t="s">
        <v>2504</v>
      </c>
      <c r="C823" s="37" t="s">
        <v>2010</v>
      </c>
      <c r="D823" s="38" t="s">
        <v>2506</v>
      </c>
      <c r="E823" s="76" t="str">
        <f>IF(ISNUMBER(SEARCH("http",Shares[[#This Row],[Video Text]])),HYPERLINK(Shares[[#This Row],[Video Text]],"Video Link"),"")</f>
        <v>Video Link</v>
      </c>
      <c r="F823" s="38" t="str">
        <f>IF(Shares[[#This Row],[File Name]]&lt;&gt;"",TRIM(LEFT(Shares[[#This Row],[File Name]],SEARCH("-",Shares[[#This Row],[File Name]],1)-1)),"")</f>
        <v>Her Name Is Alice</v>
      </c>
      <c r="G823" s="38" t="str">
        <f>IF(Shares[[#This Row],[File Name]]&lt;&gt;"",TRIM(MID(Shares[[#This Row],[File Name]],SEARCH("-",Shares[[#This Row],[File Name]])+1,SEARCH("(",Shares[[#This Row],[File Name]]) - SEARCH("-",Shares[[#This Row],[File Name]])-1)),"")</f>
        <v>Shinedown</v>
      </c>
      <c r="H8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23" s="15" t="s">
        <v>2505</v>
      </c>
      <c r="J823" s="39">
        <v>44486</v>
      </c>
      <c r="K823" s="18"/>
    </row>
    <row r="824" spans="2:11" x14ac:dyDescent="0.25">
      <c r="B824" s="15" t="s">
        <v>2507</v>
      </c>
      <c r="C824" s="37" t="s">
        <v>2008</v>
      </c>
      <c r="D824" s="75" t="s">
        <v>2508</v>
      </c>
      <c r="E824" s="76" t="str">
        <f>IF(ISNUMBER(SEARCH("http",Shares[[#This Row],[Video Text]])),HYPERLINK(Shares[[#This Row],[Video Text]],"Video Link"),"")</f>
        <v>Video Link</v>
      </c>
      <c r="F824" s="38" t="str">
        <f>IF(Shares[[#This Row],[File Name]]&lt;&gt;"",TRIM(LEFT(Shares[[#This Row],[File Name]],SEARCH("-",Shares[[#This Row],[File Name]],1)-1)),"")</f>
        <v>Fancy Like</v>
      </c>
      <c r="G824" s="38" t="str">
        <f>IF(Shares[[#This Row],[File Name]]&lt;&gt;"",TRIM(MID(Shares[[#This Row],[File Name]],SEARCH("-",Shares[[#This Row],[File Name]])+1,SEARCH("(",Shares[[#This Row],[File Name]]) - SEARCH("-",Shares[[#This Row],[File Name]])-1)),"")</f>
        <v>Walker Hayes</v>
      </c>
      <c r="H8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4" s="15" t="s">
        <v>432</v>
      </c>
      <c r="J824" s="39">
        <v>44486</v>
      </c>
      <c r="K824" s="18"/>
    </row>
    <row r="825" spans="2:11" x14ac:dyDescent="0.25">
      <c r="B825" s="15" t="s">
        <v>2509</v>
      </c>
      <c r="C825" s="37" t="s">
        <v>2008</v>
      </c>
      <c r="D825" s="38" t="s">
        <v>2510</v>
      </c>
      <c r="E825" s="76" t="str">
        <f>IF(ISNUMBER(SEARCH("http",Shares[[#This Row],[Video Text]])),HYPERLINK(Shares[[#This Row],[Video Text]],"Video Link"),"")</f>
        <v>Video Link</v>
      </c>
      <c r="F825" s="38" t="str">
        <f>IF(Shares[[#This Row],[File Name]]&lt;&gt;"",TRIM(LEFT(Shares[[#This Row],[File Name]],SEARCH("-",Shares[[#This Row],[File Name]],1)-1)),"")</f>
        <v>Carol Of The Mandalorian Mashup</v>
      </c>
      <c r="G825" s="38" t="str">
        <f>IF(Shares[[#This Row],[File Name]]&lt;&gt;"",TRIM(MID(Shares[[#This Row],[File Name]],SEARCH("-",Shares[[#This Row],[File Name]])+1,SEARCH("(",Shares[[#This Row],[File Name]]) - SEARCH("-",Shares[[#This Row],[File Name]])-1)),"")</f>
        <v>AtinPiano</v>
      </c>
      <c r="H8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5" s="15" t="s">
        <v>326</v>
      </c>
      <c r="J825" s="39">
        <v>44486</v>
      </c>
      <c r="K825" s="18"/>
    </row>
    <row r="826" spans="2:11" x14ac:dyDescent="0.25">
      <c r="B826" s="15" t="s">
        <v>2511</v>
      </c>
      <c r="C826" s="37" t="s">
        <v>2008</v>
      </c>
      <c r="D826" s="38" t="s">
        <v>2513</v>
      </c>
      <c r="E826" s="76" t="str">
        <f>IF(ISNUMBER(SEARCH("http",Shares[[#This Row],[Video Text]])),HYPERLINK(Shares[[#This Row],[Video Text]],"Video Link"),"")</f>
        <v>Video Link</v>
      </c>
      <c r="F826" s="38" t="str">
        <f>IF(Shares[[#This Row],[File Name]]&lt;&gt;"",TRIM(LEFT(Shares[[#This Row],[File Name]],SEARCH("-",Shares[[#This Row],[File Name]],1)-1)),"")</f>
        <v>The Mandalorian</v>
      </c>
      <c r="G826" s="38" t="str">
        <f>IF(Shares[[#This Row],[File Name]]&lt;&gt;"",TRIM(MID(Shares[[#This Row],[File Name]],SEARCH("-",Shares[[#This Row],[File Name]])+1,SEARCH("(",Shares[[#This Row],[File Name]]) - SEARCH("-",Shares[[#This Row],[File Name]])-1)),"")</f>
        <v>Ludwig Göransson</v>
      </c>
      <c r="H8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6" s="15" t="s">
        <v>2512</v>
      </c>
      <c r="J826" s="39">
        <v>44487</v>
      </c>
      <c r="K826" s="18" t="s">
        <v>2355</v>
      </c>
    </row>
    <row r="827" spans="2:11" x14ac:dyDescent="0.25">
      <c r="B827" s="15" t="s">
        <v>2514</v>
      </c>
      <c r="C827" s="37" t="s">
        <v>2010</v>
      </c>
      <c r="D827" s="75" t="s">
        <v>2515</v>
      </c>
      <c r="E827" s="76" t="str">
        <f>IF(ISNUMBER(SEARCH("http",Shares[[#This Row],[Video Text]])),HYPERLINK(Shares[[#This Row],[Video Text]],"Video Link"),"")</f>
        <v>Video Link</v>
      </c>
      <c r="F827" s="38" t="str">
        <f>IF(Shares[[#This Row],[File Name]]&lt;&gt;"",TRIM(LEFT(Shares[[#This Row],[File Name]],SEARCH("-",Shares[[#This Row],[File Name]],1)-1)),"")</f>
        <v>Resident Evil Main Theme</v>
      </c>
      <c r="G827" s="38" t="str">
        <f>IF(Shares[[#This Row],[File Name]]&lt;&gt;"",TRIM(MID(Shares[[#This Row],[File Name]],SEARCH("-",Shares[[#This Row],[File Name]])+1,SEARCH("(",Shares[[#This Row],[File Name]]) - SEARCH("-",Shares[[#This Row],[File Name]])-1)),"")</f>
        <v>Marilyn Manson</v>
      </c>
      <c r="H8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7" s="15" t="s">
        <v>2404</v>
      </c>
      <c r="J827" s="39">
        <v>44487</v>
      </c>
      <c r="K827" s="18"/>
    </row>
    <row r="828" spans="2:11" x14ac:dyDescent="0.25">
      <c r="B828" s="15" t="s">
        <v>2516</v>
      </c>
      <c r="C828" s="37" t="s">
        <v>2008</v>
      </c>
      <c r="D828" s="38" t="s">
        <v>2518</v>
      </c>
      <c r="E828" s="76" t="str">
        <f>IF(ISNUMBER(SEARCH("http",Shares[[#This Row],[Video Text]])),HYPERLINK(Shares[[#This Row],[Video Text]],"Video Link"),"")</f>
        <v>Video Link</v>
      </c>
      <c r="F828" s="38" t="str">
        <f>IF(Shares[[#This Row],[File Name]]&lt;&gt;"",TRIM(LEFT(Shares[[#This Row],[File Name]],SEARCH("-",Shares[[#This Row],[File Name]],1)-1)),"")</f>
        <v>Christmas</v>
      </c>
      <c r="G828" s="38" t="str">
        <f>IF(Shares[[#This Row],[File Name]]&lt;&gt;"",TRIM(MID(Shares[[#This Row],[File Name]],SEARCH("-",Shares[[#This Row],[File Name]])+1,SEARCH("(",Shares[[#This Row],[File Name]]) - SEARCH("-",Shares[[#This Row],[File Name]])-1)),"")</f>
        <v>Ping Pong</v>
      </c>
      <c r="H8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28" s="15" t="s">
        <v>2517</v>
      </c>
      <c r="J828" s="39">
        <v>44488</v>
      </c>
      <c r="K828" s="18"/>
    </row>
    <row r="829" spans="2:11" x14ac:dyDescent="0.25">
      <c r="B829" s="15" t="s">
        <v>2519</v>
      </c>
      <c r="C829" s="37" t="s">
        <v>2008</v>
      </c>
      <c r="D829" s="38"/>
      <c r="E829" s="76" t="str">
        <f>IF(ISNUMBER(SEARCH("http",Shares[[#This Row],[Video Text]])),HYPERLINK(Shares[[#This Row],[Video Text]],"Video Link"),"")</f>
        <v/>
      </c>
      <c r="F829" s="38" t="str">
        <f>IF(Shares[[#This Row],[File Name]]&lt;&gt;"",TRIM(LEFT(Shares[[#This Row],[File Name]],SEARCH("-",Shares[[#This Row],[File Name]],1)-1)),"")</f>
        <v>Remember Me [Ernesto De La Cruz]</v>
      </c>
      <c r="G829" s="38" t="str">
        <f>IF(Shares[[#This Row],[File Name]]&lt;&gt;"",TRIM(MID(Shares[[#This Row],[File Name]],SEARCH("-",Shares[[#This Row],[File Name]])+1,SEARCH("(",Shares[[#This Row],[File Name]]) - SEARCH("-",Shares[[#This Row],[File Name]])-1)),"")</f>
        <v>Benjamin Bratt</v>
      </c>
      <c r="H8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29" s="15" t="s">
        <v>2175</v>
      </c>
      <c r="J829" s="39">
        <v>44488</v>
      </c>
      <c r="K829" s="18"/>
    </row>
    <row r="830" spans="2:11" x14ac:dyDescent="0.25">
      <c r="B830" s="15" t="s">
        <v>2520</v>
      </c>
      <c r="C830" s="37" t="s">
        <v>2008</v>
      </c>
      <c r="D830" s="58" t="s">
        <v>2521</v>
      </c>
      <c r="E830" s="76" t="str">
        <f>IF(ISNUMBER(SEARCH("http",Shares[[#This Row],[Video Text]])),HYPERLINK(Shares[[#This Row],[Video Text]],"Video Link"),"")</f>
        <v>Video Link</v>
      </c>
      <c r="F830" s="38" t="str">
        <f>IF(Shares[[#This Row],[File Name]]&lt;&gt;"",TRIM(LEFT(Shares[[#This Row],[File Name]],SEARCH("-",Shares[[#This Row],[File Name]],1)-1)),"")</f>
        <v>Carol Of The Bells Trap Mix</v>
      </c>
      <c r="G830" s="38" t="str">
        <f>IF(Shares[[#This Row],[File Name]]&lt;&gt;"",TRIM(MID(Shares[[#This Row],[File Name]],SEARCH("-",Shares[[#This Row],[File Name]])+1,SEARCH("(",Shares[[#This Row],[File Name]]) - SEARCH("-",Shares[[#This Row],[File Name]])-1)),"")</f>
        <v>Helio Kiyoshi &amp; Tices</v>
      </c>
      <c r="H8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0" s="15" t="s">
        <v>1393</v>
      </c>
      <c r="J830" s="39">
        <v>44488</v>
      </c>
      <c r="K830" s="18"/>
    </row>
    <row r="831" spans="2:11" x14ac:dyDescent="0.25">
      <c r="B831" s="15" t="s">
        <v>2522</v>
      </c>
      <c r="C831" s="37" t="s">
        <v>2008</v>
      </c>
      <c r="D831" s="38" t="s">
        <v>2524</v>
      </c>
      <c r="E831" s="76" t="str">
        <f>IF(ISNUMBER(SEARCH("http",Shares[[#This Row],[Video Text]])),HYPERLINK(Shares[[#This Row],[Video Text]],"Video Link"),"")</f>
        <v>Video Link</v>
      </c>
      <c r="F831" s="38" t="str">
        <f>IF(Shares[[#This Row],[File Name]]&lt;&gt;"",TRIM(LEFT(Shares[[#This Row],[File Name]],SEARCH("-",Shares[[#This Row],[File Name]],1)-1)),"")</f>
        <v>Grandma Got Run Over By A Reindeer</v>
      </c>
      <c r="G831" s="38" t="str">
        <f>IF(Shares[[#This Row],[File Name]]&lt;&gt;"",TRIM(MID(Shares[[#This Row],[File Name]],SEARCH("-",Shares[[#This Row],[File Name]])+1,SEARCH("(",Shares[[#This Row],[File Name]]) - SEARCH("-",Shares[[#This Row],[File Name]])-1)),"")</f>
        <v>Reel Big Fish</v>
      </c>
      <c r="H8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1" s="15" t="s">
        <v>2523</v>
      </c>
      <c r="J831" s="39">
        <v>44488</v>
      </c>
      <c r="K831" s="18"/>
    </row>
    <row r="832" spans="2:11" x14ac:dyDescent="0.25">
      <c r="B832" s="15" t="s">
        <v>2525</v>
      </c>
      <c r="C832" s="37" t="s">
        <v>2008</v>
      </c>
      <c r="D832" s="38" t="s">
        <v>2527</v>
      </c>
      <c r="E832" s="76" t="str">
        <f>IF(ISNUMBER(SEARCH("http",Shares[[#This Row],[Video Text]])),HYPERLINK(Shares[[#This Row],[Video Text]],"Video Link"),"")</f>
        <v>Video Link</v>
      </c>
      <c r="F832" s="38" t="str">
        <f>IF(Shares[[#This Row],[File Name]]&lt;&gt;"",TRIM(LEFT(Shares[[#This Row],[File Name]],SEARCH("-",Shares[[#This Row],[File Name]],1)-1)),"")</f>
        <v>Once There Was A Snowman</v>
      </c>
      <c r="G832" s="38" t="str">
        <f>IF(Shares[[#This Row],[File Name]]&lt;&gt;"",TRIM(MID(Shares[[#This Row],[File Name]],SEARCH("-",Shares[[#This Row],[File Name]])+1,SEARCH("(",Shares[[#This Row],[File Name]]) - SEARCH("-",Shares[[#This Row],[File Name]])-1)),"")</f>
        <v>Unknown</v>
      </c>
      <c r="H8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2" s="15" t="s">
        <v>2526</v>
      </c>
      <c r="J832" s="39">
        <v>44490</v>
      </c>
      <c r="K832" s="18"/>
    </row>
    <row r="833" spans="2:11" x14ac:dyDescent="0.25">
      <c r="B833" s="70" t="s">
        <v>2528</v>
      </c>
      <c r="C833" s="40" t="s">
        <v>2010</v>
      </c>
      <c r="D833" s="71" t="s">
        <v>2529</v>
      </c>
      <c r="E833" s="74" t="str">
        <f>IF(ISNUMBER(SEARCH("http",Shares[[#This Row],[Video Text]])),HYPERLINK(Shares[[#This Row],[Video Text]],"Video Link"),"")</f>
        <v>Video Link</v>
      </c>
      <c r="F833" s="38" t="str">
        <f>IF(Shares[[#This Row],[File Name]]&lt;&gt;"",TRIM(LEFT(Shares[[#This Row],[File Name]],SEARCH("-",Shares[[#This Row],[File Name]],1)-1)),"")</f>
        <v>Men In Black</v>
      </c>
      <c r="G833" s="38" t="str">
        <f>IF(Shares[[#This Row],[File Name]]&lt;&gt;"",TRIM(MID(Shares[[#This Row],[File Name]],SEARCH("-",Shares[[#This Row],[File Name]])+1,SEARCH("(",Shares[[#This Row],[File Name]]) - SEARCH("-",Shares[[#This Row],[File Name]])-1)),"")</f>
        <v>Will Smith</v>
      </c>
      <c r="H8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33" s="70" t="s">
        <v>966</v>
      </c>
      <c r="J833" s="39">
        <v>44490</v>
      </c>
      <c r="K833" s="72"/>
    </row>
    <row r="834" spans="2:11" x14ac:dyDescent="0.25">
      <c r="B834" s="15" t="s">
        <v>2530</v>
      </c>
      <c r="C834" s="40" t="s">
        <v>2010</v>
      </c>
      <c r="D834" s="38" t="s">
        <v>2531</v>
      </c>
      <c r="E834" s="76" t="str">
        <f>IF(ISNUMBER(SEARCH("http",Shares[[#This Row],[Video Text]])),HYPERLINK(Shares[[#This Row],[Video Text]],"Video Link"),"")</f>
        <v>Video Link</v>
      </c>
      <c r="F834" s="38" t="str">
        <f>IF(Shares[[#This Row],[File Name]]&lt;&gt;"",TRIM(LEFT(Shares[[#This Row],[File Name]],SEARCH("-",Shares[[#This Row],[File Name]],1)-1)),"")</f>
        <v>Say My Name</v>
      </c>
      <c r="G834" s="38" t="str">
        <f>IF(Shares[[#This Row],[File Name]]&lt;&gt;"",TRIM(MID(Shares[[#This Row],[File Name]],SEARCH("-",Shares[[#This Row],[File Name]])+1,SEARCH("(",Shares[[#This Row],[File Name]]) - SEARCH("-",Shares[[#This Row],[File Name]])-1)),"")</f>
        <v>Candyman Trailer</v>
      </c>
      <c r="H8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4" s="15" t="s">
        <v>2404</v>
      </c>
      <c r="J834" s="39">
        <v>44490</v>
      </c>
      <c r="K834" s="18"/>
    </row>
    <row r="835" spans="2:11" x14ac:dyDescent="0.25">
      <c r="B835" s="15" t="s">
        <v>2532</v>
      </c>
      <c r="C835" s="37" t="s">
        <v>2013</v>
      </c>
      <c r="D835" s="38" t="s">
        <v>2533</v>
      </c>
      <c r="E835" s="76" t="str">
        <f>IF(ISNUMBER(SEARCH("http",Shares[[#This Row],[Video Text]])),HYPERLINK(Shares[[#This Row],[Video Text]],"Video Link"),"")</f>
        <v>Video Link</v>
      </c>
      <c r="F835" s="38" t="str">
        <f>IF(Shares[[#This Row],[File Name]]&lt;&gt;"",TRIM(LEFT(Shares[[#This Row],[File Name]],SEARCH("-",Shares[[#This Row],[File Name]],1)-1)),"")</f>
        <v>The Star Spangled Banner</v>
      </c>
      <c r="G835" s="38" t="str">
        <f>IF(Shares[[#This Row],[File Name]]&lt;&gt;"",TRIM(MID(Shares[[#This Row],[File Name]],SEARCH("-",Shares[[#This Row],[File Name]])+1,SEARCH("(",Shares[[#This Row],[File Name]]) - SEARCH("-",Shares[[#This Row],[File Name]])-1)),"")</f>
        <v>Madison Rising</v>
      </c>
      <c r="H8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5" s="15" t="s">
        <v>393</v>
      </c>
      <c r="J835" s="39">
        <v>44491</v>
      </c>
      <c r="K835" s="18"/>
    </row>
    <row r="836" spans="2:11" x14ac:dyDescent="0.25">
      <c r="B836" s="15" t="s">
        <v>2534</v>
      </c>
      <c r="C836" s="40" t="s">
        <v>2010</v>
      </c>
      <c r="D836" s="38" t="s">
        <v>2552</v>
      </c>
      <c r="E836" s="76" t="str">
        <f>IF(ISNUMBER(SEARCH("http",Shares[[#This Row],[Video Text]])),HYPERLINK(Shares[[#This Row],[Video Text]],"Video Link"),"")</f>
        <v>Video Link</v>
      </c>
      <c r="F836" s="38" t="str">
        <f>IF(Shares[[#This Row],[File Name]]&lt;&gt;"",TRIM(LEFT(Shares[[#This Row],[File Name]],SEARCH("-",Shares[[#This Row],[File Name]],1)-1)),"")</f>
        <v>Howlin For You</v>
      </c>
      <c r="G836" s="38" t="str">
        <f>IF(Shares[[#This Row],[File Name]]&lt;&gt;"",TRIM(MID(Shares[[#This Row],[File Name]],SEARCH("-",Shares[[#This Row],[File Name]])+1,SEARCH("(",Shares[[#This Row],[File Name]]) - SEARCH("-",Shares[[#This Row],[File Name]])-1)),"")</f>
        <v>The Black Keys</v>
      </c>
      <c r="H8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</v>
      </c>
      <c r="I836" s="15" t="s">
        <v>2547</v>
      </c>
      <c r="J836" s="39">
        <v>44491</v>
      </c>
      <c r="K836" s="18" t="s">
        <v>2355</v>
      </c>
    </row>
    <row r="837" spans="2:11" x14ac:dyDescent="0.25">
      <c r="B837" s="15" t="s">
        <v>2535</v>
      </c>
      <c r="C837" s="40" t="s">
        <v>2010</v>
      </c>
      <c r="D837" s="75" t="s">
        <v>2553</v>
      </c>
      <c r="E837" s="76" t="str">
        <f>IF(ISNUMBER(SEARCH("http",Shares[[#This Row],[Video Text]])),HYPERLINK(Shares[[#This Row],[Video Text]],"Video Link"),"")</f>
        <v>Video Link</v>
      </c>
      <c r="F837" s="38" t="str">
        <f>IF(Shares[[#This Row],[File Name]]&lt;&gt;"",TRIM(LEFT(Shares[[#This Row],[File Name]],SEARCH("-",Shares[[#This Row],[File Name]],1)-1)),"")</f>
        <v>You Can't Hide</v>
      </c>
      <c r="G837" s="38" t="str">
        <f>IF(Shares[[#This Row],[File Name]]&lt;&gt;"",TRIM(MID(Shares[[#This Row],[File Name]],SEARCH("-",Shares[[#This Row],[File Name]])+1,SEARCH("(",Shares[[#This Row],[File Name]]) - SEARCH("-",Shares[[#This Row],[File Name]])-1)),"")</f>
        <v>FNAF</v>
      </c>
      <c r="H8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37" s="15" t="s">
        <v>1421</v>
      </c>
      <c r="J837" s="39">
        <v>44493</v>
      </c>
      <c r="K837" s="18"/>
    </row>
    <row r="838" spans="2:11" x14ac:dyDescent="0.25">
      <c r="B838" s="15" t="s">
        <v>2536</v>
      </c>
      <c r="C838" s="37" t="s">
        <v>2008</v>
      </c>
      <c r="D838" s="38" t="s">
        <v>2554</v>
      </c>
      <c r="E838" s="76" t="str">
        <f>IF(ISNUMBER(SEARCH("http",Shares[[#This Row],[Video Text]])),HYPERLINK(Shares[[#This Row],[Video Text]],"Video Link"),"")</f>
        <v>Video Link</v>
      </c>
      <c r="F838" s="38" t="str">
        <f>IF(Shares[[#This Row],[File Name]]&lt;&gt;"",TRIM(LEFT(Shares[[#This Row],[File Name]],SEARCH("-",Shares[[#This Row],[File Name]],1)-1)),"")</f>
        <v>All Of Me</v>
      </c>
      <c r="G838" s="38" t="str">
        <f>IF(Shares[[#This Row],[File Name]]&lt;&gt;"",TRIM(MID(Shares[[#This Row],[File Name]],SEARCH("-",Shares[[#This Row],[File Name]])+1,SEARCH("(",Shares[[#This Row],[File Name]]) - SEARCH("-",Shares[[#This Row],[File Name]])-1)),"")</f>
        <v>John Legend</v>
      </c>
      <c r="H8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38" s="15" t="s">
        <v>2548</v>
      </c>
      <c r="J838" s="39">
        <v>44493</v>
      </c>
      <c r="K838" s="18" t="s">
        <v>2355</v>
      </c>
    </row>
    <row r="839" spans="2:11" x14ac:dyDescent="0.25">
      <c r="B839" s="15" t="s">
        <v>2537</v>
      </c>
      <c r="C839" s="40" t="s">
        <v>2010</v>
      </c>
      <c r="D839" s="38" t="s">
        <v>2555</v>
      </c>
      <c r="E839" s="76" t="str">
        <f>IF(ISNUMBER(SEARCH("http",Shares[[#This Row],[Video Text]])),HYPERLINK(Shares[[#This Row],[Video Text]],"Video Link"),"")</f>
        <v>Video Link</v>
      </c>
      <c r="F839" s="38" t="str">
        <f>IF(Shares[[#This Row],[File Name]]&lt;&gt;"",TRIM(LEFT(Shares[[#This Row],[File Name]],SEARCH("-",Shares[[#This Row],[File Name]],1)-1)),"")</f>
        <v>Rave In The Grave</v>
      </c>
      <c r="G839" s="38" t="str">
        <f>IF(Shares[[#This Row],[File Name]]&lt;&gt;"",TRIM(MID(Shares[[#This Row],[File Name]],SEARCH("-",Shares[[#This Row],[File Name]])+1,SEARCH("(",Shares[[#This Row],[File Name]]) - SEARCH("-",Shares[[#This Row],[File Name]])-1)),"")</f>
        <v>Aronchupa</v>
      </c>
      <c r="H839" s="8" t="s">
        <v>2090</v>
      </c>
      <c r="I839" s="15" t="s">
        <v>2404</v>
      </c>
      <c r="J839" s="39">
        <v>44494</v>
      </c>
      <c r="K839" s="18" t="s">
        <v>2355</v>
      </c>
    </row>
    <row r="840" spans="2:11" x14ac:dyDescent="0.25">
      <c r="B840" s="15" t="s">
        <v>2538</v>
      </c>
      <c r="C840" s="37" t="s">
        <v>2010</v>
      </c>
      <c r="D840" s="75" t="s">
        <v>2556</v>
      </c>
      <c r="E840" s="76" t="str">
        <f>IF(ISNUMBER(SEARCH("http",Shares[[#This Row],[Video Text]])),HYPERLINK(Shares[[#This Row],[Video Text]],"Video Link"),"")</f>
        <v>Video Link</v>
      </c>
      <c r="F840" s="38" t="str">
        <f>IF(Shares[[#This Row],[File Name]]&lt;&gt;"",TRIM(LEFT(Shares[[#This Row],[File Name]],SEARCH("-",Shares[[#This Row],[File Name]],1)-1)),"")</f>
        <v>Red Light Green Light</v>
      </c>
      <c r="G840" s="38" t="str">
        <f>IF(Shares[[#This Row],[File Name]]&lt;&gt;"",TRIM(MID(Shares[[#This Row],[File Name]],SEARCH("-",Shares[[#This Row],[File Name]])+1,SEARCH("(",Shares[[#This Row],[File Name]]) - SEARCH("-",Shares[[#This Row],[File Name]])-1)),"")</f>
        <v>Squid Game</v>
      </c>
      <c r="H8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0" s="15" t="s">
        <v>2404</v>
      </c>
      <c r="J840" s="39">
        <v>44494</v>
      </c>
      <c r="K840" s="18" t="s">
        <v>2355</v>
      </c>
    </row>
    <row r="841" spans="2:11" x14ac:dyDescent="0.25">
      <c r="B841" s="15" t="s">
        <v>2539</v>
      </c>
      <c r="C841" s="40" t="s">
        <v>2010</v>
      </c>
      <c r="D841" s="75" t="s">
        <v>2557</v>
      </c>
      <c r="E841" s="76" t="str">
        <f>IF(ISNUMBER(SEARCH("http",Shares[[#This Row],[Video Text]])),HYPERLINK(Shares[[#This Row],[Video Text]],"Video Link"),"")</f>
        <v>Video Link</v>
      </c>
      <c r="F841" s="38" t="str">
        <f>IF(Shares[[#This Row],[File Name]]&lt;&gt;"",TRIM(LEFT(Shares[[#This Row],[File Name]],SEARCH("-",Shares[[#This Row],[File Name]],1)-1)),"")</f>
        <v>Mortal Kombat 2021</v>
      </c>
      <c r="G841" s="38" t="str">
        <f>IF(Shares[[#This Row],[File Name]]&lt;&gt;"",TRIM(MID(Shares[[#This Row],[File Name]],SEARCH("-",Shares[[#This Row],[File Name]])+1,SEARCH("(",Shares[[#This Row],[File Name]]) - SEARCH("-",Shares[[#This Row],[File Name]])-1)),"")</f>
        <v>Techno Syndrome</v>
      </c>
      <c r="H8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41" s="15" t="s">
        <v>2549</v>
      </c>
      <c r="J841" s="39">
        <v>44496</v>
      </c>
      <c r="K841" s="18" t="s">
        <v>2355</v>
      </c>
    </row>
    <row r="842" spans="2:11" x14ac:dyDescent="0.25">
      <c r="B842" s="15" t="s">
        <v>2540</v>
      </c>
      <c r="C842" s="37" t="s">
        <v>2008</v>
      </c>
      <c r="D842" s="38" t="s">
        <v>2558</v>
      </c>
      <c r="E842" s="76" t="str">
        <f>IF(ISNUMBER(SEARCH("http",Shares[[#This Row],[Video Text]])),HYPERLINK(Shares[[#This Row],[Video Text]],"Video Link"),"")</f>
        <v>Video Link</v>
      </c>
      <c r="F842" s="38" t="str">
        <f>IF(Shares[[#This Row],[File Name]]&lt;&gt;"",TRIM(LEFT(Shares[[#This Row],[File Name]],SEARCH("-",Shares[[#This Row],[File Name]],1)-1)),"")</f>
        <v>I Can Only Imagine</v>
      </c>
      <c r="G842" s="38" t="str">
        <f>IF(Shares[[#This Row],[File Name]]&lt;&gt;"",TRIM(MID(Shares[[#This Row],[File Name]],SEARCH("-",Shares[[#This Row],[File Name]])+1,SEARCH("(",Shares[[#This Row],[File Name]]) - SEARCH("-",Shares[[#This Row],[File Name]])-1)),"")</f>
        <v>MercyMe</v>
      </c>
      <c r="H8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2" s="15" t="s">
        <v>2550</v>
      </c>
      <c r="J842" s="39">
        <v>44496</v>
      </c>
      <c r="K842" s="18"/>
    </row>
    <row r="843" spans="2:11" x14ac:dyDescent="0.25">
      <c r="B843" s="15" t="s">
        <v>2541</v>
      </c>
      <c r="C843" s="37" t="s">
        <v>2010</v>
      </c>
      <c r="D843" s="38" t="s">
        <v>2559</v>
      </c>
      <c r="E843" s="76" t="str">
        <f>IF(ISNUMBER(SEARCH("http",Shares[[#This Row],[Video Text]])),HYPERLINK(Shares[[#This Row],[Video Text]],"Video Link"),"")</f>
        <v>Video Link</v>
      </c>
      <c r="F843" s="38" t="str">
        <f>IF(Shares[[#This Row],[File Name]]&lt;&gt;"",TRIM(LEFT(Shares[[#This Row],[File Name]],SEARCH("-",Shares[[#This Row],[File Name]],1)-1)),"")</f>
        <v>Sweet But Psycho</v>
      </c>
      <c r="G843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3" s="15" t="s">
        <v>2551</v>
      </c>
      <c r="J843" s="39">
        <v>44496</v>
      </c>
      <c r="K843" s="18" t="s">
        <v>2355</v>
      </c>
    </row>
    <row r="844" spans="2:11" x14ac:dyDescent="0.25">
      <c r="B844" s="15" t="s">
        <v>2542</v>
      </c>
      <c r="C844" s="40" t="s">
        <v>2010</v>
      </c>
      <c r="D844" s="38" t="s">
        <v>2560</v>
      </c>
      <c r="E844" s="76" t="str">
        <f>IF(ISNUMBER(SEARCH("http",Shares[[#This Row],[Video Text]])),HYPERLINK(Shares[[#This Row],[Video Text]],"Video Link"),"")</f>
        <v>Video Link</v>
      </c>
      <c r="F844" s="38" t="str">
        <f>IF(Shares[[#This Row],[File Name]]&lt;&gt;"",TRIM(LEFT(Shares[[#This Row],[File Name]],SEARCH("-",Shares[[#This Row],[File Name]],1)-1)),"")</f>
        <v>Time Warp</v>
      </c>
      <c r="G844" s="38" t="str">
        <f>IF(Shares[[#This Row],[File Name]]&lt;&gt;"",TRIM(MID(Shares[[#This Row],[File Name]],SEARCH("-",Shares[[#This Row],[File Name]])+1,SEARCH("(",Shares[[#This Row],[File Name]]) - SEARCH("-",Shares[[#This Row],[File Name]])-1)),"")</f>
        <v>Rocky Horror Picture Show</v>
      </c>
      <c r="H8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4" s="15" t="s">
        <v>2551</v>
      </c>
      <c r="J844" s="39">
        <v>44496</v>
      </c>
      <c r="K844" s="18" t="s">
        <v>2355</v>
      </c>
    </row>
    <row r="845" spans="2:11" x14ac:dyDescent="0.25">
      <c r="B845" s="15" t="s">
        <v>2543</v>
      </c>
      <c r="C845" s="37" t="s">
        <v>2008</v>
      </c>
      <c r="D845" s="38" t="s">
        <v>2561</v>
      </c>
      <c r="E845" s="76" t="str">
        <f>IF(ISNUMBER(SEARCH("http",Shares[[#This Row],[Video Text]])),HYPERLINK(Shares[[#This Row],[Video Text]],"Video Link"),"")</f>
        <v>Video Link</v>
      </c>
      <c r="F845" s="38" t="str">
        <f>IF(Shares[[#This Row],[File Name]]&lt;&gt;"",TRIM(LEFT(Shares[[#This Row],[File Name]],SEARCH("-",Shares[[#This Row],[File Name]],1)-1)),"")</f>
        <v>All I Want For Christmas</v>
      </c>
      <c r="G845" s="38" t="str">
        <f>IF(Shares[[#This Row],[File Name]]&lt;&gt;"",TRIM(MID(Shares[[#This Row],[File Name]],SEARCH("-",Shares[[#This Row],[File Name]])+1,SEARCH("(",Shares[[#This Row],[File Name]]) - SEARCH("-",Shares[[#This Row],[File Name]])-1)),"")</f>
        <v>Mariah Carey and Michael Buble Duet</v>
      </c>
      <c r="H8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45" s="70" t="s">
        <v>2306</v>
      </c>
      <c r="J845" s="39">
        <v>44496</v>
      </c>
      <c r="K845" s="18"/>
    </row>
    <row r="846" spans="2:11" x14ac:dyDescent="0.25">
      <c r="B846" s="70" t="s">
        <v>2544</v>
      </c>
      <c r="C846" s="40" t="s">
        <v>2010</v>
      </c>
      <c r="D846" s="71" t="s">
        <v>2562</v>
      </c>
      <c r="E846" s="74" t="str">
        <f>IF(ISNUMBER(SEARCH("http",Shares[[#This Row],[Video Text]])),HYPERLINK(Shares[[#This Row],[Video Text]],"Video Link"),"")</f>
        <v>Video Link</v>
      </c>
      <c r="F846" s="38" t="str">
        <f>IF(Shares[[#This Row],[File Name]]&lt;&gt;"",TRIM(LEFT(Shares[[#This Row],[File Name]],SEARCH("-",Shares[[#This Row],[File Name]],1)-1)),"")</f>
        <v>Halloween Theme Song</v>
      </c>
      <c r="G846" s="38" t="str">
        <f>IF(Shares[[#This Row],[File Name]]&lt;&gt;"",TRIM(MID(Shares[[#This Row],[File Name]],SEARCH("-",Shares[[#This Row],[File Name]])+1,SEARCH("(",Shares[[#This Row],[File Name]]) - SEARCH("-",Shares[[#This Row],[File Name]])-1)),"")</f>
        <v>Trap Remix</v>
      </c>
      <c r="H8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6" s="15" t="s">
        <v>2469</v>
      </c>
      <c r="J846" s="39">
        <v>44497</v>
      </c>
      <c r="K846" s="72"/>
    </row>
    <row r="847" spans="2:11" x14ac:dyDescent="0.25">
      <c r="B847" s="15" t="s">
        <v>2545</v>
      </c>
      <c r="C847" s="37" t="s">
        <v>2564</v>
      </c>
      <c r="D847" s="38" t="s">
        <v>2563</v>
      </c>
      <c r="E847" s="76" t="str">
        <f>IF(ISNUMBER(SEARCH("http",Shares[[#This Row],[Video Text]])),HYPERLINK(Shares[[#This Row],[Video Text]],"Video Link"),"")</f>
        <v>Video Link</v>
      </c>
      <c r="F847" s="38" t="s">
        <v>2565</v>
      </c>
      <c r="G847" s="38" t="s">
        <v>2566</v>
      </c>
      <c r="H8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7" s="15" t="s">
        <v>802</v>
      </c>
      <c r="J847" s="39">
        <v>44497</v>
      </c>
      <c r="K847" s="18"/>
    </row>
    <row r="848" spans="2:11" x14ac:dyDescent="0.25">
      <c r="B848" s="15" t="s">
        <v>2546</v>
      </c>
      <c r="C848" s="37" t="s">
        <v>2008</v>
      </c>
      <c r="D848" s="38" t="s">
        <v>2567</v>
      </c>
      <c r="E848" s="76" t="str">
        <f>IF(ISNUMBER(SEARCH("http",Shares[[#This Row],[Video Text]])),HYPERLINK(Shares[[#This Row],[Video Text]],"Video Link"),"")</f>
        <v>Video Link</v>
      </c>
      <c r="F848" s="38" t="str">
        <f>IF(Shares[[#This Row],[File Name]]&lt;&gt;"",TRIM(LEFT(Shares[[#This Row],[File Name]],SEARCH("-",Shares[[#This Row],[File Name]],1)-1)),"")</f>
        <v>Follow You</v>
      </c>
      <c r="G848" s="38" t="str">
        <f>IF(Shares[[#This Row],[File Name]]&lt;&gt;"",TRIM(MID(Shares[[#This Row],[File Name]],SEARCH("-",Shares[[#This Row],[File Name]])+1,SEARCH("(",Shares[[#This Row],[File Name]]) - SEARCH("-",Shares[[#This Row],[File Name]])-1)),"")</f>
        <v>Imagine Dragons</v>
      </c>
      <c r="H8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8" s="15" t="s">
        <v>1607</v>
      </c>
      <c r="J848" s="39">
        <v>44498</v>
      </c>
      <c r="K848" s="18"/>
    </row>
    <row r="849" spans="2:11" x14ac:dyDescent="0.25">
      <c r="B849" s="15" t="s">
        <v>2568</v>
      </c>
      <c r="C849" s="37" t="s">
        <v>2008</v>
      </c>
      <c r="D849" s="38" t="s">
        <v>2569</v>
      </c>
      <c r="E849" s="76" t="str">
        <f>IF(ISNUMBER(SEARCH("http",Shares[[#This Row],[Video Text]])),HYPERLINK(Shares[[#This Row],[Video Text]],"Video Link"),"")</f>
        <v>Video Link</v>
      </c>
      <c r="F849" s="38" t="str">
        <f>IF(Shares[[#This Row],[File Name]]&lt;&gt;"",TRIM(LEFT(Shares[[#This Row],[File Name]],SEARCH("-",Shares[[#This Row],[File Name]],1)-1)),"")</f>
        <v>Squid Games</v>
      </c>
      <c r="G849" s="38" t="str">
        <f>IF(Shares[[#This Row],[File Name]]&lt;&gt;"",TRIM(MID(Shares[[#This Row],[File Name]],SEARCH("-",Shares[[#This Row],[File Name]])+1,SEARCH("(",Shares[[#This Row],[File Name]]) - SEARCH("-",Shares[[#This Row],[File Name]])-1)),"")</f>
        <v>Red Light Green Light Mike Candys Bootleg</v>
      </c>
      <c r="H84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49" s="15" t="s">
        <v>2028</v>
      </c>
      <c r="J849" s="39">
        <v>44499</v>
      </c>
      <c r="K849" s="18" t="s">
        <v>2355</v>
      </c>
    </row>
    <row r="850" spans="2:11" x14ac:dyDescent="0.25">
      <c r="B850" s="15" t="s">
        <v>2570</v>
      </c>
      <c r="C850" s="37" t="s">
        <v>2008</v>
      </c>
      <c r="D850" s="38" t="s">
        <v>2571</v>
      </c>
      <c r="E850" s="76" t="str">
        <f>IF(ISNUMBER(SEARCH("http",Shares[[#This Row],[Video Text]])),HYPERLINK(Shares[[#This Row],[Video Text]],"Video Link"),"")</f>
        <v>Video Link</v>
      </c>
      <c r="F850" s="38" t="str">
        <f>IF(Shares[[#This Row],[File Name]]&lt;&gt;"",TRIM(LEFT(Shares[[#This Row],[File Name]],SEARCH("-",Shares[[#This Row],[File Name]],1)-1)),"")</f>
        <v>Gobble Gobble</v>
      </c>
      <c r="G850" s="38" t="str">
        <f>IF(Shares[[#This Row],[File Name]]&lt;&gt;"",TRIM(MID(Shares[[#This Row],[File Name]],SEARCH("-",Shares[[#This Row],[File Name]])+1,SEARCH("(",Shares[[#This Row],[File Name]]) - SEARCH("-",Shares[[#This Row],[File Name]])-1)),"")</f>
        <v>Matthew West</v>
      </c>
      <c r="H85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0" s="15" t="s">
        <v>393</v>
      </c>
      <c r="J850" s="39">
        <v>44501</v>
      </c>
      <c r="K850" s="18"/>
    </row>
    <row r="851" spans="2:11" x14ac:dyDescent="0.25">
      <c r="B851" s="15" t="s">
        <v>2572</v>
      </c>
      <c r="C851" s="37" t="s">
        <v>2008</v>
      </c>
      <c r="D851" s="38" t="s">
        <v>2573</v>
      </c>
      <c r="E851" s="76" t="str">
        <f>IF(ISNUMBER(SEARCH("http",Shares[[#This Row],[Video Text]])),HYPERLINK(Shares[[#This Row],[Video Text]],"Video Link"),"")</f>
        <v>Video Link</v>
      </c>
      <c r="F851" s="38" t="str">
        <f>IF(Shares[[#This Row],[File Name]]&lt;&gt;"",TRIM(LEFT(Shares[[#This Row],[File Name]],SEARCH("-",Shares[[#This Row],[File Name]],1)-1)),"")</f>
        <v>Santa Claus Is Comin' In A Boogie Woogie Choo Choo Train</v>
      </c>
      <c r="G851" s="38" t="str">
        <f>IF(Shares[[#This Row],[File Name]]&lt;&gt;"",TRIM(MID(Shares[[#This Row],[File Name]],SEARCH("-",Shares[[#This Row],[File Name]])+1,SEARCH("(",Shares[[#This Row],[File Name]]) - SEARCH("-",Shares[[#This Row],[File Name]])-1)),"")</f>
        <v>The Tractors</v>
      </c>
      <c r="H85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1" s="15" t="s">
        <v>2574</v>
      </c>
      <c r="J851" s="39">
        <v>44503</v>
      </c>
      <c r="K851" s="18" t="s">
        <v>2355</v>
      </c>
    </row>
    <row r="852" spans="2:11" x14ac:dyDescent="0.25">
      <c r="B852" s="15" t="s">
        <v>783</v>
      </c>
      <c r="C852" s="37" t="s">
        <v>2010</v>
      </c>
      <c r="D852" s="58" t="s">
        <v>2591</v>
      </c>
      <c r="E852" s="76" t="str">
        <f>IF(ISNUMBER(SEARCH("http",Shares[[#This Row],[Video Text]])),HYPERLINK(Shares[[#This Row],[Video Text]],"Video Link"),"")</f>
        <v>Video Link</v>
      </c>
      <c r="F852" s="38" t="str">
        <f>IF(Shares[[#This Row],[File Name]]&lt;&gt;"",TRIM(LEFT(Shares[[#This Row],[File Name]],SEARCH("-",Shares[[#This Row],[File Name]],1)-1)),"")</f>
        <v>The Imperial March</v>
      </c>
      <c r="G852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85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2" s="15" t="s">
        <v>2575</v>
      </c>
      <c r="J852" s="39">
        <v>44504</v>
      </c>
      <c r="K852" s="18"/>
    </row>
    <row r="853" spans="2:11" x14ac:dyDescent="0.25">
      <c r="B853" s="15" t="s">
        <v>2580</v>
      </c>
      <c r="C853" s="37" t="s">
        <v>2008</v>
      </c>
      <c r="D853" s="58" t="s">
        <v>2590</v>
      </c>
      <c r="E853" s="76" t="str">
        <f>IF(ISNUMBER(SEARCH("http",Shares[[#This Row],[Video Text]])),HYPERLINK(Shares[[#This Row],[Video Text]],"Video Link"),"")</f>
        <v>Video Link</v>
      </c>
      <c r="F853" s="38" t="str">
        <f>IF(Shares[[#This Row],[File Name]]&lt;&gt;"",TRIM(LEFT(Shares[[#This Row],[File Name]],SEARCH("-",Shares[[#This Row],[File Name]],1)-1)),"")</f>
        <v>Christmas Star</v>
      </c>
      <c r="G853" s="38" t="str">
        <f>IF(Shares[[#This Row],[File Name]]&lt;&gt;"",TRIM(MID(Shares[[#This Row],[File Name]],SEARCH("-",Shares[[#This Row],[File Name]])+1,SEARCH("(",Shares[[#This Row],[File Name]]) - SEARCH("-",Shares[[#This Row],[File Name]])-1)),"")</f>
        <v>John Williams</v>
      </c>
      <c r="H85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3" s="15" t="s">
        <v>2523</v>
      </c>
      <c r="J853" s="39">
        <v>44504</v>
      </c>
      <c r="K853" s="18"/>
    </row>
    <row r="854" spans="2:11" x14ac:dyDescent="0.25">
      <c r="B854" s="15" t="s">
        <v>2581</v>
      </c>
      <c r="C854" s="37"/>
      <c r="D854" s="58" t="s">
        <v>2588</v>
      </c>
      <c r="E854" s="76" t="str">
        <f>IF(ISNUMBER(SEARCH("http",Shares[[#This Row],[Video Text]])),HYPERLINK(Shares[[#This Row],[Video Text]],"Video Link"),"")</f>
        <v>Video Link</v>
      </c>
      <c r="F854" s="38" t="str">
        <f>IF(Shares[[#This Row],[File Name]]&lt;&gt;"",TRIM(LEFT(Shares[[#This Row],[File Name]],SEARCH("-",Shares[[#This Row],[File Name]],1)-1)),"")</f>
        <v>Poker Face</v>
      </c>
      <c r="G854" s="38" t="str">
        <f>IF(Shares[[#This Row],[File Name]]&lt;&gt;"",TRIM(MID(Shares[[#This Row],[File Name]],SEARCH("-",Shares[[#This Row],[File Name]])+1,SEARCH("(",Shares[[#This Row],[File Name]]) - SEARCH("-",Shares[[#This Row],[File Name]])-1)),"")</f>
        <v>Lady Gaga</v>
      </c>
      <c r="H85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4" s="15" t="s">
        <v>2576</v>
      </c>
      <c r="J854" s="39">
        <v>44505</v>
      </c>
      <c r="K854" s="18"/>
    </row>
    <row r="855" spans="2:11" x14ac:dyDescent="0.25">
      <c r="B855" s="15" t="s">
        <v>1593</v>
      </c>
      <c r="C855" s="37" t="s">
        <v>2008</v>
      </c>
      <c r="D855" s="58" t="s">
        <v>2589</v>
      </c>
      <c r="E855" s="76" t="str">
        <f>IF(ISNUMBER(SEARCH("http",Shares[[#This Row],[Video Text]])),HYPERLINK(Shares[[#This Row],[Video Text]],"Video Link"),"")</f>
        <v>Video Link</v>
      </c>
      <c r="F855" s="38" t="str">
        <f>IF(Shares[[#This Row],[File Name]]&lt;&gt;"",TRIM(LEFT(Shares[[#This Row],[File Name]],SEARCH("-",Shares[[#This Row],[File Name]],1)-1)),"")</f>
        <v>Mary Did You Know</v>
      </c>
      <c r="G855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5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5" s="15" t="s">
        <v>2577</v>
      </c>
      <c r="J855" s="39">
        <v>44505</v>
      </c>
      <c r="K855" s="18"/>
    </row>
    <row r="856" spans="2:11" x14ac:dyDescent="0.25">
      <c r="B856" s="15" t="s">
        <v>2582</v>
      </c>
      <c r="C856" s="37" t="s">
        <v>2564</v>
      </c>
      <c r="D856" s="58" t="s">
        <v>2587</v>
      </c>
      <c r="E856" s="76" t="str">
        <f>IF(ISNUMBER(SEARCH("http",Shares[[#This Row],[Video Text]])),HYPERLINK(Shares[[#This Row],[Video Text]],"Video Link"),"")</f>
        <v>Video Link</v>
      </c>
      <c r="F856" s="38" t="str">
        <f>IF(Shares[[#This Row],[File Name]]&lt;&gt;"",TRIM(LEFT(Shares[[#This Row],[File Name]],SEARCH("-",Shares[[#This Row],[File Name]],1)-1)),"")</f>
        <v>Bluemoon</v>
      </c>
      <c r="G856" s="38" t="str">
        <f>IF(Shares[[#This Row],[File Name]]&lt;&gt;"",TRIM(MID(Shares[[#This Row],[File Name]],SEARCH("-",Shares[[#This Row],[File Name]])+1,SEARCH("(",Shares[[#This Row],[File Name]]) - SEARCH("-",Shares[[#This Row],[File Name]])-1)),"")</f>
        <v>Supra</v>
      </c>
      <c r="H85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6" s="15" t="s">
        <v>2578</v>
      </c>
      <c r="J856" s="39">
        <v>44506</v>
      </c>
      <c r="K856" s="18"/>
    </row>
    <row r="857" spans="2:11" x14ac:dyDescent="0.25">
      <c r="B857" s="15" t="s">
        <v>2583</v>
      </c>
      <c r="C857" s="37" t="s">
        <v>2010</v>
      </c>
      <c r="D857" s="58" t="s">
        <v>2585</v>
      </c>
      <c r="E857" s="76" t="str">
        <f>IF(ISNUMBER(SEARCH("http",Shares[[#This Row],[Video Text]])),HYPERLINK(Shares[[#This Row],[Video Text]],"Video Link"),"")</f>
        <v>Video Link</v>
      </c>
      <c r="F857" s="38" t="str">
        <f>IF(Shares[[#This Row],[File Name]]&lt;&gt;"",TRIM(LEFT(Shares[[#This Row],[File Name]],SEARCH("-",Shares[[#This Row],[File Name]],1)-1)),"")</f>
        <v>What's This</v>
      </c>
      <c r="G857" s="38" t="str">
        <f>IF(Shares[[#This Row],[File Name]]&lt;&gt;"",TRIM(MID(Shares[[#This Row],[File Name]],SEARCH("-",Shares[[#This Row],[File Name]])+1,SEARCH("(",Shares[[#This Row],[File Name]]) - SEARCH("-",Shares[[#This Row],[File Name]])-1)),"")</f>
        <v>Fall Out Boy</v>
      </c>
      <c r="H85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7" s="15" t="s">
        <v>2579</v>
      </c>
      <c r="J857" s="39">
        <v>44507</v>
      </c>
      <c r="K857" s="18"/>
    </row>
    <row r="858" spans="2:11" x14ac:dyDescent="0.25">
      <c r="B858" s="15" t="s">
        <v>2584</v>
      </c>
      <c r="C858" s="37"/>
      <c r="D858" s="58" t="s">
        <v>2586</v>
      </c>
      <c r="E858" s="76" t="str">
        <f>IF(ISNUMBER(SEARCH("http",Shares[[#This Row],[Video Text]])),HYPERLINK(Shares[[#This Row],[Video Text]],"Video Link"),"")</f>
        <v>Video Link</v>
      </c>
      <c r="F858" s="38" t="str">
        <f>IF(Shares[[#This Row],[File Name]]&lt;&gt;"",TRIM(LEFT(Shares[[#This Row],[File Name]],SEARCH("-",Shares[[#This Row],[File Name]],1)-1)),"")</f>
        <v>Sweet But Psycho</v>
      </c>
      <c r="G858" s="38" t="str">
        <f>IF(Shares[[#This Row],[File Name]]&lt;&gt;"",TRIM(MID(Shares[[#This Row],[File Name]],SEARCH("-",Shares[[#This Row],[File Name]])+1,SEARCH("(",Shares[[#This Row],[File Name]]) - SEARCH("-",Shares[[#This Row],[File Name]])-1)),"")</f>
        <v>Ava Max</v>
      </c>
      <c r="H85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58" s="15" t="s">
        <v>2114</v>
      </c>
      <c r="J858" s="39">
        <v>44507</v>
      </c>
      <c r="K858" s="18"/>
    </row>
    <row r="859" spans="2:11" x14ac:dyDescent="0.25">
      <c r="B859" s="15" t="s">
        <v>2613</v>
      </c>
      <c r="C859" s="37" t="s">
        <v>2008</v>
      </c>
      <c r="D859" s="81" t="s">
        <v>2614</v>
      </c>
      <c r="E859" s="76" t="str">
        <f>IF(ISNUMBER(SEARCH("http",Shares[[#This Row],[Video Text]])),HYPERLINK(Shares[[#This Row],[Video Text]],"Video Link"),"")</f>
        <v>Video Link</v>
      </c>
      <c r="F859" s="38" t="str">
        <f>IF(Shares[[#This Row],[File Name]]&lt;&gt;"",TRIM(LEFT(Shares[[#This Row],[File Name]],SEARCH("-",Shares[[#This Row],[File Name]],1)-1)),"")</f>
        <v>When you wish upon a star</v>
      </c>
      <c r="G859" s="38" t="str">
        <f>IF(Shares[[#This Row],[File Name]]&lt;&gt;"",TRIM(MID(Shares[[#This Row],[File Name]],SEARCH("-",Shares[[#This Row],[File Name]])+1,SEARCH("(",Shares[[#This Row],[File Name]]) - SEARCH("-",Shares[[#This Row],[File Name]])-1)),"")</f>
        <v>Cliff Edwards</v>
      </c>
      <c r="H85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59" s="15" t="s">
        <v>2615</v>
      </c>
      <c r="J859" s="39">
        <v>44509</v>
      </c>
      <c r="K859" s="18"/>
    </row>
    <row r="860" spans="2:11" x14ac:dyDescent="0.25">
      <c r="B860" s="15" t="s">
        <v>2616</v>
      </c>
      <c r="C860" s="37" t="s">
        <v>2008</v>
      </c>
      <c r="D860" s="81" t="s">
        <v>2617</v>
      </c>
      <c r="E860" s="76" t="str">
        <f>IF(ISNUMBER(SEARCH("http",Shares[[#This Row],[Video Text]])),HYPERLINK(Shares[[#This Row],[Video Text]],"Video Link"),"")</f>
        <v>Video Link</v>
      </c>
      <c r="F860" s="38" t="str">
        <f>IF(Shares[[#This Row],[File Name]]&lt;&gt;"",TRIM(LEFT(Shares[[#This Row],[File Name]],SEARCH("-",Shares[[#This Row],[File Name]],1)-1)),"")</f>
        <v>Run Run Rudolph</v>
      </c>
      <c r="G860" s="38" t="str">
        <f>IF(Shares[[#This Row],[File Name]]&lt;&gt;"",TRIM(MID(Shares[[#This Row],[File Name]],SEARCH("-",Shares[[#This Row],[File Name]])+1,SEARCH("(",Shares[[#This Row],[File Name]]) - SEARCH("-",Shares[[#This Row],[File Name]])-1)),"")</f>
        <v>Kelly Clarkson</v>
      </c>
      <c r="H86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Seuqnce &amp; Lyrics</v>
      </c>
      <c r="I860" s="15" t="s">
        <v>218</v>
      </c>
      <c r="J860" s="39">
        <v>44509</v>
      </c>
      <c r="K860" s="18"/>
    </row>
    <row r="861" spans="2:11" x14ac:dyDescent="0.25">
      <c r="B861" s="15" t="s">
        <v>2609</v>
      </c>
      <c r="C861" s="37" t="s">
        <v>2008</v>
      </c>
      <c r="D861" s="58" t="s">
        <v>2610</v>
      </c>
      <c r="E861" s="76" t="str">
        <f>IF(ISNUMBER(SEARCH("http",Shares[[#This Row],[Video Text]])),HYPERLINK(Shares[[#This Row],[Video Text]],"Video Link"),"")</f>
        <v>Video Link</v>
      </c>
      <c r="F861" s="38" t="str">
        <f>IF(Shares[[#This Row],[File Name]]&lt;&gt;"",TRIM(LEFT(Shares[[#This Row],[File Name]],SEARCH("-",Shares[[#This Row],[File Name]],1)-1)),"")</f>
        <v>Candy Cane Lane</v>
      </c>
      <c r="G861" s="38" t="str">
        <f>IF(Shares[[#This Row],[File Name]]&lt;&gt;"",TRIM(MID(Shares[[#This Row],[File Name]],SEARCH("-",Shares[[#This Row],[File Name]])+1,SEARCH("(",Shares[[#This Row],[File Name]]) - SEARCH("-",Shares[[#This Row],[File Name]])-1)),"")</f>
        <v>Sia</v>
      </c>
      <c r="H86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1" s="15" t="s">
        <v>288</v>
      </c>
      <c r="J861" s="39">
        <v>44510</v>
      </c>
      <c r="K861" s="18"/>
    </row>
    <row r="862" spans="2:11" x14ac:dyDescent="0.25">
      <c r="B862" s="15" t="s">
        <v>2611</v>
      </c>
      <c r="C862" s="37" t="s">
        <v>37</v>
      </c>
      <c r="D862" s="58" t="s">
        <v>2612</v>
      </c>
      <c r="E862" s="76" t="str">
        <f>IF(ISNUMBER(SEARCH("http",Shares[[#This Row],[Video Text]])),HYPERLINK(Shares[[#This Row],[Video Text]],"Video Link"),"")</f>
        <v>Video Link</v>
      </c>
      <c r="F862" s="38" t="str">
        <f>IF(Shares[[#This Row],[File Name]]&lt;&gt;"",TRIM(LEFT(Shares[[#This Row],[File Name]],SEARCH("-",Shares[[#This Row],[File Name]],1)-1)),"")</f>
        <v>We are Americans</v>
      </c>
      <c r="G862" s="38" t="str">
        <f>IF(Shares[[#This Row],[File Name]]&lt;&gt;"",TRIM(MID(Shares[[#This Row],[File Name]],SEARCH("-",Shares[[#This Row],[File Name]])+1,SEARCH("(",Shares[[#This Row],[File Name]]) - SEARCH("-",Shares[[#This Row],[File Name]])-1)),"")</f>
        <v>Ben Allen Band</v>
      </c>
      <c r="H86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2" s="15" t="s">
        <v>132</v>
      </c>
      <c r="J862" s="39">
        <v>44510</v>
      </c>
      <c r="K862" s="18"/>
    </row>
    <row r="863" spans="2:11" x14ac:dyDescent="0.25">
      <c r="B863" s="15" t="s">
        <v>2608</v>
      </c>
      <c r="C863" s="37" t="s">
        <v>2008</v>
      </c>
      <c r="D863" s="33" t="s">
        <v>2607</v>
      </c>
      <c r="E863" s="76" t="str">
        <f>IF(ISNUMBER(SEARCH("http",Shares[[#This Row],[Video Text]])),HYPERLINK(Shares[[#This Row],[Video Text]],"Video Link"),"")</f>
        <v>Video Link</v>
      </c>
      <c r="F863" s="38" t="str">
        <f>IF(Shares[[#This Row],[File Name]]&lt;&gt;"",TRIM(LEFT(Shares[[#This Row],[File Name]],SEARCH("-",Shares[[#This Row],[File Name]],1)-1)),"")</f>
        <v>Always in the Season</v>
      </c>
      <c r="G863" s="38" t="str">
        <f>IF(Shares[[#This Row],[File Name]]&lt;&gt;"",TRIM(MID(Shares[[#This Row],[File Name]],SEARCH("-",Shares[[#This Row],[File Name]])+1,SEARCH("(",Shares[[#This Row],[File Name]]) - SEARCH("-",Shares[[#This Row],[File Name]])-1)),"")</f>
        <v>Pomplamoose</v>
      </c>
      <c r="H86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3" s="15" t="s">
        <v>223</v>
      </c>
      <c r="J863" s="39">
        <v>44515</v>
      </c>
      <c r="K863" s="18"/>
    </row>
    <row r="864" spans="2:11" x14ac:dyDescent="0.25">
      <c r="B864" s="15" t="s">
        <v>2604</v>
      </c>
      <c r="C864" s="37" t="s">
        <v>37</v>
      </c>
      <c r="D864" s="58" t="s">
        <v>2606</v>
      </c>
      <c r="E864" s="76" t="str">
        <f>IF(ISNUMBER(SEARCH("http",Shares[[#This Row],[Video Text]])),HYPERLINK(Shares[[#This Row],[Video Text]],"Video Link"),"")</f>
        <v>Video Link</v>
      </c>
      <c r="F864" s="38" t="str">
        <f>IF(Shares[[#This Row],[File Name]]&lt;&gt;"",TRIM(LEFT(Shares[[#This Row],[File Name]],SEARCH("-",Shares[[#This Row],[File Name]],1)-1)),"")</f>
        <v>Stay</v>
      </c>
      <c r="G864" s="38" t="str">
        <f>IF(Shares[[#This Row],[File Name]]&lt;&gt;"",TRIM(MID(Shares[[#This Row],[File Name]],SEARCH("-",Shares[[#This Row],[File Name]])+1,SEARCH("(",Shares[[#This Row],[File Name]]) - SEARCH("-",Shares[[#This Row],[File Name]])-1)),"")</f>
        <v>The Kid LAROI, Justin Bieber</v>
      </c>
      <c r="H86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4" s="15" t="s">
        <v>2605</v>
      </c>
      <c r="J864" s="39">
        <v>44516</v>
      </c>
      <c r="K864" s="18"/>
    </row>
    <row r="865" spans="2:11" x14ac:dyDescent="0.25">
      <c r="B865" s="15" t="s">
        <v>2598</v>
      </c>
      <c r="C865" s="37" t="s">
        <v>2008</v>
      </c>
      <c r="D865" s="81" t="s">
        <v>2599</v>
      </c>
      <c r="E865" s="76" t="str">
        <f>IF(ISNUMBER(SEARCH("http",Shares[[#This Row],[Video Text]])),HYPERLINK(Shares[[#This Row],[Video Text]],"Video Link"),"")</f>
        <v>Video Link</v>
      </c>
      <c r="F865" s="38" t="str">
        <f>IF(Shares[[#This Row],[File Name]]&lt;&gt;"",TRIM(LEFT(Shares[[#This Row],[File Name]],SEARCH("-",Shares[[#This Row],[File Name]],1)-1)),"")</f>
        <v>Santa Claus is coming to Town</v>
      </c>
      <c r="G865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6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5" s="15" t="s">
        <v>2600</v>
      </c>
      <c r="J865" s="39">
        <v>44517</v>
      </c>
      <c r="K865" s="18"/>
    </row>
    <row r="866" spans="2:11" x14ac:dyDescent="0.25">
      <c r="B866" s="70" t="s">
        <v>2603</v>
      </c>
      <c r="C866" s="40" t="s">
        <v>37</v>
      </c>
      <c r="D866" s="80" t="s">
        <v>2601</v>
      </c>
      <c r="E866" s="74" t="str">
        <f>IF(ISNUMBER(SEARCH("http",Shares[[#This Row],[Video Text]])),HYPERLINK(Shares[[#This Row],[Video Text]],"Video Link"),"")</f>
        <v>Video Link</v>
      </c>
      <c r="F866" s="38" t="str">
        <f>IF(Shares[[#This Row],[File Name]]&lt;&gt;"",TRIM(LEFT(Shares[[#This Row],[File Name]],SEARCH("-",Shares[[#This Row],[File Name]],1)-1)),"")</f>
        <v>Spiderman</v>
      </c>
      <c r="G866" s="38" t="str">
        <f>IF(Shares[[#This Row],[File Name]]&lt;&gt;"",TRIM(MID(Shares[[#This Row],[File Name]],SEARCH("-",Shares[[#This Row],[File Name]])+1,SEARCH("(",Shares[[#This Row],[File Name]]) - SEARCH("-",Shares[[#This Row],[File Name]])-1)),"")</f>
        <v>Soundtrack</v>
      </c>
      <c r="H86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66" s="70" t="s">
        <v>2602</v>
      </c>
      <c r="J866" s="39">
        <v>44517</v>
      </c>
      <c r="K866" s="72"/>
    </row>
    <row r="867" spans="2:11" x14ac:dyDescent="0.25">
      <c r="B867" s="15" t="s">
        <v>2594</v>
      </c>
      <c r="C867" s="37"/>
      <c r="D867" s="33" t="s">
        <v>2595</v>
      </c>
      <c r="E867" s="76" t="str">
        <f>IF(ISNUMBER(SEARCH("http",Shares[[#This Row],[Video Text]])),HYPERLINK(Shares[[#This Row],[Video Text]],"Video Link"),"")</f>
        <v>Video Link</v>
      </c>
      <c r="F867" s="38" t="str">
        <f>IF(Shares[[#This Row],[File Name]]&lt;&gt;"",TRIM(LEFT(Shares[[#This Row],[File Name]],SEARCH("-",Shares[[#This Row],[File Name]],1)-1)),"")</f>
        <v>Oogie Boogie You call that magix</v>
      </c>
      <c r="G867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7" s="15" t="s">
        <v>288</v>
      </c>
      <c r="J867" s="39">
        <v>44518</v>
      </c>
      <c r="K867" s="18"/>
    </row>
    <row r="868" spans="2:11" x14ac:dyDescent="0.25">
      <c r="B868" s="70" t="s">
        <v>2596</v>
      </c>
      <c r="C868" s="40" t="s">
        <v>2010</v>
      </c>
      <c r="D868" s="80" t="s">
        <v>2597</v>
      </c>
      <c r="E868" s="74" t="str">
        <f>IF(ISNUMBER(SEARCH("http",Shares[[#This Row],[Video Text]])),HYPERLINK(Shares[[#This Row],[Video Text]],"Video Link"),"")</f>
        <v>Video Link</v>
      </c>
      <c r="F868" s="38" t="str">
        <f>IF(Shares[[#This Row],[File Name]]&lt;&gt;"",TRIM(LEFT(Shares[[#This Row],[File Name]],SEARCH("-",Shares[[#This Row],[File Name]],1)-1)),"")</f>
        <v>Oogie Boogies Song</v>
      </c>
      <c r="G868" s="38" t="str">
        <f>IF(Shares[[#This Row],[File Name]]&lt;&gt;"",TRIM(MID(Shares[[#This Row],[File Name]],SEARCH("-",Shares[[#This Row],[File Name]])+1,SEARCH("(",Shares[[#This Row],[File Name]]) - SEARCH("-",Shares[[#This Row],[File Name]])-1)),"")</f>
        <v>Ken Page</v>
      </c>
      <c r="H86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68" s="70" t="s">
        <v>288</v>
      </c>
      <c r="J868" s="39">
        <v>44518</v>
      </c>
      <c r="K868" s="72"/>
    </row>
    <row r="869" spans="2:11" x14ac:dyDescent="0.25">
      <c r="B869" s="15" t="s">
        <v>2592</v>
      </c>
      <c r="C869" s="37" t="s">
        <v>2008</v>
      </c>
      <c r="D869" s="33" t="s">
        <v>2593</v>
      </c>
      <c r="E869" s="76" t="str">
        <f>IF(ISNUMBER(SEARCH("http",Shares[[#This Row],[Video Text]])),HYPERLINK(Shares[[#This Row],[Video Text]],"Video Link"),"")</f>
        <v>Video Link</v>
      </c>
      <c r="F869" s="38" t="str">
        <f>IF(Shares[[#This Row],[File Name]]&lt;&gt;"",TRIM(LEFT(Shares[[#This Row],[File Name]],SEARCH("-",Shares[[#This Row],[File Name]],1)-1)),"")</f>
        <v>The Most Wonderful Time of the Year</v>
      </c>
      <c r="G869" s="38" t="str">
        <f>IF(Shares[[#This Row],[File Name]]&lt;&gt;"",TRIM(MID(Shares[[#This Row],[File Name]],SEARCH("-",Shares[[#This Row],[File Name]])+1,SEARCH("(",Shares[[#This Row],[File Name]]) - SEARCH("-",Shares[[#This Row],[File Name]])-1)),"")</f>
        <v>Alxxa</v>
      </c>
      <c r="H86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69" s="15" t="s">
        <v>255</v>
      </c>
      <c r="J869" s="39">
        <v>44519</v>
      </c>
      <c r="K869" s="18"/>
    </row>
    <row r="870" spans="2:11" x14ac:dyDescent="0.25">
      <c r="B870" s="70" t="s">
        <v>2618</v>
      </c>
      <c r="C870" s="40" t="s">
        <v>2008</v>
      </c>
      <c r="D870" s="75" t="s">
        <v>2619</v>
      </c>
      <c r="E870" s="74" t="str">
        <f>IF(ISNUMBER(SEARCH("http",Shares[[#This Row],[Video Text]])),HYPERLINK(Shares[[#This Row],[Video Text]],"Video Link"),"")</f>
        <v>Video Link</v>
      </c>
      <c r="F870" s="38" t="str">
        <f>IF(Shares[[#This Row],[File Name]]&lt;&gt;"",TRIM(LEFT(Shares[[#This Row],[File Name]],SEARCH("-",Shares[[#This Row],[File Name]],1)-1)),"")</f>
        <v>Better Days</v>
      </c>
      <c r="G870" s="38" t="str">
        <f>IF(Shares[[#This Row],[File Name]]&lt;&gt;"",TRIM(MID(Shares[[#This Row],[File Name]],SEARCH("-",Shares[[#This Row],[File Name]])+1,SEARCH("(",Shares[[#This Row],[File Name]]) - SEARCH("-",Shares[[#This Row],[File Name]])-1)),"")</f>
        <v>Goo Goo Dolls</v>
      </c>
      <c r="H87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0" s="70" t="s">
        <v>1991</v>
      </c>
      <c r="J870" s="73">
        <v>44520</v>
      </c>
      <c r="K870" s="72"/>
    </row>
    <row r="871" spans="2:11" x14ac:dyDescent="0.25">
      <c r="B871" s="15" t="s">
        <v>2620</v>
      </c>
      <c r="C871" s="37" t="s">
        <v>2621</v>
      </c>
      <c r="D871" s="58" t="s">
        <v>2622</v>
      </c>
      <c r="E871" s="76" t="str">
        <f>IF(ISNUMBER(SEARCH("http",Shares[[#This Row],[Video Text]])),HYPERLINK(Shares[[#This Row],[Video Text]],"Video Link"),"")</f>
        <v>Video Link</v>
      </c>
      <c r="F871" s="38" t="str">
        <f>IF(Shares[[#This Row],[File Name]]&lt;&gt;"",TRIM(LEFT(Shares[[#This Row],[File Name]],SEARCH("-",Shares[[#This Row],[File Name]],1)-1)),"")</f>
        <v>Dont Start Now</v>
      </c>
      <c r="G871" s="38" t="str">
        <f>IF(Shares[[#This Row],[File Name]]&lt;&gt;"",TRIM(MID(Shares[[#This Row],[File Name]],SEARCH("-",Shares[[#This Row],[File Name]])+1,SEARCH("(",Shares[[#This Row],[File Name]]) - SEARCH("-",Shares[[#This Row],[File Name]])-1)),"")</f>
        <v>Dua Lipa</v>
      </c>
      <c r="H87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1" s="15" t="s">
        <v>2551</v>
      </c>
      <c r="J871" s="69">
        <v>44520</v>
      </c>
      <c r="K871" s="18"/>
    </row>
    <row r="872" spans="2:11" x14ac:dyDescent="0.25">
      <c r="B872" s="70" t="s">
        <v>2623</v>
      </c>
      <c r="C872" s="40" t="s">
        <v>2008</v>
      </c>
      <c r="D872" s="75" t="s">
        <v>2624</v>
      </c>
      <c r="E872" s="74" t="str">
        <f>IF(ISNUMBER(SEARCH("http",Shares[[#This Row],[Video Text]])),HYPERLINK(Shares[[#This Row],[Video Text]],"Video Link"),"")</f>
        <v>Video Link</v>
      </c>
      <c r="F872" s="38" t="str">
        <f>IF(Shares[[#This Row],[File Name]]&lt;&gt;"",TRIM(LEFT(Shares[[#This Row],[File Name]],SEARCH("-",Shares[[#This Row],[File Name]],1)-1)),"")</f>
        <v>Christmas Monologue</v>
      </c>
      <c r="G872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87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2" s="70" t="s">
        <v>1393</v>
      </c>
      <c r="J872" s="73">
        <v>44520</v>
      </c>
      <c r="K872" s="72"/>
    </row>
    <row r="873" spans="2:11" x14ac:dyDescent="0.25">
      <c r="B873" s="15" t="s">
        <v>2636</v>
      </c>
      <c r="C873" s="37" t="s">
        <v>2008</v>
      </c>
      <c r="D873" s="75" t="s">
        <v>2637</v>
      </c>
      <c r="E873" s="76" t="str">
        <f>IF(ISNUMBER(SEARCH("http",Shares[[#This Row],[Video Text]])),HYPERLINK(Shares[[#This Row],[Video Text]],"Video Link"),"")</f>
        <v>Video Link</v>
      </c>
      <c r="F873" s="38" t="str">
        <f>IF(Shares[[#This Row],[File Name]]&lt;&gt;"",TRIM(LEFT(Shares[[#This Row],[File Name]],SEARCH("-",Shares[[#This Row],[File Name]],1)-1)),"")</f>
        <v>Dominock the Donkey</v>
      </c>
      <c r="G873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3" s="15" t="s">
        <v>988</v>
      </c>
      <c r="J873" s="69">
        <v>44521</v>
      </c>
      <c r="K873" s="18"/>
    </row>
    <row r="874" spans="2:11" x14ac:dyDescent="0.25">
      <c r="B874" s="70" t="s">
        <v>2634</v>
      </c>
      <c r="C874" s="40" t="s">
        <v>2008</v>
      </c>
      <c r="D874" s="80" t="s">
        <v>2635</v>
      </c>
      <c r="E874" s="74" t="str">
        <f>IF(ISNUMBER(SEARCH("http",Shares[[#This Row],[Video Text]])),HYPERLINK(Shares[[#This Row],[Video Text]],"Video Link"),"")</f>
        <v>Video Link</v>
      </c>
      <c r="F874" s="38" t="str">
        <f>IF(Shares[[#This Row],[File Name]]&lt;&gt;"",TRIM(LEFT(Shares[[#This Row],[File Name]],SEARCH("-",Shares[[#This Row],[File Name]],1)-1)),"")</f>
        <v>Zydeco Christmas</v>
      </c>
      <c r="G874" s="38" t="str">
        <f>IF(Shares[[#This Row],[File Name]]&lt;&gt;"",TRIM(MID(Shares[[#This Row],[File Name]],SEARCH("-",Shares[[#This Row],[File Name]])+1,SEARCH("(",Shares[[#This Row],[File Name]]) - SEARCH("-",Shares[[#This Row],[File Name]])-1)),"")</f>
        <v>CJ Chenier</v>
      </c>
      <c r="H87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4" s="70" t="s">
        <v>255</v>
      </c>
      <c r="J874" s="73">
        <v>44522</v>
      </c>
      <c r="K874" s="72"/>
    </row>
    <row r="875" spans="2:11" x14ac:dyDescent="0.25">
      <c r="B875" s="15" t="s">
        <v>2631</v>
      </c>
      <c r="C875" s="37" t="s">
        <v>2008</v>
      </c>
      <c r="D875" s="58" t="s">
        <v>2632</v>
      </c>
      <c r="E875" s="76" t="str">
        <f>IF(ISNUMBER(SEARCH("http",Shares[[#This Row],[Video Text]])),HYPERLINK(Shares[[#This Row],[Video Text]],"Video Link"),"")</f>
        <v>Video Link</v>
      </c>
      <c r="F875" s="38" t="str">
        <f>IF(Shares[[#This Row],[File Name]]&lt;&gt;"",TRIM(LEFT(Shares[[#This Row],[File Name]],SEARCH("-",Shares[[#This Row],[File Name]],1)-1)),"")</f>
        <v>Hot Chocolate</v>
      </c>
      <c r="G875" s="38" t="str">
        <f>IF(Shares[[#This Row],[File Name]]&lt;&gt;"",TRIM(MID(Shares[[#This Row],[File Name]],SEARCH("-",Shares[[#This Row],[File Name]])+1,SEARCH("(",Shares[[#This Row],[File Name]]) - SEARCH("-",Shares[[#This Row],[File Name]])-1)),"")</f>
        <v>The Polar Express</v>
      </c>
      <c r="H87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5" s="15" t="s">
        <v>2633</v>
      </c>
      <c r="J875" s="69">
        <v>44522</v>
      </c>
      <c r="K875" s="18"/>
    </row>
    <row r="876" spans="2:11" x14ac:dyDescent="0.25">
      <c r="B876" s="70" t="s">
        <v>2598</v>
      </c>
      <c r="C876" s="40" t="s">
        <v>2008</v>
      </c>
      <c r="D876" s="75" t="s">
        <v>2630</v>
      </c>
      <c r="E876" s="74" t="str">
        <f>IF(ISNUMBER(SEARCH("http",Shares[[#This Row],[Video Text]])),HYPERLINK(Shares[[#This Row],[Video Text]],"Video Link"),"")</f>
        <v>Video Link</v>
      </c>
      <c r="F876" s="38" t="str">
        <f>IF(Shares[[#This Row],[File Name]]&lt;&gt;"",TRIM(LEFT(Shares[[#This Row],[File Name]],SEARCH("-",Shares[[#This Row],[File Name]],1)-1)),"")</f>
        <v>Santa Claus is coming to Town</v>
      </c>
      <c r="G876" s="38" t="str">
        <f>IF(Shares[[#This Row],[File Name]]&lt;&gt;"",TRIM(MID(Shares[[#This Row],[File Name]],SEARCH("-",Shares[[#This Row],[File Name]])+1,SEARCH("(",Shares[[#This Row],[File Name]]) - SEARCH("-",Shares[[#This Row],[File Name]])-1)),"")</f>
        <v>Charlie Parra del Riego</v>
      </c>
      <c r="H87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76" s="70" t="s">
        <v>728</v>
      </c>
      <c r="J876" s="73">
        <v>44523</v>
      </c>
      <c r="K876" s="72"/>
    </row>
    <row r="877" spans="2:11" x14ac:dyDescent="0.25">
      <c r="B877" s="15" t="s">
        <v>2629</v>
      </c>
      <c r="C877" s="37" t="s">
        <v>2621</v>
      </c>
      <c r="D877" s="38"/>
      <c r="E877" s="76" t="str">
        <f>IF(ISNUMBER(SEARCH("http",Shares[[#This Row],[Video Text]])),HYPERLINK(Shares[[#This Row],[Video Text]],"Video Link"),"")</f>
        <v/>
      </c>
      <c r="F877" s="38" t="str">
        <f>IF(Shares[[#This Row],[File Name]]&lt;&gt;"",TRIM(LEFT(Shares[[#This Row],[File Name]],SEARCH("-",Shares[[#This Row],[File Name]],1)-1)),"")</f>
        <v>Dominock the Donkey</v>
      </c>
      <c r="G877" s="38" t="str">
        <f>IF(Shares[[#This Row],[File Name]]&lt;&gt;"",TRIM(MID(Shares[[#This Row],[File Name]],SEARCH("-",Shares[[#This Row],[File Name]])+1,SEARCH("(",Shares[[#This Row],[File Name]]) - SEARCH("-",Shares[[#This Row],[File Name]])-1)),"")</f>
        <v>Lou Monte</v>
      </c>
      <c r="H87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7" s="15" t="s">
        <v>953</v>
      </c>
      <c r="J877" s="69">
        <v>44523</v>
      </c>
      <c r="K877" s="18"/>
    </row>
    <row r="878" spans="2:11" x14ac:dyDescent="0.25">
      <c r="B878" s="70" t="s">
        <v>2627</v>
      </c>
      <c r="C878" s="40" t="s">
        <v>2008</v>
      </c>
      <c r="D878" s="75" t="s">
        <v>2628</v>
      </c>
      <c r="E878" s="74" t="str">
        <f>IF(ISNUMBER(SEARCH("http",Shares[[#This Row],[Video Text]])),HYPERLINK(Shares[[#This Row],[Video Text]],"Video Link"),"")</f>
        <v>Video Link</v>
      </c>
      <c r="F878" s="38" t="str">
        <f>IF(Shares[[#This Row],[File Name]]&lt;&gt;"",TRIM(LEFT(Shares[[#This Row],[File Name]],SEARCH("-",Shares[[#This Row],[File Name]],1)-1)),"")</f>
        <v>Dance of the Sugar Plum Fairy</v>
      </c>
      <c r="G878" s="38" t="str">
        <f>IF(Shares[[#This Row],[File Name]]&lt;&gt;"",TRIM(MID(Shares[[#This Row],[File Name]],SEARCH("-",Shares[[#This Row],[File Name]])+1,SEARCH("(",Shares[[#This Row],[File Name]]) - SEARCH("-",Shares[[#This Row],[File Name]])-1)),"")</f>
        <v>Jaykode Trap Remix</v>
      </c>
      <c r="H87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78" s="70" t="s">
        <v>2404</v>
      </c>
      <c r="J878" s="73">
        <v>44523</v>
      </c>
      <c r="K878" s="72"/>
    </row>
    <row r="879" spans="2:11" x14ac:dyDescent="0.25">
      <c r="B879" s="15" t="s">
        <v>2625</v>
      </c>
      <c r="C879" s="37" t="s">
        <v>2008</v>
      </c>
      <c r="D879" s="75" t="s">
        <v>2626</v>
      </c>
      <c r="E879" s="76" t="str">
        <f>IF(ISNUMBER(SEARCH("http",Shares[[#This Row],[Video Text]])),HYPERLINK(Shares[[#This Row],[Video Text]],"Video Link"),"")</f>
        <v>Video Link</v>
      </c>
      <c r="F879" s="38" t="str">
        <f>IF(Shares[[#This Row],[File Name]]&lt;&gt;"",TRIM(LEFT(Shares[[#This Row],[File Name]],SEARCH("-",Shares[[#This Row],[File Name]],1)-1)),"")</f>
        <v>Joy to The World</v>
      </c>
      <c r="G879" s="38" t="str">
        <f>IF(Shares[[#This Row],[File Name]]&lt;&gt;"",TRIM(MID(Shares[[#This Row],[File Name]],SEARCH("-",Shares[[#This Row],[File Name]])+1,SEARCH("(",Shares[[#This Row],[File Name]]) - SEARCH("-",Shares[[#This Row],[File Name]])-1)),"")</f>
        <v>Casting Crowns</v>
      </c>
      <c r="H87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79" s="15" t="s">
        <v>255</v>
      </c>
      <c r="J879" s="69">
        <v>44524</v>
      </c>
      <c r="K879" s="18"/>
    </row>
    <row r="880" spans="2:11" x14ac:dyDescent="0.25">
      <c r="B880" s="70" t="s">
        <v>2641</v>
      </c>
      <c r="C880" s="40" t="s">
        <v>2008</v>
      </c>
      <c r="D880" s="80" t="s">
        <v>2642</v>
      </c>
      <c r="E880" s="74" t="str">
        <f>IF(ISNUMBER(SEARCH("http",Shares[[#This Row],[Video Text]])),HYPERLINK(Shares[[#This Row],[Video Text]],"Video Link"),"")</f>
        <v>Video Link</v>
      </c>
      <c r="F880" s="38" t="str">
        <f>IF(Shares[[#This Row],[File Name]]&lt;&gt;"",TRIM(LEFT(Shares[[#This Row],[File Name]],SEARCH("-",Shares[[#This Row],[File Name]],1)-1)),"")</f>
        <v>Tekst me Merry Christmas</v>
      </c>
      <c r="G880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88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0" s="70" t="s">
        <v>1440</v>
      </c>
      <c r="J880" s="73">
        <v>44524</v>
      </c>
      <c r="K880" s="72"/>
    </row>
    <row r="881" spans="2:11" x14ac:dyDescent="0.25">
      <c r="B881" s="70" t="s">
        <v>2643</v>
      </c>
      <c r="C881" s="40" t="s">
        <v>2008</v>
      </c>
      <c r="D881" s="75" t="s">
        <v>2644</v>
      </c>
      <c r="E881" s="74" t="str">
        <f>IF(ISNUMBER(SEARCH("http",Shares[[#This Row],[Video Text]])),HYPERLINK(Shares[[#This Row],[Video Text]],"Video Link"),"")</f>
        <v>Video Link</v>
      </c>
      <c r="F881" s="38" t="str">
        <f>IF(Shares[[#This Row],[File Name]]&lt;&gt;"",TRIM(LEFT(Shares[[#This Row],[File Name]],SEARCH("-",Shares[[#This Row],[File Name]],1)-1)),"")</f>
        <v>Oh what a glorious night</v>
      </c>
      <c r="G881" s="38" t="str">
        <f>IF(Shares[[#This Row],[File Name]]&lt;&gt;"",TRIM(MID(Shares[[#This Row],[File Name]],SEARCH("-",Shares[[#This Row],[File Name]])+1,SEARCH("(",Shares[[#This Row],[File Name]]) - SEARCH("-",Shares[[#This Row],[File Name]])-1)),"")</f>
        <v>Sidewalk Prophets</v>
      </c>
      <c r="H88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1" s="70" t="s">
        <v>1393</v>
      </c>
      <c r="J881" s="73">
        <v>44525</v>
      </c>
      <c r="K881" s="72"/>
    </row>
    <row r="882" spans="2:11" x14ac:dyDescent="0.25">
      <c r="B882" s="15" t="s">
        <v>2646</v>
      </c>
      <c r="C882" s="37" t="s">
        <v>2008</v>
      </c>
      <c r="D882" s="58" t="s">
        <v>2645</v>
      </c>
      <c r="E882" s="76" t="str">
        <f>IF(ISNUMBER(SEARCH("http",Shares[[#This Row],[Video Text]])),HYPERLINK(Shares[[#This Row],[Video Text]],"Video Link"),"")</f>
        <v>Video Link</v>
      </c>
      <c r="F882" s="38" t="str">
        <f>IF(Shares[[#This Row],[File Name]]&lt;&gt;"",TRIM(LEFT(Shares[[#This Row],[File Name]],SEARCH("-",Shares[[#This Row],[File Name]],1)-1)),"")</f>
        <v>Hallelujah</v>
      </c>
      <c r="G882" s="38" t="str">
        <f>IF(Shares[[#This Row],[File Name]]&lt;&gt;"",TRIM(MID(Shares[[#This Row],[File Name]],SEARCH("-",Shares[[#This Row],[File Name]])+1,SEARCH("(",Shares[[#This Row],[File Name]]) - SEARCH("-",Shares[[#This Row],[File Name]])-1)),"")</f>
        <v>Carrie Underwood &amp; John Legend</v>
      </c>
      <c r="H88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882" s="15" t="s">
        <v>1516</v>
      </c>
      <c r="J882" s="69">
        <v>44525</v>
      </c>
      <c r="K882" s="18"/>
    </row>
    <row r="883" spans="2:11" x14ac:dyDescent="0.25">
      <c r="B883" s="70" t="s">
        <v>2647</v>
      </c>
      <c r="C883" s="40" t="s">
        <v>2648</v>
      </c>
      <c r="D883" s="75" t="s">
        <v>2649</v>
      </c>
      <c r="E883" s="74" t="str">
        <f>IF(ISNUMBER(SEARCH("http",Shares[[#This Row],[Video Text]])),HYPERLINK(Shares[[#This Row],[Video Text]],"Video Link"),"")</f>
        <v>Video Link</v>
      </c>
      <c r="F883" s="38" t="str">
        <f>IF(Shares[[#This Row],[File Name]]&lt;&gt;"",TRIM(LEFT(Shares[[#This Row],[File Name]],SEARCH("-",Shares[[#This Row],[File Name]],1)-1)),"")</f>
        <v>Get back up again</v>
      </c>
      <c r="G883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</v>
      </c>
      <c r="H88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3" s="70" t="s">
        <v>2330</v>
      </c>
      <c r="J883" s="73">
        <v>44525</v>
      </c>
      <c r="K883" s="72"/>
    </row>
    <row r="884" spans="2:11" x14ac:dyDescent="0.25">
      <c r="B884" s="15" t="s">
        <v>2651</v>
      </c>
      <c r="C884" s="37" t="s">
        <v>2009</v>
      </c>
      <c r="D884" s="75" t="s">
        <v>2650</v>
      </c>
      <c r="E884" s="76" t="str">
        <f>IF(ISNUMBER(SEARCH("http",Shares[[#This Row],[Video Text]])),HYPERLINK(Shares[[#This Row],[Video Text]],"Video Link"),"")</f>
        <v>Video Link</v>
      </c>
      <c r="F884" s="38" t="str">
        <f>IF(Shares[[#This Row],[File Name]]&lt;&gt;"",TRIM(LEFT(Shares[[#This Row],[File Name]],SEARCH("-",Shares[[#This Row],[File Name]],1)-1)),"")</f>
        <v>Legends are Made</v>
      </c>
      <c r="G884" s="38" t="str">
        <f>IF(Shares[[#This Row],[File Name]]&lt;&gt;"",TRIM(MID(Shares[[#This Row],[File Name]],SEARCH("-",Shares[[#This Row],[File Name]])+1,SEARCH("(",Shares[[#This Row],[File Name]]) - SEARCH("-",Shares[[#This Row],[File Name]])-1)),"")</f>
        <v>Sam Tinnesz</v>
      </c>
      <c r="H88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4" s="15" t="s">
        <v>2330</v>
      </c>
      <c r="J884" s="69">
        <v>44527</v>
      </c>
      <c r="K884" s="18"/>
    </row>
    <row r="885" spans="2:11" x14ac:dyDescent="0.25">
      <c r="B885" s="15" t="s">
        <v>2653</v>
      </c>
      <c r="C885" s="37" t="s">
        <v>2008</v>
      </c>
      <c r="D885" s="75" t="s">
        <v>2652</v>
      </c>
      <c r="E885" s="76" t="str">
        <f>IF(ISNUMBER(SEARCH("http",Shares[[#This Row],[Video Text]])),HYPERLINK(Shares[[#This Row],[Video Text]],"Video Link"),"")</f>
        <v>Video Link</v>
      </c>
      <c r="F885" s="38" t="str">
        <f>IF(Shares[[#This Row],[File Name]]&lt;&gt;"",TRIM(LEFT(Shares[[#This Row],[File Name]],SEARCH("-",Shares[[#This Row],[File Name]],1)-1)),"")</f>
        <v>Christmas Overture</v>
      </c>
      <c r="G885" s="38" t="str">
        <f>IF(Shares[[#This Row],[File Name]]&lt;&gt;"",TRIM(MID(Shares[[#This Row],[File Name]],SEARCH("-",Shares[[#This Row],[File Name]])+1,SEARCH("(",Shares[[#This Row],[File Name]]) - SEARCH("-",Shares[[#This Row],[File Name]])-1)),"")</f>
        <v>The Aaron Lindsey orchestra</v>
      </c>
      <c r="H88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5" s="15" t="s">
        <v>2579</v>
      </c>
      <c r="J885" s="69">
        <v>44529</v>
      </c>
      <c r="K885" s="18"/>
    </row>
    <row r="886" spans="2:11" x14ac:dyDescent="0.25">
      <c r="B886" s="70" t="s">
        <v>2655</v>
      </c>
      <c r="C886" s="40" t="s">
        <v>2008</v>
      </c>
      <c r="D886" s="75" t="s">
        <v>2654</v>
      </c>
      <c r="E886" s="74" t="str">
        <f>IF(ISNUMBER(SEARCH("http",Shares[[#This Row],[Video Text]])),HYPERLINK(Shares[[#This Row],[Video Text]],"Video Link"),"")</f>
        <v>Video Link</v>
      </c>
      <c r="F886" s="38" t="str">
        <f>IF(Shares[[#This Row],[File Name]]&lt;&gt;"",TRIM(LEFT(Shares[[#This Row],[File Name]],SEARCH("-",Shares[[#This Row],[File Name]],1)-1)),"")</f>
        <v>Last Christmas</v>
      </c>
      <c r="G886" s="38" t="str">
        <f>IF(Shares[[#This Row],[File Name]]&lt;&gt;"",TRIM(MID(Shares[[#This Row],[File Name]],SEARCH("-",Shares[[#This Row],[File Name]])+1,SEARCH("(",Shares[[#This Row],[File Name]]) - SEARCH("-",Shares[[#This Row],[File Name]])-1)),"")</f>
        <v>Wham</v>
      </c>
      <c r="H88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6" s="70" t="s">
        <v>2302</v>
      </c>
      <c r="J886" s="73">
        <v>44529</v>
      </c>
      <c r="K886" s="72"/>
    </row>
    <row r="887" spans="2:11" x14ac:dyDescent="0.25">
      <c r="B887" s="15" t="s">
        <v>2656</v>
      </c>
      <c r="C887" s="37" t="s">
        <v>2008</v>
      </c>
      <c r="D887" s="75" t="s">
        <v>2657</v>
      </c>
      <c r="E887" s="76" t="str">
        <f>IF(ISNUMBER(SEARCH("http",Shares[[#This Row],[Video Text]])),HYPERLINK(Shares[[#This Row],[Video Text]],"Video Link"),"")</f>
        <v>Video Link</v>
      </c>
      <c r="F887" s="38" t="str">
        <f>IF(Shares[[#This Row],[File Name]]&lt;&gt;"",TRIM(LEFT(Shares[[#This Row],[File Name]],SEARCH("-",Shares[[#This Row],[File Name]],1)-1)),"")</f>
        <v>Jingle Bells</v>
      </c>
      <c r="G887" s="38" t="str">
        <f>IF(Shares[[#This Row],[File Name]]&lt;&gt;"",TRIM(MID(Shares[[#This Row],[File Name]],SEARCH("-",Shares[[#This Row],[File Name]])+1,SEARCH("(",Shares[[#This Row],[File Name]]) - SEARCH("-",Shares[[#This Row],[File Name]])-1)),"")</f>
        <v>Steviie Wonder and Keanu Trap Remix</v>
      </c>
      <c r="H88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87" s="15" t="s">
        <v>2404</v>
      </c>
      <c r="J887" s="69">
        <v>44529</v>
      </c>
      <c r="K887" s="18"/>
    </row>
    <row r="888" spans="2:11" x14ac:dyDescent="0.25">
      <c r="B888" s="70" t="s">
        <v>2659</v>
      </c>
      <c r="C888" s="40" t="s">
        <v>2009</v>
      </c>
      <c r="D888" s="75" t="s">
        <v>2658</v>
      </c>
      <c r="E888" s="74" t="str">
        <f>IF(ISNUMBER(SEARCH("http",Shares[[#This Row],[Video Text]])),HYPERLINK(Shares[[#This Row],[Video Text]],"Video Link"),"")</f>
        <v>Video Link</v>
      </c>
      <c r="F888" s="38" t="str">
        <f>IF(Shares[[#This Row],[File Name]]&lt;&gt;"",TRIM(LEFT(Shares[[#This Row],[File Name]],SEARCH("-",Shares[[#This Row],[File Name]],1)-1)),"")</f>
        <v>Mandalorian Theme</v>
      </c>
      <c r="G888" s="38" t="str">
        <f>IF(Shares[[#This Row],[File Name]]&lt;&gt;"",TRIM(MID(Shares[[#This Row],[File Name]],SEARCH("-",Shares[[#This Row],[File Name]])+1,SEARCH("(",Shares[[#This Row],[File Name]]) - SEARCH("-",Shares[[#This Row],[File Name]])-1)),"")</f>
        <v>Star Wars</v>
      </c>
      <c r="H88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8" s="70" t="s">
        <v>2638</v>
      </c>
      <c r="J888" s="73">
        <v>44529</v>
      </c>
      <c r="K888" s="72"/>
    </row>
    <row r="889" spans="2:11" x14ac:dyDescent="0.25">
      <c r="B889" s="15" t="s">
        <v>2660</v>
      </c>
      <c r="C889" s="37" t="s">
        <v>2009</v>
      </c>
      <c r="D889" s="75" t="s">
        <v>2661</v>
      </c>
      <c r="E889" s="76" t="str">
        <f>IF(ISNUMBER(SEARCH("http",Shares[[#This Row],[Video Text]])),HYPERLINK(Shares[[#This Row],[Video Text]],"Video Link"),"")</f>
        <v>Video Link</v>
      </c>
      <c r="F889" s="38" t="str">
        <f>IF(Shares[[#This Row],[File Name]]&lt;&gt;"",TRIM(LEFT(Shares[[#This Row],[File Name]],SEARCH("-",Shares[[#This Row],[File Name]],1)-1)),"")</f>
        <v>The Circle of Life</v>
      </c>
      <c r="G889" s="38" t="str">
        <f>IF(Shares[[#This Row],[File Name]]&lt;&gt;"",TRIM(MID(Shares[[#This Row],[File Name]],SEARCH("-",Shares[[#This Row],[File Name]])+1,SEARCH("(",Shares[[#This Row],[File Name]]) - SEARCH("-",Shares[[#This Row],[File Name]])-1)),"")</f>
        <v>The lion King</v>
      </c>
      <c r="H88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89" s="15" t="s">
        <v>2028</v>
      </c>
      <c r="J889" s="69">
        <v>44530</v>
      </c>
      <c r="K889" s="18"/>
    </row>
    <row r="890" spans="2:11" x14ac:dyDescent="0.25">
      <c r="B890" s="70" t="s">
        <v>2663</v>
      </c>
      <c r="C890" s="40" t="s">
        <v>2664</v>
      </c>
      <c r="D890" s="71" t="s">
        <v>2662</v>
      </c>
      <c r="E890" s="74" t="str">
        <f>IF(ISNUMBER(SEARCH("http",Shares[[#This Row],[Video Text]])),HYPERLINK(Shares[[#This Row],[Video Text]],"Video Link"),"")</f>
        <v>Video Link</v>
      </c>
      <c r="F890" s="38" t="str">
        <f>IF(Shares[[#This Row],[File Name]]&lt;&gt;"",TRIM(LEFT(Shares[[#This Row],[File Name]],SEARCH("-",Shares[[#This Row],[File Name]],1)-1)),"")</f>
        <v>Singing Bulbs Skits</v>
      </c>
      <c r="G890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89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0" s="70" t="s">
        <v>2639</v>
      </c>
      <c r="J890" s="73">
        <v>44532</v>
      </c>
      <c r="K890" s="72"/>
    </row>
    <row r="891" spans="2:11" x14ac:dyDescent="0.25">
      <c r="B891" s="15" t="s">
        <v>2665</v>
      </c>
      <c r="C891" s="37" t="s">
        <v>2009</v>
      </c>
      <c r="D891" s="75" t="s">
        <v>2666</v>
      </c>
      <c r="E891" s="76" t="str">
        <f>IF(ISNUMBER(SEARCH("http",Shares[[#This Row],[Video Text]])),HYPERLINK(Shares[[#This Row],[Video Text]],"Video Link"),"")</f>
        <v>Video Link</v>
      </c>
      <c r="F891" s="38" t="str">
        <f>IF(Shares[[#This Row],[File Name]]&lt;&gt;"",TRIM(LEFT(Shares[[#This Row],[File Name]],SEARCH("-",Shares[[#This Row],[File Name]],1)-1)),"")</f>
        <v>Show Countdown</v>
      </c>
      <c r="G891" s="38" t="str">
        <f>IF(Shares[[#This Row],[File Name]]&lt;&gt;"",TRIM(MID(Shares[[#This Row],[File Name]],SEARCH("-",Shares[[#This Row],[File Name]])+1,SEARCH("(",Shares[[#This Row],[File Name]]) - SEARCH("-",Shares[[#This Row],[File Name]])-1)),"")</f>
        <v>Custom</v>
      </c>
      <c r="H89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1" s="15" t="s">
        <v>2492</v>
      </c>
      <c r="J891" s="69">
        <v>44533</v>
      </c>
      <c r="K891" s="18"/>
    </row>
    <row r="892" spans="2:11" x14ac:dyDescent="0.25">
      <c r="B892" s="70" t="s">
        <v>2668</v>
      </c>
      <c r="C892" s="40" t="s">
        <v>2008</v>
      </c>
      <c r="D892" s="75" t="s">
        <v>2667</v>
      </c>
      <c r="E892" s="74" t="str">
        <f>IF(ISNUMBER(SEARCH("http",Shares[[#This Row],[Video Text]])),HYPERLINK(Shares[[#This Row],[Video Text]],"Video Link"),"")</f>
        <v>Video Link</v>
      </c>
      <c r="F892" s="38" t="str">
        <f>IF(Shares[[#This Row],[File Name]]&lt;&gt;"",TRIM(LEFT(Shares[[#This Row],[File Name]],SEARCH("-",Shares[[#This Row],[File Name]],1)-1)),"")</f>
        <v>We need a little Christmas</v>
      </c>
      <c r="G892" s="38" t="str">
        <f>IF(Shares[[#This Row],[File Name]]&lt;&gt;"",TRIM(MID(Shares[[#This Row],[File Name]],SEARCH("-",Shares[[#This Row],[File Name]])+1,SEARCH("(",Shares[[#This Row],[File Name]]) - SEARCH("-",Shares[[#This Row],[File Name]])-1)),"")</f>
        <v>Pentatonix</v>
      </c>
      <c r="H89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2" s="70" t="s">
        <v>393</v>
      </c>
      <c r="J892" s="73">
        <v>44533</v>
      </c>
      <c r="K892" s="72"/>
    </row>
    <row r="893" spans="2:11" x14ac:dyDescent="0.25">
      <c r="B893" s="15" t="s">
        <v>2670</v>
      </c>
      <c r="C893" s="37" t="s">
        <v>2008</v>
      </c>
      <c r="D893" s="75" t="s">
        <v>2669</v>
      </c>
      <c r="E893" s="76" t="str">
        <f>IF(ISNUMBER(SEARCH("http",Shares[[#This Row],[Video Text]])),HYPERLINK(Shares[[#This Row],[Video Text]],"Video Link"),"")</f>
        <v>Video Link</v>
      </c>
      <c r="F893" s="38" t="str">
        <f>IF(Shares[[#This Row],[File Name]]&lt;&gt;"",TRIM(LEFT(Shares[[#This Row],[File Name]],SEARCH("-",Shares[[#This Row],[File Name]],1)-1)),"")</f>
        <v>Faeries</v>
      </c>
      <c r="G893" s="38" t="str">
        <f>IF(Shares[[#This Row],[File Name]]&lt;&gt;"",TRIM(MID(Shares[[#This Row],[File Name]],SEARCH("-",Shares[[#This Row],[File Name]])+1,SEARCH("(",Shares[[#This Row],[File Name]]) - SEARCH("-",Shares[[#This Row],[File Name]])-1)),"")</f>
        <v>Mannheim Steamroller</v>
      </c>
      <c r="H89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3" s="15" t="s">
        <v>2579</v>
      </c>
      <c r="J893" s="69">
        <v>44534</v>
      </c>
      <c r="K893" s="18"/>
    </row>
    <row r="894" spans="2:11" x14ac:dyDescent="0.25">
      <c r="B894" s="70" t="s">
        <v>2672</v>
      </c>
      <c r="C894" s="40" t="s">
        <v>2009</v>
      </c>
      <c r="D894" s="75" t="s">
        <v>2671</v>
      </c>
      <c r="E894" s="74" t="str">
        <f>IF(ISNUMBER(SEARCH("http",Shares[[#This Row],[Video Text]])),HYPERLINK(Shares[[#This Row],[Video Text]],"Video Link"),"")</f>
        <v>Video Link</v>
      </c>
      <c r="F894" s="38" t="str">
        <f>IF(Shares[[#This Row],[File Name]]&lt;&gt;"",TRIM(LEFT(Shares[[#This Row],[File Name]],SEARCH("-",Shares[[#This Row],[File Name]],1)-1)),"")</f>
        <v>True Colors</v>
      </c>
      <c r="G894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89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4" s="70" t="s">
        <v>2640</v>
      </c>
      <c r="J894" s="73">
        <v>44535</v>
      </c>
      <c r="K894" s="72"/>
    </row>
    <row r="895" spans="2:11" x14ac:dyDescent="0.25">
      <c r="B895" s="15" t="s">
        <v>2674</v>
      </c>
      <c r="C895" s="37" t="s">
        <v>2009</v>
      </c>
      <c r="D895" s="75" t="s">
        <v>2673</v>
      </c>
      <c r="E895" s="76" t="str">
        <f>IF(ISNUMBER(SEARCH("http",Shares[[#This Row],[Video Text]])),HYPERLINK(Shares[[#This Row],[Video Text]],"Video Link"),"")</f>
        <v>Video Link</v>
      </c>
      <c r="F895" s="38" t="str">
        <f>IF(Shares[[#This Row],[File Name]]&lt;&gt;"",TRIM(LEFT(Shares[[#This Row],[File Name]],SEARCH("-",Shares[[#This Row],[File Name]],1)-1)),"")</f>
        <v>Dynamite</v>
      </c>
      <c r="G895" s="38" t="str">
        <f>IF(Shares[[#This Row],[File Name]]&lt;&gt;"",TRIM(MID(Shares[[#This Row],[File Name]],SEARCH("-",Shares[[#This Row],[File Name]])+1,SEARCH("(",Shares[[#This Row],[File Name]]) - SEARCH("-",Shares[[#This Row],[File Name]])-1)),"")</f>
        <v>BTS</v>
      </c>
      <c r="H89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895" s="15" t="s">
        <v>911</v>
      </c>
      <c r="J895" s="69">
        <v>44535</v>
      </c>
      <c r="K895" s="18"/>
    </row>
    <row r="896" spans="2:11" x14ac:dyDescent="0.25">
      <c r="B896" s="70" t="s">
        <v>2676</v>
      </c>
      <c r="C896" s="40" t="s">
        <v>2008</v>
      </c>
      <c r="D896" s="75" t="s">
        <v>2675</v>
      </c>
      <c r="E896" s="74" t="str">
        <f>IF(ISNUMBER(SEARCH("http",Shares[[#This Row],[Video Text]])),HYPERLINK(Shares[[#This Row],[Video Text]],"Video Link"),"")</f>
        <v>Video Link</v>
      </c>
      <c r="F896" s="38" t="str">
        <f>IF(Shares[[#This Row],[File Name]]&lt;&gt;"",TRIM(LEFT(Shares[[#This Row],[File Name]],SEARCH("-",Shares[[#This Row],[File Name]],1)-1)),"")</f>
        <v>Happy Xmas</v>
      </c>
      <c r="G896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Mclachlan</v>
      </c>
      <c r="H89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6" s="70" t="s">
        <v>911</v>
      </c>
      <c r="J896" s="73">
        <v>44535</v>
      </c>
      <c r="K896" s="72"/>
    </row>
    <row r="897" spans="2:11" s="5" customFormat="1" x14ac:dyDescent="0.25">
      <c r="B897" s="15" t="s">
        <v>2678</v>
      </c>
      <c r="C897" s="37" t="s">
        <v>2008</v>
      </c>
      <c r="D897" s="75" t="s">
        <v>2677</v>
      </c>
      <c r="E897" s="76" t="str">
        <f>IF(ISNUMBER(SEARCH("http",Shares[[#This Row],[Video Text]])),HYPERLINK(Shares[[#This Row],[Video Text]],"Video Link"),"")</f>
        <v>Video Link</v>
      </c>
      <c r="F897" s="38" t="str">
        <f>IF(Shares[[#This Row],[File Name]]&lt;&gt;"",TRIM(LEFT(Shares[[#This Row],[File Name]],SEARCH("-",Shares[[#This Row],[File Name]],1)-1)),"")</f>
        <v>O Come Emmanuel</v>
      </c>
      <c r="G897" s="38" t="str">
        <f>IF(Shares[[#This Row],[File Name]]&lt;&gt;"",TRIM(MID(Shares[[#This Row],[File Name]],SEARCH("-",Shares[[#This Row],[File Name]])+1,SEARCH("(",Shares[[#This Row],[File Name]]) - SEARCH("-",Shares[[#This Row],[File Name]])-1)),"")</f>
        <v>Kaskade</v>
      </c>
      <c r="H89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7" s="15" t="s">
        <v>911</v>
      </c>
      <c r="J897" s="69">
        <v>44535</v>
      </c>
      <c r="K897" s="18"/>
    </row>
    <row r="898" spans="2:11" x14ac:dyDescent="0.25">
      <c r="B898" s="70" t="s">
        <v>1098</v>
      </c>
      <c r="C898" s="40" t="s">
        <v>2008</v>
      </c>
      <c r="D898" s="75" t="s">
        <v>2679</v>
      </c>
      <c r="E898" s="74" t="str">
        <f>IF(ISNUMBER(SEARCH("http",Shares[[#This Row],[Video Text]])),HYPERLINK(Shares[[#This Row],[Video Text]],"Video Link"),"")</f>
        <v>Video Link</v>
      </c>
      <c r="F898" s="38" t="str">
        <f>IF(Shares[[#This Row],[File Name]]&lt;&gt;"",TRIM(LEFT(Shares[[#This Row],[File Name]],SEARCH("-",Shares[[#This Row],[File Name]],1)-1)),"")</f>
        <v>Lights shine bright</v>
      </c>
      <c r="G898" s="38" t="str">
        <f>IF(Shares[[#This Row],[File Name]]&lt;&gt;"",TRIM(MID(Shares[[#This Row],[File Name]],SEARCH("-",Shares[[#This Row],[File Name]])+1,SEARCH("(",Shares[[#This Row],[File Name]]) - SEARCH("-",Shares[[#This Row],[File Name]])-1)),"")</f>
        <v>Toby Mac</v>
      </c>
      <c r="H89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8" s="70" t="s">
        <v>1180</v>
      </c>
      <c r="J898" s="73">
        <v>44536</v>
      </c>
      <c r="K898" s="72"/>
    </row>
    <row r="899" spans="2:11" x14ac:dyDescent="0.25">
      <c r="B899" s="15" t="s">
        <v>2681</v>
      </c>
      <c r="C899" s="37" t="s">
        <v>2008</v>
      </c>
      <c r="D899" s="75" t="s">
        <v>2680</v>
      </c>
      <c r="E899" s="76" t="str">
        <f>IF(ISNUMBER(SEARCH("http",Shares[[#This Row],[Video Text]])),HYPERLINK(Shares[[#This Row],[Video Text]],"Video Link"),"")</f>
        <v>Video Link</v>
      </c>
      <c r="F899" s="38" t="str">
        <f>IF(Shares[[#This Row],[File Name]]&lt;&gt;"",TRIM(LEFT(Shares[[#This Row],[File Name]],SEARCH("-",Shares[[#This Row],[File Name]],1)-1)),"")</f>
        <v>Hershey Kisses Holiday</v>
      </c>
      <c r="G899" s="38" t="str">
        <f>IF(Shares[[#This Row],[File Name]]&lt;&gt;"",TRIM(MID(Shares[[#This Row],[File Name]],SEARCH("-",Shares[[#This Row],[File Name]])+1,SEARCH("(",Shares[[#This Row],[File Name]]) - SEARCH("-",Shares[[#This Row],[File Name]])-1)),"")</f>
        <v>Commercial</v>
      </c>
      <c r="H89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899" s="15" t="s">
        <v>2411</v>
      </c>
      <c r="J899" s="69">
        <v>44537</v>
      </c>
      <c r="K899" s="18"/>
    </row>
    <row r="900" spans="2:11" x14ac:dyDescent="0.25">
      <c r="B900" s="70" t="s">
        <v>2682</v>
      </c>
      <c r="C900" s="37" t="s">
        <v>2008</v>
      </c>
      <c r="D900" s="71" t="s">
        <v>2684</v>
      </c>
      <c r="E900" s="74" t="str">
        <f>IF(ISNUMBER(SEARCH("http",Shares[[#This Row],[Video Text]])),HYPERLINK(Shares[[#This Row],[Video Text]],"Video Link"),"")</f>
        <v>Video Link</v>
      </c>
      <c r="F900" s="38" t="str">
        <f>IF(Shares[[#This Row],[File Name]]&lt;&gt;"",TRIM(LEFT(Shares[[#This Row],[File Name]],SEARCH("-",Shares[[#This Row],[File Name]],1)-1)),"")</f>
        <v>Comedy Intro Mashup</v>
      </c>
      <c r="G900" s="38" t="s">
        <v>2683</v>
      </c>
      <c r="H90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0" s="70" t="s">
        <v>436</v>
      </c>
      <c r="J900" s="69">
        <v>44539</v>
      </c>
      <c r="K900" s="72"/>
    </row>
    <row r="901" spans="2:11" x14ac:dyDescent="0.25">
      <c r="B901" s="15" t="s">
        <v>2685</v>
      </c>
      <c r="C901" s="37" t="s">
        <v>2008</v>
      </c>
      <c r="D901" s="58" t="s">
        <v>2686</v>
      </c>
      <c r="E901" s="76" t="str">
        <f>IF(ISNUMBER(SEARCH("http",Shares[[#This Row],[Video Text]])),HYPERLINK(Shares[[#This Row],[Video Text]],"Video Link"),"")</f>
        <v>Video Link</v>
      </c>
      <c r="F901" s="38" t="str">
        <f>IF(Shares[[#This Row],[File Name]]&lt;&gt;"",TRIM(LEFT(Shares[[#This Row],[File Name]],SEARCH("-",Shares[[#This Row],[File Name]],1)-1)),"")</f>
        <v>Singing Bulb Skits</v>
      </c>
      <c r="G901" s="38" t="str">
        <f>IF(Shares[[#This Row],[File Name]]&lt;&gt;"",TRIM(MID(Shares[[#This Row],[File Name]],SEARCH("-",Shares[[#This Row],[File Name]])+1,SEARCH("(",Shares[[#This Row],[File Name]]) - SEARCH("-",Shares[[#This Row],[File Name]])-1)),"")</f>
        <v>James Drews</v>
      </c>
      <c r="H90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01" s="15" t="s">
        <v>2639</v>
      </c>
      <c r="J901" s="69">
        <v>44539</v>
      </c>
      <c r="K901" s="18"/>
    </row>
    <row r="902" spans="2:11" x14ac:dyDescent="0.25">
      <c r="B902" s="70" t="s">
        <v>2687</v>
      </c>
      <c r="C902" s="37" t="s">
        <v>2008</v>
      </c>
      <c r="D902" s="75" t="s">
        <v>2688</v>
      </c>
      <c r="E902" s="74" t="str">
        <f>IF(ISNUMBER(SEARCH("http",Shares[[#This Row],[Video Text]])),HYPERLINK(Shares[[#This Row],[Video Text]],"Video Link"),"")</f>
        <v>Video Link</v>
      </c>
      <c r="F902" s="38" t="str">
        <f>IF(Shares[[#This Row],[File Name]]&lt;&gt;"",TRIM(LEFT(Shares[[#This Row],[File Name]],SEARCH("-",Shares[[#This Row],[File Name]],1)-1)),"")</f>
        <v>Christmas Like</v>
      </c>
      <c r="G902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0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2" s="70" t="s">
        <v>132</v>
      </c>
      <c r="J902" s="69">
        <v>44541</v>
      </c>
      <c r="K902" s="72"/>
    </row>
    <row r="903" spans="2:11" x14ac:dyDescent="0.25">
      <c r="B903" s="15" t="s">
        <v>2689</v>
      </c>
      <c r="C903" s="37" t="s">
        <v>2008</v>
      </c>
      <c r="D903" s="38" t="s">
        <v>2690</v>
      </c>
      <c r="E903" s="76" t="str">
        <f>IF(ISNUMBER(SEARCH("http",Shares[[#This Row],[Video Text]])),HYPERLINK(Shares[[#This Row],[Video Text]],"Video Link"),"")</f>
        <v>Video Link</v>
      </c>
      <c r="F903" s="38" t="str">
        <f>IF(Shares[[#This Row],[File Name]]&lt;&gt;"",TRIM(LEFT(Shares[[#This Row],[File Name]],SEARCH("-",Shares[[#This Row],[File Name]],1)-1)),"")</f>
        <v>God Only Knows</v>
      </c>
      <c r="G903" s="38" t="str">
        <f>IF(Shares[[#This Row],[File Name]]&lt;&gt;"",TRIM(MID(Shares[[#This Row],[File Name]],SEARCH("-",Shares[[#This Row],[File Name]])+1,SEARCH("(",Shares[[#This Row],[File Name]]) - SEARCH("-",Shares[[#This Row],[File Name]])-1)),"")</f>
        <v>for KING and COUNTRY</v>
      </c>
      <c r="H90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3" s="15" t="s">
        <v>911</v>
      </c>
      <c r="J903" s="69">
        <v>44542</v>
      </c>
      <c r="K903" s="18"/>
    </row>
    <row r="904" spans="2:11" x14ac:dyDescent="0.25">
      <c r="B904" s="70" t="s">
        <v>2691</v>
      </c>
      <c r="C904" s="37" t="s">
        <v>2008</v>
      </c>
      <c r="D904" s="75" t="s">
        <v>2694</v>
      </c>
      <c r="E904" s="74" t="str">
        <f>IF(ISNUMBER(SEARCH("http",Shares[[#This Row],[Video Text]])),HYPERLINK(Shares[[#This Row],[Video Text]],"Video Link"),"")</f>
        <v>Video Link</v>
      </c>
      <c r="F904" s="38" t="str">
        <f>IF(Shares[[#This Row],[File Name]]&lt;&gt;"",TRIM(LEFT(Shares[[#This Row],[File Name]],SEARCH("-",Shares[[#This Row],[File Name]],1)-1)),"")</f>
        <v>A Mad Russian Christmas</v>
      </c>
      <c r="G90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TransSiberian Orchestra</v>
      </c>
      <c r="H90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4" s="70" t="s">
        <v>2692</v>
      </c>
      <c r="J904" s="69">
        <v>44542</v>
      </c>
      <c r="K904" s="72"/>
    </row>
    <row r="905" spans="2:11" x14ac:dyDescent="0.25">
      <c r="B905" s="15" t="s">
        <v>2693</v>
      </c>
      <c r="C905" s="37" t="s">
        <v>2008</v>
      </c>
      <c r="D905" s="75" t="s">
        <v>2695</v>
      </c>
      <c r="E905" s="76" t="str">
        <f>IF(ISNUMBER(SEARCH("http",Shares[[#This Row],[Video Text]])),HYPERLINK(Shares[[#This Row],[Video Text]],"Video Link"),"")</f>
        <v>Video Link</v>
      </c>
      <c r="F905" s="38" t="str">
        <f>IF(Shares[[#This Row],[File Name]]&lt;&gt;"",TRIM(LEFT(Shares[[#This Row],[File Name]],SEARCH("-",Shares[[#This Row],[File Name]],1)-1)),"")</f>
        <v>Nutcracker March</v>
      </c>
      <c r="G905" s="38" t="str">
        <f>IF(Shares[[#This Row],[File Name]]&lt;&gt;"",TRIM(MID(Shares[[#This Row],[File Name]],SEARCH("-",Shares[[#This Row],[File Name]])+1,SEARCH("(",Shares[[#This Row],[File Name]]) - SEARCH("-",Shares[[#This Row],[File Name]])-1)),"")</f>
        <v>Brian Setzer Orchestra</v>
      </c>
      <c r="H90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5" s="70" t="s">
        <v>2692</v>
      </c>
      <c r="J905" s="69">
        <v>44542</v>
      </c>
      <c r="K905" s="18"/>
    </row>
    <row r="906" spans="2:11" x14ac:dyDescent="0.25">
      <c r="B906" s="70" t="s">
        <v>2696</v>
      </c>
      <c r="C906" s="37" t="s">
        <v>2008</v>
      </c>
      <c r="D906" s="75" t="s">
        <v>2697</v>
      </c>
      <c r="E906" s="74" t="str">
        <f>IF(ISNUMBER(SEARCH("http",Shares[[#This Row],[Video Text]])),HYPERLINK(Shares[[#This Row],[Video Text]],"Video Link"),"")</f>
        <v>Video Link</v>
      </c>
      <c r="F906" s="38" t="str">
        <f>IF(Shares[[#This Row],[File Name]]&lt;&gt;"",TRIM(LEFT(Shares[[#This Row],[File Name]],SEARCH("-",Shares[[#This Row],[File Name]],1)-1)),"")</f>
        <v>True Colors</v>
      </c>
      <c r="G906" s="38" t="str">
        <f>IF(Shares[[#This Row],[File Name]]&lt;&gt;"",TRIM(MID(Shares[[#This Row],[File Name]],SEARCH("-",Shares[[#This Row],[File Name]])+1,SEARCH("(",Shares[[#This Row],[File Name]]) - SEARCH("-",Shares[[#This Row],[File Name]])-1)),"")</f>
        <v>Anna Kendrick And Justin Timberlake</v>
      </c>
      <c r="H90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6" s="70" t="s">
        <v>2477</v>
      </c>
      <c r="J906" s="69">
        <v>44542</v>
      </c>
      <c r="K906" s="72"/>
    </row>
    <row r="907" spans="2:11" x14ac:dyDescent="0.25">
      <c r="B907" s="15" t="s">
        <v>2698</v>
      </c>
      <c r="C907" s="37" t="s">
        <v>2008</v>
      </c>
      <c r="D907" s="75" t="s">
        <v>2699</v>
      </c>
      <c r="E907" s="76" t="str">
        <f>IF(ISNUMBER(SEARCH("http",Shares[[#This Row],[Video Text]])),HYPERLINK(Shares[[#This Row],[Video Text]],"Video Link"),"")</f>
        <v>Video Link</v>
      </c>
      <c r="F907" s="38" t="str">
        <f>IF(Shares[[#This Row],[File Name]]&lt;&gt;"",TRIM(LEFT(Shares[[#This Row],[File Name]],SEARCH("-",Shares[[#This Row],[File Name]],1)-1)),"")</f>
        <v>Marys boy child</v>
      </c>
      <c r="G907" s="38" t="str">
        <f>IF(Shares[[#This Row],[File Name]]&lt;&gt;"",TRIM(MID(Shares[[#This Row],[File Name]],SEARCH("-",Shares[[#This Row],[File Name]])+1,SEARCH("(",Shares[[#This Row],[File Name]]) - SEARCH("-",Shares[[#This Row],[File Name]])-1)),"")</f>
        <v>Gentri</v>
      </c>
      <c r="H90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7" s="15" t="s">
        <v>246</v>
      </c>
      <c r="J907" s="69">
        <v>44547</v>
      </c>
      <c r="K907" s="18" t="s">
        <v>2355</v>
      </c>
    </row>
    <row r="908" spans="2:11" x14ac:dyDescent="0.25">
      <c r="B908" s="70" t="s">
        <v>2700</v>
      </c>
      <c r="C908" s="37" t="s">
        <v>2008</v>
      </c>
      <c r="D908" s="75" t="s">
        <v>2702</v>
      </c>
      <c r="E908" s="74" t="str">
        <f>IF(ISNUMBER(SEARCH("http",Shares[[#This Row],[Video Text]])),HYPERLINK(Shares[[#This Row],[Video Text]],"Video Link"),"")</f>
        <v>Video Link</v>
      </c>
      <c r="F908" s="38" t="str">
        <f>IF(Shares[[#This Row],[File Name]]&lt;&gt;"",TRIM(LEFT(Shares[[#This Row],[File Name]],SEARCH("-",Shares[[#This Row],[File Name]],1)-1)),"")</f>
        <v>Christmas Vacation</v>
      </c>
      <c r="G908" s="38" t="str">
        <f>IF(Shares[[#This Row],[File Name]]&lt;&gt;"",TRIM(MID(Shares[[#This Row],[File Name]],SEARCH("-",Shares[[#This Row],[File Name]])+1,SEARCH("(",Shares[[#This Row],[File Name]]) - SEARCH("-",Shares[[#This Row],[File Name]])-1)),"")</f>
        <v>Mavis Staples</v>
      </c>
      <c r="H90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08" s="70" t="s">
        <v>2701</v>
      </c>
      <c r="J908" s="69">
        <v>44547</v>
      </c>
      <c r="K908" s="72"/>
    </row>
    <row r="909" spans="2:11" x14ac:dyDescent="0.25">
      <c r="B909" s="15" t="s">
        <v>2703</v>
      </c>
      <c r="C909" s="37" t="s">
        <v>2008</v>
      </c>
      <c r="D909" s="38" t="s">
        <v>2704</v>
      </c>
      <c r="E909" s="76" t="str">
        <f>IF(ISNUMBER(SEARCH("http",Shares[[#This Row],[Video Text]])),HYPERLINK(Shares[[#This Row],[Video Text]],"Video Link"),"")</f>
        <v>Video Link</v>
      </c>
      <c r="F909" s="38" t="str">
        <f>IF(Shares[[#This Row],[File Name]]&lt;&gt;"",TRIM(LEFT(Shares[[#This Row],[File Name]],SEARCH("-",Shares[[#This Row],[File Name]],1)-1)),"")</f>
        <v>Holiday Road</v>
      </c>
      <c r="G909" s="38" t="str">
        <f>IF(Shares[[#This Row],[File Name]]&lt;&gt;"",TRIM(MID(Shares[[#This Row],[File Name]],SEARCH("-",Shares[[#This Row],[File Name]])+1,SEARCH("(",Shares[[#This Row],[File Name]]) - SEARCH("-",Shares[[#This Row],[File Name]])-1)),"")</f>
        <v>Lindsey Buckingham</v>
      </c>
      <c r="H909" s="8" t="s">
        <v>2090</v>
      </c>
      <c r="I909" s="15" t="s">
        <v>225</v>
      </c>
      <c r="J909" s="69">
        <v>44548</v>
      </c>
      <c r="K909" s="18"/>
    </row>
    <row r="910" spans="2:11" x14ac:dyDescent="0.25">
      <c r="B910" s="70" t="s">
        <v>2705</v>
      </c>
      <c r="C910" s="37" t="s">
        <v>2008</v>
      </c>
      <c r="D910" s="71" t="s">
        <v>2706</v>
      </c>
      <c r="E910" s="74" t="str">
        <f>IF(ISNUMBER(SEARCH("http",Shares[[#This Row],[Video Text]])),HYPERLINK(Shares[[#This Row],[Video Text]],"Video Link"),"")</f>
        <v>Video Link</v>
      </c>
      <c r="F910" s="38" t="str">
        <f>IF(Shares[[#This Row],[File Name]]&lt;&gt;"",TRIM(LEFT(Shares[[#This Row],[File Name]],SEARCH("-",Shares[[#This Row],[File Name]],1)-1)),"")</f>
        <v>Mr Heatmiser</v>
      </c>
      <c r="G910" s="38" t="str">
        <f>IF(Shares[[#This Row],[File Name]]&lt;&gt;"",TRIM(MID(Shares[[#This Row],[File Name]],SEARCH("-",Shares[[#This Row],[File Name]])+1,SEARCH("(",Shares[[#This Row],[File Name]]) - SEARCH("-",Shares[[#This Row],[File Name]])-1)),"")</f>
        <v>Big Bad Voodoo Daddy</v>
      </c>
      <c r="H91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0" s="70" t="s">
        <v>1185</v>
      </c>
      <c r="J910" s="69">
        <v>44549</v>
      </c>
      <c r="K910" s="72" t="s">
        <v>2355</v>
      </c>
    </row>
    <row r="911" spans="2:11" x14ac:dyDescent="0.25">
      <c r="B911" s="15" t="s">
        <v>2707</v>
      </c>
      <c r="C911" s="37" t="s">
        <v>2008</v>
      </c>
      <c r="D911" s="38" t="s">
        <v>2709</v>
      </c>
      <c r="E911" s="76" t="str">
        <f>IF(ISNUMBER(SEARCH("http",Shares[[#This Row],[Video Text]])),HYPERLINK(Shares[[#This Row],[Video Text]],"Video Link"),"")</f>
        <v>Video Link</v>
      </c>
      <c r="F911" s="38" t="str">
        <f>IF(Shares[[#This Row],[File Name]]&lt;&gt;"",TRIM(LEFT(Shares[[#This Row],[File Name]],SEARCH("-",Shares[[#This Row],[File Name]],1)-1)),"")</f>
        <v>Nut Rocker</v>
      </c>
      <c r="G911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1" s="15" t="s">
        <v>2708</v>
      </c>
      <c r="J911" s="69">
        <v>44550</v>
      </c>
      <c r="K911" s="18" t="s">
        <v>2355</v>
      </c>
    </row>
    <row r="912" spans="2:11" x14ac:dyDescent="0.25">
      <c r="B912" s="15" t="s">
        <v>2710</v>
      </c>
      <c r="C912" s="37" t="s">
        <v>2008</v>
      </c>
      <c r="D912" s="38" t="s">
        <v>2712</v>
      </c>
      <c r="E912" s="76" t="str">
        <f>IF(ISNUMBER(SEARCH("http",Shares[[#This Row],[Video Text]])),HYPERLINK(Shares[[#This Row],[Video Text]],"Video Link"),"")</f>
        <v>Video Link</v>
      </c>
      <c r="F912" s="38" t="str">
        <f>IF(Shares[[#This Row],[File Name]]&lt;&gt;"",TRIM(LEFT(Shares[[#This Row],[File Name]],SEARCH("-",Shares[[#This Row],[File Name]],1)-1)),"")</f>
        <v>Deck the halls hardstyle</v>
      </c>
      <c r="G912" s="38" t="str">
        <f>IF(Shares[[#This Row],[File Name]]&lt;&gt;"",TRIM(MID(Shares[[#This Row],[File Name]],SEARCH("-",Shares[[#This Row],[File Name]])+1,SEARCH("(",Shares[[#This Row],[File Name]]) - SEARCH("-",Shares[[#This Row],[File Name]])-1)),"")</f>
        <v>Timmy Trumpet</v>
      </c>
      <c r="H91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 &amp; Sequence</v>
      </c>
      <c r="I912" s="15" t="s">
        <v>2711</v>
      </c>
      <c r="J912" s="69">
        <v>44553</v>
      </c>
      <c r="K912" s="18"/>
    </row>
    <row r="913" spans="2:11" x14ac:dyDescent="0.25">
      <c r="B913" s="15" t="s">
        <v>589</v>
      </c>
      <c r="C913" s="37" t="s">
        <v>2008</v>
      </c>
      <c r="D913" s="75" t="s">
        <v>2713</v>
      </c>
      <c r="E913" s="76" t="str">
        <f>IF(ISNUMBER(SEARCH("http",Shares[[#This Row],[Video Text]])),HYPERLINK(Shares[[#This Row],[Video Text]],"Video Link"),"")</f>
        <v>Video Link</v>
      </c>
      <c r="F913" s="38" t="str">
        <f>IF(Shares[[#This Row],[File Name]]&lt;&gt;"",TRIM(LEFT(Shares[[#This Row],[File Name]],SEARCH("-",Shares[[#This Row],[File Name]],1)-1)),"")</f>
        <v>Sandstorm</v>
      </c>
      <c r="G913" s="38" t="str">
        <f>IF(Shares[[#This Row],[File Name]]&lt;&gt;"",TRIM(MID(Shares[[#This Row],[File Name]],SEARCH("-",Shares[[#This Row],[File Name]])+1,SEARCH("(",Shares[[#This Row],[File Name]]) - SEARCH("-",Shares[[#This Row],[File Name]])-1)),"")</f>
        <v>Darude</v>
      </c>
      <c r="H91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3" s="15" t="s">
        <v>2711</v>
      </c>
      <c r="J913" s="69">
        <v>44553</v>
      </c>
      <c r="K913" s="18"/>
    </row>
    <row r="914" spans="2:11" x14ac:dyDescent="0.25">
      <c r="B914" s="15" t="s">
        <v>2714</v>
      </c>
      <c r="C914" s="37" t="s">
        <v>2008</v>
      </c>
      <c r="D914" s="75" t="s">
        <v>2715</v>
      </c>
      <c r="E914" s="76" t="str">
        <f>IF(ISNUMBER(SEARCH("http",Shares[[#This Row],[Video Text]])),HYPERLINK(Shares[[#This Row],[Video Text]],"Video Link"),"")</f>
        <v>Video Link</v>
      </c>
      <c r="F914" s="38" t="str">
        <f>IF(Shares[[#This Row],[File Name]]&lt;&gt;"",TRIM(LEFT(Shares[[#This Row],[File Name]],SEARCH("-",Shares[[#This Row],[File Name]],1)-1)),"")</f>
        <v>Christmas Canon</v>
      </c>
      <c r="G914" s="38" t="str">
        <f>IF(Shares[[#This Row],[File Name]]&lt;&gt;"",TRIM(MID(Shares[[#This Row],[File Name]],SEARCH("-",Shares[[#This Row],[File Name]])+1,SEARCH("(",Shares[[#This Row],[File Name]]) - SEARCH("-",Shares[[#This Row],[File Name]])-1)),"")</f>
        <v>Trans-Siberian Orchestra</v>
      </c>
      <c r="H91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4" s="15" t="s">
        <v>1356</v>
      </c>
      <c r="J914" s="69">
        <v>44553</v>
      </c>
      <c r="K914" s="18" t="s">
        <v>2355</v>
      </c>
    </row>
    <row r="915" spans="2:11" x14ac:dyDescent="0.25">
      <c r="B915" s="15" t="s">
        <v>2716</v>
      </c>
      <c r="C915" s="37" t="s">
        <v>2008</v>
      </c>
      <c r="D915" s="75" t="s">
        <v>2717</v>
      </c>
      <c r="E915" s="76" t="str">
        <f>IF(ISNUMBER(SEARCH("http",Shares[[#This Row],[Video Text]])),HYPERLINK(Shares[[#This Row],[Video Text]],"Video Link"),"")</f>
        <v>Video Link</v>
      </c>
      <c r="F915" s="38" t="str">
        <f>IF(Shares[[#This Row],[File Name]]&lt;&gt;"",TRIM(LEFT(Shares[[#This Row],[File Name]],SEARCH("-",Shares[[#This Row],[File Name]],1)-1)),"")</f>
        <v>Christmas Like</v>
      </c>
      <c r="G915" s="38" t="str">
        <f>IF(Shares[[#This Row],[File Name]]&lt;&gt;"",TRIM(MID(Shares[[#This Row],[File Name]],SEARCH("-",Shares[[#This Row],[File Name]])+1,SEARCH("(",Shares[[#This Row],[File Name]]) - SEARCH("-",Shares[[#This Row],[File Name]])-1)),"")</f>
        <v>Straight No Chaser</v>
      </c>
      <c r="H91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5" s="15" t="s">
        <v>393</v>
      </c>
      <c r="J915" s="69">
        <v>44553</v>
      </c>
      <c r="K915" s="18"/>
    </row>
    <row r="916" spans="2:11" x14ac:dyDescent="0.25">
      <c r="B916" s="15" t="s">
        <v>2718</v>
      </c>
      <c r="C916" s="37" t="s">
        <v>2719</v>
      </c>
      <c r="D916" s="38" t="s">
        <v>2720</v>
      </c>
      <c r="E916" s="76" t="str">
        <f>IF(ISNUMBER(SEARCH("http",Shares[[#This Row],[Video Text]])),HYPERLINK(Shares[[#This Row],[Video Text]],"Video Link"),"")</f>
        <v>Video Link</v>
      </c>
      <c r="F916" s="38" t="str">
        <f>IF(Shares[[#This Row],[File Name]]&lt;&gt;"",TRIM(LEFT(Shares[[#This Row],[File Name]],SEARCH("-",Shares[[#This Row],[File Name]],1)-1)),"")</f>
        <v>New Years Countdown 2022</v>
      </c>
      <c r="G916" s="38" t="str">
        <f>IF(Shares[[#This Row],[File Name]]&lt;&gt;"",TRIM(MID(Shares[[#This Row],[File Name]],SEARCH("-",Shares[[#This Row],[File Name]])+1,SEARCH("(",Shares[[#This Row],[File Name]]) - SEARCH("-",Shares[[#This Row],[File Name]])-1)),"")</f>
        <v>LOTR</v>
      </c>
      <c r="H91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6" s="15" t="s">
        <v>2411</v>
      </c>
      <c r="J916" s="69">
        <v>44554</v>
      </c>
      <c r="K916" s="18" t="s">
        <v>2355</v>
      </c>
    </row>
    <row r="917" spans="2:11" x14ac:dyDescent="0.25">
      <c r="B917" s="15" t="s">
        <v>2721</v>
      </c>
      <c r="C917" s="37" t="s">
        <v>2008</v>
      </c>
      <c r="D917" s="75" t="s">
        <v>2723</v>
      </c>
      <c r="E917" s="76" t="str">
        <f>IF(ISNUMBER(SEARCH("http",Shares[[#This Row],[Video Text]])),HYPERLINK(Shares[[#This Row],[Video Text]],"Video Link"),"")</f>
        <v>Video Link</v>
      </c>
      <c r="F917" s="38" t="str">
        <f>IF(Shares[[#This Row],[File Name]]&lt;&gt;"",TRIM(LEFT(Shares[[#This Row],[File Name]],SEARCH("-",Shares[[#This Row],[File Name]],1)-1)),"")</f>
        <v>Carol of the Bells</v>
      </c>
      <c r="G917" s="38" t="str">
        <f>IF(Shares[[#This Row],[File Name]]&lt;&gt;"",TRIM(MID(Shares[[#This Row],[File Name]],SEARCH("-",Shares[[#This Row],[File Name]])+1,SEARCH("(",Shares[[#This Row],[File Name]]) - SEARCH("-",Shares[[#This Row],[File Name]])-1)),"")</f>
        <v>August Burns Red</v>
      </c>
      <c r="H91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17" s="15" t="s">
        <v>2722</v>
      </c>
      <c r="J917" s="69">
        <v>44558</v>
      </c>
      <c r="K917" s="18"/>
    </row>
    <row r="918" spans="2:11" x14ac:dyDescent="0.25">
      <c r="B918" s="15" t="s">
        <v>2724</v>
      </c>
      <c r="C918" s="37" t="s">
        <v>2008</v>
      </c>
      <c r="D918" s="75" t="s">
        <v>2726</v>
      </c>
      <c r="E918" s="76" t="str">
        <f>IF(ISNUMBER(SEARCH("http",Shares[[#This Row],[Video Text]])),HYPERLINK(Shares[[#This Row],[Video Text]],"Video Link"),"")</f>
        <v>Video Link</v>
      </c>
      <c r="F918" s="38" t="str">
        <f>IF(Shares[[#This Row],[File Name]]&lt;&gt;"",TRIM(LEFT(Shares[[#This Row],[File Name]],SEARCH("-",Shares[[#This Row],[File Name]],1)-1)),"")</f>
        <v>Wizards in Winter</v>
      </c>
      <c r="G918" s="38" t="str">
        <f>IF(Shares[[#This Row],[File Name]]&lt;&gt;"",TRIM(MID(Shares[[#This Row],[File Name]],SEARCH("-",Shares[[#This Row],[File Name]])+1,SEARCH("(",Shares[[#This Row],[File Name]]) - SEARCH("-",Shares[[#This Row],[File Name]])-1)),"")</f>
        <v>TSO</v>
      </c>
      <c r="H91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18" s="15" t="s">
        <v>2725</v>
      </c>
      <c r="J918" s="69">
        <v>44558</v>
      </c>
      <c r="K918" s="18" t="s">
        <v>2355</v>
      </c>
    </row>
    <row r="919" spans="2:11" x14ac:dyDescent="0.25">
      <c r="B919" s="15" t="s">
        <v>2727</v>
      </c>
      <c r="C919" s="37" t="s">
        <v>2009</v>
      </c>
      <c r="D919" s="38"/>
      <c r="E919" s="76" t="str">
        <f>IF(ISNUMBER(SEARCH("http",Shares[[#This Row],[Video Text]])),HYPERLINK(Shares[[#This Row],[Video Text]],"Video Link"),"")</f>
        <v/>
      </c>
      <c r="F919" s="38" t="str">
        <f>IF(Shares[[#This Row],[File Name]]&lt;&gt;"",TRIM(LEFT(Shares[[#This Row],[File Name]],SEARCH("-",Shares[[#This Row],[File Name]],1)-1)),"")</f>
        <v>Footloose</v>
      </c>
      <c r="G919" s="38" t="str">
        <f>IF(Shares[[#This Row],[File Name]]&lt;&gt;"",TRIM(MID(Shares[[#This Row],[File Name]],SEARCH("-",Shares[[#This Row],[File Name]])+1,SEARCH("(",Shares[[#This Row],[File Name]]) - SEARCH("-",Shares[[#This Row],[File Name]])-1)),"")</f>
        <v>Kenny Loggins</v>
      </c>
      <c r="H91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19" s="15" t="s">
        <v>802</v>
      </c>
      <c r="J919" s="69">
        <v>44561</v>
      </c>
      <c r="K919" s="18"/>
    </row>
    <row r="920" spans="2:11" x14ac:dyDescent="0.25">
      <c r="B920" s="15" t="s">
        <v>2728</v>
      </c>
      <c r="C920" s="37" t="s">
        <v>2008</v>
      </c>
      <c r="D920" s="75" t="s">
        <v>2730</v>
      </c>
      <c r="E920" s="76" t="str">
        <f>IF(ISNUMBER(SEARCH("http",Shares[[#This Row],[Video Text]])),HYPERLINK(Shares[[#This Row],[Video Text]],"Video Link"),"")</f>
        <v>Video Link</v>
      </c>
      <c r="F920" s="38" t="str">
        <f>IF(Shares[[#This Row],[File Name]]&lt;&gt;"",TRIM(LEFT(Shares[[#This Row],[File Name]],SEARCH("-",Shares[[#This Row],[File Name]],1)-1)),"")</f>
        <v>Audreys Christmas Rewind</v>
      </c>
      <c r="G920" s="38" t="str">
        <f>IF(Shares[[#This Row],[File Name]]&lt;&gt;"",TRIM(MID(Shares[[#This Row],[File Name]],SEARCH("-",Shares[[#This Row],[File Name]])+1,SEARCH("(",Shares[[#This Row],[File Name]]) - SEARCH("-",Shares[[#This Row],[File Name]])-1)),"")</f>
        <v>Sarah Jeffery Jadah Marie</v>
      </c>
      <c r="H92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0" s="15" t="s">
        <v>2729</v>
      </c>
      <c r="J920" s="69">
        <v>44561</v>
      </c>
      <c r="K920" s="18" t="s">
        <v>2355</v>
      </c>
    </row>
    <row r="921" spans="2:11" x14ac:dyDescent="0.25">
      <c r="B921" s="15" t="s">
        <v>2731</v>
      </c>
      <c r="C921" s="37" t="s">
        <v>2732</v>
      </c>
      <c r="D921" s="38" t="s">
        <v>2733</v>
      </c>
      <c r="E921" s="76" t="str">
        <f>IF(ISNUMBER(SEARCH("http",Shares[[#This Row],[Video Text]])),HYPERLINK(Shares[[#This Row],[Video Text]],"Video Link"),"")</f>
        <v/>
      </c>
      <c r="F921" s="38" t="str">
        <f>IF(Shares[[#This Row],[File Name]]&lt;&gt;"",TRIM(LEFT(Shares[[#This Row],[File Name]],SEARCH("-",Shares[[#This Row],[File Name]],1)-1)),"")</f>
        <v>Boscoyo Mega Spider Web</v>
      </c>
      <c r="G921" s="38" t="str">
        <f>IF(Shares[[#This Row],[File Name]]&lt;&gt;"",TRIM(MID(Shares[[#This Row],[File Name]],SEARCH("-",Shares[[#This Row],[File Name]])+1,SEARCH("(",Shares[[#This Row],[File Name]]) - SEARCH("-",Shares[[#This Row],[File Name]])-1)),"")</f>
        <v>Snowflake</v>
      </c>
      <c r="H92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Submodels</v>
      </c>
      <c r="I921" s="15" t="s">
        <v>802</v>
      </c>
      <c r="J921" s="84">
        <v>44566</v>
      </c>
      <c r="K921" s="18"/>
    </row>
    <row r="922" spans="2:11" x14ac:dyDescent="0.25">
      <c r="B922" s="15" t="s">
        <v>2734</v>
      </c>
      <c r="C922" s="37" t="s">
        <v>2009</v>
      </c>
      <c r="D922" s="58" t="s">
        <v>2735</v>
      </c>
      <c r="E922" s="76" t="str">
        <f>IF(ISNUMBER(SEARCH("http",Shares[[#This Row],[Video Text]])),HYPERLINK(Shares[[#This Row],[Video Text]],"Video Link"),"")</f>
        <v>Video Link</v>
      </c>
      <c r="F922" s="38" t="str">
        <f>IF(Shares[[#This Row],[File Name]]&lt;&gt;"",TRIM(LEFT(Shares[[#This Row],[File Name]],SEARCH("-",Shares[[#This Row],[File Name]],1)-1)),"")</f>
        <v>Axel F</v>
      </c>
      <c r="G922" s="38" t="str">
        <f>IF(Shares[[#This Row],[File Name]]&lt;&gt;"",TRIM(MID(Shares[[#This Row],[File Name]],SEARCH("-",Shares[[#This Row],[File Name]])+1,SEARCH("(",Shares[[#This Row],[File Name]]) - SEARCH("-",Shares[[#This Row],[File Name]])-1)),"")</f>
        <v>Crazy FrogErik</v>
      </c>
      <c r="H92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2" s="15" t="s">
        <v>2736</v>
      </c>
      <c r="J922" s="84">
        <v>44571</v>
      </c>
      <c r="K922" s="18"/>
    </row>
    <row r="923" spans="2:11" x14ac:dyDescent="0.25">
      <c r="B923" s="15" t="s">
        <v>783</v>
      </c>
      <c r="C923" s="37" t="s">
        <v>2009</v>
      </c>
      <c r="D923" s="75" t="s">
        <v>2737</v>
      </c>
      <c r="E923" s="76" t="str">
        <f>IF(ISNUMBER(SEARCH("http",Shares[[#This Row],[Video Text]])),HYPERLINK(Shares[[#This Row],[Video Text]],"Video Link"),"")</f>
        <v>Video Link</v>
      </c>
      <c r="F923" s="38" t="str">
        <f>IF(Shares[[#This Row],[File Name]]&lt;&gt;"",TRIM(LEFT(Shares[[#This Row],[File Name]],SEARCH("-",Shares[[#This Row],[File Name]],1)-1)),"")</f>
        <v>The Imperial March</v>
      </c>
      <c r="G923" s="38" t="str">
        <f>IF(Shares[[#This Row],[File Name]]&lt;&gt;"",TRIM(MID(Shares[[#This Row],[File Name]],SEARCH("-",Shares[[#This Row],[File Name]])+1,SEARCH("(",Shares[[#This Row],[File Name]]) - SEARCH("-",Shares[[#This Row],[File Name]])-1)),"")</f>
        <v>Celldweller</v>
      </c>
      <c r="H92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3" s="15" t="s">
        <v>2738</v>
      </c>
      <c r="J923" s="84">
        <v>44571</v>
      </c>
      <c r="K923" s="18"/>
    </row>
    <row r="924" spans="2:11" x14ac:dyDescent="0.25">
      <c r="B924" s="15" t="s">
        <v>1503</v>
      </c>
      <c r="C924" s="37" t="s">
        <v>2009</v>
      </c>
      <c r="D924" s="58" t="s">
        <v>2739</v>
      </c>
      <c r="E924" s="76" t="str">
        <f>IF(ISNUMBER(SEARCH("http",Shares[[#This Row],[Video Text]])),HYPERLINK(Shares[[#This Row],[Video Text]],"Video Link"),"")</f>
        <v>Video Link</v>
      </c>
      <c r="F924" s="38" t="str">
        <f>IF(Shares[[#This Row],[File Name]]&lt;&gt;"",TRIM(LEFT(Shares[[#This Row],[File Name]],SEARCH("-",Shares[[#This Row],[File Name]],1)-1)),"")</f>
        <v>Fireball</v>
      </c>
      <c r="G924" s="38" t="str">
        <f>IF(Shares[[#This Row],[File Name]]&lt;&gt;"",TRIM(MID(Shares[[#This Row],[File Name]],SEARCH("-",Shares[[#This Row],[File Name]])+1,SEARCH("(",Shares[[#This Row],[File Name]]) - SEARCH("-",Shares[[#This Row],[File Name]])-1)),"")</f>
        <v>Pitbull</v>
      </c>
      <c r="H92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4" s="15" t="s">
        <v>2740</v>
      </c>
      <c r="J924" s="84">
        <v>44572</v>
      </c>
      <c r="K924" s="18"/>
    </row>
    <row r="925" spans="2:11" x14ac:dyDescent="0.25">
      <c r="B925" s="15" t="s">
        <v>2741</v>
      </c>
      <c r="C925" s="37" t="s">
        <v>2008</v>
      </c>
      <c r="D925" s="38"/>
      <c r="E925" s="76" t="str">
        <f>IF(ISNUMBER(SEARCH("http",Shares[[#This Row],[Video Text]])),HYPERLINK(Shares[[#This Row],[Video Text]],"Video Link"),"")</f>
        <v/>
      </c>
      <c r="F925" s="38" t="str">
        <f>IF(Shares[[#This Row],[File Name]]&lt;&gt;"",TRIM(LEFT(Shares[[#This Row],[File Name]],SEARCH("-",Shares[[#This Row],[File Name]],1)-1)),"")</f>
        <v>Rockin' Around The Christmas Tree</v>
      </c>
      <c r="G925" s="38" t="str">
        <f>IF(Shares[[#This Row],[File Name]]&lt;&gt;"",TRIM(MID(Shares[[#This Row],[File Name]],SEARCH("-",Shares[[#This Row],[File Name]])+1,SEARCH("(",Shares[[#This Row],[File Name]]) - SEARCH("-",Shares[[#This Row],[File Name]])-1)),"")</f>
        <v>Brenda Lee</v>
      </c>
      <c r="H92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Lyrics</v>
      </c>
      <c r="I925" s="15" t="s">
        <v>1960</v>
      </c>
      <c r="J925" s="84">
        <v>44572</v>
      </c>
      <c r="K925" s="18"/>
    </row>
    <row r="926" spans="2:11" x14ac:dyDescent="0.25">
      <c r="B926" s="15" t="s">
        <v>2742</v>
      </c>
      <c r="C926" s="37" t="s">
        <v>2008</v>
      </c>
      <c r="D926" s="38" t="s">
        <v>2743</v>
      </c>
      <c r="E926" s="76" t="str">
        <f>IF(ISNUMBER(SEARCH("http",Shares[[#This Row],[Video Text]])),HYPERLINK(Shares[[#This Row],[Video Text]],"Video Link"),"")</f>
        <v>Video Link</v>
      </c>
      <c r="F926" s="38" t="str">
        <f>IF(Shares[[#This Row],[File Name]]&lt;&gt;"",TRIM(LEFT(Shares[[#This Row],[File Name]],SEARCH("-",Shares[[#This Row],[File Name]],1)-1)),"")</f>
        <v>Seethala Sulanga</v>
      </c>
      <c r="G926" s="38" t="str">
        <f>IF(Shares[[#This Row],[File Name]]&lt;&gt;"",TRIM(MID(Shares[[#This Row],[File Name]],SEARCH("-",Shares[[#This Row],[File Name]])+1,SEARCH("(",Shares[[#This Row],[File Name]]) - SEARCH("-",Shares[[#This Row],[File Name]])-1)),"")</f>
        <v>Billy Fernando</v>
      </c>
      <c r="H92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6" s="15" t="s">
        <v>177</v>
      </c>
      <c r="J926" s="84">
        <v>44581</v>
      </c>
      <c r="K926" s="18"/>
    </row>
    <row r="927" spans="2:11" x14ac:dyDescent="0.25">
      <c r="B927" s="15" t="s">
        <v>2744</v>
      </c>
      <c r="C927" s="37" t="s">
        <v>2009</v>
      </c>
      <c r="D927" s="58" t="s">
        <v>2745</v>
      </c>
      <c r="E927" s="76" t="str">
        <f>IF(ISNUMBER(SEARCH("http",Shares[[#This Row],[Video Text]])),HYPERLINK(Shares[[#This Row],[Video Text]],"Video Link"),"")</f>
        <v>Video Link</v>
      </c>
      <c r="F927" s="38" t="str">
        <f>IF(Shares[[#This Row],[File Name]]&lt;&gt;"",TRIM(LEFT(Shares[[#This Row],[File Name]],SEARCH("-",Shares[[#This Row],[File Name]],1)-1)),"")</f>
        <v>Cotton Eye Joe</v>
      </c>
      <c r="G927" s="38" t="str">
        <f>IF(Shares[[#This Row],[File Name]]&lt;&gt;"",TRIM(MID(Shares[[#This Row],[File Name]],SEARCH("-",Shares[[#This Row],[File Name]])+1,SEARCH("(",Shares[[#This Row],[File Name]]) - SEARCH("-",Shares[[#This Row],[File Name]])-1)),"")</f>
        <v>Rednex</v>
      </c>
      <c r="H92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 &amp; Lyrics</v>
      </c>
      <c r="I927" s="15" t="s">
        <v>2024</v>
      </c>
      <c r="J927" s="84">
        <v>44582</v>
      </c>
      <c r="K927" s="18"/>
    </row>
    <row r="928" spans="2:11" x14ac:dyDescent="0.25">
      <c r="B928" s="15" t="s">
        <v>2746</v>
      </c>
      <c r="C928" s="37" t="s">
        <v>2008</v>
      </c>
      <c r="D928" s="58" t="s">
        <v>2747</v>
      </c>
      <c r="E928" s="76" t="str">
        <f>IF(ISNUMBER(SEARCH("http",Shares[[#This Row],[Video Text]])),HYPERLINK(Shares[[#This Row],[Video Text]],"Video Link"),"")</f>
        <v>Video Link</v>
      </c>
      <c r="F928" s="38" t="str">
        <f>IF(Shares[[#This Row],[File Name]]&lt;&gt;"",TRIM(LEFT(Shares[[#This Row],[File Name]],SEARCH("-",Shares[[#This Row],[File Name]],1)-1)),"")</f>
        <v>All alone on Christmas</v>
      </c>
      <c r="G928" s="38" t="str">
        <f>IF(Shares[[#This Row],[File Name]]&lt;&gt;"",TRIM(MID(Shares[[#This Row],[File Name]],SEARCH("-",Shares[[#This Row],[File Name]])+1,SEARCH("(",Shares[[#This Row],[File Name]]) - SEARCH("-",Shares[[#This Row],[File Name]])-1)),"")</f>
        <v>Darlene Love</v>
      </c>
      <c r="H92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Sequence</v>
      </c>
      <c r="I928" s="15" t="s">
        <v>627</v>
      </c>
      <c r="J928" s="84">
        <v>44585</v>
      </c>
      <c r="K928" s="18"/>
    </row>
    <row r="929" spans="2:11" x14ac:dyDescent="0.25">
      <c r="B929" s="15" t="s">
        <v>2748</v>
      </c>
      <c r="C929" s="37" t="s">
        <v>38</v>
      </c>
      <c r="D929" s="38"/>
      <c r="E929" s="76" t="str">
        <f>IF(ISNUMBER(SEARCH("http",Shares[[#This Row],[Video Text]])),HYPERLINK(Shares[[#This Row],[Video Text]],"Video Link"),"")</f>
        <v/>
      </c>
      <c r="F929" s="38" t="str">
        <f>IF(Shares[[#This Row],[File Name]]&lt;&gt;"",TRIM(LEFT(Shares[[#This Row],[File Name]],SEARCH("-",Shares[[#This Row],[File Name]],1)-1)),"")</f>
        <v>Effect Presets</v>
      </c>
      <c r="G929" s="38" t="str">
        <f>IF(Shares[[#This Row],[File Name]]&lt;&gt;"",TRIM(MID(Shares[[#This Row],[File Name]],SEARCH("-",Shares[[#This Row],[File Name]])+1,SEARCH("(",Shares[[#This Row],[File Name]]) - SEARCH("-",Shares[[#This Row],[File Name]])-1)),"")</f>
        <v>Lucas Smits</v>
      </c>
      <c r="H92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>Effect Presets</v>
      </c>
      <c r="I929" s="15" t="s">
        <v>2708</v>
      </c>
      <c r="J929" s="84">
        <v>44586</v>
      </c>
      <c r="K929" s="18"/>
    </row>
    <row r="930" spans="2:11" x14ac:dyDescent="0.25">
      <c r="B930" s="15"/>
      <c r="C930" s="37"/>
      <c r="D930" s="38"/>
      <c r="E930" s="76" t="str">
        <f>IF(ISNUMBER(SEARCH("http",Shares[[#This Row],[Video Text]])),HYPERLINK(Shares[[#This Row],[Video Text]],"Video Link"),"")</f>
        <v/>
      </c>
      <c r="F930" s="38" t="str">
        <f>IF(Shares[[#This Row],[File Name]]&lt;&gt;"",TRIM(LEFT(Shares[[#This Row],[File Name]],SEARCH("-",Shares[[#This Row],[File Name]],1)-1)),"")</f>
        <v/>
      </c>
      <c r="G93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0" s="15"/>
      <c r="J930" s="84"/>
      <c r="K930" s="18"/>
    </row>
    <row r="931" spans="2:11" x14ac:dyDescent="0.25">
      <c r="B931" s="15"/>
      <c r="C931" s="37"/>
      <c r="D931" s="38"/>
      <c r="E931" s="76" t="str">
        <f>IF(ISNUMBER(SEARCH("http",Shares[[#This Row],[Video Text]])),HYPERLINK(Shares[[#This Row],[Video Text]],"Video Link"),"")</f>
        <v/>
      </c>
      <c r="F931" s="38" t="str">
        <f>IF(Shares[[#This Row],[File Name]]&lt;&gt;"",TRIM(LEFT(Shares[[#This Row],[File Name]],SEARCH("-",Shares[[#This Row],[File Name]],1)-1)),"")</f>
        <v/>
      </c>
      <c r="G93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1" s="15"/>
      <c r="J931" s="84"/>
      <c r="K931" s="18"/>
    </row>
    <row r="932" spans="2:11" x14ac:dyDescent="0.25">
      <c r="B932" s="15"/>
      <c r="C932" s="37"/>
      <c r="D932" s="38"/>
      <c r="E932" s="76" t="str">
        <f>IF(ISNUMBER(SEARCH("http",Shares[[#This Row],[Video Text]])),HYPERLINK(Shares[[#This Row],[Video Text]],"Video Link"),"")</f>
        <v/>
      </c>
      <c r="F932" s="38" t="str">
        <f>IF(Shares[[#This Row],[File Name]]&lt;&gt;"",TRIM(LEFT(Shares[[#This Row],[File Name]],SEARCH("-",Shares[[#This Row],[File Name]],1)-1)),"")</f>
        <v/>
      </c>
      <c r="G93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2" s="15"/>
      <c r="J932" s="84"/>
      <c r="K932" s="18"/>
    </row>
    <row r="933" spans="2:11" x14ac:dyDescent="0.25">
      <c r="B933" s="15"/>
      <c r="C933" s="37"/>
      <c r="D933" s="38"/>
      <c r="E933" s="76" t="str">
        <f>IF(ISNUMBER(SEARCH("http",Shares[[#This Row],[Video Text]])),HYPERLINK(Shares[[#This Row],[Video Text]],"Video Link"),"")</f>
        <v/>
      </c>
      <c r="F933" s="38" t="str">
        <f>IF(Shares[[#This Row],[File Name]]&lt;&gt;"",TRIM(LEFT(Shares[[#This Row],[File Name]],SEARCH("-",Shares[[#This Row],[File Name]],1)-1)),"")</f>
        <v/>
      </c>
      <c r="G93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3" s="15"/>
      <c r="J933" s="84"/>
      <c r="K933" s="18"/>
    </row>
    <row r="934" spans="2:11" x14ac:dyDescent="0.25">
      <c r="B934" s="15"/>
      <c r="C934" s="37"/>
      <c r="D934" s="38"/>
      <c r="E934" s="76" t="str">
        <f>IF(ISNUMBER(SEARCH("http",Shares[[#This Row],[Video Text]])),HYPERLINK(Shares[[#This Row],[Video Text]],"Video Link"),"")</f>
        <v/>
      </c>
      <c r="F934" s="38" t="str">
        <f>IF(Shares[[#This Row],[File Name]]&lt;&gt;"",TRIM(LEFT(Shares[[#This Row],[File Name]],SEARCH("-",Shares[[#This Row],[File Name]],1)-1)),"")</f>
        <v/>
      </c>
      <c r="G93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4" s="15"/>
      <c r="J934" s="84"/>
      <c r="K934" s="18"/>
    </row>
    <row r="935" spans="2:11" x14ac:dyDescent="0.25">
      <c r="B935" s="15"/>
      <c r="C935" s="37"/>
      <c r="D935" s="38"/>
      <c r="E935" s="76" t="str">
        <f>IF(ISNUMBER(SEARCH("http",Shares[[#This Row],[Video Text]])),HYPERLINK(Shares[[#This Row],[Video Text]],"Video Link"),"")</f>
        <v/>
      </c>
      <c r="F935" s="38" t="str">
        <f>IF(Shares[[#This Row],[File Name]]&lt;&gt;"",TRIM(LEFT(Shares[[#This Row],[File Name]],SEARCH("-",Shares[[#This Row],[File Name]],1)-1)),"")</f>
        <v/>
      </c>
      <c r="G93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5" s="15"/>
      <c r="J935" s="84"/>
      <c r="K935" s="18"/>
    </row>
    <row r="936" spans="2:11" x14ac:dyDescent="0.25">
      <c r="B936" s="15"/>
      <c r="C936" s="37"/>
      <c r="D936" s="38"/>
      <c r="E936" s="76" t="str">
        <f>IF(ISNUMBER(SEARCH("http",Shares[[#This Row],[Video Text]])),HYPERLINK(Shares[[#This Row],[Video Text]],"Video Link"),"")</f>
        <v/>
      </c>
      <c r="F936" s="38" t="str">
        <f>IF(Shares[[#This Row],[File Name]]&lt;&gt;"",TRIM(LEFT(Shares[[#This Row],[File Name]],SEARCH("-",Shares[[#This Row],[File Name]],1)-1)),"")</f>
        <v/>
      </c>
      <c r="G93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6" s="15"/>
      <c r="J936" s="84"/>
      <c r="K936" s="18"/>
    </row>
    <row r="937" spans="2:11" x14ac:dyDescent="0.25">
      <c r="B937" s="15"/>
      <c r="C937" s="37"/>
      <c r="D937" s="38"/>
      <c r="E937" s="76" t="str">
        <f>IF(ISNUMBER(SEARCH("http",Shares[[#This Row],[Video Text]])),HYPERLINK(Shares[[#This Row],[Video Text]],"Video Link"),"")</f>
        <v/>
      </c>
      <c r="F937" s="38" t="str">
        <f>IF(Shares[[#This Row],[File Name]]&lt;&gt;"",TRIM(LEFT(Shares[[#This Row],[File Name]],SEARCH("-",Shares[[#This Row],[File Name]],1)-1)),"")</f>
        <v/>
      </c>
      <c r="G93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7" s="15"/>
      <c r="J937" s="84"/>
      <c r="K937" s="18"/>
    </row>
    <row r="938" spans="2:11" x14ac:dyDescent="0.25">
      <c r="B938" s="15"/>
      <c r="C938" s="37"/>
      <c r="D938" s="38"/>
      <c r="E938" s="76" t="str">
        <f>IF(ISNUMBER(SEARCH("http",Shares[[#This Row],[Video Text]])),HYPERLINK(Shares[[#This Row],[Video Text]],"Video Link"),"")</f>
        <v/>
      </c>
      <c r="F938" s="38" t="str">
        <f>IF(Shares[[#This Row],[File Name]]&lt;&gt;"",TRIM(LEFT(Shares[[#This Row],[File Name]],SEARCH("-",Shares[[#This Row],[File Name]],1)-1)),"")</f>
        <v/>
      </c>
      <c r="G93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8" s="15"/>
      <c r="J938" s="84"/>
      <c r="K938" s="18"/>
    </row>
    <row r="939" spans="2:11" x14ac:dyDescent="0.25">
      <c r="B939" s="15"/>
      <c r="C939" s="37"/>
      <c r="D939" s="38"/>
      <c r="E939" s="76" t="str">
        <f>IF(ISNUMBER(SEARCH("http",Shares[[#This Row],[Video Text]])),HYPERLINK(Shares[[#This Row],[Video Text]],"Video Link"),"")</f>
        <v/>
      </c>
      <c r="F939" s="38" t="str">
        <f>IF(Shares[[#This Row],[File Name]]&lt;&gt;"",TRIM(LEFT(Shares[[#This Row],[File Name]],SEARCH("-",Shares[[#This Row],[File Name]],1)-1)),"")</f>
        <v/>
      </c>
      <c r="G939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39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39" s="15"/>
      <c r="J939" s="84"/>
      <c r="K939" s="18"/>
    </row>
    <row r="940" spans="2:11" x14ac:dyDescent="0.25">
      <c r="B940" s="15"/>
      <c r="C940" s="37"/>
      <c r="D940" s="38"/>
      <c r="E940" s="76" t="str">
        <f>IF(ISNUMBER(SEARCH("http",Shares[[#This Row],[Video Text]])),HYPERLINK(Shares[[#This Row],[Video Text]],"Video Link"),"")</f>
        <v/>
      </c>
      <c r="F940" s="38" t="str">
        <f>IF(Shares[[#This Row],[File Name]]&lt;&gt;"",TRIM(LEFT(Shares[[#This Row],[File Name]],SEARCH("-",Shares[[#This Row],[File Name]],1)-1)),"")</f>
        <v/>
      </c>
      <c r="G940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0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0" s="15"/>
      <c r="J940" s="84"/>
      <c r="K940" s="18"/>
    </row>
    <row r="941" spans="2:11" x14ac:dyDescent="0.25">
      <c r="B941" s="15"/>
      <c r="C941" s="37"/>
      <c r="D941" s="38"/>
      <c r="E941" s="76" t="str">
        <f>IF(ISNUMBER(SEARCH("http",Shares[[#This Row],[Video Text]])),HYPERLINK(Shares[[#This Row],[Video Text]],"Video Link"),"")</f>
        <v/>
      </c>
      <c r="F941" s="38" t="str">
        <f>IF(Shares[[#This Row],[File Name]]&lt;&gt;"",TRIM(LEFT(Shares[[#This Row],[File Name]],SEARCH("-",Shares[[#This Row],[File Name]],1)-1)),"")</f>
        <v/>
      </c>
      <c r="G941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1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1" s="15"/>
      <c r="J941" s="84"/>
      <c r="K941" s="18"/>
    </row>
    <row r="942" spans="2:11" x14ac:dyDescent="0.25">
      <c r="B942" s="15"/>
      <c r="C942" s="37"/>
      <c r="D942" s="38"/>
      <c r="E942" s="76" t="str">
        <f>IF(ISNUMBER(SEARCH("http",Shares[[#This Row],[Video Text]])),HYPERLINK(Shares[[#This Row],[Video Text]],"Video Link"),"")</f>
        <v/>
      </c>
      <c r="F942" s="38" t="str">
        <f>IF(Shares[[#This Row],[File Name]]&lt;&gt;"",TRIM(LEFT(Shares[[#This Row],[File Name]],SEARCH("-",Shares[[#This Row],[File Name]],1)-1)),"")</f>
        <v/>
      </c>
      <c r="G942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2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2" s="15"/>
      <c r="J942" s="84"/>
      <c r="K942" s="18"/>
    </row>
    <row r="943" spans="2:11" x14ac:dyDescent="0.25">
      <c r="B943" s="15"/>
      <c r="C943" s="37"/>
      <c r="D943" s="38"/>
      <c r="E943" s="76" t="str">
        <f>IF(ISNUMBER(SEARCH("http",Shares[[#This Row],[Video Text]])),HYPERLINK(Shares[[#This Row],[Video Text]],"Video Link"),"")</f>
        <v/>
      </c>
      <c r="F943" s="38" t="str">
        <f>IF(Shares[[#This Row],[File Name]]&lt;&gt;"",TRIM(LEFT(Shares[[#This Row],[File Name]],SEARCH("-",Shares[[#This Row],[File Name]],1)-1)),"")</f>
        <v/>
      </c>
      <c r="G943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3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3" s="15"/>
      <c r="J943" s="84"/>
      <c r="K943" s="18"/>
    </row>
    <row r="944" spans="2:11" x14ac:dyDescent="0.25">
      <c r="B944" s="15"/>
      <c r="C944" s="37"/>
      <c r="D944" s="38"/>
      <c r="E944" s="76" t="str">
        <f>IF(ISNUMBER(SEARCH("http",Shares[[#This Row],[Video Text]])),HYPERLINK(Shares[[#This Row],[Video Text]],"Video Link"),"")</f>
        <v/>
      </c>
      <c r="F944" s="38" t="str">
        <f>IF(Shares[[#This Row],[File Name]]&lt;&gt;"",TRIM(LEFT(Shares[[#This Row],[File Name]],SEARCH("-",Shares[[#This Row],[File Name]],1)-1)),"")</f>
        <v/>
      </c>
      <c r="G944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4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4" s="15"/>
      <c r="J944" s="84"/>
      <c r="K944" s="18"/>
    </row>
    <row r="945" spans="2:11" x14ac:dyDescent="0.25">
      <c r="B945" s="15"/>
      <c r="C945" s="37"/>
      <c r="D945" s="38"/>
      <c r="E945" s="76" t="str">
        <f>IF(ISNUMBER(SEARCH("http",Shares[[#This Row],[Video Text]])),HYPERLINK(Shares[[#This Row],[Video Text]],"Video Link"),"")</f>
        <v/>
      </c>
      <c r="F945" s="38" t="str">
        <f>IF(Shares[[#This Row],[File Name]]&lt;&gt;"",TRIM(LEFT(Shares[[#This Row],[File Name]],SEARCH("-",Shares[[#This Row],[File Name]],1)-1)),"")</f>
        <v/>
      </c>
      <c r="G945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5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5" s="15"/>
      <c r="J945" s="84"/>
      <c r="K945" s="18"/>
    </row>
    <row r="946" spans="2:11" x14ac:dyDescent="0.25">
      <c r="B946" s="15"/>
      <c r="C946" s="37"/>
      <c r="D946" s="38"/>
      <c r="E946" s="76" t="str">
        <f>IF(ISNUMBER(SEARCH("http",Shares[[#This Row],[Video Text]])),HYPERLINK(Shares[[#This Row],[Video Text]],"Video Link"),"")</f>
        <v/>
      </c>
      <c r="F946" s="38" t="str">
        <f>IF(Shares[[#This Row],[File Name]]&lt;&gt;"",TRIM(LEFT(Shares[[#This Row],[File Name]],SEARCH("-",Shares[[#This Row],[File Name]],1)-1)),"")</f>
        <v/>
      </c>
      <c r="G946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6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6" s="15"/>
      <c r="J946" s="84"/>
      <c r="K946" s="18"/>
    </row>
    <row r="947" spans="2:11" x14ac:dyDescent="0.25">
      <c r="B947" s="15"/>
      <c r="C947" s="37"/>
      <c r="D947" s="38"/>
      <c r="E947" s="76" t="str">
        <f>IF(ISNUMBER(SEARCH("http",Shares[[#This Row],[Video Text]])),HYPERLINK(Shares[[#This Row],[Video Text]],"Video Link"),"")</f>
        <v/>
      </c>
      <c r="F947" s="38" t="str">
        <f>IF(Shares[[#This Row],[File Name]]&lt;&gt;"",TRIM(LEFT(Shares[[#This Row],[File Name]],SEARCH("-",Shares[[#This Row],[File Name]],1)-1)),"")</f>
        <v/>
      </c>
      <c r="G947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7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7" s="15"/>
      <c r="J947" s="84"/>
      <c r="K947" s="18"/>
    </row>
    <row r="948" spans="2:11" x14ac:dyDescent="0.25">
      <c r="B948" s="70"/>
      <c r="C948" s="40"/>
      <c r="D948" s="71"/>
      <c r="E948" s="74" t="str">
        <f>IF(ISNUMBER(SEARCH("http",Shares[[#This Row],[Video Text]])),HYPERLINK(Shares[[#This Row],[Video Text]],"Video Link"),"")</f>
        <v/>
      </c>
      <c r="F948" s="38" t="str">
        <f>IF(Shares[[#This Row],[File Name]]&lt;&gt;"",TRIM(LEFT(Shares[[#This Row],[File Name]],SEARCH("-",Shares[[#This Row],[File Name]],1)-1)),"")</f>
        <v/>
      </c>
      <c r="G948" s="38" t="str">
        <f>IF(Shares[[#This Row],[File Name]]&lt;&gt;"",TRIM(MID(Shares[[#This Row],[File Name]],SEARCH("-",Shares[[#This Row],[File Name]])+1,SEARCH("(",Shares[[#This Row],[File Name]]) - SEARCH("-",Shares[[#This Row],[File Name]])-1)),"")</f>
        <v/>
      </c>
      <c r="H948" s="8" t="str">
        <f>IF(ISNUMBER(SEARCH("Sequence and Lyrics",Shares[[#This Row],[File Name]])),"Sequence &amp; Lyrics",IF(Shares[[#This Row],[File Name]]&lt;&gt;"",TRIM(MID(Shares[[#This Row],[File Name]],SEARCH("(",Shares[[#This Row],[File Name]])+1,SEARCH(")",Shares[[#This Row],[File Name]]) - SEARCH("(",Shares[[#This Row],[File Name]])-1)),""))</f>
        <v/>
      </c>
      <c r="I948" s="70"/>
      <c r="J948" s="85"/>
      <c r="K948" s="72"/>
    </row>
  </sheetData>
  <sortState xmlns:xlrd2="http://schemas.microsoft.com/office/spreadsheetml/2017/richdata2" ref="B117:J174">
    <sortCondition descending="1" ref="J117:J174"/>
  </sortState>
  <mergeCells count="16">
    <mergeCell ref="M19:M20"/>
    <mergeCell ref="N19:N20"/>
    <mergeCell ref="M25:M26"/>
    <mergeCell ref="N25:N26"/>
    <mergeCell ref="M22:M23"/>
    <mergeCell ref="N22:N23"/>
    <mergeCell ref="M16:M17"/>
    <mergeCell ref="N16:N17"/>
    <mergeCell ref="B1:H1"/>
    <mergeCell ref="N13:N14"/>
    <mergeCell ref="M13:M14"/>
    <mergeCell ref="N7:N8"/>
    <mergeCell ref="M7:M8"/>
    <mergeCell ref="N10:N11"/>
    <mergeCell ref="M10:M11"/>
    <mergeCell ref="J1:K1"/>
  </mergeCells>
  <phoneticPr fontId="7" type="noConversion"/>
  <conditionalFormatting sqref="B4:C225 B226:B227 B229:B231 C226:C231 B625:J625 B232:C624 B628:J628 B626:C627 F626:J627 B629:C631 F629:J631 B632:J632 B634:J634 B633:C633 F633:J633 B648:J648 B653:G653 B635:C647 F635:J647 B649:C652 F649:J651 B661:G662 B654:C660 F654:G660 B663:C665 F663:G665 F652:G652 D630:E630 B666:G676 H652:J676 B677:J708 B709:C711 E709:J711 B712:J713 B714:C714 E714:J714 B715:J715 B716:C716 B717:D717 B718:C718 B719:D719 B720:C723 B724:D733 B734:C734 B735:D744 B745:C745 B746:D749 B750:C750 B751:D752 B753:C753 E716:J762 E763:E801 B754:D764 B765:C765 B766:D778 B780:D781 B779:C779 B782:C783 B784:D798 B799:C799 B800:D801 B802:E805 B806:C807 E806:E807 B808:E810 B811:C811 E811 B812:E813 E814 B814:C814 B815:E817 F763:J817 B818:J820 B821:C822 E821:J822 B823:J823 B824:C824 E824:J824 B825:J826 B827:C827 E827:J827 B828:J836 B838:J839 B837:C837 E837:J837 B840:C841 E840:J841 F4:J624 B842:J857 B861:I864 B859:C860 E859:I860 B871:J871 B865:C865 E865:I865 B866:I869 B858:I858 B870:C870 E870:J870 B874:J875 B878:C879 E878:J879 B877:J877 B876:C876 E876:J876 B872:C873 E872:J873 B880:J880 B882:J882 B881:C881 E881:J881 B890:J890 B883:C889 E883:J889 B891:C899 E891:J899 B900:J901 B902:C902 E902:J902 B903:J903 B904:C908 E904:J908 B909:J912 B913:C915 E913:J915 B916:J916 B917:C918 E917:J918 B919:J919 B921:J922 B920:C920 E920:J920 B924:J1065 B923:C923 E923:J923">
    <cfRule type="expression" dxfId="22" priority="14">
      <formula>IF(ISBLANK($J$1),0,SEARCH($J$1, $B4&amp;$F4&amp;$G4&amp;$H4&amp;$I4))</formula>
    </cfRule>
  </conditionalFormatting>
  <conditionalFormatting sqref="D650:E651">
    <cfRule type="expression" dxfId="21" priority="31">
      <formula>IF(ISBLANK($J$1),0,SEARCH($J$1, $B649&amp;$F649&amp;$G649&amp;$H649&amp;$I649))</formula>
    </cfRule>
  </conditionalFormatting>
  <conditionalFormatting sqref="J858:J869">
    <cfRule type="expression" dxfId="20" priority="2">
      <formula>IF(ISBLANK($J$1),0,SEARCH($J$1, $B858&amp;$F858&amp;$G858&amp;$H858&amp;$I858))</formula>
    </cfRule>
  </conditionalFormatting>
  <hyperlinks>
    <hyperlink ref="D9" r:id="rId1" xr:uid="{4571A5C5-1039-4286-86B6-4F6A17AF8078}"/>
    <hyperlink ref="D584" r:id="rId2" xr:uid="{B107755D-A934-4B88-9036-3A9D72F4424E}"/>
    <hyperlink ref="D588" r:id="rId3" xr:uid="{D9C92A7E-ED2C-4F97-8086-C388765B286D}"/>
    <hyperlink ref="D589" r:id="rId4" xr:uid="{121025C1-5419-40B1-8805-982C7D71209F}"/>
    <hyperlink ref="D591" r:id="rId5" xr:uid="{ACD87BC6-4269-4508-A8E3-5F8F76013011}"/>
    <hyperlink ref="D105" r:id="rId6" xr:uid="{E029BDC9-776D-4E82-8FC2-4EABDBA93E77}"/>
    <hyperlink ref="D602" r:id="rId7" xr:uid="{4B23F0E5-B5AB-449F-8034-7333E1BF6923}"/>
    <hyperlink ref="D145" r:id="rId8" xr:uid="{F9BD556D-379B-4165-BD2C-DC4D1CCD7737}"/>
    <hyperlink ref="D613" r:id="rId9" xr:uid="{8BA89713-3503-47B1-8575-2797EAD79CC9}"/>
    <hyperlink ref="D619" r:id="rId10" xr:uid="{DB1A9C13-D400-4A7D-82F8-F2C4AFD7772E}"/>
    <hyperlink ref="D631" r:id="rId11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29C28F33-D59F-4252-A7DB-BDAA46C3BBF2}"/>
    <hyperlink ref="D633" r:id="rId12" display="https://l.facebook.com/l.php?u=https%3A%2F%2Fyoutu.be%2Ffzwj6BkEuUQ%3Ffbclid%3DIwAR0VMjj73ih5iF7RU3PZonqi5LY-ITMsbLHCekZqZYB57a32GJ_QDHN3pwE&amp;h=AT0KGWWFxZt04j1zqWdDcz3Hm22hxI3lOc_V4kndImgpiDtuOC6YqG8epyE2m_OhKul0IqzLo7sQO6TbkBF9IsNaPP2FA-5tJ-ZeUTsW8hSdfvXXEgZ2Q7UBj5tDC3XoJofGnIljQRgrxtdI4A&amp;__tn__=R%5d-R&amp;c%5b0%5d=AT0hbg5pVUtHPyX0dIE0DLlGJdeJVuZdZRE20CD0IAu_FimyS-iPx4Q1IwILYV17hmQdwdT3hfAE9U2vvuWZj2avGuNIutD-HY16T0ccPqcviBKXt9XWT92oGw2KW3ms0KHSSissOvRlujYDmZnOaKmbX1Nkjud_jqamNI30QHnj6Dvk" xr:uid="{0632B91C-5BFF-4321-9B16-0293DDCEAF57}"/>
    <hyperlink ref="D646" r:id="rId13" display="https://l.facebook.com/l.php?u=https%3A%2F%2Fyoutu.be%2Fl75wEO_F_WE%3Ffbclid%3DIwAR2VAYFLQcIljXtQNROvjFhW0HzFQ2XshNmtH7YhXyj4Td-tELTi5KUg2LI&amp;h=AT1B3mAZRarNzzAHvbTKpUHjWIDFhSB7Dz2IK4g6RZE_qmxcBPWbKRZ3m9JudYmoXw0Jj9l1h_qA8afaa26pCR-Td9pwK-Nb9ke_7pGVQUQXND93LGqek7RuXv_gu7Ym-f-kyK67rYcIhza63A&amp;__tn__=-UK-R&amp;c%5b0%5d=AT1L8BKTzGAD1B9xg4oYcP0r4Q1FOzS0hqyrann5WGga9TSpnAhV1TE164JdAMQsBNOuxCpmEd6VzyRX_UOM5s0BMUyfhuCdA6DWJSvBJXO0g-_JshpxrIygD5dvq4fPKDtexhJzQD6AvJYSkipe81N1Ok0fdMZY8K7_1UpZffp26ZAF" xr:uid="{A973E5A0-7A07-4D37-B74B-0496E321335F}"/>
    <hyperlink ref="D662" r:id="rId14" xr:uid="{C9CD2758-BAAD-4EED-AC8B-512E58DBC82F}"/>
    <hyperlink ref="D666" r:id="rId15" xr:uid="{100444E6-C072-4E6A-8E4F-9474829F6860}"/>
    <hyperlink ref="D489" r:id="rId16" xr:uid="{129998CE-6DBD-4CDF-92C9-60D8145611D2}"/>
    <hyperlink ref="D670" r:id="rId17" xr:uid="{D5FDA14F-9885-45F6-B888-D7660EF9B02C}"/>
    <hyperlink ref="D75" r:id="rId18" xr:uid="{78769679-BF17-4B60-8042-9EEC8B7862F3}"/>
    <hyperlink ref="D678" r:id="rId19" xr:uid="{4690009D-2F81-4C63-8A50-3FACB43B0B05}"/>
    <hyperlink ref="D680" r:id="rId20" xr:uid="{37F1AE8F-A9D9-40F6-9923-54350FA14366}"/>
    <hyperlink ref="D689" r:id="rId21" xr:uid="{9B10747A-83E3-47DF-875B-E57E394DB98D}"/>
    <hyperlink ref="D687" r:id="rId22" xr:uid="{C1CF11D5-33AF-490E-A8C1-2FA0EA046C72}"/>
    <hyperlink ref="D688" r:id="rId23" xr:uid="{5F78A667-679B-48A5-A44B-0319B3791358}"/>
    <hyperlink ref="D681" r:id="rId24" xr:uid="{890F4479-9796-4FE3-AC5E-5293CA946925}"/>
    <hyperlink ref="D677" r:id="rId25" xr:uid="{C3CD050E-4133-4F89-BC54-8F2373D621DE}"/>
    <hyperlink ref="D699" r:id="rId26" xr:uid="{FF37161D-2883-4D95-BABD-50352AB8AE75}"/>
    <hyperlink ref="D709" r:id="rId27" display="https://l.facebook.com/l.php?u=https%3A%2F%2Fyoutu.be%2F-pSuCCflTWA%3Ffbclid%3DIwAR1kWHeE63fZoZFg3A5KECwyN9dFawwoRvBoRo6IvGcTCGH0EyAJTXr1EX4&amp;h=AT0VLuncQi-ZOYMQ3a8wDbbShAJSSVGNzYjd1iN3hKUlLjCEJdGmHOEm1YY7dpQXtbPrX3MjtYJkZriKspz-l7XnNf98Z9N2G4OefEyYQp1ERiAvgROdtBU8DbqagCnQi6D63ul5EiDSefw-5Q&amp;__tn__=-UK-R&amp;c%5b0%5d=AT12Djb0HbXBN8FcSxhNuZjqgBvsHV4nK02KJLGt5M8puiz6RLBpihgOS7PrwXhe88YuSItfK7z5EaENDMImrusvpP6IDh7iinhV80qqChweEqrBDgJt4xYpP149SzBx8bf91DYUQ0c-KQAwpHMFaFhVTadl7upm98KTmffEXzp-fXR6" xr:uid="{392B3C56-2125-45BD-B098-F8678F53B94E}"/>
    <hyperlink ref="D710" r:id="rId28" display="https://youtu.be/fFxRxMuzDJc?fbclid=IwAR2VEjilij1PaVSs7FqyvpPEIN6v61hJ4oOox_gTL3dh279XnfA9KNltmxc" xr:uid="{D42FE511-CF66-421F-AA8B-4692C9E92E68}"/>
    <hyperlink ref="D711" r:id="rId29" display="https://youtu.be/QkIJ1oNaxVo?fbclid=IwAR3POCDLceZPyMcIoH6jmwcM2jV-BcRirh3SLYdCDN-7yHmSt8gzivaPjSA" xr:uid="{C66565C8-CF9F-4669-93F1-2448CBDCAAB3}"/>
    <hyperlink ref="D714" r:id="rId30" display="https://youtu.be/uW_TE52HT_Y?fbclid=IwAR27O6Yi_iCuN9FbnvZPyC76uusJQyEHn_9DrHZ5bivxoygqC7xw8fZa3LQ" xr:uid="{E0D813FA-F07B-45C6-9363-9F5BE99EF581}"/>
    <hyperlink ref="D716" r:id="rId31" xr:uid="{C52F54D2-8513-4022-9CAF-B944A93F50DE}"/>
    <hyperlink ref="D717" r:id="rId32" xr:uid="{FBAAB071-36DB-4EB2-8D26-9672D5F66DBD}"/>
    <hyperlink ref="D718" r:id="rId33" display="https://l.facebook.com/l.php?u=https%3A%2F%2Fyoutu.be%2FeMS19o42ZXo%3Ffbclid%3DIwAR1NyEXcBOXFS5jgrSbekozGGOfLyIbfT-15lHb_CIBUksP3QZhGWxW3JSk&amp;h=AT2QZ32k4niThbI4bwmPj97BIpLcFaV3D2GANF1MYMlxWAeyghtOih0dge1hqB2UWl9XhOMMBkvYSztAl4UfTm27e2orxnFHHPNZ0czIneEj1BpEaqfrndghItTIswynw-QNyxe1nR1RA-iMqA&amp;__tn__=-UK-R&amp;c%5b0%5d=AT0nohYfdPObXwgWWSFZrjD2ZNLx6XZKY4QHXFLy83T6bDYSv6CGCJ8d5vIp7yPKuTOdh97feF22c43zNq5-FPrmwplfG7x51UKTxQqMhFLcucU8bTFcSMN9x1ffqFL89s5fnQr9EdyCTrgwZnF2VCjYN_QChBiKeljiqzz79QjmNOHx" xr:uid="{F3C74A49-78BC-4960-AC61-C3AC6A3E3674}"/>
    <hyperlink ref="D720" r:id="rId34" display="https://l.facebook.com/l.php?u=https%3A%2F%2Fyoutu.be%2FwF1-zaIOLnE%3Ffbclid%3DIwAR22Q78lrdPVMKX5qx-vHswHn630VBz9FyvtNv091KRBXY0qIYOhJ_2h_bQ&amp;h=AT1LO_RQu3Zs4_lgki5VUSQBdf9OrAt0u36tjjB3tOCwoC1mrFMKJaGNN8DGfyOgteb4YAV1rqgMAvLuGiv7B8dEJh2Qt9Ilyh1biGgKbYXMHHfr4Ofo_D4JQMUBBNs5Jhi1-QuD88v5Qgfwmg&amp;__tn__=-UK-R&amp;c%5b0%5d=AT2V_ZV5MnqaUFIFVAOpmjUHk6zvFJs0NkaEAL3bPcH-r-5ujq41Bz-Rsg13OdqYBV2VIk14Dh0gdYO4vfxv-xcCFDkAfcY-sK6GkZpdzl-4PeYGPmiVrEc_aulgKHXfix__PVpdLqzZhpNuaElW9YznRA2EqkJNjabEg1iuHMGlvHzt" xr:uid="{C99C2219-FCB2-4D31-BC05-F15D181936E8}"/>
    <hyperlink ref="D721" r:id="rId35" display="https://youtu.be/3FR2Fwy69UE?fbclid=IwAR0Au-s1MzcOopuZ9N_bjI2FnADhmxojpQYOUpGVGewK9RhKQzltIoba6DY" xr:uid="{DB6C071E-A202-454C-BD4D-7857FC18724B}"/>
    <hyperlink ref="D722" r:id="rId36" display="https://l.facebook.com/l.php?u=https%3A%2F%2Fyoutu.be%2F3KIoiMyIwiA%3Ffbclid%3DIwAR3R2uC7BluBG2iqx-lx-B9UTckx0x02bv8GgH8YZBJ_wDhJVOHEla-u1HI&amp;h=AT1UVcHP0YTUjctF7UmRJvR-T-hOhxG8nmZ0CfdW4H3hI2Ei7wpJig05HBlZhKweyvczWdCcFrZKiYk58kOGsKzKLXdcK0Q2yQD00aPcvlZOf1P344g0iuBALPYYEkPoZVFA44OylrI5sixDyQ&amp;__tn__=-UK-R&amp;c%5b0%5d=AT3mlLvY32BvH-brZCdM0zrUz83I331LOnx8VfUW5rngWQbpMqRPqXGFphha9ikjwmZFZhXkE2xJN0ZeAmIEgfqTZG7MbMaKS0FgDHCQifCgUAeJc1WG2GkZy0DN47clVaBS5aXcqLnB_yrM5T4GZfXCeFANfRDPb0XWQLepBnWW3pxB" xr:uid="{5B86BA24-614D-4ED9-BCA1-F703375A03D8}"/>
    <hyperlink ref="D723" r:id="rId37" display="https://youtu.be/J8Q7SsTDXq8?fbclid=IwAR0YRHkJZ3CAy8IP9QS8Krt_uNBMwWWUiElWEoHmeMWQWI0W__vgRiPEfMI" xr:uid="{1B043177-4CD3-4CAF-8B77-0C25AA2598E6}"/>
    <hyperlink ref="D734" r:id="rId38" display="https://l.facebook.com/l.php?u=https%3A%2F%2Fvimeo.com%2F593956976%3Ffbclid%3DIwAR3XbmkQmNqoubjDZuuIloz-eAx43bH3B3cibz-u-6saMAR3VHlsaN9FpzU&amp;h=AT0tgJZTclehox4mporKGCfrnRqFV5Wllbd8kmJvQ0Iyi5e8Lj4ailMesDNe97atD44Y5oO4AHuC6wfW_koduzw4NdyhohoNY5ajaCOhNk_TIb1VxOGQVIB7a5OSnKcyGBVN6p5TMqtQgKUjrQ&amp;__tn__=-UK-R&amp;c%5b0%5d=AT3XK0xb3bRA3LbSUQyKhiyZgZ23-rcsV7ASF1NN1z4AkhuzFlWT0Vre8AbMLkZtRGAmuDLZVqt0Sfw4XbxBGrthyQHdm644Gk7HhCk5hJStqZVpI64PhoYMp604sxorbuunWQvm-BE5h99KL0PwKU2N1DGT2NIge9EV0WCSk3gUmuaK" xr:uid="{97067E73-FF65-4102-8436-364C90FCD384}"/>
    <hyperlink ref="D745" r:id="rId39" display="https://l.facebook.com/l.php?u=https%3A%2F%2Fyoutu.be%2FSZlfCLxeySg%3Ffbclid%3DIwAR1mEZa1FCeKWfbQeb2tT3R1aQyqYiAFohop_FOOfOek3rZd48HZH3GTW48&amp;h=AT3gdkZl2NDFOnus920HUtGMkzS7nx9rjcZ0E1h1bwM2a3cZHv30UQfMiheBvuid9lH-NZ4CyofTgQrlMq-E5sBXrlHb6yBxSYXbj7nAl2dyjXg-7nPrh27bmGRTLu9ffi7dE-rVuF4u5Ii9EQ&amp;__tn__=R%5d-R&amp;c%5b0%5d=AT1z2pcrK2AqnaHmeYGi53_AbP2PoYetLTvZ3ll5pIkhcpFYdWkhw93zL5DdRlwLvz_ZJMd0H7D46qkaZsZQ95529KmVRin-ZdZfyr8ofod_m8WTTkAEXCXljqqMBHJY5_-nv5mIxoChWVGwUZMieRSuf17MovNQFDf4zxQ9TLCSbyxf" xr:uid="{6FE75928-E866-4657-8B27-C11B73E9C958}"/>
    <hyperlink ref="D750" r:id="rId40" display="https://l.facebook.com/l.php?u=https%3A%2F%2Fvimeo.com%2F595021651%3Ffbclid%3DIwAR1y4SX7jMvmmp2RCYhZYL8LNyD66zQ9eMFIe3UL_UL9_sWQMFzto4BC7mw&amp;h=AT2xFgtgA6fUAcBjobeKRYN8b-Os9iMKYMyxBwLmNuHDIGhp1UMrZKu1uAtg_J5w1iFIj4eQ0jIm8UY0f97BUBmEddzQvNTnLquwllQ1ayad1ZI9dBBsDxuyjM4KHv7kIv6X7JjXdCjLUX0png&amp;__tn__=-UK-R&amp;c%5b0%5d=AT2Y3kHqwa7PjJ9_ymvDRBANWwmscdzxxuv8DMaRSewwNirM7X8OIJXXJ-Sb_NOeq9_EN-PwaOud53fkC771Uf6IyImnu46nfGjU8vImEJL8e2dYD93wLnDGMuj56yp5P1Vi-ept_7tBan6YNeYV3-u3GxpmmkKPSXa2BZS15OUPXrh0" xr:uid="{B0A044BF-104B-4F4A-95DD-A30D1143DA78}"/>
    <hyperlink ref="D765" r:id="rId41" display="https://l.facebook.com/l.php?u=https%3A%2F%2Fvimeo.com%2F599606190%3Ffbclid%3DIwAR1FrwhRWhqc5Wo3-FVWqqarSYHxJP4pIPrBjGR7t6j6MVHEolyDvriaYiw&amp;h=AT1VbXS3B-dcLxDzCYrWXf8FtvcsTVgv8bHbg-W0-8R7K27z74ajtM_WLZFUYsWQ0a_31NlecSHpCACeeN4rbdi3wU7npwqPWNPzRiKOhL1g9y9pDtLaqZI7vXNA4kakQtExHjB2EqGePlYrRg&amp;__tn__=-UK-R&amp;c%5b0%5d=AT29vy6ijl0Q4-XQICFQ7apaQ8JibHetrvkW3n9HaPr3ZSbmD-bMKxAOAvhnnLKCuJsNhT0dJVT8FqnSfSRy53lnXWtsiIPf0odfD-38NAz8KP_XFliQwqogwS4nukBbdkFzWFmsrwlzmxxoDnYIv0GvGU8x8vo4YZ1CWwdAKpb5_0kX" xr:uid="{EFEB2699-64BD-4E1D-B360-FD661E917B9B}"/>
    <hyperlink ref="D779" r:id="rId42" display="https://l.facebook.com/l.php?u=https%3A%2F%2Fyoutu.be%2FMDNancM1BW4%3Ffbclid%3DIwAR0wHp6BCn0Dlq6yGq0p9ezDV-CsePU1DjXHG5Wcm36JkMRjNQEtljFhcWs&amp;h=AT2tuVJ6Fv6RWQLb8npR3PlEVbGfOd8CUHvNym9omMUG2eJloShU3D-LjJ71Y3nWBjs7mvF-d1DUyK0Qg7Xpyffbxykz-56i6SjU2dRoVzR3L6uV2AScnhdIgNrgNdoDZj_Ompyvv3EkZtFkZQ&amp;__tn__=-UK-R&amp;c%5b0%5d=AT28bBj8W7SpwP9Dh9bMTx_DeNP8wDujPrFW9nCGR-It7xtZVZOmalJSYfF0qbekohQH2HSaC_KpuP0TxVcM2HmTCJa0TvNqM6yR3vtg3WcaAyOVr7pX_JGYUEBB5lyngdfCGUFNj7udNlLf2F-B4pYrUdMHeqcdEhGO7aWcz7nTh8ck" xr:uid="{FA0E8C77-95BA-4932-90A7-2ECAD5EED9C0}"/>
    <hyperlink ref="D782" r:id="rId43" display="https://l.facebook.com/l.php?u=https%3A%2F%2Fyoutu.be%2FPgbvX9ja05A%3Ffbclid%3DIwAR3Xr5S25B8NIJU9IQxiP7VsPTyeXFHzWlHxjGi8E9in-N4-wa9CTw9T-sQ&amp;h=AT2dvM9YfeUtQgwCkqC-BpHXoQVSyJXJXMgEjRMpKWGjcw7mzTZb3qPF3KJXWhOPWsp0pJKH5Jpm3kxuoUzKq0aHd5r2NufzA0k38UsPARC7KT4awYUeatVfvJmgzM82P__6sNqimdMs_lg4Zg&amp;__tn__=-UK-R&amp;c%5b0%5d=AT0x9WqdDP4EROXOKyUKyKGCczg09YKqOnNKSlOD2nQUQoSIkoc_WK3QsE70bWY9nkTkfZ6n8O-DZJiXA5pIWrRK4MPzEL5QkGfi-FsXD35I7WDhq2vDdUrJacbk7MA1uPwkM3RF1QUM-5jIAZ73Lr2EmtLYoBzadwpQ7lOIV7VvlWuH" xr:uid="{15D2A940-1B8C-4C25-90D2-23FF739187ED}"/>
    <hyperlink ref="D783" r:id="rId44" display="https://l.facebook.com/l.php?u=https%3A%2F%2Fyoutu.be%2F4p60k6obwk8%3Ffbclid%3DIwAR0hkPpTOmjp9RZrJ7h4KetVvJc8DzXjZN6rpx1G1X-1b6iY14AKzdctIbQ&amp;h=AT3DOlz7geIR2w5h6QyBFTNXP9GoXXDl_578kyOFbooivRfKOfjStNAXbMHsneSfMGLapTgbrzPgWaqE8qZ4YuB-l30mmh0PUrCbmhNQhE8OZqOtMkkVVoV-Zkm4OhYFSF6HNIiBB5twq73F3A&amp;__tn__=-UK-R&amp;c%5b0%5d=AT2sn5Lg69gciN359GM3YIgJFm2GjaLXju2Iz1WIt_j6wlHIwp5kgN4nUUj2HF3qW-P-mq16JgK1aPopDp8gi5pqK-ZJZxsLGmO_CPw26PyKIsem-Bvqaj2G7Kg4OyTYCbVeeEJWnOjg8jki8t3ve9lMeh8XB7y8GwItl4ma4YFihlY-" xr:uid="{F3A93921-D07E-4F8A-BF56-934415297DA6}"/>
    <hyperlink ref="D784" r:id="rId45" xr:uid="{2D11BFAC-F76F-4CB1-8DED-D85AEB6E161F}"/>
    <hyperlink ref="D719" r:id="rId46" xr:uid="{7FC6B384-F5BF-4063-A45F-BD1FD87BD47A}"/>
    <hyperlink ref="D113" r:id="rId47" xr:uid="{4F989C2A-7CBB-430A-8746-D32C295CF5F8}"/>
    <hyperlink ref="D799" r:id="rId48" display="https://l.facebook.com/l.php?u=https%3A%2F%2Fyoutu.be%2FXjX6tHQ-fNY%3Ffbclid%3DIwAR2LWZ_tCK-q1SGfulFNVDqNNhQJ_53TPto_rOT6Pv9Ua_tP_WejuHT2CwA&amp;h=AT0DPHakqYF7WjCOyqLhmemUw-AHCGGlib__z-RdkJdio6V6T2jlIWe_TW2eH4Pi5iTyQiZX4Cj2u5N266_aIk4v0qxN3Co2E0HuNO63RJj3pObFxR_txFsH5fOkSLrPi5daKUMJIpFklrq9qQ&amp;__tn__=-UK-R&amp;c%5b0%5d=AT3lLhGGbx50yjb50Givks6GYqeI3BXfgthr8faD5JSrn_BJYqIEowujl9iDDpqKdrJfX1APXIgkXggaNBaiSkJuZljlXjKSBO0DdgJVX7KA751XHHiR6rVct7Ez2hZdOkY2K888l2eAjSEIbAt5lUzzk0PXTxfJt8DKtHzMdTzPJr7T" xr:uid="{CD50AF56-5553-4525-9C72-77830BF3EC91}"/>
    <hyperlink ref="D806" r:id="rId49" display="https://youtu.be/ARKUGtmglXY?fbclid=IwAR1vJuO2F0gjWXY22dcT7JsaoGQkgrG0CY8lld81zhiThdZJ1eR6zMu_HXE" xr:uid="{0DFEA888-D5DD-4AC1-8F9D-773D4B9650E6}"/>
    <hyperlink ref="D502" r:id="rId50" xr:uid="{62913F28-D784-4272-9B98-345DF6F4792B}"/>
    <hyperlink ref="D807" r:id="rId51" display="https://l.facebook.com/l.php?u=https%3A%2F%2Fyoutu.be%2FeQKm4Tx8yKU%3Ffbclid%3DIwAR2POYFFkB0AVJXLnl8rYILlqJapLykNmEXJyYgSRgxJdEVZ1Ds-t3pvBK0&amp;h=AT1MQGmq71wn9xDhLWYNTxOJ4Vsckx3e2YyNSbMQOrhXFvX7zHnT16-a1-sdavskUo7HSQTk47udjV7aVeYKXYgLro0RFqmoDyw5Z9kAUInC6y1dqFWCsq7E8PranEWyx_wioNJz0ZFJLza13A&amp;__tn__=-UK-R&amp;c%5b0%5d=AT0SQBgWTfbHtjV4F0SrkPjDYdCb6EmppEtBFJMfAwvqa2WFVZU5aZ2Kq-tswvlrt4xIksmKhErrbAaoLBvoFU0PpIcG6ChjaDAjeDmpB9kIQje98mj8kyW2-phtbpsXF-o0-W3olNUORAE570kIudebP4_hzBUaLzJMXIBTAgVtUETE" xr:uid="{20ACA213-C0F8-4A26-9319-3A66F1C52AB5}"/>
    <hyperlink ref="D811" r:id="rId52" display="https://l.facebook.com/l.php?u=https%3A%2F%2Fyoutu.be%2FvzY1YWaE-qY%3Ffbclid%3DIwAR0vt99wP2tFM0GHXbd8lSE4tclFY26CtKZEGNgLjiDtcUfztsUyaB6xybA&amp;h=AT0UdzJ52AXkAJY3Sl247VtHAlATG5PD0CGBRrk3p23CU-l5b768l-RcAbXWde8diKaflF-3K-N7tEHCPeqbkYjazd5HRkCGyf_CnYGbB8XS7GTcS2Hddx7eHEe6xMqwjC_D3TXeqS8chQN-hA&amp;__tn__=-UK-R&amp;c%5b0%5d=AT2-z2vqk9xNdqOfrzbFqjGkHDsEQEX4I26_ckSg0O4piHFmlFBWDKKm6WJblsfWo3naNKP-3WZig2pYGmiU6Ah_W1rw48ELPFaomMF0Le8-ckRgicwvuMpC7MxWMXYiAmaylDowVBR7sTIkXeLeTOvsiBoWOAjNuqqQ8sdW8KwwKNIE" xr:uid="{3606D85E-1A86-479A-8AC5-F66E151D0B61}"/>
    <hyperlink ref="D814" r:id="rId53" display="https://l.facebook.com/l.php?u=https%3A%2F%2Fyoutu.be%2F0a-4wllPiDY%3Ffbclid%3DIwAR3lM0KPpcg26OE231C96_4YNCHQZoMFDmPwUvuKGqeLckcOMUl1CI5L7c0&amp;h=AT0s3jHnhrlHY4Zez2dwP7Dvc2QmHRieqyEcgE95wPbpFqrbLCEsq7SSZT68OhvMPsVv0GiXI7it8NEXxWoDeFqZjQd_mgG8QwLYzcxbVlA8osoFVI3kD8Y2ohipT48c8DzdJrrdibEEBXSrCg&amp;__tn__=-UK-R&amp;c%5b0%5d=AT0EbuWX7SIyKnotvaCG0x_dxjD4zk1Nr5WYFPQr2UxLR6cjCmIsxYOZ-1ZXABECvwwdkVByc5yLRybYAS3ay-l0XgkBMhDuSlSzoPsiZ9e53B7vxvYQAIXHoe4DpT32ukVsbRxH19yH9VROTWFXEWoEMojx52yXj3sISFcknoyumk5x" xr:uid="{49DEA2BA-5985-4A5A-AFD3-C244F4BC0895}"/>
    <hyperlink ref="D821" r:id="rId54" display="https://youtu.be/xQPLTRAZk4Q?fbclid=IwAR1kT5jDWEJ5DI3Jz7ImDMRV4vf3jywzLRDy44-gBwjhI8TljSiAUmk251M" xr:uid="{0EF84FAF-0284-4117-9941-8C915B8E4DA0}"/>
    <hyperlink ref="D822" r:id="rId55" display="https://vimeo.com/633453863?fbclid=IwAR131dTSMGcZyrFeRisaLptjVRBVpMmQzo6poEXcx7WNK-KhH6k7KNzjvhI" xr:uid="{1ED599DC-DB1E-4C66-902F-72B1AE98B250}"/>
    <hyperlink ref="D824" r:id="rId56" display="https://vimeo.com/634536679?fbclid=IwAR3ktRPBB6ethCQCPkWmGzp2eNUp0rqRV7tCzu5Ad-i49_WEw09maKJRxlY" xr:uid="{4A0D9C33-6EDF-49B6-9AAA-8640248254B5}"/>
    <hyperlink ref="D827" r:id="rId57" xr:uid="{0A7EFAC0-F7A4-4656-8082-42E2FA1B11AC}"/>
    <hyperlink ref="D830" r:id="rId58" xr:uid="{E5BCA2B3-972E-4BD9-8673-4B09BA00DE94}"/>
    <hyperlink ref="D837" r:id="rId59" display="https://l.facebook.com/l.php?u=https%3A%2F%2Fvimeo.com%2F638244794%3Ffbclid%3DIwAR17wZ6gpvxslT0BjJKxUIZKAKFNblSwd7pP_m2-K7loTK2ngY6JoUZMebM&amp;h=AT1hb8solXMujDgwXCyOLVVc5MQttcCXTwSiSiwMo9dYpKkuShoCsJ23V_WHs8LYsJ9CLsqZs41g6FcCsii4TJl8NWUFrpBudjPHYlso5h-vLPSmuiMBV7sCxBx0-Iprivzpd_CWAd5vsugRkA&amp;__tn__=-UK-R&amp;c%5b0%5d=AT0tqQ4FWSNEOpXWLBSnDSdqecsSgHXDV4wgKvSmtkrqtmWSHDVtPv1h476FPrq5gUqqTKSpSOthclnLYUSjwrMQas9gdaWDVzokMCjrsCvBXoOANItYSqzHs0o8Tmtz2BqP20VciNHJ3c_hwQ2OmK_4IcI3QyhiMF9jBWzigJhOAHu9" xr:uid="{8D713046-1CEC-48AC-864D-EB33B6B8D36E}"/>
    <hyperlink ref="D840" r:id="rId60" display="https://l.facebook.com/l.php?u=https%3A%2F%2Fyoutu.be%2FeoCtLYvn6Xk%3Ffbclid%3DIwAR0Ioy20-8X_OSrS7tHp60DYFIQjsBnWvMR8REV60JfHvsmGVVMKwf30Kho&amp;h=AT1rkpOdZNxKIa0xCUHDOyRJjNNYE3uJNitf2wiCckoyAAvxsv2aCUAwl5LJrdOsrHGsJSOqriLTzogcNN29DrZ0gZgJUi7twjfqE1GaHxWUHgnY4MHVebSZX-wtfPhSj2b3wGblfzK7bqo8PQ&amp;__tn__=-UK-R&amp;c%5b0%5d=AT2JiY6kRxJRgP4zcaeXna8qCqzu9SRJz7RJ2fvHBTLdbJIRdSD9XAsO2QbNrXTjP1HDLJVCSORP3qGNCiETzCUFYgd70eWbhqQflqW9p2uOd7vYKcvVBo_knfb8MNvvF0ct5aGhAWkeWE0bJjLXhvC_JTP_rXw1R72YDpx1B3n6Gj_C" xr:uid="{1B7D4805-AA3D-4C38-B503-FD31E3F5925F}"/>
    <hyperlink ref="D841" r:id="rId61" display="https://l.facebook.com/l.php?u=https%3A%2F%2Fyoutu.be%2F4LVVDpmEjyI%3Ffbclid%3DIwAR0Ioy20-8X_OSrS7tHp60DYFIQjsBnWvMR8REV60JfHvsmGVVMKwf30Kho&amp;h=AT0_Gts0BMw1oOrh-Qc--jT04UPZ4CBbopOSb8pWBbB17d0axnLNS6QmgP-bZO06aGp1ARPGDArIgDlM9NjD2Hv8J-JLFZ7I2kVbG4A7Dx5uAVSLCdZclCniGRIb4cS8hFynB9zHbU6nUss7xA&amp;__tn__=-UK-R&amp;c%5b0%5d=AT3b9xNQ6WMFkFnNPVDhOaANmA0a90JVJ30qegl4pLeFpBHQpKL5iKzSNP3NduSHIJb2vbHWLbJWSVGKJgX48DMM4VYgx115ScEqKsJzIWhJnmUHJL6VWOhHo2ZtPCo6sHeOuKEhZ_3nee8vCCpS2GopLZ5C-LMN6CTJ89Jzwdc3I2XL" xr:uid="{0AACD753-B3F5-415A-84F6-6BB10484E451}"/>
    <hyperlink ref="D857" r:id="rId62" xr:uid="{A97B752B-CA46-4447-B34F-5CD6F312F8FB}"/>
    <hyperlink ref="D858" r:id="rId63" xr:uid="{29A0E5C5-18B5-469F-ABA8-16F1DABD17E6}"/>
    <hyperlink ref="D856" r:id="rId64" xr:uid="{C8C557DE-41AD-4586-8EF3-4B0A3B231BC2}"/>
    <hyperlink ref="D854" r:id="rId65" xr:uid="{27474208-E04D-445D-A90A-5BF59F64EECF}"/>
    <hyperlink ref="D855" r:id="rId66" xr:uid="{4734660E-9E13-4635-8EC0-508486A6B933}"/>
    <hyperlink ref="D853" r:id="rId67" xr:uid="{05D9C15E-1188-4627-9FE7-CD95041826BE}"/>
    <hyperlink ref="D852" r:id="rId68" xr:uid="{5CF1143C-C325-4DEC-A0FE-C4DEB5C70E4C}"/>
    <hyperlink ref="D869" r:id="rId69" display="https://youtu.be/-Xq7x92m_oQ?fbclid=IwAR16AP-hoRv_9USt8_p_YSLdoVdQyovxgbmI_kuVGyCRNZPrGeVEJcfFo8o" xr:uid="{535DD331-54CD-49C4-8C27-11F0C8291F3D}"/>
    <hyperlink ref="D867" r:id="rId70" display="https://youtu.be/emI5Wmx8GTw?fbclid=IwAR3KmnI1pYq3BLBagqY56sbegtWoiWFuYE1-z-eHdPrTbiK9QA-iVfDFdLY" xr:uid="{30627D2E-C420-4657-8788-F6D07FB6504E}"/>
    <hyperlink ref="D868" r:id="rId71" xr:uid="{33D0935F-909E-40EA-BAC9-4869B7A7CE06}"/>
    <hyperlink ref="D865" r:id="rId72" xr:uid="{D6B3C80D-6BB7-467D-A787-97EE7A71DC46}"/>
    <hyperlink ref="D866" r:id="rId73" xr:uid="{B498569F-68FA-4E1A-A215-355E0A8FFE03}"/>
    <hyperlink ref="D864" r:id="rId74" xr:uid="{20AF97E6-EFC9-4598-BAF2-235A8CB4D68C}"/>
    <hyperlink ref="D863" r:id="rId75" display="https://youtu.be/zsGIttrP8a8?fbclid=IwAR0BrY-IdUQEevoS9MkAlfz5SwJ-RVjtkM5P7H7z-is7jWHHBpN6QtNtVjw" xr:uid="{AD572298-FD32-4F78-8AF2-6DC4235B31F8}"/>
    <hyperlink ref="D861" r:id="rId76" xr:uid="{66D36621-E36E-4F3C-AEF8-D3875F5E6D9B}"/>
    <hyperlink ref="D862" r:id="rId77" xr:uid="{A15968C3-5E7C-4B74-800A-B5E02040C738}"/>
    <hyperlink ref="D859" r:id="rId78" xr:uid="{EB486554-1E43-4B64-87EA-0E0601D84010}"/>
    <hyperlink ref="D860" r:id="rId79" xr:uid="{CB26901D-7729-475B-ABF9-F8A676DB8111}"/>
    <hyperlink ref="D870" r:id="rId80" display="https://www.youtube.com/watch?v=7SGetFA4ejU&amp;fbclid=IwAR3-3r12N7mWjtC_bm-g42T9Z9NyO1LFJDSZTWL-3FtSX-VsPaSEBvYlka8" xr:uid="{7CA3D45D-CDD6-498E-9F02-35470CD633C7}"/>
    <hyperlink ref="D871" r:id="rId81" xr:uid="{CA090CF9-D3AC-4631-AC45-12E5B928C3FC}"/>
    <hyperlink ref="D872" r:id="rId82" display="https://vimeo.com/648140016?fbclid=IwAR23ywX69tuhSvJs01fZWrxcY7hUY478GWw_xMvRD8oxq0JSjo3QLLou-XY" xr:uid="{E4DFE658-27B9-46B1-A25B-55313F895675}"/>
    <hyperlink ref="D879" r:id="rId83" display="https://youtu.be/t75VygSNwx4?fbclid=IwAR20JlAGzRdbcUxuzVLsC6CNkeVC_3ISHgvjDExN5CRaaMW4s7c5yGLjlLQ" xr:uid="{C37169A2-7519-4C26-AC70-E69199E8E5D3}"/>
    <hyperlink ref="D878" r:id="rId84" display="https://youtu.be/kGWDDCE7r5k?fbclid=IwAR1RUrkHv8MGJLDjawpah6IGamzGCl_zz1S0hsXcU990ZxHsYk9xSS0ViZ4" xr:uid="{3DCA2203-E469-4B65-87AA-79D9E25C11AA}"/>
    <hyperlink ref="D876" r:id="rId85" display="https://youtu.be/y0GIB4ZnOnw?fbclid=IwAR1RUrkHv8MGJLDjawpah6IGamzGCl_zz1S0hsXcU990ZxHsYk9xSS0ViZ4" xr:uid="{E25C93FA-9AF2-403C-A8F2-BCA305B92FD2}"/>
    <hyperlink ref="D875" r:id="rId86" xr:uid="{8BBA6E4E-BFC5-40BB-B652-A3CC609F8B88}"/>
    <hyperlink ref="D874" r:id="rId87" xr:uid="{8BFD4D51-FA0A-476E-A34D-4161BB19EBF5}"/>
    <hyperlink ref="D873" r:id="rId88" display="https://vimeo.com/manage/videos/646225142?fbclid=IwAR1SNrje0bFmWLbMBFEKDr_ZlRGBK72Kpq1cmIHeXeTpZw1XlshcbAslXKU" xr:uid="{D1E8D8C5-1694-4850-9818-C76A0689113C}"/>
    <hyperlink ref="D880" r:id="rId89" xr:uid="{6EDE8B58-BF5B-464C-A230-D22B940AB7DE}"/>
    <hyperlink ref="D881" r:id="rId90" display="https://vimeo.com/649721933?fbclid=IwAR2j14nCpf7UfOcymWeRTmj7pK3TwcDN0a3UJwCRpLYzWDoOvgVij3yfVDo" xr:uid="{AB3622E2-28B5-4A73-9604-5AB7F25733CC}"/>
    <hyperlink ref="D882" r:id="rId91" xr:uid="{5ADB37EE-A94E-4630-9B6D-A182A080CB2D}"/>
    <hyperlink ref="D883" r:id="rId92" display="https://youtu.be/V1OgEXkGGvU?fbclid=IwAR0RUW-MvJOQCJ3hBjdboDk2YvMpOhSpiCI-9oZwqICsODbJe7Kn06rbmqY" xr:uid="{FA4802A9-12DB-4EDA-A7AE-73ED49153D4E}"/>
    <hyperlink ref="D884" r:id="rId93" display="https://youtu.be/piJlZiYhjfk?fbclid=IwAR3uunUM95CbjJ24pJ5gF153ebBW9-2ZHOrTFJikK1TfC5W3ta-WvVJ38v4" xr:uid="{A95320BC-99F3-40FD-B641-CB3EC85240E2}"/>
    <hyperlink ref="D885" r:id="rId94" display="https://youtu.be/C2GCNeHvzKc?t=94&amp;fbclid=IwAR3Ce0ZEzizQI56sHwa9M38P23hTSsX5SQUik5TxL33tnR9HHtq_XXyZO18" xr:uid="{C72A4891-62F9-40FB-9D27-C50CA22B9AAE}"/>
    <hyperlink ref="D886" r:id="rId95" display="https://youtu.be/dx0iofbKq5k?fbclid=IwAR2-xLnNMQxjENmtAqcmgMK7mqZH4nwT4fJK2inazIRdNrTqQBbsyFS7OT4" xr:uid="{A71F34B2-13EE-4253-8CB9-A760CC6C334A}"/>
    <hyperlink ref="D887" r:id="rId96" display="https://youtu.be/oPmWSE5WHvM?fbclid=IwAR07W41XTXq2uUWQhPD13qE8Pz-3b9EjJMs117u39Esf6m6jBpAG15-8hQA" xr:uid="{6897AB91-F947-4C6E-B3D8-16A914D3C6B2}"/>
    <hyperlink ref="D888" r:id="rId97" display="https://youtu.be/wNaNyxo7ekU?fbclid=IwAR3vxmnTC-id5ds0N-IMSBIfaoJQK5Pq5aXXJ_MBtwWst-IYQH_bn4wYIzg" xr:uid="{F059C38A-2B87-484C-A2FB-ACA8B135C283}"/>
    <hyperlink ref="D889" r:id="rId98" display="https://www.youtube.com/watch?v=DKbu6gR4uZc&amp;fbclid=IwAR3IGGqP-zTztCHaxOBTjedzFt2RprL1J2-A6dEv4LrXA6bI2JPI5drrKrQ" xr:uid="{87F7846D-8CBE-4718-A19E-E6C929BA2D83}"/>
    <hyperlink ref="D891" r:id="rId99" display="https://youtu.be/b9bKLtg9ets?fbclid=IwAR3Ai6CcP_4doZmpXiv2W_HX_Vf7GQcNctwHlruWGKI0dkJZ_HOxLMExmj8" xr:uid="{817D3AAA-2DBB-4E7C-B6CF-BDFA8C155778}"/>
    <hyperlink ref="D892" r:id="rId100" display="https://vimeo.com/652906066?fbclid=IwAR1tDD5FIaUYrCuTPUhsVjQvFQCmWMNjEe2otwcw6Z-ftT5XNes8nRW9Nx4" xr:uid="{5850455A-92A7-492B-8B65-005CFAEF8041}"/>
    <hyperlink ref="D893" r:id="rId101" display="https://vimeo.com/653243012?fbclid=IwAR3K_LzpR1rHbHOgw9selWeYs9vb4HBDNQ5HbwESi1f7ZXxRCo3-wAIOrGM" xr:uid="{5B70FC06-5803-4862-B037-B9B7D10B0CF9}"/>
    <hyperlink ref="D894" r:id="rId102" display="https://youtu.be/sbY21nVv7RQ?fbclid=IwAR1htslLUIT8xj-nkxSLZKSGyH4xg20KZp7niL_mph8tIVCeXzhdPCDSqgY" xr:uid="{FA1F6B85-A782-4E86-9715-AB53753A780C}"/>
    <hyperlink ref="D895" r:id="rId103" display="https://youtu.be/Jyv85t1UCKY?fbclid=IwAR2_ORCcLxhvOYp68PWFHXkYVS7F3MhJxxzmBc3xCeQ4Z_o3m72GIr-yjzw" xr:uid="{E843A5A8-FF95-40BB-A699-9422E91D2B47}"/>
    <hyperlink ref="D896" r:id="rId104" display="https://youtu.be/y1MScjvksZc?fbclid=IwAR2YV3OXxlZDuEot0O5o89CXq2oscYoBpgozKF9tasq38xAXKN8rQwPiZ8M" xr:uid="{837F0082-C86B-4620-92C9-01480D1F537E}"/>
    <hyperlink ref="D897" r:id="rId105" display="https://youtu.be/GRsD8fvORmk?fbclid=IwAR024gU_1XtXlVf6Pk76V9eXR55ZxDtKfrUFnEq7sSkHn6Q0XKItOhaFOx4" xr:uid="{3BB615BB-9F7B-4884-A514-9657211203A7}"/>
    <hyperlink ref="D898" r:id="rId106" display="https://vimeo.com/638089951?fbclid=IwAR1NOmPCCjYzYPFhZQqejFr7w4m5Y7UGuC2N_w-0Da9-2n4g9Rj7aEGv4G0" xr:uid="{A6C44C4C-BCEF-4BFD-A3B7-498D56057BB9}"/>
    <hyperlink ref="D899" r:id="rId107" display="https://youtu.be/-RFW0DtUuuY?fbclid=IwAR29eV4g_RhQHvjW9fszUJejRekCj3-TEfEv4mGE1iVlw--qkE43h-GqJeQ" xr:uid="{ADE6D092-F2FF-4EC2-9F61-1C5B8A69719D}"/>
    <hyperlink ref="D901" r:id="rId108" xr:uid="{11DFB263-2D63-4CB1-973B-AE3C626C5F91}"/>
    <hyperlink ref="D902" r:id="rId109" display="https://l.facebook.com/l.php?u=https%3A%2F%2Fyoutu.be%2FQZgJj0bT59E%3Ffbclid%3DIwAR03DtT6IRCO9BBQniiWQqYZkc-ljTzEcEBNWDgo4HBAs75Veilw_JSFxG8&amp;h=AT1jfaoRoh4KouD3Oajks9l7DA9wVrc6AHeZOVv6Fp2U3CV7iQVj85FV6cPxucGK0Hn4psBdgjXoGCua6_3ImWz1S15ind2FjlbW3BX830-6fZI4OkUgjqJnHZNpIYTjQds6d0PdO0tr7TPXqA&amp;__tn__=-UK-R&amp;c%5b0%5d=AT1M9IkQHa6ibNJkx-RRXACjZVzUIzbgweSEwX0Adbsw-uCiaa32jnwCQw94sN0Zd2v4EjGg-Xnl7kzAFJya_GsXd6MbwqLTOylqxPLlKC3Q_tpNf6UhiTJU6kR2iqg6U9tWBbRDe7v2R1jxVgL_HccwSmYsYGHWWjY3fBm9s3vBtcRt" xr:uid="{36F7FF96-5AF9-488C-A808-10406E240A0D}"/>
    <hyperlink ref="D904" r:id="rId110" display="https://l.facebook.com/l.php?u=https%3A%2F%2Fyoutu.be%2FQE1RYLxGjXI%3Ffbclid%3DIwAR3eN6dZZwI20gc2rAoNzSdY22D-E_1wIgfYFnGHHeZgK-SIoNO0N8NScpc&amp;h=AT1ZV7k85vWPyMbfdG0ojQRv2fffTdp28O4wn24pmlavemvy8mYAVVZJjtcQGp0d7JKKRYSDwcv54CTcYNwU5RaLe9RBUZWv81ZPBI709Aku7vgJ_bydgDyVSNmpi_4G2ZoyVQSykSucHdTuxQ&amp;__tn__=-UK-R&amp;c%5b0%5d=AT2T16VPCXnJG48ay4J6RX8nGHiclg7sgv3x6oaKcCwOvkqePM-z3nGJzjBxRo-RadrRG6Rzzh_HiRW5sh4cn7ypb_4O5qmsBAo8uc6MekCf-TgYeJXRBh1LMwaqRekN0SoaEd2knbi-OX2bDVIz3pE-HRX-_ErskaI9CZxDvP5svUBY" xr:uid="{4728087E-7780-4845-B877-A2939560FCC3}"/>
    <hyperlink ref="D905" r:id="rId111" display="https://l.facebook.com/l.php?u=https%3A%2F%2Fyoutu.be%2FksslgKsq3lQ%3Ffbclid%3DIwAR3zO-xj1pAmG078SnYkOmEMOoKIF8M56nzHvxA_Re-kDhEHTGXHzsw6ILI&amp;h=AT0ovK3wmxQvaodQooMFh1C5IA0z3fuElw53xEGNQJBYnIjoCYXd2-6AGH3lf_gtAFu4-w8aDxMLeTs__9NHJOygyXOkYu7HO7nXCS5sKtkWVBsaBFjtxEnbeKDcN_m9rdcz6Y6Vy894JVyOKg&amp;__tn__=-UK-R&amp;c%5b0%5d=AT3qxYwYXarRl-aM7J-gR2AxsxZ5f8lHYWCskWXzfvhD36KYxiEZsya5yPwBEMS5_SDeLJsS4diljmQPsGLzeED-x50LAhRlKhFL6TXF_xATCGyf58LIwAsO2js3HOG7jnMpqc5jH3fNIeiwLNj3Ub1N5HOpYi7_GPk0BfCkMl98I6uh" xr:uid="{B346E164-3DA6-4AE1-805D-4DC4B3493EF9}"/>
    <hyperlink ref="D906" r:id="rId112" display="https://l.facebook.com/l.php?u=https%3A%2F%2Fyoutu.be%2FcyKuFV3rmNU%3Ffbclid%3DIwAR3BQhJNyj1hrpHpj4PMCFpKTgk3EEN2wyaQUFRjWjGHimzplQfaSdJy7Y0&amp;h=AT01-QczIA_owerHUad83p1gjt63kAlgo163zVdgEVH9GZuuNa69Endw4DBKUIcO4EYz-PrUVKAI2V9vIhL0KjMywg-cEWE7uIZv5PinnbOjsrU27L4M1msBFoQJ3acH-mLAZbXrEn2Gomq1uw&amp;__tn__=-UK-R&amp;c%5b0%5d=AT3pF4c2yeknVqY2jZEfE7OJwJ4xV1L182XMS5dDvqHs1vA2j6xcSt4ScAOxiP3Gvely0o8OE5O_zcnhZCGRvtJFzNYjPYojmkUr7beNG9y2ccLZOIZlcCABDTO8-x9MqeemdMAZlR7TMfEjnb3B4BUWo0_b64VCg-aHMp0KSBx2rzIn" xr:uid="{755D296D-DCCD-4633-A1BF-1E1BAA2848F5}"/>
    <hyperlink ref="D907" r:id="rId113" display="https://l.facebook.com/l.php?u=https%3A%2F%2Fyoutu.be%2FNc2dzZFpRiQ%3Ffbclid%3DIwAR3WeR-RZZ1t-PsUJFl81PwhsJ5Nw-2e6DOoc0uyPiyvfIt3FRfMlCYsoP8&amp;h=AT1_REFcUdTwKlY7TPD3ioBxBl0qkBGoAaEwS5ipwURK_r3QG8D1p6SOdoPVYWSFuJ_Xib-V9RdaSGgr-Dp3pmQjr12825Ep8RBrlP5smkg_aAsGESXvCXDZ9xLCvpwsPIXnQBzPjhypczYsng&amp;__tn__=-UK-R&amp;c%5b0%5d=AT1jXWIT1pTB3ydlNh5i0_w1pFX_7nNYf0-_lDd4WVSo_KpW90v7gx56QtYNA0ZiH_6vF-RpKrnWhUPnFc7j0saRRTiPwV9Op-hdU44NpBlj1IIDIyG8N_1Ai6My0_PYikdUOyIH35P1jWqc-iwbUJHAtWoUK5D3jn_XpGsJ3HVqZIO-" xr:uid="{C11BDEE5-417B-4AA6-8D06-810912E11FFB}"/>
    <hyperlink ref="D908" r:id="rId114" display="https://l.facebook.com/l.php?u=https%3A%2F%2Fyoutu.be%2FmTRaZy4MYaE%3Ffbclid%3DIwAR03DtT6IRCO9BBQniiWQqYZkc-ljTzEcEBNWDgo4HBAs75Veilw_JSFxG8&amp;h=AT1kR-svdUl-ThPH1WqdmN2X8dC5Ed_R6g5IkOAhnh9l7gnzxX0zFDDY-N7EDmbEvOpH-TXbCJ9PZo4_4hqJRMm2CnKR3XpOjYIBSDymOGFE7TJcuBJzrLFdqz9E2M_k13l0rIGEkrfHRCcr0A&amp;__tn__=-UK-R&amp;c%5b0%5d=AT0z4KyHwsheWJg2LTP-xOhkf4M_U0RyI4e0bC4c91xzG08wtbNygj4ptC-F8xMziHGcZ9Oh5DAmGC0w-pNgO9blrWxnptjYXD5W1i9Fsr1HVWSv34LNcMm0AhuD5YfQS9kcgFvrsjOrGCqhHwruwivfGy-6kbMzXj0_EsMuvncEyBnZ" xr:uid="{4509CF97-97C5-48B6-901C-621773D0519A}"/>
    <hyperlink ref="D913" r:id="rId115" display="https://l.facebook.com/l.php?u=https%3A%2F%2Fyoutu.be%2F-EZtyngEgkY%3Ffbclid%3DIwAR0bPcd9IlIRICApYoX9tJT8mdEiprMlwkAwuobk6ViO2wUSLam1RcOAl1o&amp;h=AT1ib1WmvAd8VZIj_yewzaX_LE16osULZtxt-uKlDH2AUm9XRopwA7MlQcdkM5rkOLvgUX8RxJ1Y1lciTXJm_TRDWRUUTC2ZjjNSaAu_szv9rjmfebSwKzQdcjpQc1Eib5aRyCcTB3DHPUEJWQ&amp;__tn__=-UK-R&amp;c%5b0%5d=AT3gFluZTKFbZ6G8AQLG5EmoXEzx2WxRH8qzubGpB3BM2eVvw-Si8y1z4ywCZyPpMc1mUnpcz_NXS588jBtliuiWx5FolHncqLKbIsvGCl7z8VNlQpQEHo7qOzUOjF85z8RtNCgYttaf2Sr9Pb4mvzc4RZJn4kI0_FxzxMWwje4YsVow" xr:uid="{8812E738-3592-4EA3-A800-70685EF87C6D}"/>
    <hyperlink ref="D914" r:id="rId116" display="https://l.facebook.com/l.php?u=https%3A%2F%2Fyoutu.be%2F1aE5SZkC6ak%3Ffbclid%3DIwAR3ux1EOpclyz8CBHeiPWujfWpgrIzuWx_6hWSYDfmbBi447MBMzxNw_p_M&amp;h=AT2nIn_OTLDmUjdOhrvXg6Gir_nHqJKc5OlYfRSAijL5TcsKP3T8u-WINuV9CQFtofrmO26pX_DcgXP683W3AvxIRUr0ZHMJ_HSq3S_HvJpGTykWALn-DdNl2HL5Q6tkDJRbKz2cipivUmfILw&amp;__tn__=-UK-R&amp;c%5b0%5d=AT1KyMO606TiTgPN1Dz9FP01tmuNBV7gptMR6a2sbbdUCc40b64uEG0SyoPSpWkZXidQSkwplbNsnK8deMkZyYkJnZLZFDuIPxaCxOczl6G7bylHFKToHIS1fsanzQcAyiMzQ8h03hkZv09VxFPX24y2FyiUxMxCH72eHdecAW5VHR6B" xr:uid="{9FC498A4-6F8E-48A7-8394-D15062310D0C}"/>
    <hyperlink ref="D915" r:id="rId117" display="https://l.facebook.com/l.php?u=https%3A%2F%2Fvimeo.com%2F659753763%2F4eb5d36d08%3Ffbclid%3DIwAR3yBT2mSUH83SxsG-Ady9KWsLRtXI6nSROgi4S9sbSt0nnmJQpunby7Dcw&amp;h=AT2W167wjKOGhX9jtFLJalelVB1M9c4PInrLURsWbeYCHm-5h277YViPVXeynOaC-gm-81D0JZfn1b5voVNgLD9LvQ512LPPc59Ti0DAw7B0gk-KZB40fRAkUXQLpjqrpKO3nj-ftW_vSSz0Yw&amp;__tn__=-UK-R&amp;c%5b0%5d=AT2XBjwZm6xZmd4yYUa0TAECwVSE06xxJvWV4gKtRhBB7S-Dv-XWjpKZMk5_bJmaf2vJSTfAl6iTg1EKK370tlyoUsa-ZfJvOtoZUiAKFTskvoayjFKEB5QtesKLfdluKzf_cAOYNWy9GfITvIKHK25rbwlmMoNRgFSPFsW-j4Rs-3tV" xr:uid="{1C114ADF-402C-44CB-88D6-D1C8063A542F}"/>
    <hyperlink ref="D917" r:id="rId118" display="https://l.facebook.com/l.php?u=https%3A%2F%2Fyoutu.be%2FN6STzek5P9c%3Ffbclid%3DIwAR2q3bwnkBb5iyCsY6rr4gt5prkgHlGmh4UAVkCu9I5bHz5hrviGulE9IcM&amp;h=AT0xvA1tle_4E6kuRS0nHkrFthKV3ycKtBmHB36-rVByoco_bhkjnTu-BKBIv35prCKiq8EuVEBo-63v7GRxyzXXuiB_HSYgQ38xZucvKyI66tWsS6guGwUyVOCOCAkGm-m5ebrDWMbJItt19g&amp;__tn__=-UK-R&amp;c%5b0%5d=AT24_VxeEeWEXqDR3BWMUWYnZsD8MmYqNOYJ9ejLzVIA63XN4sQxSbt0WV-H5mmdn7OWm98DzSg6c678BiY6z9pqUefqzJ_saly2QZmPZmPfapT4vMuMNlMLil9zUce1dUMyEtUWczBiP4qsVv2RWEYZsTpcJHVn2jHsxB75Z8y7T003" xr:uid="{00CFB573-702C-43F8-B2C0-0C30BC4ADC1D}"/>
    <hyperlink ref="D918" r:id="rId119" display="https://l.facebook.com/l.php?u=https%3A%2F%2Fvimeo.com%2F660783853%3Ffbclid%3DIwAR2q3bwnkBb5iyCsY6rr4gt5prkgHlGmh4UAVkCu9I5bHz5hrviGulE9IcM&amp;h=AT2RTlcdh1M_Ofpmgr3EylwLIjaSgK1D1spVcEEZq-vqozRc8mkgOG-CvqfMOq7mPYBDruFkQb-8_J7-x9NJH9Zdk3Sz0RWZM75sROHuSfqFVNQzg4f5VfqSduN9BKDDsZq-srRyzbQ2UoGEvA&amp;__tn__=-UK-R&amp;c%5b0%5d=AT32mjwrYSB6aRb8Xo6MnxVMGz4oM41tVApi4PFAvuR9A89BqAokpaKW-TPLARE2O4_vQ5WLX42kx8hI1zl6oB3x3DGYmJxxvw5REwO2GpLb9plGW0B5m01c8fTRUYwyUQmlnFOIynlw_RAfC1TiuuXZ4Q_BlW8WnoO6FGfYVXu778KC" xr:uid="{99F462BF-C6B7-427D-9607-ABF55E476AF9}"/>
    <hyperlink ref="D920" r:id="rId120" display="https://youtu.be/149H3tUPt4o?fbclid=IwAR3aFtahZZos367aH8HDfwSqKm4Lsh4QZ3zFiKFYoRfQPur6hPkHs7i1AvY" xr:uid="{88FCE4BC-2A07-4F6C-804B-43D04E165A89}"/>
    <hyperlink ref="D922" r:id="rId121" xr:uid="{CE05B916-E6B2-4DA4-BDD0-D6150C866395}"/>
    <hyperlink ref="D923" r:id="rId122" display="https://youtu.be/iNsqJhGsA4E?fbclid=IwAR0aBuzT7AP6sw_SMmnax2_Fquuk7qHAna7z3TFlX6L-Ufku2ZbuywbeFU8" xr:uid="{7A6E413B-C7A4-4ABC-AB97-8E1200F0D1B1}"/>
    <hyperlink ref="D924" r:id="rId123" xr:uid="{1E1E78C0-0A94-45EA-B1A8-190FE0F627FE}"/>
    <hyperlink ref="D927" r:id="rId124" xr:uid="{32EE2DA5-3256-404B-9C4D-0FF21E057043}"/>
    <hyperlink ref="D928" r:id="rId125" xr:uid="{323B29E9-36C6-4CA1-B5D2-6F2FC9AF6C5A}"/>
  </hyperlinks>
  <pageMargins left="0.7" right="0.7" top="0.75" bottom="0.75" header="0.3" footer="0.3"/>
  <pageSetup paperSize="9" orientation="portrait" r:id="rId126"/>
  <tableParts count="1">
    <tablePart r:id="rId12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DEE4-D3D0-40F1-B3A4-119FC1573485}">
  <dimension ref="A1:O232"/>
  <sheetViews>
    <sheetView workbookViewId="0">
      <pane ySplit="2" topLeftCell="A3" activePane="bottomLeft" state="frozen"/>
      <selection activeCell="B1" sqref="B1"/>
      <selection pane="bottomLeft" activeCell="D11" sqref="D11"/>
    </sheetView>
  </sheetViews>
  <sheetFormatPr defaultRowHeight="15" x14ac:dyDescent="0.25"/>
  <cols>
    <col min="1" max="1" width="9.140625" style="5"/>
    <col min="2" max="2" width="32.140625" customWidth="1"/>
    <col min="3" max="3" width="17.7109375" customWidth="1"/>
    <col min="4" max="4" width="14.7109375" customWidth="1"/>
    <col min="5" max="5" width="17.28515625" customWidth="1"/>
    <col min="6" max="6" width="12.7109375" customWidth="1"/>
    <col min="7" max="7" width="20.140625" customWidth="1"/>
    <col min="8" max="8" width="17" customWidth="1"/>
    <col min="9" max="9" width="24.5703125" customWidth="1"/>
    <col min="10" max="10" width="31.85546875" customWidth="1"/>
    <col min="11" max="11" width="23.5703125" customWidth="1"/>
    <col min="12" max="12" width="18.5703125" style="5" hidden="1" customWidth="1"/>
    <col min="13" max="13" width="5.85546875" style="5" customWidth="1"/>
    <col min="14" max="14" width="29.140625" customWidth="1"/>
  </cols>
  <sheetData>
    <row r="1" spans="2:15" s="5" customFormat="1" ht="21" x14ac:dyDescent="0.35">
      <c r="B1" s="105" t="s">
        <v>2185</v>
      </c>
      <c r="C1" s="105"/>
      <c r="D1" s="105"/>
      <c r="E1" s="105"/>
      <c r="F1" s="105"/>
      <c r="G1" s="105"/>
      <c r="H1" s="105"/>
      <c r="I1" s="105"/>
      <c r="J1" s="105"/>
      <c r="K1" s="105"/>
    </row>
    <row r="2" spans="2:15" s="36" customFormat="1" ht="18.75" x14ac:dyDescent="0.3">
      <c r="B2" s="41" t="s">
        <v>1629</v>
      </c>
      <c r="C2" s="41" t="s">
        <v>26</v>
      </c>
      <c r="D2" s="41" t="s">
        <v>39</v>
      </c>
      <c r="E2" s="41" t="s">
        <v>45</v>
      </c>
      <c r="F2" s="41" t="s">
        <v>38</v>
      </c>
      <c r="G2" s="41" t="s">
        <v>83</v>
      </c>
      <c r="H2" s="41" t="s">
        <v>84</v>
      </c>
      <c r="I2" s="41" t="s">
        <v>1630</v>
      </c>
      <c r="J2" s="41" t="s">
        <v>1631</v>
      </c>
      <c r="K2" s="41" t="s">
        <v>1632</v>
      </c>
      <c r="L2" s="41" t="s">
        <v>1633</v>
      </c>
      <c r="M2" s="41"/>
    </row>
    <row r="3" spans="2:15" ht="18.75" x14ac:dyDescent="0.3">
      <c r="B3" s="44" t="s">
        <v>2103</v>
      </c>
      <c r="C3" s="45">
        <f>IF(Members[[#This Row],[Name]]&lt;&gt;"",(COUNTIFS(Shares[Shared by],Members[[#This Row],[Name]],Shares[File Type],"*sequence*")),"")</f>
        <v>2</v>
      </c>
      <c r="D3" s="45">
        <f>IF(Members[[#This Row],[Name]]&lt;&gt;"",COUNTIFS(Shares[Shared by],Members[[#This Row],[Name]],Shares[File Type],"*lyric*"),"")</f>
        <v>2</v>
      </c>
      <c r="E3" s="45">
        <f>IF(Members[[#This Row],[Name]]&lt;&gt;"",COUNTIFS(Shares[Shared by],Members[[#This Row],[Name]],Shares[File Type],"*singing*"),"")</f>
        <v>0</v>
      </c>
      <c r="F3" s="45">
        <f>IF(Members[[#This Row],[Name]]&lt;&gt;"",COUNTIFS(Shares[Shared by],Members[[#This Row],[Name]],Shares[File Type],"*presets*"),"")</f>
        <v>0</v>
      </c>
      <c r="G3" s="45">
        <f>IF(Members[[#This Row],[Name]]&lt;&gt;"",COUNTIFS(Shares[Shared by],Members[[#This Row],[Name]],Shares[File Type],"*particle*"),"")</f>
        <v>0</v>
      </c>
      <c r="H3" s="44">
        <f>IF(Members[[#This Row],[Name]]&lt;&gt;"",SUM(Members[[#This Row],[Sequences]:[Particle Effects]]),"")</f>
        <v>4</v>
      </c>
      <c r="I3" s="46">
        <f t="array" ref="I3">IF(Members[[#This Row],[Name]]&lt;&gt;"",MIN(IF(Shares[Shared by]=Members[[#This Row],[Name]],Shares[Share Date])),"")</f>
        <v>44417</v>
      </c>
      <c r="J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44843</v>
      </c>
      <c r="K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" s="43">
        <f>Members[[#This Row],[Sequences]]+(Members[[#This Row],[Lyrics]] +Members[[#This Row],[Singing Faces]]+Members[[#This Row],[Presets]]+Members[[#This Row],[Particle Effects]])/5</f>
        <v>2.4</v>
      </c>
      <c r="M3" s="10"/>
      <c r="N3" s="5"/>
      <c r="O3" s="5"/>
    </row>
    <row r="4" spans="2:15" ht="18.75" x14ac:dyDescent="0.3">
      <c r="B4" s="44" t="s">
        <v>2215</v>
      </c>
      <c r="C4" s="45">
        <f>IF(Members[[#This Row],[Name]]&lt;&gt;"",(COUNTIFS(Shares[Shared by],Members[[#This Row],[Name]],Shares[File Type],"*sequence*")),"")</f>
        <v>1</v>
      </c>
      <c r="D4" s="45">
        <f>IF(Members[[#This Row],[Name]]&lt;&gt;"",COUNTIFS(Shares[Shared by],Members[[#This Row],[Name]],Shares[File Type],"*lyric*"),"")</f>
        <v>1</v>
      </c>
      <c r="E4" s="44">
        <f>IF(Members[[#This Row],[Name]]&lt;&gt;"",COUNTIFS(Shares[Shared by],Members[[#This Row],[Name]],Shares[File Type],"*singing*"),"")</f>
        <v>0</v>
      </c>
      <c r="F4" s="44">
        <f>IF(Members[[#This Row],[Name]]&lt;&gt;"",COUNTIFS(Shares[Shared by],Members[[#This Row],[Name]],Shares[File Type],"*presets*"),"")</f>
        <v>0</v>
      </c>
      <c r="G4" s="44">
        <f>IF(Members[[#This Row],[Name]]&lt;&gt;"",COUNTIFS(Shares[Shared by],Members[[#This Row],[Name]],Shares[File Type],"*particle*"),"")</f>
        <v>0</v>
      </c>
      <c r="H4" s="44">
        <f>IF(Members[[#This Row],[Name]]&lt;&gt;"",SUM(Members[[#This Row],[Sequences]:[Particle Effects]]),"")</f>
        <v>2</v>
      </c>
      <c r="I4" s="46">
        <f t="array" ref="I4">IF(Members[[#This Row],[Name]]&lt;&gt;"",MIN(IF(Shares[Shared by]=Members[[#This Row],[Name]],Shares[Share Date])),"")</f>
        <v>44428</v>
      </c>
      <c r="J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44640</v>
      </c>
      <c r="K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" s="43">
        <f>Members[[#This Row],[Sequences]]+(Members[[#This Row],[Lyrics]] +Members[[#This Row],[Singing Faces]]+Members[[#This Row],[Presets]]+Members[[#This Row],[Particle Effects]])/5</f>
        <v>1.2</v>
      </c>
      <c r="M4" s="10"/>
      <c r="N4" s="5"/>
      <c r="O4" s="5"/>
    </row>
    <row r="5" spans="2:15" ht="18.75" x14ac:dyDescent="0.3">
      <c r="B5" s="44" t="s">
        <v>2551</v>
      </c>
      <c r="C5" s="45">
        <f>IF(Members[[#This Row],[Name]]&lt;&gt;"",(COUNTIFS(Shares[Shared by],Members[[#This Row],[Name]],Shares[File Type],"*sequence*")),"")</f>
        <v>3</v>
      </c>
      <c r="D5" s="45">
        <f>IF(Members[[#This Row],[Name]]&lt;&gt;"",COUNTIFS(Shares[Shared by],Members[[#This Row],[Name]],Shares[File Type],"*lyric*"),"")</f>
        <v>0</v>
      </c>
      <c r="E5" s="44">
        <f>IF(Members[[#This Row],[Name]]&lt;&gt;"",COUNTIFS(Shares[Shared by],Members[[#This Row],[Name]],Shares[File Type],"*singing*"),"")</f>
        <v>0</v>
      </c>
      <c r="F5" s="44">
        <f>IF(Members[[#This Row],[Name]]&lt;&gt;"",COUNTIFS(Shares[Shared by],Members[[#This Row],[Name]],Shares[File Type],"*presets*"),"")</f>
        <v>0</v>
      </c>
      <c r="G5" s="44">
        <f>IF(Members[[#This Row],[Name]]&lt;&gt;"",COUNTIFS(Shares[Shared by],Members[[#This Row],[Name]],Shares[File Type],"*particle*"),"")</f>
        <v>0</v>
      </c>
      <c r="H5" s="44">
        <f>IF(Members[[#This Row],[Name]]&lt;&gt;"",SUM(Members[[#This Row],[Sequences]:[Particle Effects]]),"")</f>
        <v>3</v>
      </c>
      <c r="I5" s="46">
        <f t="array" ref="I5">IF(Members[[#This Row],[Name]]&lt;&gt;"",MIN(IF(Shares[Shared by]=Members[[#This Row],[Name]],Shares[Share Date])),"")</f>
        <v>44496</v>
      </c>
      <c r="J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45043</v>
      </c>
      <c r="K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5" s="43">
        <f>Members[[#This Row],[Sequences]]+(Members[[#This Row],[Lyrics]] +Members[[#This Row],[Singing Faces]]+Members[[#This Row],[Presets]]+Members[[#This Row],[Particle Effects]])/5</f>
        <v>3</v>
      </c>
      <c r="M5" s="10"/>
      <c r="N5" s="104" t="s">
        <v>1634</v>
      </c>
      <c r="O5" s="104"/>
    </row>
    <row r="6" spans="2:15" ht="18.75" x14ac:dyDescent="0.3">
      <c r="B6" s="44" t="s">
        <v>2600</v>
      </c>
      <c r="C6" s="45">
        <f>IF(Members[[#This Row],[Name]]&lt;&gt;"",(COUNTIFS(Shares[Shared by],Members[[#This Row],[Name]],Shares[File Type],"*sequence*")),"")</f>
        <v>1</v>
      </c>
      <c r="D6" s="45">
        <f>IF(Members[[#This Row],[Name]]&lt;&gt;"",COUNTIFS(Shares[Shared by],Members[[#This Row],[Name]],Shares[File Type],"*lyric*"),"")</f>
        <v>0</v>
      </c>
      <c r="E6" s="45">
        <f>IF(Members[[#This Row],[Name]]&lt;&gt;"",COUNTIFS(Shares[Shared by],Members[[#This Row],[Name]],Shares[File Type],"*singing*"),"")</f>
        <v>0</v>
      </c>
      <c r="F6" s="45">
        <f>IF(Members[[#This Row],[Name]]&lt;&gt;"",COUNTIFS(Shares[Shared by],Members[[#This Row],[Name]],Shares[File Type],"*presets*"),"")</f>
        <v>0</v>
      </c>
      <c r="G6" s="45">
        <f>IF(Members[[#This Row],[Name]]&lt;&gt;"",COUNTIFS(Shares[Shared by],Members[[#This Row],[Name]],Shares[File Type],"*particle*"),"")</f>
        <v>0</v>
      </c>
      <c r="H6" s="44">
        <f>IF(Members[[#This Row],[Name]]&lt;&gt;"",SUM(Members[[#This Row],[Sequences]:[Particle Effects]]),"")</f>
        <v>1</v>
      </c>
      <c r="I6" s="46">
        <f t="array" ref="I6">IF(Members[[#This Row],[Name]]&lt;&gt;"",MIN(IF(Shares[Shared by]=Members[[#This Row],[Name]],Shares[Share Date])),"")</f>
        <v>44517</v>
      </c>
      <c r="J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44698</v>
      </c>
      <c r="K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" s="43">
        <f>Members[[#This Row],[Sequences]]+(Members[[#This Row],[Lyrics]] +Members[[#This Row],[Singing Faces]]+Members[[#This Row],[Presets]]+Members[[#This Row],[Particle Effects]])/5</f>
        <v>1</v>
      </c>
      <c r="M6" s="10"/>
      <c r="N6" s="103" t="s">
        <v>1636</v>
      </c>
      <c r="O6" s="103"/>
    </row>
    <row r="7" spans="2:15" ht="18.75" x14ac:dyDescent="0.3">
      <c r="B7" s="44" t="s">
        <v>223</v>
      </c>
      <c r="C7" s="45">
        <f>IF(Members[[#This Row],[Name]]&lt;&gt;"",(COUNTIFS(Shares[Shared by],Members[[#This Row],[Name]],Shares[File Type],"*sequence*")),"")</f>
        <v>3</v>
      </c>
      <c r="D7" s="45">
        <f>IF(Members[[#This Row],[Name]]&lt;&gt;"",COUNTIFS(Shares[Shared by],Members[[#This Row],[Name]],Shares[File Type],"*lyric*"),"")</f>
        <v>0</v>
      </c>
      <c r="E7" s="45">
        <f>IF(Members[[#This Row],[Name]]&lt;&gt;"",COUNTIFS(Shares[Shared by],Members[[#This Row],[Name]],Shares[File Type],"*singing*"),"")</f>
        <v>0</v>
      </c>
      <c r="F7" s="45">
        <f>IF(Members[[#This Row],[Name]]&lt;&gt;"",COUNTIFS(Shares[Shared by],Members[[#This Row],[Name]],Shares[File Type],"*presets*"),"")</f>
        <v>0</v>
      </c>
      <c r="G7" s="45">
        <f>IF(Members[[#This Row],[Name]]&lt;&gt;"",COUNTIFS(Shares[Shared by],Members[[#This Row],[Name]],Shares[File Type],"*particle*"),"")</f>
        <v>0</v>
      </c>
      <c r="H7" s="44">
        <f>IF(Members[[#This Row],[Name]]&lt;&gt;"",SUM(Members[[#This Row],[Sequences]:[Particle Effects]]),"")</f>
        <v>3</v>
      </c>
      <c r="I7" s="46">
        <f t="array" ref="I7">IF(Members[[#This Row],[Name]]&lt;&gt;"",MIN(IF(Shares[Shared by]=Members[[#This Row],[Name]],Shares[Share Date])),"")</f>
        <v>44267</v>
      </c>
      <c r="J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44816</v>
      </c>
      <c r="K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7" s="43">
        <f>Members[[#This Row],[Sequences]]+(Members[[#This Row],[Lyrics]] +Members[[#This Row],[Singing Faces]]+Members[[#This Row],[Presets]]+Members[[#This Row],[Particle Effects]])/5</f>
        <v>3</v>
      </c>
      <c r="M7" s="10"/>
      <c r="N7" s="5"/>
      <c r="O7" s="5"/>
    </row>
    <row r="8" spans="2:15" ht="18.75" x14ac:dyDescent="0.3">
      <c r="B8" s="44" t="s">
        <v>649</v>
      </c>
      <c r="C8" s="45">
        <f>IF(Members[[#This Row],[Name]]&lt;&gt;"",(COUNTIFS(Shares[Shared by],Members[[#This Row],[Name]],Shares[File Type],"*sequence*")),"")</f>
        <v>2</v>
      </c>
      <c r="D8" s="45">
        <f>IF(Members[[#This Row],[Name]]&lt;&gt;"",COUNTIFS(Shares[Shared by],Members[[#This Row],[Name]],Shares[File Type],"*lyric*"),"")</f>
        <v>2</v>
      </c>
      <c r="E8" s="45">
        <f>IF(Members[[#This Row],[Name]]&lt;&gt;"",COUNTIFS(Shares[Shared by],Members[[#This Row],[Name]],Shares[File Type],"*singing*"),"")</f>
        <v>0</v>
      </c>
      <c r="F8" s="45">
        <f>IF(Members[[#This Row],[Name]]&lt;&gt;"",COUNTIFS(Shares[Shared by],Members[[#This Row],[Name]],Shares[File Type],"*presets*"),"")</f>
        <v>0</v>
      </c>
      <c r="G8" s="45">
        <f>IF(Members[[#This Row],[Name]]&lt;&gt;"",COUNTIFS(Shares[Shared by],Members[[#This Row],[Name]],Shares[File Type],"*particle*"),"")</f>
        <v>0</v>
      </c>
      <c r="H8" s="44">
        <f>IF(Members[[#This Row],[Name]]&lt;&gt;"",SUM(Members[[#This Row],[Sequences]:[Particle Effects]]),"")</f>
        <v>4</v>
      </c>
      <c r="I8" s="46">
        <f t="array" ref="I8">IF(Members[[#This Row],[Name]]&lt;&gt;"",MIN(IF(Shares[Shared by]=Members[[#This Row],[Name]],Shares[Share Date])),"")</f>
        <v>44318</v>
      </c>
      <c r="J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44744</v>
      </c>
      <c r="K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" s="43">
        <f>Members[[#This Row],[Sequences]]+(Members[[#This Row],[Lyrics]] +Members[[#This Row],[Singing Faces]]+Members[[#This Row],[Presets]]+Members[[#This Row],[Particle Effects]])/5</f>
        <v>2.4</v>
      </c>
      <c r="M8" s="10"/>
      <c r="N8" s="5"/>
      <c r="O8" s="5"/>
    </row>
    <row r="9" spans="2:15" ht="23.25" x14ac:dyDescent="0.35">
      <c r="B9" s="44" t="s">
        <v>2065</v>
      </c>
      <c r="C9" s="45">
        <f>IF(Members[[#This Row],[Name]]&lt;&gt;"",(COUNTIFS(Shares[Shared by],Members[[#This Row],[Name]],Shares[File Type],"*sequence*")),"")</f>
        <v>1</v>
      </c>
      <c r="D9" s="45">
        <f>IF(Members[[#This Row],[Name]]&lt;&gt;"",COUNTIFS(Shares[Shared by],Members[[#This Row],[Name]],Shares[File Type],"*lyric*"),"")</f>
        <v>0</v>
      </c>
      <c r="E9" s="45">
        <f>IF(Members[[#This Row],[Name]]&lt;&gt;"",COUNTIFS(Shares[Shared by],Members[[#This Row],[Name]],Shares[File Type],"*singing*"),"")</f>
        <v>0</v>
      </c>
      <c r="F9" s="45">
        <f>IF(Members[[#This Row],[Name]]&lt;&gt;"",COUNTIFS(Shares[Shared by],Members[[#This Row],[Name]],Shares[File Type],"*presets*"),"")</f>
        <v>0</v>
      </c>
      <c r="G9" s="45">
        <f>IF(Members[[#This Row],[Name]]&lt;&gt;"",COUNTIFS(Shares[Shared by],Members[[#This Row],[Name]],Shares[File Type],"*particle*"),"")</f>
        <v>0</v>
      </c>
      <c r="H9" s="44">
        <f>IF(Members[[#This Row],[Name]]&lt;&gt;"",SUM(Members[[#This Row],[Sequences]:[Particle Effects]]),"")</f>
        <v>1</v>
      </c>
      <c r="I9" s="46">
        <f t="array" ref="I9">IF(Members[[#This Row],[Name]]&lt;&gt;"",MIN(IF(Shares[Shared by]=Members[[#This Row],[Name]],Shares[Share Date])),"")</f>
        <v>44414</v>
      </c>
      <c r="J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44598</v>
      </c>
      <c r="K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" s="43">
        <f>Members[[#This Row],[Sequences]]+(Members[[#This Row],[Lyrics]] +Members[[#This Row],[Singing Faces]]+Members[[#This Row],[Presets]]+Members[[#This Row],[Particle Effects]])/5</f>
        <v>1</v>
      </c>
      <c r="M9" s="10"/>
      <c r="N9" s="101" t="s">
        <v>1637</v>
      </c>
      <c r="O9" s="102"/>
    </row>
    <row r="10" spans="2:15" ht="18.75" x14ac:dyDescent="0.3">
      <c r="B10" s="44" t="s">
        <v>2575</v>
      </c>
      <c r="C10" s="45">
        <f>IF(Members[[#This Row],[Name]]&lt;&gt;"",(COUNTIFS(Shares[Shared by],Members[[#This Row],[Name]],Shares[File Type],"*sequence*")),"")</f>
        <v>1</v>
      </c>
      <c r="D10" s="45">
        <f>IF(Members[[#This Row],[Name]]&lt;&gt;"",COUNTIFS(Shares[Shared by],Members[[#This Row],[Name]],Shares[File Type],"*lyric*"),"")</f>
        <v>0</v>
      </c>
      <c r="E10" s="45">
        <f>IF(Members[[#This Row],[Name]]&lt;&gt;"",COUNTIFS(Shares[Shared by],Members[[#This Row],[Name]],Shares[File Type],"*singing*"),"")</f>
        <v>0</v>
      </c>
      <c r="F10" s="45">
        <f>IF(Members[[#This Row],[Name]]&lt;&gt;"",COUNTIFS(Shares[Shared by],Members[[#This Row],[Name]],Shares[File Type],"*presets*"),"")</f>
        <v>0</v>
      </c>
      <c r="G10" s="45">
        <f>IF(Members[[#This Row],[Name]]&lt;&gt;"",COUNTIFS(Shares[Shared by],Members[[#This Row],[Name]],Shares[File Type],"*particle*"),"")</f>
        <v>0</v>
      </c>
      <c r="H10" s="44">
        <f>IF(Members[[#This Row],[Name]]&lt;&gt;"",SUM(Members[[#This Row],[Sequences]:[Particle Effects]]),"")</f>
        <v>1</v>
      </c>
      <c r="I10" s="46">
        <f t="array" ref="I10">IF(Members[[#This Row],[Name]]&lt;&gt;"",MIN(IF(Shares[Shared by]=Members[[#This Row],[Name]],Shares[Share Date])),"")</f>
        <v>44504</v>
      </c>
      <c r="J1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44685</v>
      </c>
      <c r="K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" s="43">
        <f>Members[[#This Row],[Sequences]]+(Members[[#This Row],[Lyrics]] +Members[[#This Row],[Singing Faces]]+Members[[#This Row],[Presets]]+Members[[#This Row],[Particle Effects]])/5</f>
        <v>1</v>
      </c>
      <c r="M10" s="10"/>
      <c r="N10" s="78" t="s">
        <v>2494</v>
      </c>
      <c r="O10" s="79">
        <f>COUNTIF(Members[Sharing Rank],N10)</f>
        <v>134</v>
      </c>
    </row>
    <row r="11" spans="2:15" ht="18.75" x14ac:dyDescent="0.3">
      <c r="B11" s="44" t="s">
        <v>627</v>
      </c>
      <c r="C11" s="45">
        <f>IF(Members[[#This Row],[Name]]&lt;&gt;"",(COUNTIFS(Shares[Shared by],Members[[#This Row],[Name]],Shares[File Type],"*sequence*")),"")</f>
        <v>3</v>
      </c>
      <c r="D11" s="45">
        <f>IF(Members[[#This Row],[Name]]&lt;&gt;"",COUNTIFS(Shares[Shared by],Members[[#This Row],[Name]],Shares[File Type],"*lyric*"),"")</f>
        <v>0</v>
      </c>
      <c r="E11" s="45">
        <f>IF(Members[[#This Row],[Name]]&lt;&gt;"",COUNTIFS(Shares[Shared by],Members[[#This Row],[Name]],Shares[File Type],"*singing*"),"")</f>
        <v>0</v>
      </c>
      <c r="F11" s="45">
        <f>IF(Members[[#This Row],[Name]]&lt;&gt;"",COUNTIFS(Shares[Shared by],Members[[#This Row],[Name]],Shares[File Type],"*presets*"),"")</f>
        <v>0</v>
      </c>
      <c r="G11" s="45">
        <f>IF(Members[[#This Row],[Name]]&lt;&gt;"",COUNTIFS(Shares[Shared by],Members[[#This Row],[Name]],Shares[File Type],"*particle*"),"")</f>
        <v>0</v>
      </c>
      <c r="H11" s="44">
        <f>IF(Members[[#This Row],[Name]]&lt;&gt;"",SUM(Members[[#This Row],[Sequences]:[Particle Effects]]),"")</f>
        <v>3</v>
      </c>
      <c r="I11" s="46">
        <f t="array" ref="I11">IF(Members[[#This Row],[Name]]&lt;&gt;"",MIN(IF(Shares[Shared by]=Members[[#This Row],[Name]],Shares[Share Date])),"")</f>
        <v>44317</v>
      </c>
      <c r="J1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44866</v>
      </c>
      <c r="K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1" s="43">
        <f>Members[[#This Row],[Sequences]]+(Members[[#This Row],[Lyrics]] +Members[[#This Row],[Singing Faces]]+Members[[#This Row],[Presets]]+Members[[#This Row],[Particle Effects]])/5</f>
        <v>3</v>
      </c>
      <c r="M11" s="10"/>
      <c r="N11" s="19" t="s">
        <v>1638</v>
      </c>
      <c r="O11" s="19">
        <f>COUNTIF(Members[Sharing Rank],N11)</f>
        <v>20</v>
      </c>
    </row>
    <row r="12" spans="2:15" ht="18.75" x14ac:dyDescent="0.3">
      <c r="B12" s="44" t="s">
        <v>1114</v>
      </c>
      <c r="C12" s="45">
        <f>IF(Members[[#This Row],[Name]]&lt;&gt;"",(COUNTIFS(Shares[Shared by],Members[[#This Row],[Name]],Shares[File Type],"*sequence*")),"")</f>
        <v>2</v>
      </c>
      <c r="D12" s="45">
        <f>IF(Members[[#This Row],[Name]]&lt;&gt;"",COUNTIFS(Shares[Shared by],Members[[#This Row],[Name]],Shares[File Type],"*lyric*"),"")</f>
        <v>0</v>
      </c>
      <c r="E12" s="45">
        <f>IF(Members[[#This Row],[Name]]&lt;&gt;"",COUNTIFS(Shares[Shared by],Members[[#This Row],[Name]],Shares[File Type],"*singing*"),"")</f>
        <v>0</v>
      </c>
      <c r="F12" s="45">
        <f>IF(Members[[#This Row],[Name]]&lt;&gt;"",COUNTIFS(Shares[Shared by],Members[[#This Row],[Name]],Shares[File Type],"*presets*"),"")</f>
        <v>0</v>
      </c>
      <c r="G12" s="45">
        <f>IF(Members[[#This Row],[Name]]&lt;&gt;"",COUNTIFS(Shares[Shared by],Members[[#This Row],[Name]],Shares[File Type],"*particle*"),"")</f>
        <v>0</v>
      </c>
      <c r="H12" s="44">
        <f>IF(Members[[#This Row],[Name]]&lt;&gt;"",SUM(Members[[#This Row],[Sequences]:[Particle Effects]]),"")</f>
        <v>2</v>
      </c>
      <c r="I12" s="46">
        <f t="array" ref="I12">IF(Members[[#This Row],[Name]]&lt;&gt;"",MIN(IF(Shares[Shared by]=Members[[#This Row],[Name]],Shares[Share Date])),"")</f>
        <v>44353</v>
      </c>
      <c r="J1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44718</v>
      </c>
      <c r="K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" s="43">
        <f>Members[[#This Row],[Sequences]]+(Members[[#This Row],[Lyrics]] +Members[[#This Row],[Singing Faces]]+Members[[#This Row],[Presets]]+Members[[#This Row],[Particle Effects]])/5</f>
        <v>2</v>
      </c>
      <c r="M12" s="10"/>
      <c r="N12" s="20" t="s">
        <v>1639</v>
      </c>
      <c r="O12" s="20">
        <f>COUNTIF(Members[Sharing Rank],N12)</f>
        <v>11</v>
      </c>
    </row>
    <row r="13" spans="2:15" ht="18.75" x14ac:dyDescent="0.3">
      <c r="B13" s="44" t="s">
        <v>2411</v>
      </c>
      <c r="C13" s="45">
        <f>IF(Members[[#This Row],[Name]]&lt;&gt;"",(COUNTIFS(Shares[Shared by],Members[[#This Row],[Name]],Shares[File Type],"*sequence*")),"")</f>
        <v>3</v>
      </c>
      <c r="D13" s="45">
        <f>IF(Members[[#This Row],[Name]]&lt;&gt;"",COUNTIFS(Shares[Shared by],Members[[#This Row],[Name]],Shares[File Type],"*lyric*"),"")</f>
        <v>1</v>
      </c>
      <c r="E13" s="44">
        <f>IF(Members[[#This Row],[Name]]&lt;&gt;"",COUNTIFS(Shares[Shared by],Members[[#This Row],[Name]],Shares[File Type],"*singing*"),"")</f>
        <v>0</v>
      </c>
      <c r="F13" s="44">
        <f>IF(Members[[#This Row],[Name]]&lt;&gt;"",COUNTIFS(Shares[Shared by],Members[[#This Row],[Name]],Shares[File Type],"*presets*"),"")</f>
        <v>0</v>
      </c>
      <c r="G13" s="44">
        <f>IF(Members[[#This Row],[Name]]&lt;&gt;"",COUNTIFS(Shares[Shared by],Members[[#This Row],[Name]],Shares[File Type],"*particle*"),"")</f>
        <v>0</v>
      </c>
      <c r="H13" s="44">
        <f>IF(Members[[#This Row],[Name]]&lt;&gt;"",SUM(Members[[#This Row],[Sequences]:[Particle Effects]]),"")</f>
        <v>4</v>
      </c>
      <c r="I13" s="46">
        <f t="array" ref="I13">IF(Members[[#This Row],[Name]]&lt;&gt;"",MIN(IF(Shares[Shared by]=Members[[#This Row],[Name]],Shares[Share Date])),"")</f>
        <v>44458</v>
      </c>
      <c r="J1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45035</v>
      </c>
      <c r="K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3" s="43">
        <f>Members[[#This Row],[Sequences]]+(Members[[#This Row],[Lyrics]] +Members[[#This Row],[Singing Faces]]+Members[[#This Row],[Presets]]+Members[[#This Row],[Particle Effects]])/5</f>
        <v>3.2</v>
      </c>
      <c r="M13" s="10"/>
      <c r="N13" s="21" t="s">
        <v>1640</v>
      </c>
      <c r="O13" s="21">
        <f>COUNTIF(Members[Sharing Rank],N13)</f>
        <v>1</v>
      </c>
    </row>
    <row r="14" spans="2:15" ht="18.75" x14ac:dyDescent="0.3">
      <c r="B14" s="44" t="s">
        <v>218</v>
      </c>
      <c r="C14" s="45">
        <f>IF(Members[[#This Row],[Name]]&lt;&gt;"",(COUNTIFS(Shares[Shared by],Members[[#This Row],[Name]],Shares[File Type],"*sequence*")),"")</f>
        <v>4</v>
      </c>
      <c r="D14" s="45">
        <f>IF(Members[[#This Row],[Name]]&lt;&gt;"",COUNTIFS(Shares[Shared by],Members[[#This Row],[Name]],Shares[File Type],"*lyric*"),"")</f>
        <v>10</v>
      </c>
      <c r="E14" s="45">
        <f>IF(Members[[#This Row],[Name]]&lt;&gt;"",COUNTIFS(Shares[Shared by],Members[[#This Row],[Name]],Shares[File Type],"*singing*"),"")</f>
        <v>0</v>
      </c>
      <c r="F14" s="45">
        <f>IF(Members[[#This Row],[Name]]&lt;&gt;"",COUNTIFS(Shares[Shared by],Members[[#This Row],[Name]],Shares[File Type],"*presets*"),"")</f>
        <v>0</v>
      </c>
      <c r="G14" s="45">
        <f>IF(Members[[#This Row],[Name]]&lt;&gt;"",COUNTIFS(Shares[Shared by],Members[[#This Row],[Name]],Shares[File Type],"*particle*"),"")</f>
        <v>0</v>
      </c>
      <c r="H14" s="44">
        <f>IF(Members[[#This Row],[Name]]&lt;&gt;"",SUM(Members[[#This Row],[Sequences]:[Particle Effects]]),"")</f>
        <v>14</v>
      </c>
      <c r="I14" s="46">
        <f t="array" ref="I14">IF(Members[[#This Row],[Name]]&lt;&gt;"",MIN(IF(Shares[Shared by]=Members[[#This Row],[Name]],Shares[Share Date])),"")</f>
        <v>44266</v>
      </c>
      <c r="J1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45302</v>
      </c>
      <c r="K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14" s="43">
        <f>Members[[#This Row],[Sequences]]+(Members[[#This Row],[Lyrics]] +Members[[#This Row],[Singing Faces]]+Members[[#This Row],[Presets]]+Members[[#This Row],[Particle Effects]])/5</f>
        <v>6</v>
      </c>
      <c r="M14" s="10"/>
      <c r="N14" s="22" t="s">
        <v>1641</v>
      </c>
      <c r="O14" s="22">
        <f>COUNTIF(Members[Sharing Rank],N14)</f>
        <v>0</v>
      </c>
    </row>
    <row r="15" spans="2:15" ht="18.75" x14ac:dyDescent="0.3">
      <c r="B15" s="44" t="s">
        <v>2338</v>
      </c>
      <c r="C15" s="45">
        <f>IF(Members[[#This Row],[Name]]&lt;&gt;"",(COUNTIFS(Shares[Shared by],Members[[#This Row],[Name]],Shares[File Type],"*sequence*")),"")</f>
        <v>1</v>
      </c>
      <c r="D15" s="45">
        <f>IF(Members[[#This Row],[Name]]&lt;&gt;"",COUNTIFS(Shares[Shared by],Members[[#This Row],[Name]],Shares[File Type],"*lyric*"),"")</f>
        <v>0</v>
      </c>
      <c r="E15" s="44">
        <f>IF(Members[[#This Row],[Name]]&lt;&gt;"",COUNTIFS(Shares[Shared by],Members[[#This Row],[Name]],Shares[File Type],"*singing*"),"")</f>
        <v>0</v>
      </c>
      <c r="F15" s="44">
        <f>IF(Members[[#This Row],[Name]]&lt;&gt;"",COUNTIFS(Shares[Shared by],Members[[#This Row],[Name]],Shares[File Type],"*presets*"),"")</f>
        <v>0</v>
      </c>
      <c r="G15" s="44">
        <f>IF(Members[[#This Row],[Name]]&lt;&gt;"",COUNTIFS(Shares[Shared by],Members[[#This Row],[Name]],Shares[File Type],"*particle*"),"")</f>
        <v>0</v>
      </c>
      <c r="H15" s="44">
        <f>IF(Members[[#This Row],[Name]]&lt;&gt;"",SUM(Members[[#This Row],[Sequences]:[Particle Effects]]),"")</f>
        <v>1</v>
      </c>
      <c r="I15" s="46">
        <f t="array" ref="I15">IF(Members[[#This Row],[Name]]&lt;&gt;"",MIN(IF(Shares[Shared by]=Members[[#This Row],[Name]],Shares[Share Date])),"")</f>
        <v>44440</v>
      </c>
      <c r="J1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44621</v>
      </c>
      <c r="K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" s="43">
        <f>Members[[#This Row],[Sequences]]+(Members[[#This Row],[Lyrics]] +Members[[#This Row],[Singing Faces]]+Members[[#This Row],[Presets]]+Members[[#This Row],[Particle Effects]])/5</f>
        <v>1</v>
      </c>
      <c r="M15" s="10"/>
      <c r="N15" s="23" t="s">
        <v>1642</v>
      </c>
      <c r="O15" s="23">
        <f>COUNTIF(Members[Sharing Rank],N15)</f>
        <v>0</v>
      </c>
    </row>
    <row r="16" spans="2:15" ht="18.75" x14ac:dyDescent="0.3">
      <c r="B16" s="44" t="s">
        <v>2358</v>
      </c>
      <c r="C16" s="45">
        <f>IF(Members[[#This Row],[Name]]&lt;&gt;"",(COUNTIFS(Shares[Shared by],Members[[#This Row],[Name]],Shares[File Type],"*sequence*")),"")</f>
        <v>1</v>
      </c>
      <c r="D16" s="45">
        <f>IF(Members[[#This Row],[Name]]&lt;&gt;"",COUNTIFS(Shares[Shared by],Members[[#This Row],[Name]],Shares[File Type],"*lyric*"),"")</f>
        <v>1</v>
      </c>
      <c r="E16" s="44">
        <f>IF(Members[[#This Row],[Name]]&lt;&gt;"",COUNTIFS(Shares[Shared by],Members[[#This Row],[Name]],Shares[File Type],"*singing*"),"")</f>
        <v>0</v>
      </c>
      <c r="F16" s="44">
        <f>IF(Members[[#This Row],[Name]]&lt;&gt;"",COUNTIFS(Shares[Shared by],Members[[#This Row],[Name]],Shares[File Type],"*presets*"),"")</f>
        <v>0</v>
      </c>
      <c r="G16" s="44">
        <f>IF(Members[[#This Row],[Name]]&lt;&gt;"",COUNTIFS(Shares[Shared by],Members[[#This Row],[Name]],Shares[File Type],"*particle*"),"")</f>
        <v>0</v>
      </c>
      <c r="H16" s="44">
        <f>IF(Members[[#This Row],[Name]]&lt;&gt;"",SUM(Members[[#This Row],[Sequences]:[Particle Effects]]),"")</f>
        <v>2</v>
      </c>
      <c r="I16" s="46">
        <f t="array" ref="I16">IF(Members[[#This Row],[Name]]&lt;&gt;"",MIN(IF(Shares[Shared by]=Members[[#This Row],[Name]],Shares[Share Date])),"")</f>
        <v>44443</v>
      </c>
      <c r="J1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44655</v>
      </c>
      <c r="K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" s="43">
        <f>Members[[#This Row],[Sequences]]+(Members[[#This Row],[Lyrics]] +Members[[#This Row],[Singing Faces]]+Members[[#This Row],[Presets]]+Members[[#This Row],[Particle Effects]])/5</f>
        <v>1.2</v>
      </c>
      <c r="M16" s="10"/>
      <c r="N16" s="14" t="s">
        <v>1643</v>
      </c>
      <c r="O16" s="14">
        <f>COUNTIF(Members[Sharing Rank],N16)</f>
        <v>3</v>
      </c>
    </row>
    <row r="17" spans="2:15" ht="18.75" x14ac:dyDescent="0.3">
      <c r="B17" s="44" t="s">
        <v>1440</v>
      </c>
      <c r="C17" s="45">
        <f>IF(Members[[#This Row],[Name]]&lt;&gt;"",(COUNTIFS(Shares[Shared by],Members[[#This Row],[Name]],Shares[File Type],"*sequence*")),"")</f>
        <v>2</v>
      </c>
      <c r="D17" s="45">
        <f>IF(Members[[#This Row],[Name]]&lt;&gt;"",COUNTIFS(Shares[Shared by],Members[[#This Row],[Name]],Shares[File Type],"*lyric*"),"")</f>
        <v>2</v>
      </c>
      <c r="E17" s="45">
        <f>IF(Members[[#This Row],[Name]]&lt;&gt;"",COUNTIFS(Shares[Shared by],Members[[#This Row],[Name]],Shares[File Type],"*singing*"),"")</f>
        <v>0</v>
      </c>
      <c r="F17" s="44">
        <f>IF(Members[[#This Row],[Name]]&lt;&gt;"",COUNTIFS(Shares[Shared by],Members[[#This Row],[Name]],Shares[File Type],"*presets*"),"")</f>
        <v>0</v>
      </c>
      <c r="G17" s="44">
        <f>IF(Members[[#This Row],[Name]]&lt;&gt;"",COUNTIFS(Shares[Shared by],Members[[#This Row],[Name]],Shares[File Type],"*particle*"),"")</f>
        <v>0</v>
      </c>
      <c r="H17" s="44">
        <f>IF(Members[[#This Row],[Name]]&lt;&gt;"",SUM(Members[[#This Row],[Sequences]:[Particle Effects]]),"")</f>
        <v>4</v>
      </c>
      <c r="I17" s="46">
        <f t="array" ref="I17">IF(Members[[#This Row],[Name]]&lt;&gt;"",MIN(IF(Shares[Shared by]=Members[[#This Row],[Name]],Shares[Share Date])),"")</f>
        <v>44390</v>
      </c>
      <c r="J1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44817</v>
      </c>
      <c r="K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" s="43">
        <f>Members[[#This Row],[Sequences]]+(Members[[#This Row],[Lyrics]] +Members[[#This Row],[Singing Faces]]+Members[[#This Row],[Presets]]+Members[[#This Row],[Particle Effects]])/5</f>
        <v>2.4</v>
      </c>
      <c r="M17" s="10"/>
      <c r="N17" s="13"/>
      <c r="O17" s="5"/>
    </row>
    <row r="18" spans="2:15" ht="18.75" x14ac:dyDescent="0.3">
      <c r="B18" s="44" t="s">
        <v>172</v>
      </c>
      <c r="C18" s="45">
        <f>IF(Members[[#This Row],[Name]]&lt;&gt;"",(COUNTIFS(Shares[Shared by],Members[[#This Row],[Name]],Shares[File Type],"*sequence*")),"")</f>
        <v>6</v>
      </c>
      <c r="D18" s="45">
        <f>IF(Members[[#This Row],[Name]]&lt;&gt;"",COUNTIFS(Shares[Shared by],Members[[#This Row],[Name]],Shares[File Type],"*lyric*"),"")</f>
        <v>8</v>
      </c>
      <c r="E18" s="45">
        <f>IF(Members[[#This Row],[Name]]&lt;&gt;"",COUNTIFS(Shares[Shared by],Members[[#This Row],[Name]],Shares[File Type],"*singing*"),"")</f>
        <v>0</v>
      </c>
      <c r="F18" s="45">
        <f>IF(Members[[#This Row],[Name]]&lt;&gt;"",COUNTIFS(Shares[Shared by],Members[[#This Row],[Name]],Shares[File Type],"*presets*"),"")</f>
        <v>0</v>
      </c>
      <c r="G18" s="45">
        <f>IF(Members[[#This Row],[Name]]&lt;&gt;"",COUNTIFS(Shares[Shared by],Members[[#This Row],[Name]],Shares[File Type],"*particle*"),"")</f>
        <v>0</v>
      </c>
      <c r="H18" s="44">
        <f>IF(Members[[#This Row],[Name]]&lt;&gt;"",SUM(Members[[#This Row],[Sequences]:[Particle Effects]]),"")</f>
        <v>14</v>
      </c>
      <c r="I18" s="46">
        <f t="array" ref="I18">IF(Members[[#This Row],[Name]]&lt;&gt;"",MIN(IF(Shares[Shared by]=Members[[#This Row],[Name]],Shares[Share Date])),"")</f>
        <v>44261</v>
      </c>
      <c r="J1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45602</v>
      </c>
      <c r="K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18" s="43">
        <f>Members[[#This Row],[Sequences]]+(Members[[#This Row],[Lyrics]] +Members[[#This Row],[Singing Faces]]+Members[[#This Row],[Presets]]+Members[[#This Row],[Particle Effects]])/5</f>
        <v>7.6</v>
      </c>
      <c r="M18" s="10"/>
      <c r="N18" s="5"/>
      <c r="O18" s="5"/>
    </row>
    <row r="19" spans="2:15" ht="18.75" x14ac:dyDescent="0.3">
      <c r="B19" s="44" t="s">
        <v>2579</v>
      </c>
      <c r="C19" s="45">
        <f>IF(Members[[#This Row],[Name]]&lt;&gt;"",(COUNTIFS(Shares[Shared by],Members[[#This Row],[Name]],Shares[File Type],"*sequence*")),"")</f>
        <v>3</v>
      </c>
      <c r="D19" s="45">
        <f>IF(Members[[#This Row],[Name]]&lt;&gt;"",COUNTIFS(Shares[Shared by],Members[[#This Row],[Name]],Shares[File Type],"*lyric*"),"")</f>
        <v>0</v>
      </c>
      <c r="E19" s="45">
        <f>IF(Members[[#This Row],[Name]]&lt;&gt;"",COUNTIFS(Shares[Shared by],Members[[#This Row],[Name]],Shares[File Type],"*singing*"),"")</f>
        <v>0</v>
      </c>
      <c r="F19" s="45">
        <f>IF(Members[[#This Row],[Name]]&lt;&gt;"",COUNTIFS(Shares[Shared by],Members[[#This Row],[Name]],Shares[File Type],"*presets*"),"")</f>
        <v>0</v>
      </c>
      <c r="G19" s="45">
        <f>IF(Members[[#This Row],[Name]]&lt;&gt;"",COUNTIFS(Shares[Shared by],Members[[#This Row],[Name]],Shares[File Type],"*particle*"),"")</f>
        <v>0</v>
      </c>
      <c r="H19" s="44">
        <f>IF(Members[[#This Row],[Name]]&lt;&gt;"",SUM(Members[[#This Row],[Sequences]:[Particle Effects]]),"")</f>
        <v>3</v>
      </c>
      <c r="I19" s="46">
        <f t="array" ref="I19">IF(Members[[#This Row],[Name]]&lt;&gt;"",MIN(IF(Shares[Shared by]=Members[[#This Row],[Name]],Shares[Share Date])),"")</f>
        <v>44507</v>
      </c>
      <c r="J1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45053</v>
      </c>
      <c r="K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9" s="43">
        <f>Members[[#This Row],[Sequences]]+(Members[[#This Row],[Lyrics]] +Members[[#This Row],[Singing Faces]]+Members[[#This Row],[Presets]]+Members[[#This Row],[Particle Effects]])/5</f>
        <v>3</v>
      </c>
      <c r="M19" s="10"/>
      <c r="N19" s="5"/>
      <c r="O19" s="5"/>
    </row>
    <row r="20" spans="2:15" ht="18.75" x14ac:dyDescent="0.3">
      <c r="B20" s="44" t="s">
        <v>1527</v>
      </c>
      <c r="C20" s="45">
        <f>IF(Members[[#This Row],[Name]]&lt;&gt;"",(COUNTIFS(Shares[Shared by],Members[[#This Row],[Name]],Shares[File Type],"*sequence*")),"")</f>
        <v>1</v>
      </c>
      <c r="D20" s="45">
        <f>IF(Members[[#This Row],[Name]]&lt;&gt;"",COUNTIFS(Shares[Shared by],Members[[#This Row],[Name]],Shares[File Type],"*lyric*"),"")</f>
        <v>0</v>
      </c>
      <c r="E20" s="45">
        <f>IF(Members[[#This Row],[Name]]&lt;&gt;"",COUNTIFS(Shares[Shared by],Members[[#This Row],[Name]],Shares[File Type],"*singing*"),"")</f>
        <v>1</v>
      </c>
      <c r="F20" s="44">
        <f>IF(Members[[#This Row],[Name]]&lt;&gt;"",COUNTIFS(Shares[Shared by],Members[[#This Row],[Name]],Shares[File Type],"*presets*"),"")</f>
        <v>0</v>
      </c>
      <c r="G20" s="44">
        <f>IF(Members[[#This Row],[Name]]&lt;&gt;"",COUNTIFS(Shares[Shared by],Members[[#This Row],[Name]],Shares[File Type],"*particle*"),"")</f>
        <v>0</v>
      </c>
      <c r="H20" s="44">
        <f>IF(Members[[#This Row],[Name]]&lt;&gt;"",SUM(Members[[#This Row],[Sequences]:[Particle Effects]]),"")</f>
        <v>2</v>
      </c>
      <c r="I20" s="46">
        <f t="array" ref="I20">IF(Members[[#This Row],[Name]]&lt;&gt;"",MIN(IF(Shares[Shared by]=Members[[#This Row],[Name]],Shares[Share Date])),"")</f>
        <v>44396</v>
      </c>
      <c r="J2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44611</v>
      </c>
      <c r="K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0" s="43">
        <f>Members[[#This Row],[Sequences]]+(Members[[#This Row],[Lyrics]] +Members[[#This Row],[Singing Faces]]+Members[[#This Row],[Presets]]+Members[[#This Row],[Particle Effects]])/5</f>
        <v>1.2</v>
      </c>
      <c r="M20" s="10"/>
      <c r="N20" s="5"/>
      <c r="O20" s="5"/>
    </row>
    <row r="21" spans="2:15" ht="18.75" x14ac:dyDescent="0.3">
      <c r="B21" s="44" t="s">
        <v>202</v>
      </c>
      <c r="C21" s="45">
        <f>IF(Members[[#This Row],[Name]]&lt;&gt;"",(COUNTIFS(Shares[Shared by],Members[[#This Row],[Name]],Shares[File Type],"*sequence*")),"")</f>
        <v>2</v>
      </c>
      <c r="D21" s="45">
        <f>IF(Members[[#This Row],[Name]]&lt;&gt;"",COUNTIFS(Shares[Shared by],Members[[#This Row],[Name]],Shares[File Type],"*lyric*"),"")</f>
        <v>0</v>
      </c>
      <c r="E21" s="45">
        <f>IF(Members[[#This Row],[Name]]&lt;&gt;"",COUNTIFS(Shares[Shared by],Members[[#This Row],[Name]],Shares[File Type],"*singing*"),"")</f>
        <v>0</v>
      </c>
      <c r="F21" s="45">
        <f>IF(Members[[#This Row],[Name]]&lt;&gt;"",COUNTIFS(Shares[Shared by],Members[[#This Row],[Name]],Shares[File Type],"*presets*"),"")</f>
        <v>0</v>
      </c>
      <c r="G21" s="45">
        <f>IF(Members[[#This Row],[Name]]&lt;&gt;"",COUNTIFS(Shares[Shared by],Members[[#This Row],[Name]],Shares[File Type],"*particle*"),"")</f>
        <v>0</v>
      </c>
      <c r="H21" s="44">
        <f>IF(Members[[#This Row],[Name]]&lt;&gt;"",SUM(Members[[#This Row],[Sequences]:[Particle Effects]]),"")</f>
        <v>2</v>
      </c>
      <c r="I21" s="46">
        <f t="array" ref="I21">IF(Members[[#This Row],[Name]]&lt;&gt;"",MIN(IF(Shares[Shared by]=Members[[#This Row],[Name]],Shares[Share Date])),"")</f>
        <v>44264</v>
      </c>
      <c r="J2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44629</v>
      </c>
      <c r="K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1" s="43">
        <f>Members[[#This Row],[Sequences]]+(Members[[#This Row],[Lyrics]] +Members[[#This Row],[Singing Faces]]+Members[[#This Row],[Presets]]+Members[[#This Row],[Particle Effects]])/5</f>
        <v>2</v>
      </c>
      <c r="M21" s="10"/>
      <c r="N21" s="5"/>
      <c r="O21" s="5"/>
    </row>
    <row r="22" spans="2:15" ht="18.75" x14ac:dyDescent="0.3">
      <c r="B22" s="44" t="s">
        <v>2284</v>
      </c>
      <c r="C22" s="45">
        <f>IF(Members[[#This Row],[Name]]&lt;&gt;"",(COUNTIFS(Shares[Shared by],Members[[#This Row],[Name]],Shares[File Type],"*sequence*")),"")</f>
        <v>1</v>
      </c>
      <c r="D22" s="45">
        <f>IF(Members[[#This Row],[Name]]&lt;&gt;"",COUNTIFS(Shares[Shared by],Members[[#This Row],[Name]],Shares[File Type],"*lyric*"),"")</f>
        <v>0</v>
      </c>
      <c r="E22" s="44">
        <f>IF(Members[[#This Row],[Name]]&lt;&gt;"",COUNTIFS(Shares[Shared by],Members[[#This Row],[Name]],Shares[File Type],"*singing*"),"")</f>
        <v>0</v>
      </c>
      <c r="F22" s="44">
        <f>IF(Members[[#This Row],[Name]]&lt;&gt;"",COUNTIFS(Shares[Shared by],Members[[#This Row],[Name]],Shares[File Type],"*presets*"),"")</f>
        <v>0</v>
      </c>
      <c r="G22" s="44">
        <f>IF(Members[[#This Row],[Name]]&lt;&gt;"",COUNTIFS(Shares[Shared by],Members[[#This Row],[Name]],Shares[File Type],"*particle*"),"")</f>
        <v>0</v>
      </c>
      <c r="H22" s="44">
        <f>IF(Members[[#This Row],[Name]]&lt;&gt;"",SUM(Members[[#This Row],[Sequences]:[Particle Effects]]),"")</f>
        <v>1</v>
      </c>
      <c r="I22" s="46">
        <f t="array" ref="I22">IF(Members[[#This Row],[Name]]&lt;&gt;"",MIN(IF(Shares[Shared by]=Members[[#This Row],[Name]],Shares[Share Date])),"")</f>
        <v>44436</v>
      </c>
      <c r="J2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44620</v>
      </c>
      <c r="K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2" s="43">
        <f>Members[[#This Row],[Sequences]]+(Members[[#This Row],[Lyrics]] +Members[[#This Row],[Singing Faces]]+Members[[#This Row],[Presets]]+Members[[#This Row],[Particle Effects]])/5</f>
        <v>1</v>
      </c>
      <c r="M22" s="10"/>
      <c r="N22" s="5"/>
      <c r="O22" s="5"/>
    </row>
    <row r="23" spans="2:15" ht="18.75" x14ac:dyDescent="0.3">
      <c r="B23" s="44" t="s">
        <v>959</v>
      </c>
      <c r="C23" s="45">
        <f>IF(Members[[#This Row],[Name]]&lt;&gt;"",(COUNTIFS(Shares[Shared by],Members[[#This Row],[Name]],Shares[File Type],"*sequence*")),"")</f>
        <v>6</v>
      </c>
      <c r="D23" s="45">
        <f>IF(Members[[#This Row],[Name]]&lt;&gt;"",COUNTIFS(Shares[Shared by],Members[[#This Row],[Name]],Shares[File Type],"*lyric*"),"")</f>
        <v>0</v>
      </c>
      <c r="E23" s="45">
        <f>IF(Members[[#This Row],[Name]]&lt;&gt;"",COUNTIFS(Shares[Shared by],Members[[#This Row],[Name]],Shares[File Type],"*singing*"),"")</f>
        <v>0</v>
      </c>
      <c r="F23" s="45">
        <f>IF(Members[[#This Row],[Name]]&lt;&gt;"",COUNTIFS(Shares[Shared by],Members[[#This Row],[Name]],Shares[File Type],"*presets*"),"")</f>
        <v>0</v>
      </c>
      <c r="G23" s="45">
        <f>IF(Members[[#This Row],[Name]]&lt;&gt;"",COUNTIFS(Shares[Shared by],Members[[#This Row],[Name]],Shares[File Type],"*particle*"),"")</f>
        <v>0</v>
      </c>
      <c r="H23" s="44">
        <f>IF(Members[[#This Row],[Name]]&lt;&gt;"",SUM(Members[[#This Row],[Sequences]:[Particle Effects]]),"")</f>
        <v>6</v>
      </c>
      <c r="I23" s="46">
        <f t="array" ref="I23">IF(Members[[#This Row],[Name]]&lt;&gt;"",MIN(IF(Shares[Shared by]=Members[[#This Row],[Name]],Shares[Share Date])),"")</f>
        <v>44337</v>
      </c>
      <c r="J2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45433</v>
      </c>
      <c r="K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23" s="43">
        <f>Members[[#This Row],[Sequences]]+(Members[[#This Row],[Lyrics]] +Members[[#This Row],[Singing Faces]]+Members[[#This Row],[Presets]]+Members[[#This Row],[Particle Effects]])/5</f>
        <v>6</v>
      </c>
      <c r="M23" s="10"/>
      <c r="N23" s="5"/>
      <c r="O23" s="5"/>
    </row>
    <row r="24" spans="2:15" ht="18.75" x14ac:dyDescent="0.3">
      <c r="B24" s="44" t="s">
        <v>129</v>
      </c>
      <c r="C24" s="45">
        <f>IF(Members[[#This Row],[Name]]&lt;&gt;"",(COUNTIFS(Shares[Shared by],Members[[#This Row],[Name]],Shares[File Type],"*sequence*")),"")</f>
        <v>2</v>
      </c>
      <c r="D24" s="45">
        <f>IF(Members[[#This Row],[Name]]&lt;&gt;"",COUNTIFS(Shares[Shared by],Members[[#This Row],[Name]],Shares[File Type],"*lyric*"),"")</f>
        <v>3</v>
      </c>
      <c r="E24" s="45">
        <f>IF(Members[[#This Row],[Name]]&lt;&gt;"",COUNTIFS(Shares[Shared by],Members[[#This Row],[Name]],Shares[File Type],"*singing*"),"")</f>
        <v>0</v>
      </c>
      <c r="F24" s="45">
        <f>IF(Members[[#This Row],[Name]]&lt;&gt;"",COUNTIFS(Shares[Shared by],Members[[#This Row],[Name]],Shares[File Type],"*presets*"),"")</f>
        <v>0</v>
      </c>
      <c r="G24" s="45">
        <f>IF(Members[[#This Row],[Name]]&lt;&gt;"",COUNTIFS(Shares[Shared by],Members[[#This Row],[Name]],Shares[File Type],"*particle*"),"")</f>
        <v>0</v>
      </c>
      <c r="H24" s="44">
        <f>IF(Members[[#This Row],[Name]]&lt;&gt;"",SUM(Members[[#This Row],[Sequences]:[Particle Effects]]),"")</f>
        <v>5</v>
      </c>
      <c r="I24" s="46">
        <f t="array" ref="I24">IF(Members[[#This Row],[Name]]&lt;&gt;"",MIN(IF(Shares[Shared by]=Members[[#This Row],[Name]],Shares[Share Date])),"")</f>
        <v>44259</v>
      </c>
      <c r="J2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44716</v>
      </c>
      <c r="K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4" s="43">
        <f>Members[[#This Row],[Sequences]]+(Members[[#This Row],[Lyrics]] +Members[[#This Row],[Singing Faces]]+Members[[#This Row],[Presets]]+Members[[#This Row],[Particle Effects]])/5</f>
        <v>2.6</v>
      </c>
      <c r="M24" s="10"/>
      <c r="N24" s="5"/>
      <c r="O24" s="5"/>
    </row>
    <row r="25" spans="2:15" ht="18.75" x14ac:dyDescent="0.3">
      <c r="B25" s="44" t="s">
        <v>2261</v>
      </c>
      <c r="C25" s="45">
        <f>IF(Members[[#This Row],[Name]]&lt;&gt;"",(COUNTIFS(Shares[Shared by],Members[[#This Row],[Name]],Shares[File Type],"*sequence*")),"")</f>
        <v>1</v>
      </c>
      <c r="D25" s="45">
        <f>IF(Members[[#This Row],[Name]]&lt;&gt;"",COUNTIFS(Shares[Shared by],Members[[#This Row],[Name]],Shares[File Type],"*lyric*"),"")</f>
        <v>1</v>
      </c>
      <c r="E25" s="44">
        <f>IF(Members[[#This Row],[Name]]&lt;&gt;"",COUNTIFS(Shares[Shared by],Members[[#This Row],[Name]],Shares[File Type],"*singing*"),"")</f>
        <v>0</v>
      </c>
      <c r="F25" s="44">
        <f>IF(Members[[#This Row],[Name]]&lt;&gt;"",COUNTIFS(Shares[Shared by],Members[[#This Row],[Name]],Shares[File Type],"*presets*"),"")</f>
        <v>0</v>
      </c>
      <c r="G25" s="44">
        <f>IF(Members[[#This Row],[Name]]&lt;&gt;"",COUNTIFS(Shares[Shared by],Members[[#This Row],[Name]],Shares[File Type],"*particle*"),"")</f>
        <v>0</v>
      </c>
      <c r="H25" s="44">
        <f>IF(Members[[#This Row],[Name]]&lt;&gt;"",SUM(Members[[#This Row],[Sequences]:[Particle Effects]]),"")</f>
        <v>2</v>
      </c>
      <c r="I25" s="46">
        <f t="array" ref="I25">IF(Members[[#This Row],[Name]]&lt;&gt;"",MIN(IF(Shares[Shared by]=Members[[#This Row],[Name]],Shares[Share Date])),"")</f>
        <v>44434</v>
      </c>
      <c r="J2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44646</v>
      </c>
      <c r="K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5" s="43">
        <f>Members[[#This Row],[Sequences]]+(Members[[#This Row],[Lyrics]] +Members[[#This Row],[Singing Faces]]+Members[[#This Row],[Presets]]+Members[[#This Row],[Particle Effects]])/5</f>
        <v>1.2</v>
      </c>
      <c r="M25" s="10"/>
      <c r="N25" s="5"/>
      <c r="O25" s="5"/>
    </row>
    <row r="26" spans="2:15" ht="18.75" x14ac:dyDescent="0.3">
      <c r="B26" s="44" t="s">
        <v>658</v>
      </c>
      <c r="C26" s="45">
        <f>IF(Members[[#This Row],[Name]]&lt;&gt;"",(COUNTIFS(Shares[Shared by],Members[[#This Row],[Name]],Shares[File Type],"*sequence*")),"")</f>
        <v>6</v>
      </c>
      <c r="D26" s="45">
        <f>IF(Members[[#This Row],[Name]]&lt;&gt;"",COUNTIFS(Shares[Shared by],Members[[#This Row],[Name]],Shares[File Type],"*lyric*"),"")</f>
        <v>5</v>
      </c>
      <c r="E26" s="45">
        <f>IF(Members[[#This Row],[Name]]&lt;&gt;"",COUNTIFS(Shares[Shared by],Members[[#This Row],[Name]],Shares[File Type],"*singing*"),"")</f>
        <v>0</v>
      </c>
      <c r="F26" s="45">
        <f>IF(Members[[#This Row],[Name]]&lt;&gt;"",COUNTIFS(Shares[Shared by],Members[[#This Row],[Name]],Shares[File Type],"*presets*"),"")</f>
        <v>0</v>
      </c>
      <c r="G26" s="45">
        <f>IF(Members[[#This Row],[Name]]&lt;&gt;"",COUNTIFS(Shares[Shared by],Members[[#This Row],[Name]],Shares[File Type],"*particle*"),"")</f>
        <v>0</v>
      </c>
      <c r="H26" s="44">
        <f>IF(Members[[#This Row],[Name]]&lt;&gt;"",SUM(Members[[#This Row],[Sequences]:[Particle Effects]]),"")</f>
        <v>11</v>
      </c>
      <c r="I26" s="46">
        <f t="array" ref="I26">IF(Members[[#This Row],[Name]]&lt;&gt;"",MIN(IF(Shares[Shared by]=Members[[#This Row],[Name]],Shares[Share Date])),"")</f>
        <v>44319</v>
      </c>
      <c r="J2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45568</v>
      </c>
      <c r="K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26" s="43">
        <f>Members[[#This Row],[Sequences]]+(Members[[#This Row],[Lyrics]] +Members[[#This Row],[Singing Faces]]+Members[[#This Row],[Presets]]+Members[[#This Row],[Particle Effects]])/5</f>
        <v>7</v>
      </c>
      <c r="M26" s="10"/>
      <c r="N26" s="5"/>
      <c r="O26" s="5"/>
    </row>
    <row r="27" spans="2:15" ht="18.75" x14ac:dyDescent="0.3">
      <c r="B27" s="44" t="s">
        <v>2500</v>
      </c>
      <c r="C27" s="45">
        <f>IF(Members[[#This Row],[Name]]&lt;&gt;"",(COUNTIFS(Shares[Shared by],Members[[#This Row],[Name]],Shares[File Type],"*sequence*")),"")</f>
        <v>1</v>
      </c>
      <c r="D27" s="45">
        <f>IF(Members[[#This Row],[Name]]&lt;&gt;"",COUNTIFS(Shares[Shared by],Members[[#This Row],[Name]],Shares[File Type],"*lyric*"),"")</f>
        <v>0</v>
      </c>
      <c r="E27" s="44">
        <f>IF(Members[[#This Row],[Name]]&lt;&gt;"",COUNTIFS(Shares[Shared by],Members[[#This Row],[Name]],Shares[File Type],"*singing*"),"")</f>
        <v>0</v>
      </c>
      <c r="F27" s="44">
        <f>IF(Members[[#This Row],[Name]]&lt;&gt;"",COUNTIFS(Shares[Shared by],Members[[#This Row],[Name]],Shares[File Type],"*presets*"),"")</f>
        <v>0</v>
      </c>
      <c r="G27" s="44">
        <f>IF(Members[[#This Row],[Name]]&lt;&gt;"",COUNTIFS(Shares[Shared by],Members[[#This Row],[Name]],Shares[File Type],"*particle*"),"")</f>
        <v>0</v>
      </c>
      <c r="H27" s="44">
        <f>IF(Members[[#This Row],[Name]]&lt;&gt;"",SUM(Members[[#This Row],[Sequences]:[Particle Effects]]),"")</f>
        <v>1</v>
      </c>
      <c r="I27" s="46">
        <f t="array" ref="I27">IF(Members[[#This Row],[Name]]&lt;&gt;"",MIN(IF(Shares[Shared by]=Members[[#This Row],[Name]],Shares[Share Date])),"")</f>
        <v>44484</v>
      </c>
      <c r="J2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44666</v>
      </c>
      <c r="K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7" s="43">
        <f>Members[[#This Row],[Sequences]]+(Members[[#This Row],[Lyrics]] +Members[[#This Row],[Singing Faces]]+Members[[#This Row],[Presets]]+Members[[#This Row],[Particle Effects]])/5</f>
        <v>1</v>
      </c>
      <c r="M27" s="10"/>
      <c r="N27" s="5"/>
      <c r="O27" s="5"/>
    </row>
    <row r="28" spans="2:15" ht="18.75" x14ac:dyDescent="0.3">
      <c r="B28" s="44" t="s">
        <v>713</v>
      </c>
      <c r="C28" s="45">
        <f>IF(Members[[#This Row],[Name]]&lt;&gt;"",(COUNTIFS(Shares[Shared by],Members[[#This Row],[Name]],Shares[File Type],"*sequence*")),"")</f>
        <v>2</v>
      </c>
      <c r="D28" s="45">
        <f>IF(Members[[#This Row],[Name]]&lt;&gt;"",COUNTIFS(Shares[Shared by],Members[[#This Row],[Name]],Shares[File Type],"*lyric*"),"")</f>
        <v>5</v>
      </c>
      <c r="E28" s="45">
        <f>IF(Members[[#This Row],[Name]]&lt;&gt;"",COUNTIFS(Shares[Shared by],Members[[#This Row],[Name]],Shares[File Type],"*singing*"),"")</f>
        <v>0</v>
      </c>
      <c r="F28" s="45">
        <f>IF(Members[[#This Row],[Name]]&lt;&gt;"",COUNTIFS(Shares[Shared by],Members[[#This Row],[Name]],Shares[File Type],"*presets*"),"")</f>
        <v>0</v>
      </c>
      <c r="G28" s="45">
        <f>IF(Members[[#This Row],[Name]]&lt;&gt;"",COUNTIFS(Shares[Shared by],Members[[#This Row],[Name]],Shares[File Type],"*particle*"),"")</f>
        <v>0</v>
      </c>
      <c r="H28" s="44">
        <f>IF(Members[[#This Row],[Name]]&lt;&gt;"",SUM(Members[[#This Row],[Sequences]:[Particle Effects]]),"")</f>
        <v>7</v>
      </c>
      <c r="I28" s="46">
        <f t="array" ref="I28">IF(Members[[#This Row],[Name]]&lt;&gt;"",MIN(IF(Shares[Shared by]=Members[[#This Row],[Name]],Shares[Share Date])),"")</f>
        <v>44321</v>
      </c>
      <c r="J2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44839</v>
      </c>
      <c r="K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8" s="43">
        <f>Members[[#This Row],[Sequences]]+(Members[[#This Row],[Lyrics]] +Members[[#This Row],[Singing Faces]]+Members[[#This Row],[Presets]]+Members[[#This Row],[Particle Effects]])/5</f>
        <v>3</v>
      </c>
      <c r="M28" s="10"/>
      <c r="N28" s="5"/>
      <c r="O28" s="5"/>
    </row>
    <row r="29" spans="2:15" ht="18.75" x14ac:dyDescent="0.3">
      <c r="B29" s="44" t="s">
        <v>1062</v>
      </c>
      <c r="C29" s="45">
        <f>IF(Members[[#This Row],[Name]]&lt;&gt;"",(COUNTIFS(Shares[Shared by],Members[[#This Row],[Name]],Shares[File Type],"*sequence*")),"")</f>
        <v>2</v>
      </c>
      <c r="D29" s="45">
        <f>IF(Members[[#This Row],[Name]]&lt;&gt;"",COUNTIFS(Shares[Shared by],Members[[#This Row],[Name]],Shares[File Type],"*lyric*"),"")</f>
        <v>0</v>
      </c>
      <c r="E29" s="45">
        <f>IF(Members[[#This Row],[Name]]&lt;&gt;"",COUNTIFS(Shares[Shared by],Members[[#This Row],[Name]],Shares[File Type],"*singing*"),"")</f>
        <v>0</v>
      </c>
      <c r="F29" s="45">
        <f>IF(Members[[#This Row],[Name]]&lt;&gt;"",COUNTIFS(Shares[Shared by],Members[[#This Row],[Name]],Shares[File Type],"*presets*"),"")</f>
        <v>0</v>
      </c>
      <c r="G29" s="45">
        <f>IF(Members[[#This Row],[Name]]&lt;&gt;"",COUNTIFS(Shares[Shared by],Members[[#This Row],[Name]],Shares[File Type],"*particle*"),"")</f>
        <v>0</v>
      </c>
      <c r="H29" s="44">
        <f>IF(Members[[#This Row],[Name]]&lt;&gt;"",SUM(Members[[#This Row],[Sequences]:[Particle Effects]]),"")</f>
        <v>2</v>
      </c>
      <c r="I29" s="46">
        <f t="array" ref="I29">IF(Members[[#This Row],[Name]]&lt;&gt;"",MIN(IF(Shares[Shared by]=Members[[#This Row],[Name]],Shares[Share Date])),"")</f>
        <v>44350</v>
      </c>
      <c r="J2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44715</v>
      </c>
      <c r="K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29" s="43">
        <f>Members[[#This Row],[Sequences]]+(Members[[#This Row],[Lyrics]] +Members[[#This Row],[Singing Faces]]+Members[[#This Row],[Presets]]+Members[[#This Row],[Particle Effects]])/5</f>
        <v>2</v>
      </c>
      <c r="M29" s="10"/>
      <c r="N29" s="5"/>
      <c r="O29" s="5"/>
    </row>
    <row r="30" spans="2:15" ht="18.75" x14ac:dyDescent="0.3">
      <c r="B30" s="44" t="s">
        <v>843</v>
      </c>
      <c r="C30" s="45">
        <f>IF(Members[[#This Row],[Name]]&lt;&gt;"",(COUNTIFS(Shares[Shared by],Members[[#This Row],[Name]],Shares[File Type],"*sequence*")),"")</f>
        <v>2</v>
      </c>
      <c r="D30" s="45">
        <f>IF(Members[[#This Row],[Name]]&lt;&gt;"",COUNTIFS(Shares[Shared by],Members[[#This Row],[Name]],Shares[File Type],"*lyric*"),"")</f>
        <v>0</v>
      </c>
      <c r="E30" s="45">
        <f>IF(Members[[#This Row],[Name]]&lt;&gt;"",COUNTIFS(Shares[Shared by],Members[[#This Row],[Name]],Shares[File Type],"*singing*"),"")</f>
        <v>0</v>
      </c>
      <c r="F30" s="45">
        <f>IF(Members[[#This Row],[Name]]&lt;&gt;"",COUNTIFS(Shares[Shared by],Members[[#This Row],[Name]],Shares[File Type],"*presets*"),"")</f>
        <v>0</v>
      </c>
      <c r="G30" s="45">
        <f>IF(Members[[#This Row],[Name]]&lt;&gt;"",COUNTIFS(Shares[Shared by],Members[[#This Row],[Name]],Shares[File Type],"*particle*"),"")</f>
        <v>0</v>
      </c>
      <c r="H30" s="44">
        <f>IF(Members[[#This Row],[Name]]&lt;&gt;"",SUM(Members[[#This Row],[Sequences]:[Particle Effects]]),"")</f>
        <v>2</v>
      </c>
      <c r="I30" s="46">
        <f t="array" ref="I30">IF(Members[[#This Row],[Name]]&lt;&gt;"",MIN(IF(Shares[Shared by]=Members[[#This Row],[Name]],Shares[Share Date])),"")</f>
        <v>44325</v>
      </c>
      <c r="J3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44690</v>
      </c>
      <c r="K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0" s="43">
        <f>Members[[#This Row],[Sequences]]+(Members[[#This Row],[Lyrics]] +Members[[#This Row],[Singing Faces]]+Members[[#This Row],[Presets]]+Members[[#This Row],[Particle Effects]])/5</f>
        <v>2</v>
      </c>
      <c r="M30" s="10"/>
      <c r="N30" s="5"/>
      <c r="O30" s="5"/>
    </row>
    <row r="31" spans="2:15" ht="18.75" x14ac:dyDescent="0.3">
      <c r="B31" s="44" t="s">
        <v>2231</v>
      </c>
      <c r="C31" s="45">
        <f>IF(Members[[#This Row],[Name]]&lt;&gt;"",(COUNTIFS(Shares[Shared by],Members[[#This Row],[Name]],Shares[File Type],"*sequence*")),"")</f>
        <v>5</v>
      </c>
      <c r="D31" s="45">
        <f>IF(Members[[#This Row],[Name]]&lt;&gt;"",COUNTIFS(Shares[Shared by],Members[[#This Row],[Name]],Shares[File Type],"*lyric*"),"")</f>
        <v>0</v>
      </c>
      <c r="E31" s="44">
        <f>IF(Members[[#This Row],[Name]]&lt;&gt;"",COUNTIFS(Shares[Shared by],Members[[#This Row],[Name]],Shares[File Type],"*singing*"),"")</f>
        <v>0</v>
      </c>
      <c r="F31" s="44">
        <f>IF(Members[[#This Row],[Name]]&lt;&gt;"",COUNTIFS(Shares[Shared by],Members[[#This Row],[Name]],Shares[File Type],"*presets*"),"")</f>
        <v>0</v>
      </c>
      <c r="G31" s="44">
        <f>IF(Members[[#This Row],[Name]]&lt;&gt;"",COUNTIFS(Shares[Shared by],Members[[#This Row],[Name]],Shares[File Type],"*particle*"),"")</f>
        <v>0</v>
      </c>
      <c r="H31" s="44">
        <f>IF(Members[[#This Row],[Name]]&lt;&gt;"",SUM(Members[[#This Row],[Sequences]:[Particle Effects]]),"")</f>
        <v>5</v>
      </c>
      <c r="I31" s="46">
        <f t="array" ref="I31">IF(Members[[#This Row],[Name]]&lt;&gt;"",MIN(IF(Shares[Shared by]=Members[[#This Row],[Name]],Shares[Share Date])),"")</f>
        <v>44429</v>
      </c>
      <c r="J3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45343</v>
      </c>
      <c r="K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31" s="43">
        <f>Members[[#This Row],[Sequences]]+(Members[[#This Row],[Lyrics]] +Members[[#This Row],[Singing Faces]]+Members[[#This Row],[Presets]]+Members[[#This Row],[Particle Effects]])/5</f>
        <v>5</v>
      </c>
      <c r="M31" s="10"/>
      <c r="N31" s="5"/>
      <c r="O31" s="5"/>
    </row>
    <row r="32" spans="2:15" ht="18.75" x14ac:dyDescent="0.3">
      <c r="B32" s="44" t="s">
        <v>2481</v>
      </c>
      <c r="C32" s="45">
        <f>IF(Members[[#This Row],[Name]]&lt;&gt;"",(COUNTIFS(Shares[Shared by],Members[[#This Row],[Name]],Shares[File Type],"*sequence*")),"")</f>
        <v>1</v>
      </c>
      <c r="D32" s="45">
        <f>IF(Members[[#This Row],[Name]]&lt;&gt;"",COUNTIFS(Shares[Shared by],Members[[#This Row],[Name]],Shares[File Type],"*lyric*"),"")</f>
        <v>0</v>
      </c>
      <c r="E32" s="44">
        <f>IF(Members[[#This Row],[Name]]&lt;&gt;"",COUNTIFS(Shares[Shared by],Members[[#This Row],[Name]],Shares[File Type],"*singing*"),"")</f>
        <v>0</v>
      </c>
      <c r="F32" s="44">
        <f>IF(Members[[#This Row],[Name]]&lt;&gt;"",COUNTIFS(Shares[Shared by],Members[[#This Row],[Name]],Shares[File Type],"*presets*"),"")</f>
        <v>0</v>
      </c>
      <c r="G32" s="44">
        <f>IF(Members[[#This Row],[Name]]&lt;&gt;"",COUNTIFS(Shares[Shared by],Members[[#This Row],[Name]],Shares[File Type],"*particle*"),"")</f>
        <v>0</v>
      </c>
      <c r="H32" s="44">
        <f>IF(Members[[#This Row],[Name]]&lt;&gt;"",SUM(Members[[#This Row],[Sequences]:[Particle Effects]]),"")</f>
        <v>1</v>
      </c>
      <c r="I32" s="46">
        <f t="array" ref="I32">IF(Members[[#This Row],[Name]]&lt;&gt;"",MIN(IF(Shares[Shared by]=Members[[#This Row],[Name]],Shares[Share Date])),"")</f>
        <v>44481</v>
      </c>
      <c r="J3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44663</v>
      </c>
      <c r="K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2" s="43">
        <f>Members[[#This Row],[Sequences]]+(Members[[#This Row],[Lyrics]] +Members[[#This Row],[Singing Faces]]+Members[[#This Row],[Presets]]+Members[[#This Row],[Particle Effects]])/5</f>
        <v>1</v>
      </c>
      <c r="M32" s="10"/>
      <c r="N32" s="5"/>
      <c r="O32" s="5"/>
    </row>
    <row r="33" spans="2:15" ht="18.75" x14ac:dyDescent="0.3">
      <c r="B33" s="44" t="s">
        <v>393</v>
      </c>
      <c r="C33" s="45">
        <f>IF(Members[[#This Row],[Name]]&lt;&gt;"",(COUNTIFS(Shares[Shared by],Members[[#This Row],[Name]],Shares[File Type],"*sequence*")),"")</f>
        <v>6</v>
      </c>
      <c r="D33" s="45">
        <f>IF(Members[[#This Row],[Name]]&lt;&gt;"",COUNTIFS(Shares[Shared by],Members[[#This Row],[Name]],Shares[File Type],"*lyric*"),"")</f>
        <v>5</v>
      </c>
      <c r="E33" s="45">
        <f>IF(Members[[#This Row],[Name]]&lt;&gt;"",COUNTIFS(Shares[Shared by],Members[[#This Row],[Name]],Shares[File Type],"*singing*"),"")</f>
        <v>0</v>
      </c>
      <c r="F33" s="45">
        <f>IF(Members[[#This Row],[Name]]&lt;&gt;"",COUNTIFS(Shares[Shared by],Members[[#This Row],[Name]],Shares[File Type],"*presets*"),"")</f>
        <v>0</v>
      </c>
      <c r="G33" s="45">
        <f>IF(Members[[#This Row],[Name]]&lt;&gt;"",COUNTIFS(Shares[Shared by],Members[[#This Row],[Name]],Shares[File Type],"*particle*"),"")</f>
        <v>0</v>
      </c>
      <c r="H33" s="44">
        <f>IF(Members[[#This Row],[Name]]&lt;&gt;"",SUM(Members[[#This Row],[Sequences]:[Particle Effects]]),"")</f>
        <v>11</v>
      </c>
      <c r="I33" s="46">
        <f t="array" ref="I33">IF(Members[[#This Row],[Name]]&lt;&gt;"",MIN(IF(Shares[Shared by]=Members[[#This Row],[Name]],Shares[Share Date])),"")</f>
        <v>44281</v>
      </c>
      <c r="J3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45530</v>
      </c>
      <c r="K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33" s="43">
        <f>Members[[#This Row],[Sequences]]+(Members[[#This Row],[Lyrics]] +Members[[#This Row],[Singing Faces]]+Members[[#This Row],[Presets]]+Members[[#This Row],[Particle Effects]])/5</f>
        <v>7</v>
      </c>
      <c r="M33" s="10"/>
      <c r="N33" s="5"/>
      <c r="O33" s="5"/>
    </row>
    <row r="34" spans="2:15" ht="18.75" x14ac:dyDescent="0.3">
      <c r="B34" s="44" t="s">
        <v>2550</v>
      </c>
      <c r="C34" s="45">
        <f>IF(Members[[#This Row],[Name]]&lt;&gt;"",(COUNTIFS(Shares[Shared by],Members[[#This Row],[Name]],Shares[File Type],"*sequence*")),"")</f>
        <v>1</v>
      </c>
      <c r="D34" s="45">
        <f>IF(Members[[#This Row],[Name]]&lt;&gt;"",COUNTIFS(Shares[Shared by],Members[[#This Row],[Name]],Shares[File Type],"*lyric*"),"")</f>
        <v>0</v>
      </c>
      <c r="E34" s="44">
        <f>IF(Members[[#This Row],[Name]]&lt;&gt;"",COUNTIFS(Shares[Shared by],Members[[#This Row],[Name]],Shares[File Type],"*singing*"),"")</f>
        <v>0</v>
      </c>
      <c r="F34" s="44">
        <f>IF(Members[[#This Row],[Name]]&lt;&gt;"",COUNTIFS(Shares[Shared by],Members[[#This Row],[Name]],Shares[File Type],"*presets*"),"")</f>
        <v>0</v>
      </c>
      <c r="G34" s="44">
        <f>IF(Members[[#This Row],[Name]]&lt;&gt;"",COUNTIFS(Shares[Shared by],Members[[#This Row],[Name]],Shares[File Type],"*particle*"),"")</f>
        <v>0</v>
      </c>
      <c r="H34" s="44">
        <f>IF(Members[[#This Row],[Name]]&lt;&gt;"",SUM(Members[[#This Row],[Sequences]:[Particle Effects]]),"")</f>
        <v>1</v>
      </c>
      <c r="I34" s="46">
        <f t="array" ref="I34">IF(Members[[#This Row],[Name]]&lt;&gt;"",MIN(IF(Shares[Shared by]=Members[[#This Row],[Name]],Shares[Share Date])),"")</f>
        <v>44496</v>
      </c>
      <c r="J3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44678</v>
      </c>
      <c r="K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4" s="43">
        <f>Members[[#This Row],[Sequences]]+(Members[[#This Row],[Lyrics]] +Members[[#This Row],[Singing Faces]]+Members[[#This Row],[Presets]]+Members[[#This Row],[Particle Effects]])/5</f>
        <v>1</v>
      </c>
      <c r="M34" s="10"/>
      <c r="N34" s="5"/>
      <c r="O34" s="5"/>
    </row>
    <row r="35" spans="2:15" ht="18.75" x14ac:dyDescent="0.3">
      <c r="B35" s="44" t="s">
        <v>717</v>
      </c>
      <c r="C35" s="45">
        <f>IF(Members[[#This Row],[Name]]&lt;&gt;"",(COUNTIFS(Shares[Shared by],Members[[#This Row],[Name]],Shares[File Type],"*sequence*")),"")</f>
        <v>6</v>
      </c>
      <c r="D35" s="45">
        <f>IF(Members[[#This Row],[Name]]&lt;&gt;"",COUNTIFS(Shares[Shared by],Members[[#This Row],[Name]],Shares[File Type],"*lyric*"),"")</f>
        <v>1</v>
      </c>
      <c r="E35" s="45">
        <f>IF(Members[[#This Row],[Name]]&lt;&gt;"",COUNTIFS(Shares[Shared by],Members[[#This Row],[Name]],Shares[File Type],"*singing*"),"")</f>
        <v>0</v>
      </c>
      <c r="F35" s="45">
        <f>IF(Members[[#This Row],[Name]]&lt;&gt;"",COUNTIFS(Shares[Shared by],Members[[#This Row],[Name]],Shares[File Type],"*presets*"),"")</f>
        <v>0</v>
      </c>
      <c r="G35" s="45">
        <f>IF(Members[[#This Row],[Name]]&lt;&gt;"",COUNTIFS(Shares[Shared by],Members[[#This Row],[Name]],Shares[File Type],"*particle*"),"")</f>
        <v>0</v>
      </c>
      <c r="H35" s="44">
        <f>IF(Members[[#This Row],[Name]]&lt;&gt;"",SUM(Members[[#This Row],[Sequences]:[Particle Effects]]),"")</f>
        <v>7</v>
      </c>
      <c r="I35" s="46">
        <f t="array" ref="I35">IF(Members[[#This Row],[Name]]&lt;&gt;"",MIN(IF(Shares[Shared by]=Members[[#This Row],[Name]],Shares[Share Date])),"")</f>
        <v>44321</v>
      </c>
      <c r="J3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45448</v>
      </c>
      <c r="K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35" s="43">
        <f>Members[[#This Row],[Sequences]]+(Members[[#This Row],[Lyrics]] +Members[[#This Row],[Singing Faces]]+Members[[#This Row],[Presets]]+Members[[#This Row],[Particle Effects]])/5</f>
        <v>6.2</v>
      </c>
      <c r="M35" s="10"/>
      <c r="N35" s="5"/>
      <c r="O35" s="5"/>
    </row>
    <row r="36" spans="2:15" ht="18.75" x14ac:dyDescent="0.3">
      <c r="B36" s="44" t="s">
        <v>683</v>
      </c>
      <c r="C36" s="45">
        <f>IF(Members[[#This Row],[Name]]&lt;&gt;"",(COUNTIFS(Shares[Shared by],Members[[#This Row],[Name]],Shares[File Type],"*sequence*")),"")</f>
        <v>2</v>
      </c>
      <c r="D36" s="45">
        <f>IF(Members[[#This Row],[Name]]&lt;&gt;"",COUNTIFS(Shares[Shared by],Members[[#This Row],[Name]],Shares[File Type],"*lyric*"),"")</f>
        <v>1</v>
      </c>
      <c r="E36" s="45">
        <f>IF(Members[[#This Row],[Name]]&lt;&gt;"",COUNTIFS(Shares[Shared by],Members[[#This Row],[Name]],Shares[File Type],"*singing*"),"")</f>
        <v>0</v>
      </c>
      <c r="F36" s="45">
        <f>IF(Members[[#This Row],[Name]]&lt;&gt;"",COUNTIFS(Shares[Shared by],Members[[#This Row],[Name]],Shares[File Type],"*presets*"),"")</f>
        <v>0</v>
      </c>
      <c r="G36" s="45">
        <f>IF(Members[[#This Row],[Name]]&lt;&gt;"",COUNTIFS(Shares[Shared by],Members[[#This Row],[Name]],Shares[File Type],"*particle*"),"")</f>
        <v>0</v>
      </c>
      <c r="H36" s="44">
        <f>IF(Members[[#This Row],[Name]]&lt;&gt;"",SUM(Members[[#This Row],[Sequences]:[Particle Effects]]),"")</f>
        <v>3</v>
      </c>
      <c r="I36" s="46">
        <f t="array" ref="I36">IF(Members[[#This Row],[Name]]&lt;&gt;"",MIN(IF(Shares[Shared by]=Members[[#This Row],[Name]],Shares[Share Date])),"")</f>
        <v>44320</v>
      </c>
      <c r="J3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44716</v>
      </c>
      <c r="K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6" s="43">
        <f>Members[[#This Row],[Sequences]]+(Members[[#This Row],[Lyrics]] +Members[[#This Row],[Singing Faces]]+Members[[#This Row],[Presets]]+Members[[#This Row],[Particle Effects]])/5</f>
        <v>2.2000000000000002</v>
      </c>
      <c r="M36" s="10"/>
      <c r="N36" s="5"/>
      <c r="O36" s="5"/>
    </row>
    <row r="37" spans="2:15" ht="18.75" x14ac:dyDescent="0.3">
      <c r="B37" s="44" t="s">
        <v>2352</v>
      </c>
      <c r="C37" s="45">
        <f>IF(Members[[#This Row],[Name]]&lt;&gt;"",(COUNTIFS(Shares[Shared by],Members[[#This Row],[Name]],Shares[File Type],"*sequence*")),"")</f>
        <v>1</v>
      </c>
      <c r="D37" s="45">
        <f>IF(Members[[#This Row],[Name]]&lt;&gt;"",COUNTIFS(Shares[Shared by],Members[[#This Row],[Name]],Shares[File Type],"*lyric*"),"")</f>
        <v>0</v>
      </c>
      <c r="E37" s="44">
        <f>IF(Members[[#This Row],[Name]]&lt;&gt;"",COUNTIFS(Shares[Shared by],Members[[#This Row],[Name]],Shares[File Type],"*singing*"),"")</f>
        <v>0</v>
      </c>
      <c r="F37" s="44">
        <f>IF(Members[[#This Row],[Name]]&lt;&gt;"",COUNTIFS(Shares[Shared by],Members[[#This Row],[Name]],Shares[File Type],"*presets*"),"")</f>
        <v>0</v>
      </c>
      <c r="G37" s="44">
        <f>IF(Members[[#This Row],[Name]]&lt;&gt;"",COUNTIFS(Shares[Shared by],Members[[#This Row],[Name]],Shares[File Type],"*particle*"),"")</f>
        <v>0</v>
      </c>
      <c r="H37" s="44">
        <f>IF(Members[[#This Row],[Name]]&lt;&gt;"",SUM(Members[[#This Row],[Sequences]:[Particle Effects]]),"")</f>
        <v>1</v>
      </c>
      <c r="I37" s="46">
        <f t="array" ref="I37">IF(Members[[#This Row],[Name]]&lt;&gt;"",MIN(IF(Shares[Shared by]=Members[[#This Row],[Name]],Shares[Share Date])),"")</f>
        <v>44442</v>
      </c>
      <c r="J3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44623</v>
      </c>
      <c r="K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7" s="43">
        <f>Members[[#This Row],[Sequences]]+(Members[[#This Row],[Lyrics]] +Members[[#This Row],[Singing Faces]]+Members[[#This Row],[Presets]]+Members[[#This Row],[Particle Effects]])/5</f>
        <v>1</v>
      </c>
      <c r="M37" s="10"/>
      <c r="N37" s="5"/>
      <c r="O37" s="5"/>
    </row>
    <row r="38" spans="2:15" ht="18.75" x14ac:dyDescent="0.3">
      <c r="B38" s="44" t="s">
        <v>2574</v>
      </c>
      <c r="C38" s="45">
        <f>IF(Members[[#This Row],[Name]]&lt;&gt;"",(COUNTIFS(Shares[Shared by],Members[[#This Row],[Name]],Shares[File Type],"*sequence*")),"")</f>
        <v>1</v>
      </c>
      <c r="D38" s="45">
        <f>IF(Members[[#This Row],[Name]]&lt;&gt;"",COUNTIFS(Shares[Shared by],Members[[#This Row],[Name]],Shares[File Type],"*lyric*"),"")</f>
        <v>1</v>
      </c>
      <c r="E38" s="44">
        <f>IF(Members[[#This Row],[Name]]&lt;&gt;"",COUNTIFS(Shares[Shared by],Members[[#This Row],[Name]],Shares[File Type],"*singing*"),"")</f>
        <v>0</v>
      </c>
      <c r="F38" s="44">
        <f>IF(Members[[#This Row],[Name]]&lt;&gt;"",COUNTIFS(Shares[Shared by],Members[[#This Row],[Name]],Shares[File Type],"*presets*"),"")</f>
        <v>0</v>
      </c>
      <c r="G38" s="44">
        <f>IF(Members[[#This Row],[Name]]&lt;&gt;"",COUNTIFS(Shares[Shared by],Members[[#This Row],[Name]],Shares[File Type],"*particle*"),"")</f>
        <v>0</v>
      </c>
      <c r="H38" s="44">
        <f>IF(Members[[#This Row],[Name]]&lt;&gt;"",SUM(Members[[#This Row],[Sequences]:[Particle Effects]]),"")</f>
        <v>2</v>
      </c>
      <c r="I38" s="46">
        <f t="array" ref="I38">IF(Members[[#This Row],[Name]]&lt;&gt;"",MIN(IF(Shares[Shared by]=Members[[#This Row],[Name]],Shares[Share Date])),"")</f>
        <v>44503</v>
      </c>
      <c r="J3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44715</v>
      </c>
      <c r="K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8" s="43">
        <f>Members[[#This Row],[Sequences]]+(Members[[#This Row],[Lyrics]] +Members[[#This Row],[Singing Faces]]+Members[[#This Row],[Presets]]+Members[[#This Row],[Particle Effects]])/5</f>
        <v>1.2</v>
      </c>
      <c r="M38" s="10"/>
      <c r="N38" s="5"/>
      <c r="O38" s="5"/>
    </row>
    <row r="39" spans="2:15" ht="18.75" x14ac:dyDescent="0.3">
      <c r="B39" s="44" t="s">
        <v>2428</v>
      </c>
      <c r="C39" s="45">
        <f>IF(Members[[#This Row],[Name]]&lt;&gt;"",(COUNTIFS(Shares[Shared by],Members[[#This Row],[Name]],Shares[File Type],"*sequence*")),"")</f>
        <v>1</v>
      </c>
      <c r="D39" s="45">
        <f>IF(Members[[#This Row],[Name]]&lt;&gt;"",COUNTIFS(Shares[Shared by],Members[[#This Row],[Name]],Shares[File Type],"*lyric*"),"")</f>
        <v>1</v>
      </c>
      <c r="E39" s="44">
        <f>IF(Members[[#This Row],[Name]]&lt;&gt;"",COUNTIFS(Shares[Shared by],Members[[#This Row],[Name]],Shares[File Type],"*singing*"),"")</f>
        <v>0</v>
      </c>
      <c r="F39" s="44">
        <f>IF(Members[[#This Row],[Name]]&lt;&gt;"",COUNTIFS(Shares[Shared by],Members[[#This Row],[Name]],Shares[File Type],"*presets*"),"")</f>
        <v>0</v>
      </c>
      <c r="G39" s="44">
        <f>IF(Members[[#This Row],[Name]]&lt;&gt;"",COUNTIFS(Shares[Shared by],Members[[#This Row],[Name]],Shares[File Type],"*particle*"),"")</f>
        <v>0</v>
      </c>
      <c r="H39" s="44">
        <f>IF(Members[[#This Row],[Name]]&lt;&gt;"",SUM(Members[[#This Row],[Sequences]:[Particle Effects]]),"")</f>
        <v>2</v>
      </c>
      <c r="I39" s="46">
        <f t="array" ref="I39">IF(Members[[#This Row],[Name]]&lt;&gt;"",MIN(IF(Shares[Shared by]=Members[[#This Row],[Name]],Shares[Share Date])),"")</f>
        <v>44462</v>
      </c>
      <c r="J3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44674</v>
      </c>
      <c r="K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39" s="43">
        <f>Members[[#This Row],[Sequences]]+(Members[[#This Row],[Lyrics]] +Members[[#This Row],[Singing Faces]]+Members[[#This Row],[Presets]]+Members[[#This Row],[Particle Effects]])/5</f>
        <v>1.2</v>
      </c>
      <c r="M39" s="10"/>
      <c r="N39" s="5"/>
      <c r="O39" s="5"/>
    </row>
    <row r="40" spans="2:15" ht="18.75" x14ac:dyDescent="0.3">
      <c r="B40" s="44" t="s">
        <v>2111</v>
      </c>
      <c r="C40" s="45">
        <f>IF(Members[[#This Row],[Name]]&lt;&gt;"",(COUNTIFS(Shares[Shared by],Members[[#This Row],[Name]],Shares[File Type],"*sequence*")),"")</f>
        <v>2</v>
      </c>
      <c r="D40" s="45">
        <f>IF(Members[[#This Row],[Name]]&lt;&gt;"",COUNTIFS(Shares[Shared by],Members[[#This Row],[Name]],Shares[File Type],"*lyric*"),"")</f>
        <v>1</v>
      </c>
      <c r="E40" s="45">
        <f>IF(Members[[#This Row],[Name]]&lt;&gt;"",COUNTIFS(Shares[Shared by],Members[[#This Row],[Name]],Shares[File Type],"*singing*"),"")</f>
        <v>0</v>
      </c>
      <c r="F40" s="45">
        <f>IF(Members[[#This Row],[Name]]&lt;&gt;"",COUNTIFS(Shares[Shared by],Members[[#This Row],[Name]],Shares[File Type],"*presets*"),"")</f>
        <v>0</v>
      </c>
      <c r="G40" s="45">
        <f>IF(Members[[#This Row],[Name]]&lt;&gt;"",COUNTIFS(Shares[Shared by],Members[[#This Row],[Name]],Shares[File Type],"*particle*"),"")</f>
        <v>0</v>
      </c>
      <c r="H40" s="44">
        <f>IF(Members[[#This Row],[Name]]&lt;&gt;"",SUM(Members[[#This Row],[Sequences]:[Particle Effects]]),"")</f>
        <v>3</v>
      </c>
      <c r="I40" s="46">
        <f t="array" ref="I40">IF(Members[[#This Row],[Name]]&lt;&gt;"",MIN(IF(Shares[Shared by]=Members[[#This Row],[Name]],Shares[Share Date])),"")</f>
        <v>44417</v>
      </c>
      <c r="J4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44813</v>
      </c>
      <c r="K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0" s="43">
        <f>Members[[#This Row],[Sequences]]+(Members[[#This Row],[Lyrics]] +Members[[#This Row],[Singing Faces]]+Members[[#This Row],[Presets]]+Members[[#This Row],[Particle Effects]])/5</f>
        <v>2.2000000000000002</v>
      </c>
      <c r="M40" s="10"/>
      <c r="N40" s="5"/>
      <c r="O40" s="5"/>
    </row>
    <row r="41" spans="2:15" ht="18.75" x14ac:dyDescent="0.3">
      <c r="B41" s="44" t="s">
        <v>2062</v>
      </c>
      <c r="C41" s="45">
        <f>IF(Members[[#This Row],[Name]]&lt;&gt;"",(COUNTIFS(Shares[Shared by],Members[[#This Row],[Name]],Shares[File Type],"*sequence*")),"")</f>
        <v>1</v>
      </c>
      <c r="D41" s="45">
        <f>IF(Members[[#This Row],[Name]]&lt;&gt;"",COUNTIFS(Shares[Shared by],Members[[#This Row],[Name]],Shares[File Type],"*lyric*"),"")</f>
        <v>2</v>
      </c>
      <c r="E41" s="45">
        <f>IF(Members[[#This Row],[Name]]&lt;&gt;"",COUNTIFS(Shares[Shared by],Members[[#This Row],[Name]],Shares[File Type],"*singing*"),"")</f>
        <v>0</v>
      </c>
      <c r="F41" s="45">
        <f>IF(Members[[#This Row],[Name]]&lt;&gt;"",COUNTIFS(Shares[Shared by],Members[[#This Row],[Name]],Shares[File Type],"*presets*"),"")</f>
        <v>0</v>
      </c>
      <c r="G41" s="45">
        <f>IF(Members[[#This Row],[Name]]&lt;&gt;"",COUNTIFS(Shares[Shared by],Members[[#This Row],[Name]],Shares[File Type],"*particle*"),"")</f>
        <v>0</v>
      </c>
      <c r="H41" s="44">
        <f>IF(Members[[#This Row],[Name]]&lt;&gt;"",SUM(Members[[#This Row],[Sequences]:[Particle Effects]]),"")</f>
        <v>3</v>
      </c>
      <c r="I41" s="46">
        <f t="array" ref="I41">IF(Members[[#This Row],[Name]]&lt;&gt;"",MIN(IF(Shares[Shared by]=Members[[#This Row],[Name]],Shares[Share Date])),"")</f>
        <v>44414</v>
      </c>
      <c r="J4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44657</v>
      </c>
      <c r="K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1" s="43">
        <f>Members[[#This Row],[Sequences]]+(Members[[#This Row],[Lyrics]] +Members[[#This Row],[Singing Faces]]+Members[[#This Row],[Presets]]+Members[[#This Row],[Particle Effects]])/5</f>
        <v>1.4</v>
      </c>
      <c r="M41" s="10"/>
      <c r="N41" s="5"/>
      <c r="O41" s="5"/>
    </row>
    <row r="42" spans="2:15" ht="18.75" x14ac:dyDescent="0.3">
      <c r="B42" s="44" t="s">
        <v>2227</v>
      </c>
      <c r="C42" s="45">
        <f>IF(Members[[#This Row],[Name]]&lt;&gt;"",(COUNTIFS(Shares[Shared by],Members[[#This Row],[Name]],Shares[File Type],"*sequence*")),"")</f>
        <v>1</v>
      </c>
      <c r="D42" s="45">
        <f>IF(Members[[#This Row],[Name]]&lt;&gt;"",COUNTIFS(Shares[Shared by],Members[[#This Row],[Name]],Shares[File Type],"*lyric*"),"")</f>
        <v>1</v>
      </c>
      <c r="E42" s="44">
        <f>IF(Members[[#This Row],[Name]]&lt;&gt;"",COUNTIFS(Shares[Shared by],Members[[#This Row],[Name]],Shares[File Type],"*singing*"),"")</f>
        <v>0</v>
      </c>
      <c r="F42" s="44">
        <f>IF(Members[[#This Row],[Name]]&lt;&gt;"",COUNTIFS(Shares[Shared by],Members[[#This Row],[Name]],Shares[File Type],"*presets*"),"")</f>
        <v>0</v>
      </c>
      <c r="G42" s="44">
        <f>IF(Members[[#This Row],[Name]]&lt;&gt;"",COUNTIFS(Shares[Shared by],Members[[#This Row],[Name]],Shares[File Type],"*particle*"),"")</f>
        <v>0</v>
      </c>
      <c r="H42" s="44">
        <f>IF(Members[[#This Row],[Name]]&lt;&gt;"",SUM(Members[[#This Row],[Sequences]:[Particle Effects]]),"")</f>
        <v>2</v>
      </c>
      <c r="I42" s="46">
        <f t="array" ref="I42">IF(Members[[#This Row],[Name]]&lt;&gt;"",MIN(IF(Shares[Shared by]=Members[[#This Row],[Name]],Shares[Share Date])),"")</f>
        <v>44429</v>
      </c>
      <c r="J4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44641</v>
      </c>
      <c r="K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2" s="43">
        <f>Members[[#This Row],[Sequences]]+(Members[[#This Row],[Lyrics]] +Members[[#This Row],[Singing Faces]]+Members[[#This Row],[Presets]]+Members[[#This Row],[Particle Effects]])/5</f>
        <v>1.2</v>
      </c>
      <c r="M42" s="10"/>
      <c r="N42" s="5"/>
      <c r="O42" s="5"/>
    </row>
    <row r="43" spans="2:15" ht="18.75" x14ac:dyDescent="0.3">
      <c r="B43" s="57" t="s">
        <v>1378</v>
      </c>
      <c r="C43" s="45">
        <f>IF(Members[[#This Row],[Name]]&lt;&gt;"",(COUNTIFS(Shares[Shared by],Members[[#This Row],[Name]],Shares[File Type],"*sequence*")),"")</f>
        <v>2</v>
      </c>
      <c r="D43" s="45">
        <f>IF(Members[[#This Row],[Name]]&lt;&gt;"",COUNTIFS(Shares[Shared by],Members[[#This Row],[Name]],Shares[File Type],"*lyric*"),"")</f>
        <v>0</v>
      </c>
      <c r="E43" s="45">
        <f>IF(Members[[#This Row],[Name]]&lt;&gt;"",COUNTIFS(Shares[Shared by],Members[[#This Row],[Name]],Shares[File Type],"*singing*"),"")</f>
        <v>10</v>
      </c>
      <c r="F43" s="44">
        <f>IF(Members[[#This Row],[Name]]&lt;&gt;"",COUNTIFS(Shares[Shared by],Members[[#This Row],[Name]],Shares[File Type],"*presets*"),"")</f>
        <v>0</v>
      </c>
      <c r="G43" s="44">
        <f>IF(Members[[#This Row],[Name]]&lt;&gt;"",COUNTIFS(Shares[Shared by],Members[[#This Row],[Name]],Shares[File Type],"*particle*"),"")</f>
        <v>0</v>
      </c>
      <c r="H43" s="44">
        <f>IF(Members[[#This Row],[Name]]&lt;&gt;"",SUM(Members[[#This Row],[Sequences]:[Particle Effects]]),"")</f>
        <v>12</v>
      </c>
      <c r="I43" s="46">
        <f t="array" ref="I43">IF(Members[[#This Row],[Name]]&lt;&gt;"",MIN(IF(Shares[Shared by]=Members[[#This Row],[Name]],Shares[Share Date])),"")</f>
        <v>44373</v>
      </c>
      <c r="J4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45042</v>
      </c>
      <c r="K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3" s="43">
        <f>Members[[#This Row],[Sequences]]+(Members[[#This Row],[Lyrics]] +Members[[#This Row],[Singing Faces]]+Members[[#This Row],[Presets]]+Members[[#This Row],[Particle Effects]])/5</f>
        <v>4</v>
      </c>
      <c r="M43" s="10"/>
      <c r="N43" s="5"/>
      <c r="O43" s="5"/>
    </row>
    <row r="44" spans="2:15" ht="18.75" x14ac:dyDescent="0.3">
      <c r="B44" s="44" t="s">
        <v>1991</v>
      </c>
      <c r="C44" s="45">
        <f>IF(Members[[#This Row],[Name]]&lt;&gt;"",(COUNTIFS(Shares[Shared by],Members[[#This Row],[Name]],Shares[File Type],"*sequence*")),"")</f>
        <v>2</v>
      </c>
      <c r="D44" s="45">
        <f>IF(Members[[#This Row],[Name]]&lt;&gt;"",COUNTIFS(Shares[Shared by],Members[[#This Row],[Name]],Shares[File Type],"*lyric*"),"")</f>
        <v>0</v>
      </c>
      <c r="E44" s="44">
        <f>IF(Members[[#This Row],[Name]]&lt;&gt;"",COUNTIFS(Shares[Shared by],Members[[#This Row],[Name]],Shares[File Type],"*singing*"),"")</f>
        <v>0</v>
      </c>
      <c r="F44" s="44">
        <f>IF(Members[[#This Row],[Name]]&lt;&gt;"",COUNTIFS(Shares[Shared by],Members[[#This Row],[Name]],Shares[File Type],"*presets*"),"")</f>
        <v>0</v>
      </c>
      <c r="G44" s="44">
        <f>IF(Members[[#This Row],[Name]]&lt;&gt;"",COUNTIFS(Shares[Shared by],Members[[#This Row],[Name]],Shares[File Type],"*particle*"),"")</f>
        <v>0</v>
      </c>
      <c r="H44" s="44">
        <f>IF(Members[[#This Row],[Name]]&lt;&gt;"",SUM(Members[[#This Row],[Sequences]:[Particle Effects]]),"")</f>
        <v>2</v>
      </c>
      <c r="I44" s="46">
        <f t="array" ref="I44">IF(Members[[#This Row],[Name]]&lt;&gt;"",MIN(IF(Shares[Shared by]=Members[[#This Row],[Name]],Shares[Share Date])),"")</f>
        <v>44406</v>
      </c>
      <c r="J4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44771</v>
      </c>
      <c r="K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44" s="43">
        <f>Members[[#This Row],[Sequences]]+(Members[[#This Row],[Lyrics]] +Members[[#This Row],[Singing Faces]]+Members[[#This Row],[Presets]]+Members[[#This Row],[Particle Effects]])/5</f>
        <v>2</v>
      </c>
      <c r="M44" s="10"/>
      <c r="N44" s="5"/>
      <c r="O44" s="5"/>
    </row>
    <row r="45" spans="2:15" ht="18.75" x14ac:dyDescent="0.3">
      <c r="B45" s="44" t="s">
        <v>728</v>
      </c>
      <c r="C45" s="45">
        <f>IF(Members[[#This Row],[Name]]&lt;&gt;"",(COUNTIFS(Shares[Shared by],Members[[#This Row],[Name]],Shares[File Type],"*sequence*")),"")</f>
        <v>4</v>
      </c>
      <c r="D45" s="45">
        <f>IF(Members[[#This Row],[Name]]&lt;&gt;"",COUNTIFS(Shares[Shared by],Members[[#This Row],[Name]],Shares[File Type],"*lyric*"),"")</f>
        <v>1</v>
      </c>
      <c r="E45" s="45">
        <f>IF(Members[[#This Row],[Name]]&lt;&gt;"",COUNTIFS(Shares[Shared by],Members[[#This Row],[Name]],Shares[File Type],"*singing*"),"")</f>
        <v>1</v>
      </c>
      <c r="F45" s="45">
        <f>IF(Members[[#This Row],[Name]]&lt;&gt;"",COUNTIFS(Shares[Shared by],Members[[#This Row],[Name]],Shares[File Type],"*presets*"),"")</f>
        <v>0</v>
      </c>
      <c r="G45" s="45">
        <f>IF(Members[[#This Row],[Name]]&lt;&gt;"",COUNTIFS(Shares[Shared by],Members[[#This Row],[Name]],Shares[File Type],"*particle*"),"")</f>
        <v>0</v>
      </c>
      <c r="H45" s="44">
        <f>IF(Members[[#This Row],[Name]]&lt;&gt;"",SUM(Members[[#This Row],[Sequences]:[Particle Effects]]),"")</f>
        <v>6</v>
      </c>
      <c r="I45" s="46">
        <f t="array" ref="I45">IF(Members[[#This Row],[Name]]&lt;&gt;"",MIN(IF(Shares[Shared by]=Members[[#This Row],[Name]],Shares[Share Date])),"")</f>
        <v>44321</v>
      </c>
      <c r="J4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45112</v>
      </c>
      <c r="K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45" s="43">
        <f>Members[[#This Row],[Sequences]]+(Members[[#This Row],[Lyrics]] +Members[[#This Row],[Singing Faces]]+Members[[#This Row],[Presets]]+Members[[#This Row],[Particle Effects]])/5</f>
        <v>4.4000000000000004</v>
      </c>
      <c r="M45" s="10"/>
      <c r="N45" s="5"/>
      <c r="O45" s="5"/>
    </row>
    <row r="46" spans="2:15" ht="18.75" x14ac:dyDescent="0.3">
      <c r="B46" s="44" t="s">
        <v>436</v>
      </c>
      <c r="C46" s="45">
        <f>IF(Members[[#This Row],[Name]]&lt;&gt;"",(COUNTIFS(Shares[Shared by],Members[[#This Row],[Name]],Shares[File Type],"*sequence*")),"")</f>
        <v>3</v>
      </c>
      <c r="D46" s="45">
        <f>IF(Members[[#This Row],[Name]]&lt;&gt;"",COUNTIFS(Shares[Shared by],Members[[#This Row],[Name]],Shares[File Type],"*lyric*"),"")</f>
        <v>0</v>
      </c>
      <c r="E46" s="45">
        <f>IF(Members[[#This Row],[Name]]&lt;&gt;"",COUNTIFS(Shares[Shared by],Members[[#This Row],[Name]],Shares[File Type],"*singing*"),"")</f>
        <v>0</v>
      </c>
      <c r="F46" s="45">
        <f>IF(Members[[#This Row],[Name]]&lt;&gt;"",COUNTIFS(Shares[Shared by],Members[[#This Row],[Name]],Shares[File Type],"*presets*"),"")</f>
        <v>0</v>
      </c>
      <c r="G46" s="45">
        <f>IF(Members[[#This Row],[Name]]&lt;&gt;"",COUNTIFS(Shares[Shared by],Members[[#This Row],[Name]],Shares[File Type],"*particle*"),"")</f>
        <v>0</v>
      </c>
      <c r="H46" s="44">
        <f>IF(Members[[#This Row],[Name]]&lt;&gt;"",SUM(Members[[#This Row],[Sequences]:[Particle Effects]]),"")</f>
        <v>3</v>
      </c>
      <c r="I46" s="46">
        <f t="array" ref="I46">IF(Members[[#This Row],[Name]]&lt;&gt;"",MIN(IF(Shares[Shared by]=Members[[#This Row],[Name]],Shares[Share Date])),"")</f>
        <v>44294</v>
      </c>
      <c r="J4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44842</v>
      </c>
      <c r="K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6" s="43">
        <f>Members[[#This Row],[Sequences]]+(Members[[#This Row],[Lyrics]] +Members[[#This Row],[Singing Faces]]+Members[[#This Row],[Presets]]+Members[[#This Row],[Particle Effects]])/5</f>
        <v>3</v>
      </c>
      <c r="M46" s="10"/>
      <c r="N46" s="5"/>
      <c r="O46" s="5"/>
    </row>
    <row r="47" spans="2:15" ht="18.75" x14ac:dyDescent="0.3">
      <c r="B47" s="44" t="s">
        <v>2114</v>
      </c>
      <c r="C47" s="45">
        <f>IF(Members[[#This Row],[Name]]&lt;&gt;"",(COUNTIFS(Shares[Shared by],Members[[#This Row],[Name]],Shares[File Type],"*sequence*")),"")</f>
        <v>3</v>
      </c>
      <c r="D47" s="45">
        <f>IF(Members[[#This Row],[Name]]&lt;&gt;"",COUNTIFS(Shares[Shared by],Members[[#This Row],[Name]],Shares[File Type],"*lyric*"),"")</f>
        <v>1</v>
      </c>
      <c r="E47" s="45">
        <f>IF(Members[[#This Row],[Name]]&lt;&gt;"",COUNTIFS(Shares[Shared by],Members[[#This Row],[Name]],Shares[File Type],"*singing*"),"")</f>
        <v>0</v>
      </c>
      <c r="F47" s="45">
        <f>IF(Members[[#This Row],[Name]]&lt;&gt;"",COUNTIFS(Shares[Shared by],Members[[#This Row],[Name]],Shares[File Type],"*presets*"),"")</f>
        <v>0</v>
      </c>
      <c r="G47" s="45">
        <f>IF(Members[[#This Row],[Name]]&lt;&gt;"",COUNTIFS(Shares[Shared by],Members[[#This Row],[Name]],Shares[File Type],"*particle*"),"")</f>
        <v>0</v>
      </c>
      <c r="H47" s="44">
        <f>IF(Members[[#This Row],[Name]]&lt;&gt;"",SUM(Members[[#This Row],[Sequences]:[Particle Effects]]),"")</f>
        <v>4</v>
      </c>
      <c r="I47" s="46">
        <f t="array" ref="I47">IF(Members[[#This Row],[Name]]&lt;&gt;"",MIN(IF(Shares[Shared by]=Members[[#This Row],[Name]],Shares[Share Date])),"")</f>
        <v>44418</v>
      </c>
      <c r="J4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44995</v>
      </c>
      <c r="K4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7" s="43">
        <f>Members[[#This Row],[Sequences]]+(Members[[#This Row],[Lyrics]] +Members[[#This Row],[Singing Faces]]+Members[[#This Row],[Presets]]+Members[[#This Row],[Particle Effects]])/5</f>
        <v>3.2</v>
      </c>
      <c r="M47" s="10"/>
      <c r="N47" s="5"/>
      <c r="O47" s="5"/>
    </row>
    <row r="48" spans="2:15" ht="18.75" x14ac:dyDescent="0.3">
      <c r="B48" s="44" t="s">
        <v>662</v>
      </c>
      <c r="C48" s="45">
        <f>IF(Members[[#This Row],[Name]]&lt;&gt;"",(COUNTIFS(Shares[Shared by],Members[[#This Row],[Name]],Shares[File Type],"*sequence*")),"")</f>
        <v>4</v>
      </c>
      <c r="D48" s="45">
        <f>IF(Members[[#This Row],[Name]]&lt;&gt;"",COUNTIFS(Shares[Shared by],Members[[#This Row],[Name]],Shares[File Type],"*lyric*"),"")</f>
        <v>3</v>
      </c>
      <c r="E48" s="45">
        <f>IF(Members[[#This Row],[Name]]&lt;&gt;"",COUNTIFS(Shares[Shared by],Members[[#This Row],[Name]],Shares[File Type],"*singing*"),"")</f>
        <v>0</v>
      </c>
      <c r="F48" s="45">
        <f>IF(Members[[#This Row],[Name]]&lt;&gt;"",COUNTIFS(Shares[Shared by],Members[[#This Row],[Name]],Shares[File Type],"*presets*"),"")</f>
        <v>0</v>
      </c>
      <c r="G48" s="45">
        <f>IF(Members[[#This Row],[Name]]&lt;&gt;"",COUNTIFS(Shares[Shared by],Members[[#This Row],[Name]],Shares[File Type],"*particle*"),"")</f>
        <v>0</v>
      </c>
      <c r="H48" s="44">
        <f>IF(Members[[#This Row],[Name]]&lt;&gt;"",SUM(Members[[#This Row],[Sequences]:[Particle Effects]]),"")</f>
        <v>7</v>
      </c>
      <c r="I48" s="46">
        <f t="array" ref="I48">IF(Members[[#This Row],[Name]]&lt;&gt;"",MIN(IF(Shares[Shared by]=Members[[#This Row],[Name]],Shares[Share Date])),"")</f>
        <v>44319</v>
      </c>
      <c r="J4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45141</v>
      </c>
      <c r="K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48" s="43">
        <f>Members[[#This Row],[Sequences]]+(Members[[#This Row],[Lyrics]] +Members[[#This Row],[Singing Faces]]+Members[[#This Row],[Presets]]+Members[[#This Row],[Particle Effects]])/5</f>
        <v>4.5999999999999996</v>
      </c>
      <c r="M48" s="10"/>
      <c r="N48" s="5"/>
      <c r="O48" s="5"/>
    </row>
    <row r="49" spans="2:15" ht="18.75" x14ac:dyDescent="0.3">
      <c r="B49" s="44" t="s">
        <v>2028</v>
      </c>
      <c r="C49" s="45">
        <f>IF(Members[[#This Row],[Name]]&lt;&gt;"",(COUNTIFS(Shares[Shared by],Members[[#This Row],[Name]],Shares[File Type],"*sequence*")),"")</f>
        <v>3</v>
      </c>
      <c r="D49" s="45">
        <f>IF(Members[[#This Row],[Name]]&lt;&gt;"",COUNTIFS(Shares[Shared by],Members[[#This Row],[Name]],Shares[File Type],"*lyric*"),"")</f>
        <v>0</v>
      </c>
      <c r="E49" s="44">
        <f>IF(Members[[#This Row],[Name]]&lt;&gt;"",COUNTIFS(Shares[Shared by],Members[[#This Row],[Name]],Shares[File Type],"*singing*"),"")</f>
        <v>0</v>
      </c>
      <c r="F49" s="44">
        <f>IF(Members[[#This Row],[Name]]&lt;&gt;"",COUNTIFS(Shares[Shared by],Members[[#This Row],[Name]],Shares[File Type],"*presets*"),"")</f>
        <v>0</v>
      </c>
      <c r="G49" s="44">
        <f>IF(Members[[#This Row],[Name]]&lt;&gt;"",COUNTIFS(Shares[Shared by],Members[[#This Row],[Name]],Shares[File Type],"*particle*"),"")</f>
        <v>0</v>
      </c>
      <c r="H49" s="44">
        <f>IF(Members[[#This Row],[Name]]&lt;&gt;"",SUM(Members[[#This Row],[Sequences]:[Particle Effects]]),"")</f>
        <v>3</v>
      </c>
      <c r="I49" s="46">
        <f t="array" ref="I49">IF(Members[[#This Row],[Name]]&lt;&gt;"",MIN(IF(Shares[Shared by]=Members[[#This Row],[Name]],Shares[Share Date])),"")</f>
        <v>44409</v>
      </c>
      <c r="J4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44958</v>
      </c>
      <c r="K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49" s="43">
        <f>Members[[#This Row],[Sequences]]+(Members[[#This Row],[Lyrics]] +Members[[#This Row],[Singing Faces]]+Members[[#This Row],[Presets]]+Members[[#This Row],[Particle Effects]])/5</f>
        <v>3</v>
      </c>
      <c r="M49" s="10"/>
      <c r="N49" s="5"/>
      <c r="O49" s="5"/>
    </row>
    <row r="50" spans="2:15" ht="18.75" x14ac:dyDescent="0.3">
      <c r="B50" s="44" t="s">
        <v>299</v>
      </c>
      <c r="C50" s="45">
        <f>IF(Members[[#This Row],[Name]]&lt;&gt;"",(COUNTIFS(Shares[Shared by],Members[[#This Row],[Name]],Shares[File Type],"*sequence*")),"")</f>
        <v>2</v>
      </c>
      <c r="D50" s="45">
        <f>IF(Members[[#This Row],[Name]]&lt;&gt;"",COUNTIFS(Shares[Shared by],Members[[#This Row],[Name]],Shares[File Type],"*lyric*"),"")</f>
        <v>0</v>
      </c>
      <c r="E50" s="45">
        <f>IF(Members[[#This Row],[Name]]&lt;&gt;"",COUNTIFS(Shares[Shared by],Members[[#This Row],[Name]],Shares[File Type],"*singing*"),"")</f>
        <v>0</v>
      </c>
      <c r="F50" s="45">
        <f>IF(Members[[#This Row],[Name]]&lt;&gt;"",COUNTIFS(Shares[Shared by],Members[[#This Row],[Name]],Shares[File Type],"*presets*"),"")</f>
        <v>0</v>
      </c>
      <c r="G50" s="45">
        <f>IF(Members[[#This Row],[Name]]&lt;&gt;"",COUNTIFS(Shares[Shared by],Members[[#This Row],[Name]],Shares[File Type],"*particle*"),"")</f>
        <v>0</v>
      </c>
      <c r="H50" s="44">
        <f>IF(Members[[#This Row],[Name]]&lt;&gt;"",SUM(Members[[#This Row],[Sequences]:[Particle Effects]]),"")</f>
        <v>2</v>
      </c>
      <c r="I50" s="46">
        <f t="array" ref="I50">IF(Members[[#This Row],[Name]]&lt;&gt;"",MIN(IF(Shares[Shared by]=Members[[#This Row],[Name]],Shares[Share Date])),"")</f>
        <v>44275</v>
      </c>
      <c r="J5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44640</v>
      </c>
      <c r="K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0" s="43">
        <f>Members[[#This Row],[Sequences]]+(Members[[#This Row],[Lyrics]] +Members[[#This Row],[Singing Faces]]+Members[[#This Row],[Presets]]+Members[[#This Row],[Particle Effects]])/5</f>
        <v>2</v>
      </c>
      <c r="M50" s="10"/>
      <c r="N50" s="5"/>
      <c r="O50" s="5"/>
    </row>
    <row r="51" spans="2:15" ht="18.75" x14ac:dyDescent="0.3">
      <c r="B51" s="44" t="s">
        <v>2024</v>
      </c>
      <c r="C51" s="45">
        <f>IF(Members[[#This Row],[Name]]&lt;&gt;"",(COUNTIFS(Shares[Shared by],Members[[#This Row],[Name]],Shares[File Type],"*sequence*")),"")</f>
        <v>2</v>
      </c>
      <c r="D51" s="45">
        <f>IF(Members[[#This Row],[Name]]&lt;&gt;"",COUNTIFS(Shares[Shared by],Members[[#This Row],[Name]],Shares[File Type],"*lyric*"),"")</f>
        <v>2</v>
      </c>
      <c r="E51" s="44">
        <f>IF(Members[[#This Row],[Name]]&lt;&gt;"",COUNTIFS(Shares[Shared by],Members[[#This Row],[Name]],Shares[File Type],"*singing*"),"")</f>
        <v>0</v>
      </c>
      <c r="F51" s="44">
        <f>IF(Members[[#This Row],[Name]]&lt;&gt;"",COUNTIFS(Shares[Shared by],Members[[#This Row],[Name]],Shares[File Type],"*presets*"),"")</f>
        <v>0</v>
      </c>
      <c r="G51" s="44">
        <f>IF(Members[[#This Row],[Name]]&lt;&gt;"",COUNTIFS(Shares[Shared by],Members[[#This Row],[Name]],Shares[File Type],"*particle*"),"")</f>
        <v>0</v>
      </c>
      <c r="H51" s="44">
        <f>IF(Members[[#This Row],[Name]]&lt;&gt;"",SUM(Members[[#This Row],[Sequences]:[Particle Effects]]),"")</f>
        <v>4</v>
      </c>
      <c r="I51" s="46">
        <f t="array" ref="I51">IF(Members[[#This Row],[Name]]&lt;&gt;"",MIN(IF(Shares[Shared by]=Members[[#This Row],[Name]],Shares[Share Date])),"")</f>
        <v>44409</v>
      </c>
      <c r="J5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44835</v>
      </c>
      <c r="K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1" s="43">
        <f>Members[[#This Row],[Sequences]]+(Members[[#This Row],[Lyrics]] +Members[[#This Row],[Singing Faces]]+Members[[#This Row],[Presets]]+Members[[#This Row],[Particle Effects]])/5</f>
        <v>2.4</v>
      </c>
      <c r="M51" s="10"/>
      <c r="N51" s="5"/>
      <c r="O51" s="5"/>
    </row>
    <row r="52" spans="2:15" ht="18.75" x14ac:dyDescent="0.3">
      <c r="B52" s="44" t="s">
        <v>2300</v>
      </c>
      <c r="C52" s="45">
        <f>IF(Members[[#This Row],[Name]]&lt;&gt;"",(COUNTIFS(Shares[Shared by],Members[[#This Row],[Name]],Shares[File Type],"*sequence*")),"")</f>
        <v>1</v>
      </c>
      <c r="D52" s="45">
        <f>IF(Members[[#This Row],[Name]]&lt;&gt;"",COUNTIFS(Shares[Shared by],Members[[#This Row],[Name]],Shares[File Type],"*lyric*"),"")</f>
        <v>0</v>
      </c>
      <c r="E52" s="44">
        <f>IF(Members[[#This Row],[Name]]&lt;&gt;"",COUNTIFS(Shares[Shared by],Members[[#This Row],[Name]],Shares[File Type],"*singing*"),"")</f>
        <v>0</v>
      </c>
      <c r="F52" s="44">
        <f>IF(Members[[#This Row],[Name]]&lt;&gt;"",COUNTIFS(Shares[Shared by],Members[[#This Row],[Name]],Shares[File Type],"*presets*"),"")</f>
        <v>0</v>
      </c>
      <c r="G52" s="44">
        <f>IF(Members[[#This Row],[Name]]&lt;&gt;"",COUNTIFS(Shares[Shared by],Members[[#This Row],[Name]],Shares[File Type],"*particle*"),"")</f>
        <v>0</v>
      </c>
      <c r="H52" s="44">
        <f>IF(Members[[#This Row],[Name]]&lt;&gt;"",SUM(Members[[#This Row],[Sequences]:[Particle Effects]]),"")</f>
        <v>1</v>
      </c>
      <c r="I52" s="46">
        <f t="array" ref="I52">IF(Members[[#This Row],[Name]]&lt;&gt;"",MIN(IF(Shares[Shared by]=Members[[#This Row],[Name]],Shares[Share Date])),"")</f>
        <v>44437</v>
      </c>
      <c r="J5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44620</v>
      </c>
      <c r="K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2" s="43">
        <f>Members[[#This Row],[Sequences]]+(Members[[#This Row],[Lyrics]] +Members[[#This Row],[Singing Faces]]+Members[[#This Row],[Presets]]+Members[[#This Row],[Particle Effects]])/5</f>
        <v>1</v>
      </c>
      <c r="M52" s="10"/>
      <c r="N52" s="5"/>
      <c r="O52" s="5"/>
    </row>
    <row r="53" spans="2:15" ht="18.75" x14ac:dyDescent="0.3">
      <c r="B53" s="44" t="s">
        <v>558</v>
      </c>
      <c r="C53" s="45">
        <f>IF(Members[[#This Row],[Name]]&lt;&gt;"",(COUNTIFS(Shares[Shared by],Members[[#This Row],[Name]],Shares[File Type],"*sequence*")),"")</f>
        <v>7</v>
      </c>
      <c r="D53" s="45">
        <f>IF(Members[[#This Row],[Name]]&lt;&gt;"",COUNTIFS(Shares[Shared by],Members[[#This Row],[Name]],Shares[File Type],"*lyric*"),"")</f>
        <v>0</v>
      </c>
      <c r="E53" s="45">
        <f>IF(Members[[#This Row],[Name]]&lt;&gt;"",COUNTIFS(Shares[Shared by],Members[[#This Row],[Name]],Shares[File Type],"*singing*"),"")</f>
        <v>3</v>
      </c>
      <c r="F53" s="45">
        <f>IF(Members[[#This Row],[Name]]&lt;&gt;"",COUNTIFS(Shares[Shared by],Members[[#This Row],[Name]],Shares[File Type],"*presets*"),"")</f>
        <v>0</v>
      </c>
      <c r="G53" s="45">
        <f>IF(Members[[#This Row],[Name]]&lt;&gt;"",COUNTIFS(Shares[Shared by],Members[[#This Row],[Name]],Shares[File Type],"*particle*"),"")</f>
        <v>0</v>
      </c>
      <c r="H53" s="44">
        <f>IF(Members[[#This Row],[Name]]&lt;&gt;"",SUM(Members[[#This Row],[Sequences]:[Particle Effects]]),"")</f>
        <v>10</v>
      </c>
      <c r="I53" s="46">
        <f t="array" ref="I53">IF(Members[[#This Row],[Name]]&lt;&gt;"",MIN(IF(Shares[Shared by]=Members[[#This Row],[Name]],Shares[Share Date])),"")</f>
        <v>44310</v>
      </c>
      <c r="J5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45681</v>
      </c>
      <c r="K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53" s="43">
        <f>Members[[#This Row],[Sequences]]+(Members[[#This Row],[Lyrics]] +Members[[#This Row],[Singing Faces]]+Members[[#This Row],[Presets]]+Members[[#This Row],[Particle Effects]])/5</f>
        <v>7.6</v>
      </c>
      <c r="M53" s="10"/>
      <c r="N53" s="5"/>
      <c r="O53" s="5"/>
    </row>
    <row r="54" spans="2:15" ht="18.75" x14ac:dyDescent="0.3">
      <c r="B54" s="44" t="s">
        <v>506</v>
      </c>
      <c r="C54" s="45">
        <f>IF(Members[[#This Row],[Name]]&lt;&gt;"",(COUNTIFS(Shares[Shared by],Members[[#This Row],[Name]],Shares[File Type],"*sequence*")),"")</f>
        <v>2</v>
      </c>
      <c r="D54" s="45">
        <f>IF(Members[[#This Row],[Name]]&lt;&gt;"",COUNTIFS(Shares[Shared by],Members[[#This Row],[Name]],Shares[File Type],"*lyric*"),"")</f>
        <v>0</v>
      </c>
      <c r="E54" s="45">
        <f>IF(Members[[#This Row],[Name]]&lt;&gt;"",COUNTIFS(Shares[Shared by],Members[[#This Row],[Name]],Shares[File Type],"*singing*"),"")</f>
        <v>0</v>
      </c>
      <c r="F54" s="45">
        <f>IF(Members[[#This Row],[Name]]&lt;&gt;"",COUNTIFS(Shares[Shared by],Members[[#This Row],[Name]],Shares[File Type],"*presets*"),"")</f>
        <v>0</v>
      </c>
      <c r="G54" s="45">
        <f>IF(Members[[#This Row],[Name]]&lt;&gt;"",COUNTIFS(Shares[Shared by],Members[[#This Row],[Name]],Shares[File Type],"*particle*"),"")</f>
        <v>0</v>
      </c>
      <c r="H54" s="44">
        <f>IF(Members[[#This Row],[Name]]&lt;&gt;"",SUM(Members[[#This Row],[Sequences]:[Particle Effects]]),"")</f>
        <v>2</v>
      </c>
      <c r="I54" s="46">
        <f t="array" ref="I54">IF(Members[[#This Row],[Name]]&lt;&gt;"",MIN(IF(Shares[Shared by]=Members[[#This Row],[Name]],Shares[Share Date])),"")</f>
        <v>44304</v>
      </c>
      <c r="J5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44669</v>
      </c>
      <c r="K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4" s="43">
        <f>Members[[#This Row],[Sequences]]+(Members[[#This Row],[Lyrics]] +Members[[#This Row],[Singing Faces]]+Members[[#This Row],[Presets]]+Members[[#This Row],[Particle Effects]])/5</f>
        <v>2</v>
      </c>
      <c r="M54" s="10"/>
      <c r="N54" s="5"/>
      <c r="O54" s="5"/>
    </row>
    <row r="55" spans="2:15" ht="18.75" x14ac:dyDescent="0.3">
      <c r="B55" s="44" t="s">
        <v>2512</v>
      </c>
      <c r="C55" s="45">
        <f>IF(Members[[#This Row],[Name]]&lt;&gt;"",(COUNTIFS(Shares[Shared by],Members[[#This Row],[Name]],Shares[File Type],"*sequence*")),"")</f>
        <v>1</v>
      </c>
      <c r="D55" s="45">
        <f>IF(Members[[#This Row],[Name]]&lt;&gt;"",COUNTIFS(Shares[Shared by],Members[[#This Row],[Name]],Shares[File Type],"*lyric*"),"")</f>
        <v>0</v>
      </c>
      <c r="E55" s="44">
        <f>IF(Members[[#This Row],[Name]]&lt;&gt;"",COUNTIFS(Shares[Shared by],Members[[#This Row],[Name]],Shares[File Type],"*singing*"),"")</f>
        <v>0</v>
      </c>
      <c r="F55" s="44">
        <f>IF(Members[[#This Row],[Name]]&lt;&gt;"",COUNTIFS(Shares[Shared by],Members[[#This Row],[Name]],Shares[File Type],"*presets*"),"")</f>
        <v>0</v>
      </c>
      <c r="G55" s="44">
        <f>IF(Members[[#This Row],[Name]]&lt;&gt;"",COUNTIFS(Shares[Shared by],Members[[#This Row],[Name]],Shares[File Type],"*particle*"),"")</f>
        <v>0</v>
      </c>
      <c r="H55" s="44">
        <f>IF(Members[[#This Row],[Name]]&lt;&gt;"",SUM(Members[[#This Row],[Sequences]:[Particle Effects]]),"")</f>
        <v>1</v>
      </c>
      <c r="I55" s="46">
        <f t="array" ref="I55">IF(Members[[#This Row],[Name]]&lt;&gt;"",MIN(IF(Shares[Shared by]=Members[[#This Row],[Name]],Shares[Share Date])),"")</f>
        <v>44487</v>
      </c>
      <c r="J5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44669</v>
      </c>
      <c r="K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5" s="43">
        <f>Members[[#This Row],[Sequences]]+(Members[[#This Row],[Lyrics]] +Members[[#This Row],[Singing Faces]]+Members[[#This Row],[Presets]]+Members[[#This Row],[Particle Effects]])/5</f>
        <v>1</v>
      </c>
      <c r="M55" s="10"/>
      <c r="N55" s="5"/>
      <c r="O55" s="5"/>
    </row>
    <row r="56" spans="2:15" ht="18.75" x14ac:dyDescent="0.3">
      <c r="B56" s="44" t="s">
        <v>2071</v>
      </c>
      <c r="C56" s="45">
        <f>IF(Members[[#This Row],[Name]]&lt;&gt;"",(COUNTIFS(Shares[Shared by],Members[[#This Row],[Name]],Shares[File Type],"*sequence*")),"")</f>
        <v>1</v>
      </c>
      <c r="D56" s="45">
        <f>IF(Members[[#This Row],[Name]]&lt;&gt;"",COUNTIFS(Shares[Shared by],Members[[#This Row],[Name]],Shares[File Type],"*lyric*"),"")</f>
        <v>0</v>
      </c>
      <c r="E56" s="45">
        <f>IF(Members[[#This Row],[Name]]&lt;&gt;"",COUNTIFS(Shares[Shared by],Members[[#This Row],[Name]],Shares[File Type],"*singing*"),"")</f>
        <v>0</v>
      </c>
      <c r="F56" s="45">
        <f>IF(Members[[#This Row],[Name]]&lt;&gt;"",COUNTIFS(Shares[Shared by],Members[[#This Row],[Name]],Shares[File Type],"*presets*"),"")</f>
        <v>0</v>
      </c>
      <c r="G56" s="45">
        <f>IF(Members[[#This Row],[Name]]&lt;&gt;"",COUNTIFS(Shares[Shared by],Members[[#This Row],[Name]],Shares[File Type],"*particle*"),"")</f>
        <v>0</v>
      </c>
      <c r="H56" s="44">
        <f>IF(Members[[#This Row],[Name]]&lt;&gt;"",SUM(Members[[#This Row],[Sequences]:[Particle Effects]]),"")</f>
        <v>1</v>
      </c>
      <c r="I56" s="46">
        <f t="array" ref="I56">IF(Members[[#This Row],[Name]]&lt;&gt;"",MIN(IF(Shares[Shared by]=Members[[#This Row],[Name]],Shares[Share Date])),"")</f>
        <v>44414</v>
      </c>
      <c r="J5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44598</v>
      </c>
      <c r="K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6" s="43">
        <f>Members[[#This Row],[Sequences]]+(Members[[#This Row],[Lyrics]] +Members[[#This Row],[Singing Faces]]+Members[[#This Row],[Presets]]+Members[[#This Row],[Particle Effects]])/5</f>
        <v>1</v>
      </c>
      <c r="M56" s="10"/>
      <c r="N56" s="5"/>
      <c r="O56" s="5"/>
    </row>
    <row r="57" spans="2:15" ht="18.75" x14ac:dyDescent="0.3">
      <c r="B57" s="44" t="s">
        <v>132</v>
      </c>
      <c r="C57" s="45">
        <f>IF(Members[[#This Row],[Name]]&lt;&gt;"",(COUNTIFS(Shares[Shared by],Members[[#This Row],[Name]],Shares[File Type],"*sequence*")),"")</f>
        <v>5</v>
      </c>
      <c r="D57" s="45">
        <f>IF(Members[[#This Row],[Name]]&lt;&gt;"",COUNTIFS(Shares[Shared by],Members[[#This Row],[Name]],Shares[File Type],"*lyric*"),"")</f>
        <v>4</v>
      </c>
      <c r="E57" s="45">
        <f>IF(Members[[#This Row],[Name]]&lt;&gt;"",COUNTIFS(Shares[Shared by],Members[[#This Row],[Name]],Shares[File Type],"*singing*"),"")</f>
        <v>0</v>
      </c>
      <c r="F57" s="45">
        <f>IF(Members[[#This Row],[Name]]&lt;&gt;"",COUNTIFS(Shares[Shared by],Members[[#This Row],[Name]],Shares[File Type],"*presets*"),"")</f>
        <v>0</v>
      </c>
      <c r="G57" s="45">
        <f>IF(Members[[#This Row],[Name]]&lt;&gt;"",COUNTIFS(Shares[Shared by],Members[[#This Row],[Name]],Shares[File Type],"*particle*"),"")</f>
        <v>0</v>
      </c>
      <c r="H57" s="44">
        <f>IF(Members[[#This Row],[Name]]&lt;&gt;"",SUM(Members[[#This Row],[Sequences]:[Particle Effects]]),"")</f>
        <v>9</v>
      </c>
      <c r="I57" s="46">
        <f t="array" ref="I57">IF(Members[[#This Row],[Name]]&lt;&gt;"",MIN(IF(Shares[Shared by]=Members[[#This Row],[Name]],Shares[Share Date])),"")</f>
        <v>44259</v>
      </c>
      <c r="J5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45295</v>
      </c>
      <c r="K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57" s="43">
        <f>Members[[#This Row],[Sequences]]+(Members[[#This Row],[Lyrics]] +Members[[#This Row],[Singing Faces]]+Members[[#This Row],[Presets]]+Members[[#This Row],[Particle Effects]])/5</f>
        <v>5.8</v>
      </c>
      <c r="M57" s="10"/>
      <c r="N57" s="5"/>
      <c r="O57" s="5"/>
    </row>
    <row r="58" spans="2:15" ht="18.75" x14ac:dyDescent="0.3">
      <c r="B58" s="59" t="s">
        <v>2203</v>
      </c>
      <c r="C58" s="45">
        <f>IF(Members[[#This Row],[Name]]&lt;&gt;"",(COUNTIFS(Shares[Shared by],Members[[#This Row],[Name]],Shares[File Type],"*sequence*")),"")</f>
        <v>1</v>
      </c>
      <c r="D58" s="45">
        <f>IF(Members[[#This Row],[Name]]&lt;&gt;"",COUNTIFS(Shares[Shared by],Members[[#This Row],[Name]],Shares[File Type],"*lyric*"),"")</f>
        <v>0</v>
      </c>
      <c r="E58" s="45">
        <f>IF(Members[[#This Row],[Name]]&lt;&gt;"",COUNTIFS(Shares[Shared by],Members[[#This Row],[Name]],Shares[File Type],"*singing*"),"")</f>
        <v>0</v>
      </c>
      <c r="F58" s="45">
        <f>IF(Members[[#This Row],[Name]]&lt;&gt;"",COUNTIFS(Shares[Shared by],Members[[#This Row],[Name]],Shares[File Type],"*presets*"),"")</f>
        <v>0</v>
      </c>
      <c r="G58" s="45">
        <f>IF(Members[[#This Row],[Name]]&lt;&gt;"",COUNTIFS(Shares[Shared by],Members[[#This Row],[Name]],Shares[File Type],"*particle*"),"")</f>
        <v>0</v>
      </c>
      <c r="H58" s="44">
        <f>IF(Members[[#This Row],[Name]]&lt;&gt;"",SUM(Members[[#This Row],[Sequences]:[Particle Effects]]),"")</f>
        <v>1</v>
      </c>
      <c r="I58" s="46">
        <f t="array" ref="I58">IF(Members[[#This Row],[Name]]&lt;&gt;"",MIN(IF(Shares[Shared by]=Members[[#This Row],[Name]],Shares[Share Date])),"")</f>
        <v>44427</v>
      </c>
      <c r="J5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44611</v>
      </c>
      <c r="K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8" s="43">
        <f>Members[[#This Row],[Sequences]]+(Members[[#This Row],[Lyrics]] +Members[[#This Row],[Singing Faces]]+Members[[#This Row],[Presets]]+Members[[#This Row],[Particle Effects]])/5</f>
        <v>1</v>
      </c>
      <c r="M58" s="10"/>
      <c r="N58" s="5"/>
      <c r="O58" s="5"/>
    </row>
    <row r="59" spans="2:15" ht="18.75" x14ac:dyDescent="0.3">
      <c r="B59" s="44" t="s">
        <v>604</v>
      </c>
      <c r="C59" s="45">
        <f>IF(Members[[#This Row],[Name]]&lt;&gt;"",(COUNTIFS(Shares[Shared by],Members[[#This Row],[Name]],Shares[File Type],"*sequence*")),"")</f>
        <v>2</v>
      </c>
      <c r="D59" s="45">
        <f>IF(Members[[#This Row],[Name]]&lt;&gt;"",COUNTIFS(Shares[Shared by],Members[[#This Row],[Name]],Shares[File Type],"*lyric*"),"")</f>
        <v>2</v>
      </c>
      <c r="E59" s="45">
        <f>IF(Members[[#This Row],[Name]]&lt;&gt;"",COUNTIFS(Shares[Shared by],Members[[#This Row],[Name]],Shares[File Type],"*singing*"),"")</f>
        <v>0</v>
      </c>
      <c r="F59" s="45">
        <f>IF(Members[[#This Row],[Name]]&lt;&gt;"",COUNTIFS(Shares[Shared by],Members[[#This Row],[Name]],Shares[File Type],"*presets*"),"")</f>
        <v>0</v>
      </c>
      <c r="G59" s="45">
        <f>IF(Members[[#This Row],[Name]]&lt;&gt;"",COUNTIFS(Shares[Shared by],Members[[#This Row],[Name]],Shares[File Type],"*particle*"),"")</f>
        <v>0</v>
      </c>
      <c r="H59" s="44">
        <f>IF(Members[[#This Row],[Name]]&lt;&gt;"",SUM(Members[[#This Row],[Sequences]:[Particle Effects]]),"")</f>
        <v>4</v>
      </c>
      <c r="I59" s="46">
        <f t="array" ref="I59">IF(Members[[#This Row],[Name]]&lt;&gt;"",MIN(IF(Shares[Shared by]=Members[[#This Row],[Name]],Shares[Share Date])),"")</f>
        <v>44347</v>
      </c>
      <c r="J5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44773</v>
      </c>
      <c r="K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59" s="43">
        <f>Members[[#This Row],[Sequences]]+(Members[[#This Row],[Lyrics]] +Members[[#This Row],[Singing Faces]]+Members[[#This Row],[Presets]]+Members[[#This Row],[Particle Effects]])/5</f>
        <v>2.4</v>
      </c>
      <c r="M59" s="10"/>
      <c r="N59" s="5"/>
      <c r="O59" s="5"/>
    </row>
    <row r="60" spans="2:15" ht="18.75" x14ac:dyDescent="0.3">
      <c r="B60" s="44" t="s">
        <v>1960</v>
      </c>
      <c r="C60" s="45">
        <f>IF(Members[[#This Row],[Name]]&lt;&gt;"",(COUNTIFS(Shares[Shared by],Members[[#This Row],[Name]],Shares[File Type],"*sequence*")),"")</f>
        <v>1</v>
      </c>
      <c r="D60" s="45">
        <f>IF(Members[[#This Row],[Name]]&lt;&gt;"",COUNTIFS(Shares[Shared by],Members[[#This Row],[Name]],Shares[File Type],"*lyric*"),"")</f>
        <v>1</v>
      </c>
      <c r="E60" s="44">
        <f>IF(Members[[#This Row],[Name]]&lt;&gt;"",COUNTIFS(Shares[Shared by],Members[[#This Row],[Name]],Shares[File Type],"*singing*"),"")</f>
        <v>0</v>
      </c>
      <c r="F60" s="44">
        <f>IF(Members[[#This Row],[Name]]&lt;&gt;"",COUNTIFS(Shares[Shared by],Members[[#This Row],[Name]],Shares[File Type],"*presets*"),"")</f>
        <v>0</v>
      </c>
      <c r="G60" s="44">
        <f>IF(Members[[#This Row],[Name]]&lt;&gt;"",COUNTIFS(Shares[Shared by],Members[[#This Row],[Name]],Shares[File Type],"*particle*"),"")</f>
        <v>0</v>
      </c>
      <c r="H60" s="44">
        <f>IF(Members[[#This Row],[Name]]&lt;&gt;"",SUM(Members[[#This Row],[Sequences]:[Particle Effects]]),"")</f>
        <v>2</v>
      </c>
      <c r="I60" s="46">
        <f t="array" ref="I60">IF(Members[[#This Row],[Name]]&lt;&gt;"",MIN(IF(Shares[Shared by]=Members[[#This Row],[Name]],Shares[Share Date])),"")</f>
        <v>44404</v>
      </c>
      <c r="J6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44619</v>
      </c>
      <c r="K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0" s="43">
        <f>Members[[#This Row],[Sequences]]+(Members[[#This Row],[Lyrics]] +Members[[#This Row],[Singing Faces]]+Members[[#This Row],[Presets]]+Members[[#This Row],[Particle Effects]])/5</f>
        <v>1.2</v>
      </c>
      <c r="M60" s="10"/>
      <c r="N60" s="5"/>
      <c r="O60" s="5"/>
    </row>
    <row r="61" spans="2:15" ht="18.75" x14ac:dyDescent="0.3">
      <c r="B61" s="44" t="s">
        <v>904</v>
      </c>
      <c r="C61" s="45">
        <f>IF(Members[[#This Row],[Name]]&lt;&gt;"",(COUNTIFS(Shares[Shared by],Members[[#This Row],[Name]],Shares[File Type],"*sequence*")),"")</f>
        <v>2</v>
      </c>
      <c r="D61" s="45">
        <f>IF(Members[[#This Row],[Name]]&lt;&gt;"",COUNTIFS(Shares[Shared by],Members[[#This Row],[Name]],Shares[File Type],"*lyric*"),"")</f>
        <v>0</v>
      </c>
      <c r="E61" s="45">
        <f>IF(Members[[#This Row],[Name]]&lt;&gt;"",COUNTIFS(Shares[Shared by],Members[[#This Row],[Name]],Shares[File Type],"*singing*"),"")</f>
        <v>0</v>
      </c>
      <c r="F61" s="45">
        <f>IF(Members[[#This Row],[Name]]&lt;&gt;"",COUNTIFS(Shares[Shared by],Members[[#This Row],[Name]],Shares[File Type],"*presets*"),"")</f>
        <v>0</v>
      </c>
      <c r="G61" s="45">
        <f>IF(Members[[#This Row],[Name]]&lt;&gt;"",COUNTIFS(Shares[Shared by],Members[[#This Row],[Name]],Shares[File Type],"*particle*"),"")</f>
        <v>0</v>
      </c>
      <c r="H61" s="44">
        <f>IF(Members[[#This Row],[Name]]&lt;&gt;"",SUM(Members[[#This Row],[Sequences]:[Particle Effects]]),"")</f>
        <v>2</v>
      </c>
      <c r="I61" s="46">
        <f t="array" ref="I61">IF(Members[[#This Row],[Name]]&lt;&gt;"",MIN(IF(Shares[Shared by]=Members[[#This Row],[Name]],Shares[Share Date])),"")</f>
        <v>44329</v>
      </c>
      <c r="J6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44694</v>
      </c>
      <c r="K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1" s="43">
        <f>Members[[#This Row],[Sequences]]+(Members[[#This Row],[Lyrics]] +Members[[#This Row],[Singing Faces]]+Members[[#This Row],[Presets]]+Members[[#This Row],[Particle Effects]])/5</f>
        <v>2</v>
      </c>
      <c r="M61" s="10"/>
      <c r="N61" s="5"/>
      <c r="O61" s="5"/>
    </row>
    <row r="62" spans="2:15" ht="18.75" x14ac:dyDescent="0.3">
      <c r="B62" s="44" t="s">
        <v>988</v>
      </c>
      <c r="C62" s="45">
        <f>IF(Members[[#This Row],[Name]]&lt;&gt;"",(COUNTIFS(Shares[Shared by],Members[[#This Row],[Name]],Shares[File Type],"*sequence*")),"")</f>
        <v>3</v>
      </c>
      <c r="D62" s="45">
        <f>IF(Members[[#This Row],[Name]]&lt;&gt;"",COUNTIFS(Shares[Shared by],Members[[#This Row],[Name]],Shares[File Type],"*lyric*"),"")</f>
        <v>2</v>
      </c>
      <c r="E62" s="45">
        <f>IF(Members[[#This Row],[Name]]&lt;&gt;"",COUNTIFS(Shares[Shared by],Members[[#This Row],[Name]],Shares[File Type],"*singing*"),"")</f>
        <v>0</v>
      </c>
      <c r="F62" s="45">
        <f>IF(Members[[#This Row],[Name]]&lt;&gt;"",COUNTIFS(Shares[Shared by],Members[[#This Row],[Name]],Shares[File Type],"*presets*"),"")</f>
        <v>0</v>
      </c>
      <c r="G62" s="45">
        <f>IF(Members[[#This Row],[Name]]&lt;&gt;"",COUNTIFS(Shares[Shared by],Members[[#This Row],[Name]],Shares[File Type],"*particle*"),"")</f>
        <v>0</v>
      </c>
      <c r="H62" s="44">
        <f>IF(Members[[#This Row],[Name]]&lt;&gt;"",SUM(Members[[#This Row],[Sequences]:[Particle Effects]]),"")</f>
        <v>5</v>
      </c>
      <c r="I62" s="46">
        <f t="array" ref="I62">IF(Members[[#This Row],[Name]]&lt;&gt;"",MIN(IF(Shares[Shared by]=Members[[#This Row],[Name]],Shares[Share Date])),"")</f>
        <v>44340</v>
      </c>
      <c r="J6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44950</v>
      </c>
      <c r="K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62" s="43">
        <f>Members[[#This Row],[Sequences]]+(Members[[#This Row],[Lyrics]] +Members[[#This Row],[Singing Faces]]+Members[[#This Row],[Presets]]+Members[[#This Row],[Particle Effects]])/5</f>
        <v>3.4</v>
      </c>
      <c r="M62" s="10"/>
      <c r="N62" s="5"/>
      <c r="O62" s="5"/>
    </row>
    <row r="63" spans="2:15" ht="18.75" x14ac:dyDescent="0.3">
      <c r="B63" s="57" t="s">
        <v>1222</v>
      </c>
      <c r="C63" s="45">
        <f>IF(Members[[#This Row],[Name]]&lt;&gt;"",(COUNTIFS(Shares[Shared by],Members[[#This Row],[Name]],Shares[File Type],"*sequence*")),"")</f>
        <v>4</v>
      </c>
      <c r="D63" s="45">
        <f>IF(Members[[#This Row],[Name]]&lt;&gt;"",COUNTIFS(Shares[Shared by],Members[[#This Row],[Name]],Shares[File Type],"*lyric*"),"")</f>
        <v>0</v>
      </c>
      <c r="E63" s="45">
        <f>IF(Members[[#This Row],[Name]]&lt;&gt;"",COUNTIFS(Shares[Shared by],Members[[#This Row],[Name]],Shares[File Type],"*singing*"),"")</f>
        <v>0</v>
      </c>
      <c r="F63" s="45">
        <f>IF(Members[[#This Row],[Name]]&lt;&gt;"",COUNTIFS(Shares[Shared by],Members[[#This Row],[Name]],Shares[File Type],"*presets*"),"")</f>
        <v>0</v>
      </c>
      <c r="G63" s="45">
        <f>IF(Members[[#This Row],[Name]]&lt;&gt;"",COUNTIFS(Shares[Shared by],Members[[#This Row],[Name]],Shares[File Type],"*particle*"),"")</f>
        <v>0</v>
      </c>
      <c r="H63" s="44">
        <f>IF(Members[[#This Row],[Name]]&lt;&gt;"",SUM(Members[[#This Row],[Sequences]:[Particle Effects]]),"")</f>
        <v>4</v>
      </c>
      <c r="I63" s="46">
        <f t="array" ref="I63">IF(Members[[#This Row],[Name]]&lt;&gt;"",MIN(IF(Shares[Shared by]=Members[[#This Row],[Name]],Shares[Share Date])),"")</f>
        <v>44356</v>
      </c>
      <c r="J6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45086</v>
      </c>
      <c r="K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3" s="43">
        <f>Members[[#This Row],[Sequences]]+(Members[[#This Row],[Lyrics]] +Members[[#This Row],[Singing Faces]]+Members[[#This Row],[Presets]]+Members[[#This Row],[Particle Effects]])/5</f>
        <v>4</v>
      </c>
      <c r="M63" s="10"/>
      <c r="N63" s="5"/>
      <c r="O63" s="5"/>
    </row>
    <row r="64" spans="2:15" ht="18.75" x14ac:dyDescent="0.3">
      <c r="B64" s="44" t="s">
        <v>946</v>
      </c>
      <c r="C64" s="45">
        <f>IF(Members[[#This Row],[Name]]&lt;&gt;"",(COUNTIFS(Shares[Shared by],Members[[#This Row],[Name]],Shares[File Type],"*sequence*")),"")</f>
        <v>2</v>
      </c>
      <c r="D64" s="45">
        <f>IF(Members[[#This Row],[Name]]&lt;&gt;"",COUNTIFS(Shares[Shared by],Members[[#This Row],[Name]],Shares[File Type],"*lyric*"),"")</f>
        <v>1</v>
      </c>
      <c r="E64" s="45">
        <f>IF(Members[[#This Row],[Name]]&lt;&gt;"",COUNTIFS(Shares[Shared by],Members[[#This Row],[Name]],Shares[File Type],"*singing*"),"")</f>
        <v>0</v>
      </c>
      <c r="F64" s="45">
        <f>IF(Members[[#This Row],[Name]]&lt;&gt;"",COUNTIFS(Shares[Shared by],Members[[#This Row],[Name]],Shares[File Type],"*presets*"),"")</f>
        <v>0</v>
      </c>
      <c r="G64" s="45">
        <f>IF(Members[[#This Row],[Name]]&lt;&gt;"",COUNTIFS(Shares[Shared by],Members[[#This Row],[Name]],Shares[File Type],"*particle*"),"")</f>
        <v>0</v>
      </c>
      <c r="H64" s="44">
        <f>IF(Members[[#This Row],[Name]]&lt;&gt;"",SUM(Members[[#This Row],[Sequences]:[Particle Effects]]),"")</f>
        <v>3</v>
      </c>
      <c r="I64" s="46">
        <f t="array" ref="I64">IF(Members[[#This Row],[Name]]&lt;&gt;"",MIN(IF(Shares[Shared by]=Members[[#This Row],[Name]],Shares[Share Date])),"")</f>
        <v>44333</v>
      </c>
      <c r="J6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44729</v>
      </c>
      <c r="K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4" s="43">
        <f>Members[[#This Row],[Sequences]]+(Members[[#This Row],[Lyrics]] +Members[[#This Row],[Singing Faces]]+Members[[#This Row],[Presets]]+Members[[#This Row],[Particle Effects]])/5</f>
        <v>2.2000000000000002</v>
      </c>
      <c r="M64" s="10"/>
      <c r="N64" s="5"/>
      <c r="O64" s="5"/>
    </row>
    <row r="65" spans="2:15" ht="18.75" x14ac:dyDescent="0.3">
      <c r="B65" s="44" t="s">
        <v>489</v>
      </c>
      <c r="C65" s="45">
        <f>IF(Members[[#This Row],[Name]]&lt;&gt;"",(COUNTIFS(Shares[Shared by],Members[[#This Row],[Name]],Shares[File Type],"*sequence*")),"")</f>
        <v>2</v>
      </c>
      <c r="D65" s="45">
        <f>IF(Members[[#This Row],[Name]]&lt;&gt;"",COUNTIFS(Shares[Shared by],Members[[#This Row],[Name]],Shares[File Type],"*lyric*"),"")</f>
        <v>0</v>
      </c>
      <c r="E65" s="45">
        <f>IF(Members[[#This Row],[Name]]&lt;&gt;"",COUNTIFS(Shares[Shared by],Members[[#This Row],[Name]],Shares[File Type],"*singing*"),"")</f>
        <v>0</v>
      </c>
      <c r="F65" s="45">
        <f>IF(Members[[#This Row],[Name]]&lt;&gt;"",COUNTIFS(Shares[Shared by],Members[[#This Row],[Name]],Shares[File Type],"*presets*"),"")</f>
        <v>0</v>
      </c>
      <c r="G65" s="45">
        <f>IF(Members[[#This Row],[Name]]&lt;&gt;"",COUNTIFS(Shares[Shared by],Members[[#This Row],[Name]],Shares[File Type],"*particle*"),"")</f>
        <v>0</v>
      </c>
      <c r="H65" s="44">
        <f>IF(Members[[#This Row],[Name]]&lt;&gt;"",SUM(Members[[#This Row],[Sequences]:[Particle Effects]]),"")</f>
        <v>2</v>
      </c>
      <c r="I65" s="46">
        <f t="array" ref="I65">IF(Members[[#This Row],[Name]]&lt;&gt;"",MIN(IF(Shares[Shared by]=Members[[#This Row],[Name]],Shares[Share Date])),"")</f>
        <v>44302</v>
      </c>
      <c r="J6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44667</v>
      </c>
      <c r="K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5" s="43">
        <f>Members[[#This Row],[Sequences]]+(Members[[#This Row],[Lyrics]] +Members[[#This Row],[Singing Faces]]+Members[[#This Row],[Presets]]+Members[[#This Row],[Particle Effects]])/5</f>
        <v>2</v>
      </c>
      <c r="M65" s="10"/>
      <c r="N65" s="5"/>
      <c r="O65" s="5"/>
    </row>
    <row r="66" spans="2:15" ht="18.75" x14ac:dyDescent="0.3">
      <c r="B66" s="44" t="s">
        <v>2349</v>
      </c>
      <c r="C66" s="45">
        <f>IF(Members[[#This Row],[Name]]&lt;&gt;"",(COUNTIFS(Shares[Shared by],Members[[#This Row],[Name]],Shares[File Type],"*sequence*")),"")</f>
        <v>1</v>
      </c>
      <c r="D66" s="45">
        <f>IF(Members[[#This Row],[Name]]&lt;&gt;"",COUNTIFS(Shares[Shared by],Members[[#This Row],[Name]],Shares[File Type],"*lyric*"),"")</f>
        <v>1</v>
      </c>
      <c r="E66" s="44">
        <f>IF(Members[[#This Row],[Name]]&lt;&gt;"",COUNTIFS(Shares[Shared by],Members[[#This Row],[Name]],Shares[File Type],"*singing*"),"")</f>
        <v>0</v>
      </c>
      <c r="F66" s="44">
        <f>IF(Members[[#This Row],[Name]]&lt;&gt;"",COUNTIFS(Shares[Shared by],Members[[#This Row],[Name]],Shares[File Type],"*presets*"),"")</f>
        <v>0</v>
      </c>
      <c r="G66" s="44">
        <f>IF(Members[[#This Row],[Name]]&lt;&gt;"",COUNTIFS(Shares[Shared by],Members[[#This Row],[Name]],Shares[File Type],"*particle*"),"")</f>
        <v>0</v>
      </c>
      <c r="H66" s="44">
        <f>IF(Members[[#This Row],[Name]]&lt;&gt;"",SUM(Members[[#This Row],[Sequences]:[Particle Effects]]),"")</f>
        <v>2</v>
      </c>
      <c r="I66" s="46">
        <f t="array" ref="I66">IF(Members[[#This Row],[Name]]&lt;&gt;"",MIN(IF(Shares[Shared by]=Members[[#This Row],[Name]],Shares[Share Date])),"")</f>
        <v>44442</v>
      </c>
      <c r="J6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44654</v>
      </c>
      <c r="K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6" s="43">
        <f>Members[[#This Row],[Sequences]]+(Members[[#This Row],[Lyrics]] +Members[[#This Row],[Singing Faces]]+Members[[#This Row],[Presets]]+Members[[#This Row],[Particle Effects]])/5</f>
        <v>1.2</v>
      </c>
      <c r="M66" s="10"/>
      <c r="N66" s="5"/>
      <c r="O66" s="5"/>
    </row>
    <row r="67" spans="2:15" ht="18.75" x14ac:dyDescent="0.3">
      <c r="B67" s="44" t="s">
        <v>2373</v>
      </c>
      <c r="C67" s="45">
        <f>IF(Members[[#This Row],[Name]]&lt;&gt;"",(COUNTIFS(Shares[Shared by],Members[[#This Row],[Name]],Shares[File Type],"*sequence*")),"")</f>
        <v>2</v>
      </c>
      <c r="D67" s="45">
        <f>IF(Members[[#This Row],[Name]]&lt;&gt;"",COUNTIFS(Shares[Shared by],Members[[#This Row],[Name]],Shares[File Type],"*lyric*"),"")</f>
        <v>1</v>
      </c>
      <c r="E67" s="44">
        <f>IF(Members[[#This Row],[Name]]&lt;&gt;"",COUNTIFS(Shares[Shared by],Members[[#This Row],[Name]],Shares[File Type],"*singing*"),"")</f>
        <v>0</v>
      </c>
      <c r="F67" s="44">
        <f>IF(Members[[#This Row],[Name]]&lt;&gt;"",COUNTIFS(Shares[Shared by],Members[[#This Row],[Name]],Shares[File Type],"*presets*"),"")</f>
        <v>0</v>
      </c>
      <c r="G67" s="44">
        <f>IF(Members[[#This Row],[Name]]&lt;&gt;"",COUNTIFS(Shares[Shared by],Members[[#This Row],[Name]],Shares[File Type],"*particle*"),"")</f>
        <v>0</v>
      </c>
      <c r="H67" s="44">
        <f>IF(Members[[#This Row],[Name]]&lt;&gt;"",SUM(Members[[#This Row],[Sequences]:[Particle Effects]]),"")</f>
        <v>3</v>
      </c>
      <c r="I67" s="46">
        <f t="array" ref="I67">IF(Members[[#This Row],[Name]]&lt;&gt;"",MIN(IF(Shares[Shared by]=Members[[#This Row],[Name]],Shares[Share Date])),"")</f>
        <v>44446</v>
      </c>
      <c r="J6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44841</v>
      </c>
      <c r="K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7" s="43">
        <f>Members[[#This Row],[Sequences]]+(Members[[#This Row],[Lyrics]] +Members[[#This Row],[Singing Faces]]+Members[[#This Row],[Presets]]+Members[[#This Row],[Particle Effects]])/5</f>
        <v>2.2000000000000002</v>
      </c>
      <c r="M67" s="10"/>
      <c r="N67" s="5"/>
      <c r="O67" s="5"/>
    </row>
    <row r="68" spans="2:15" ht="18.75" x14ac:dyDescent="0.3">
      <c r="B68" s="44" t="s">
        <v>347</v>
      </c>
      <c r="C68" s="45">
        <f>IF(Members[[#This Row],[Name]]&lt;&gt;"",(COUNTIFS(Shares[Shared by],Members[[#This Row],[Name]],Shares[File Type],"*sequence*")),"")</f>
        <v>4</v>
      </c>
      <c r="D68" s="45">
        <f>IF(Members[[#This Row],[Name]]&lt;&gt;"",COUNTIFS(Shares[Shared by],Members[[#This Row],[Name]],Shares[File Type],"*lyric*"),"")</f>
        <v>1</v>
      </c>
      <c r="E68" s="45">
        <f>IF(Members[[#This Row],[Name]]&lt;&gt;"",COUNTIFS(Shares[Shared by],Members[[#This Row],[Name]],Shares[File Type],"*singing*"),"")</f>
        <v>0</v>
      </c>
      <c r="F68" s="45">
        <f>IF(Members[[#This Row],[Name]]&lt;&gt;"",COUNTIFS(Shares[Shared by],Members[[#This Row],[Name]],Shares[File Type],"*presets*"),"")</f>
        <v>0</v>
      </c>
      <c r="G68" s="45">
        <f>IF(Members[[#This Row],[Name]]&lt;&gt;"",COUNTIFS(Shares[Shared by],Members[[#This Row],[Name]],Shares[File Type],"*particle*"),"")</f>
        <v>0</v>
      </c>
      <c r="H68" s="44">
        <f>IF(Members[[#This Row],[Name]]&lt;&gt;"",SUM(Members[[#This Row],[Sequences]:[Particle Effects]]),"")</f>
        <v>5</v>
      </c>
      <c r="I68" s="46">
        <f t="array" ref="I68">IF(Members[[#This Row],[Name]]&lt;&gt;"",MIN(IF(Shares[Shared by]=Members[[#This Row],[Name]],Shares[Share Date])),"")</f>
        <v>44277</v>
      </c>
      <c r="J6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45038</v>
      </c>
      <c r="K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68" s="43">
        <f>Members[[#This Row],[Sequences]]+(Members[[#This Row],[Lyrics]] +Members[[#This Row],[Singing Faces]]+Members[[#This Row],[Presets]]+Members[[#This Row],[Particle Effects]])/5</f>
        <v>4.2</v>
      </c>
      <c r="M68" s="10"/>
      <c r="N68" s="5"/>
      <c r="O68" s="5"/>
    </row>
    <row r="69" spans="2:15" ht="18.75" x14ac:dyDescent="0.3">
      <c r="B69" s="44" t="s">
        <v>1086</v>
      </c>
      <c r="C69" s="45">
        <f>IF(Members[[#This Row],[Name]]&lt;&gt;"",(COUNTIFS(Shares[Shared by],Members[[#This Row],[Name]],Shares[File Type],"*sequence*")),"")</f>
        <v>1</v>
      </c>
      <c r="D69" s="45">
        <f>IF(Members[[#This Row],[Name]]&lt;&gt;"",COUNTIFS(Shares[Shared by],Members[[#This Row],[Name]],Shares[File Type],"*lyric*"),"")</f>
        <v>4</v>
      </c>
      <c r="E69" s="45">
        <f>IF(Members[[#This Row],[Name]]&lt;&gt;"",COUNTIFS(Shares[Shared by],Members[[#This Row],[Name]],Shares[File Type],"*singing*"),"")</f>
        <v>0</v>
      </c>
      <c r="F69" s="45">
        <f>IF(Members[[#This Row],[Name]]&lt;&gt;"",COUNTIFS(Shares[Shared by],Members[[#This Row],[Name]],Shares[File Type],"*presets*"),"")</f>
        <v>0</v>
      </c>
      <c r="G69" s="45">
        <f>IF(Members[[#This Row],[Name]]&lt;&gt;"",COUNTIFS(Shares[Shared by],Members[[#This Row],[Name]],Shares[File Type],"*particle*"),"")</f>
        <v>0</v>
      </c>
      <c r="H69" s="44">
        <f>IF(Members[[#This Row],[Name]]&lt;&gt;"",SUM(Members[[#This Row],[Sequences]:[Particle Effects]]),"")</f>
        <v>5</v>
      </c>
      <c r="I69" s="46">
        <f t="array" ref="I69">IF(Members[[#This Row],[Name]]&lt;&gt;"",MIN(IF(Shares[Shared by]=Members[[#This Row],[Name]],Shares[Share Date])),"")</f>
        <v>44351</v>
      </c>
      <c r="J6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44655</v>
      </c>
      <c r="K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69" s="43">
        <f>Members[[#This Row],[Sequences]]+(Members[[#This Row],[Lyrics]] +Members[[#This Row],[Singing Faces]]+Members[[#This Row],[Presets]]+Members[[#This Row],[Particle Effects]])/5</f>
        <v>1.8</v>
      </c>
      <c r="M69" s="10"/>
      <c r="N69" s="5"/>
      <c r="O69" s="5"/>
    </row>
    <row r="70" spans="2:15" ht="18.75" x14ac:dyDescent="0.3">
      <c r="B70" s="44" t="s">
        <v>791</v>
      </c>
      <c r="C70" s="45">
        <f>IF(Members[[#This Row],[Name]]&lt;&gt;"",(COUNTIFS(Shares[Shared by],Members[[#This Row],[Name]],Shares[File Type],"*sequence*")),"")</f>
        <v>3</v>
      </c>
      <c r="D70" s="45">
        <f>IF(Members[[#This Row],[Name]]&lt;&gt;"",COUNTIFS(Shares[Shared by],Members[[#This Row],[Name]],Shares[File Type],"*lyric*"),"")</f>
        <v>2</v>
      </c>
      <c r="E70" s="45">
        <f>IF(Members[[#This Row],[Name]]&lt;&gt;"",COUNTIFS(Shares[Shared by],Members[[#This Row],[Name]],Shares[File Type],"*singing*"),"")</f>
        <v>0</v>
      </c>
      <c r="F70" s="45">
        <f>IF(Members[[#This Row],[Name]]&lt;&gt;"",COUNTIFS(Shares[Shared by],Members[[#This Row],[Name]],Shares[File Type],"*presets*"),"")</f>
        <v>0</v>
      </c>
      <c r="G70" s="45">
        <f>IF(Members[[#This Row],[Name]]&lt;&gt;"",COUNTIFS(Shares[Shared by],Members[[#This Row],[Name]],Shares[File Type],"*particle*"),"")</f>
        <v>0</v>
      </c>
      <c r="H70" s="44">
        <f>IF(Members[[#This Row],[Name]]&lt;&gt;"",SUM(Members[[#This Row],[Sequences]:[Particle Effects]]),"")</f>
        <v>5</v>
      </c>
      <c r="I70" s="46">
        <f t="array" ref="I70">IF(Members[[#This Row],[Name]]&lt;&gt;"",MIN(IF(Shares[Shared by]=Members[[#This Row],[Name]],Shares[Share Date])),"")</f>
        <v>44323</v>
      </c>
      <c r="J7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44933</v>
      </c>
      <c r="K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70" s="43">
        <f>Members[[#This Row],[Sequences]]+(Members[[#This Row],[Lyrics]] +Members[[#This Row],[Singing Faces]]+Members[[#This Row],[Presets]]+Members[[#This Row],[Particle Effects]])/5</f>
        <v>3.4</v>
      </c>
      <c r="M70" s="10"/>
      <c r="N70" s="5"/>
      <c r="O70" s="5"/>
    </row>
    <row r="71" spans="2:15" ht="18.75" x14ac:dyDescent="0.3">
      <c r="B71" s="44" t="s">
        <v>251</v>
      </c>
      <c r="C71" s="45">
        <f>IF(Members[[#This Row],[Name]]&lt;&gt;"",(COUNTIFS(Shares[Shared by],Members[[#This Row],[Name]],Shares[File Type],"*sequence*")),"")</f>
        <v>2</v>
      </c>
      <c r="D71" s="45">
        <f>IF(Members[[#This Row],[Name]]&lt;&gt;"",COUNTIFS(Shares[Shared by],Members[[#This Row],[Name]],Shares[File Type],"*lyric*"),"")</f>
        <v>2</v>
      </c>
      <c r="E71" s="45">
        <f>IF(Members[[#This Row],[Name]]&lt;&gt;"",COUNTIFS(Shares[Shared by],Members[[#This Row],[Name]],Shares[File Type],"*singing*"),"")</f>
        <v>0</v>
      </c>
      <c r="F71" s="45">
        <f>IF(Members[[#This Row],[Name]]&lt;&gt;"",COUNTIFS(Shares[Shared by],Members[[#This Row],[Name]],Shares[File Type],"*presets*"),"")</f>
        <v>0</v>
      </c>
      <c r="G71" s="45">
        <f>IF(Members[[#This Row],[Name]]&lt;&gt;"",COUNTIFS(Shares[Shared by],Members[[#This Row],[Name]],Shares[File Type],"*particle*"),"")</f>
        <v>0</v>
      </c>
      <c r="H71" s="44">
        <f>IF(Members[[#This Row],[Name]]&lt;&gt;"",SUM(Members[[#This Row],[Sequences]:[Particle Effects]]),"")</f>
        <v>4</v>
      </c>
      <c r="I71" s="46">
        <f t="array" ref="I71">IF(Members[[#This Row],[Name]]&lt;&gt;"",MIN(IF(Shares[Shared by]=Members[[#This Row],[Name]],Shares[Share Date])),"")</f>
        <v>44273</v>
      </c>
      <c r="J7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44699</v>
      </c>
      <c r="K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1" s="43">
        <f>Members[[#This Row],[Sequences]]+(Members[[#This Row],[Lyrics]] +Members[[#This Row],[Singing Faces]]+Members[[#This Row],[Presets]]+Members[[#This Row],[Particle Effects]])/5</f>
        <v>2.4</v>
      </c>
      <c r="M71" s="10"/>
      <c r="N71" s="5"/>
      <c r="O71" s="5"/>
    </row>
    <row r="72" spans="2:15" ht="18.75" x14ac:dyDescent="0.3">
      <c r="B72" s="44" t="s">
        <v>306</v>
      </c>
      <c r="C72" s="45">
        <f>IF(Members[[#This Row],[Name]]&lt;&gt;"",(COUNTIFS(Shares[Shared by],Members[[#This Row],[Name]],Shares[File Type],"*sequence*")),"")</f>
        <v>3</v>
      </c>
      <c r="D72" s="45">
        <f>IF(Members[[#This Row],[Name]]&lt;&gt;"",COUNTIFS(Shares[Shared by],Members[[#This Row],[Name]],Shares[File Type],"*lyric*"),"")</f>
        <v>0</v>
      </c>
      <c r="E72" s="45">
        <f>IF(Members[[#This Row],[Name]]&lt;&gt;"",COUNTIFS(Shares[Shared by],Members[[#This Row],[Name]],Shares[File Type],"*singing*"),"")</f>
        <v>0</v>
      </c>
      <c r="F72" s="45">
        <f>IF(Members[[#This Row],[Name]]&lt;&gt;"",COUNTIFS(Shares[Shared by],Members[[#This Row],[Name]],Shares[File Type],"*presets*"),"")</f>
        <v>0</v>
      </c>
      <c r="G72" s="45">
        <f>IF(Members[[#This Row],[Name]]&lt;&gt;"",COUNTIFS(Shares[Shared by],Members[[#This Row],[Name]],Shares[File Type],"*particle*"),"")</f>
        <v>0</v>
      </c>
      <c r="H72" s="44">
        <f>IF(Members[[#This Row],[Name]]&lt;&gt;"",SUM(Members[[#This Row],[Sequences]:[Particle Effects]]),"")</f>
        <v>3</v>
      </c>
      <c r="I72" s="46">
        <f t="array" ref="I72">IF(Members[[#This Row],[Name]]&lt;&gt;"",MIN(IF(Shares[Shared by]=Members[[#This Row],[Name]],Shares[Share Date])),"")</f>
        <v>44275</v>
      </c>
      <c r="J7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44824</v>
      </c>
      <c r="K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72" s="43">
        <f>Members[[#This Row],[Sequences]]+(Members[[#This Row],[Lyrics]] +Members[[#This Row],[Singing Faces]]+Members[[#This Row],[Presets]]+Members[[#This Row],[Particle Effects]])/5</f>
        <v>3</v>
      </c>
      <c r="M72" s="10"/>
      <c r="N72" s="67"/>
      <c r="O72" s="5"/>
    </row>
    <row r="73" spans="2:15" ht="18.75" x14ac:dyDescent="0.3">
      <c r="B73" s="44" t="s">
        <v>2368</v>
      </c>
      <c r="C73" s="45">
        <f>IF(Members[[#This Row],[Name]]&lt;&gt;"",(COUNTIFS(Shares[Shared by],Members[[#This Row],[Name]],Shares[File Type],"*sequence*")),"")</f>
        <v>2</v>
      </c>
      <c r="D73" s="45">
        <f>IF(Members[[#This Row],[Name]]&lt;&gt;"",COUNTIFS(Shares[Shared by],Members[[#This Row],[Name]],Shares[File Type],"*lyric*"),"")</f>
        <v>0</v>
      </c>
      <c r="E73" s="44">
        <f>IF(Members[[#This Row],[Name]]&lt;&gt;"",COUNTIFS(Shares[Shared by],Members[[#This Row],[Name]],Shares[File Type],"*singing*"),"")</f>
        <v>0</v>
      </c>
      <c r="F73" s="44">
        <f>IF(Members[[#This Row],[Name]]&lt;&gt;"",COUNTIFS(Shares[Shared by],Members[[#This Row],[Name]],Shares[File Type],"*presets*"),"")</f>
        <v>0</v>
      </c>
      <c r="G73" s="44">
        <f>IF(Members[[#This Row],[Name]]&lt;&gt;"",COUNTIFS(Shares[Shared by],Members[[#This Row],[Name]],Shares[File Type],"*particle*"),"")</f>
        <v>0</v>
      </c>
      <c r="H73" s="44">
        <f>IF(Members[[#This Row],[Name]]&lt;&gt;"",SUM(Members[[#This Row],[Sequences]:[Particle Effects]]),"")</f>
        <v>2</v>
      </c>
      <c r="I73" s="46">
        <f t="array" ref="I73">IF(Members[[#This Row],[Name]]&lt;&gt;"",MIN(IF(Shares[Shared by]=Members[[#This Row],[Name]],Shares[Share Date])),"")</f>
        <v>44444</v>
      </c>
      <c r="J7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44809</v>
      </c>
      <c r="K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3" s="43">
        <f>Members[[#This Row],[Sequences]]+(Members[[#This Row],[Lyrics]] +Members[[#This Row],[Singing Faces]]+Members[[#This Row],[Presets]]+Members[[#This Row],[Particle Effects]])/5</f>
        <v>2</v>
      </c>
      <c r="M73" s="10"/>
      <c r="N73" s="5"/>
      <c r="O73" s="5"/>
    </row>
    <row r="74" spans="2:15" ht="18.75" x14ac:dyDescent="0.3">
      <c r="B74" s="44" t="s">
        <v>2729</v>
      </c>
      <c r="C74" s="45">
        <f>IF(Members[[#This Row],[Name]]&lt;&gt;"",(COUNTIFS(Shares[Shared by],Members[[#This Row],[Name]],Shares[File Type],"*sequence*")),"")</f>
        <v>1</v>
      </c>
      <c r="D74" s="45">
        <f>IF(Members[[#This Row],[Name]]&lt;&gt;"",COUNTIFS(Shares[Shared by],Members[[#This Row],[Name]],Shares[File Type],"*lyric*"),"")</f>
        <v>1</v>
      </c>
      <c r="E74" s="45">
        <f>IF(Members[[#This Row],[Name]]&lt;&gt;"",COUNTIFS(Shares[Shared by],Members[[#This Row],[Name]],Shares[File Type],"*singing*"),"")</f>
        <v>0</v>
      </c>
      <c r="F74" s="45">
        <f>IF(Members[[#This Row],[Name]]&lt;&gt;"",COUNTIFS(Shares[Shared by],Members[[#This Row],[Name]],Shares[File Type],"*presets*"),"")</f>
        <v>0</v>
      </c>
      <c r="G74" s="45">
        <f>IF(Members[[#This Row],[Name]]&lt;&gt;"",COUNTIFS(Shares[Shared by],Members[[#This Row],[Name]],Shares[File Type],"*particle*"),"")</f>
        <v>0</v>
      </c>
      <c r="H74" s="44">
        <f>IF(Members[[#This Row],[Name]]&lt;&gt;"",SUM(Members[[#This Row],[Sequences]:[Particle Effects]]),"")</f>
        <v>2</v>
      </c>
      <c r="I74" s="46">
        <f t="array" ref="I74">IF(Members[[#This Row],[Name]]&lt;&gt;"",MIN(IF(Shares[Shared by]=Members[[#This Row],[Name]],Shares[Share Date])),"")</f>
        <v>44561</v>
      </c>
      <c r="J7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44773</v>
      </c>
      <c r="K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4" s="43">
        <f>Members[[#This Row],[Sequences]]+(Members[[#This Row],[Lyrics]] +Members[[#This Row],[Singing Faces]]+Members[[#This Row],[Presets]]+Members[[#This Row],[Particle Effects]])/5</f>
        <v>1.2</v>
      </c>
      <c r="M74" s="10"/>
      <c r="N74" s="5"/>
      <c r="O74" s="5"/>
    </row>
    <row r="75" spans="2:15" ht="18.75" x14ac:dyDescent="0.3">
      <c r="B75" s="44" t="s">
        <v>2107</v>
      </c>
      <c r="C75" s="45">
        <f>IF(Members[[#This Row],[Name]]&lt;&gt;"",(COUNTIFS(Shares[Shared by],Members[[#This Row],[Name]],Shares[File Type],"*sequence*")),"")</f>
        <v>1</v>
      </c>
      <c r="D75" s="45">
        <f>IF(Members[[#This Row],[Name]]&lt;&gt;"",COUNTIFS(Shares[Shared by],Members[[#This Row],[Name]],Shares[File Type],"*lyric*"),"")</f>
        <v>0</v>
      </c>
      <c r="E75" s="45">
        <f>IF(Members[[#This Row],[Name]]&lt;&gt;"",COUNTIFS(Shares[Shared by],Members[[#This Row],[Name]],Shares[File Type],"*singing*"),"")</f>
        <v>0</v>
      </c>
      <c r="F75" s="45">
        <f>IF(Members[[#This Row],[Name]]&lt;&gt;"",COUNTIFS(Shares[Shared by],Members[[#This Row],[Name]],Shares[File Type],"*presets*"),"")</f>
        <v>0</v>
      </c>
      <c r="G75" s="45">
        <f>IF(Members[[#This Row],[Name]]&lt;&gt;"",COUNTIFS(Shares[Shared by],Members[[#This Row],[Name]],Shares[File Type],"*particle*"),"")</f>
        <v>0</v>
      </c>
      <c r="H75" s="44">
        <f>IF(Members[[#This Row],[Name]]&lt;&gt;"",SUM(Members[[#This Row],[Sequences]:[Particle Effects]]),"")</f>
        <v>1</v>
      </c>
      <c r="I75" s="46">
        <f t="array" ref="I75">IF(Members[[#This Row],[Name]]&lt;&gt;"",MIN(IF(Shares[Shared by]=Members[[#This Row],[Name]],Shares[Share Date])),"")</f>
        <v>44417</v>
      </c>
      <c r="J7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44601</v>
      </c>
      <c r="K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5" s="43">
        <f>Members[[#This Row],[Sequences]]+(Members[[#This Row],[Lyrics]] +Members[[#This Row],[Singing Faces]]+Members[[#This Row],[Presets]]+Members[[#This Row],[Particle Effects]])/5</f>
        <v>1</v>
      </c>
      <c r="M75" s="10"/>
      <c r="N75" s="5"/>
      <c r="O75" s="5"/>
    </row>
    <row r="76" spans="2:15" ht="18.75" x14ac:dyDescent="0.3">
      <c r="B76" s="44" t="s">
        <v>519</v>
      </c>
      <c r="C76" s="45">
        <f>IF(Members[[#This Row],[Name]]&lt;&gt;"",(COUNTIFS(Shares[Shared by],Members[[#This Row],[Name]],Shares[File Type],"*sequence*")),"")</f>
        <v>2</v>
      </c>
      <c r="D76" s="45">
        <f>IF(Members[[#This Row],[Name]]&lt;&gt;"",COUNTIFS(Shares[Shared by],Members[[#This Row],[Name]],Shares[File Type],"*lyric*"),"")</f>
        <v>1</v>
      </c>
      <c r="E76" s="45">
        <f>IF(Members[[#This Row],[Name]]&lt;&gt;"",COUNTIFS(Shares[Shared by],Members[[#This Row],[Name]],Shares[File Type],"*singing*"),"")</f>
        <v>0</v>
      </c>
      <c r="F76" s="45">
        <f>IF(Members[[#This Row],[Name]]&lt;&gt;"",COUNTIFS(Shares[Shared by],Members[[#This Row],[Name]],Shares[File Type],"*presets*"),"")</f>
        <v>0</v>
      </c>
      <c r="G76" s="45">
        <f>IF(Members[[#This Row],[Name]]&lt;&gt;"",COUNTIFS(Shares[Shared by],Members[[#This Row],[Name]],Shares[File Type],"*particle*"),"")</f>
        <v>0</v>
      </c>
      <c r="H76" s="44">
        <f>IF(Members[[#This Row],[Name]]&lt;&gt;"",SUM(Members[[#This Row],[Sequences]:[Particle Effects]]),"")</f>
        <v>3</v>
      </c>
      <c r="I76" s="46">
        <f t="array" ref="I76">IF(Members[[#This Row],[Name]]&lt;&gt;"",MIN(IF(Shares[Shared by]=Members[[#This Row],[Name]],Shares[Share Date])),"")</f>
        <v>44306</v>
      </c>
      <c r="J7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44701</v>
      </c>
      <c r="K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6" s="43">
        <f>Members[[#This Row],[Sequences]]+(Members[[#This Row],[Lyrics]] +Members[[#This Row],[Singing Faces]]+Members[[#This Row],[Presets]]+Members[[#This Row],[Particle Effects]])/5</f>
        <v>2.2000000000000002</v>
      </c>
      <c r="M76" s="10"/>
      <c r="N76" s="5"/>
      <c r="O76" s="5"/>
    </row>
    <row r="77" spans="2:15" ht="18.75" x14ac:dyDescent="0.3">
      <c r="B77" s="44" t="s">
        <v>310</v>
      </c>
      <c r="C77" s="45">
        <f>IF(Members[[#This Row],[Name]]&lt;&gt;"",(COUNTIFS(Shares[Shared by],Members[[#This Row],[Name]],Shares[File Type],"*sequence*")),"")</f>
        <v>11</v>
      </c>
      <c r="D77" s="45">
        <f>IF(Members[[#This Row],[Name]]&lt;&gt;"",COUNTIFS(Shares[Shared by],Members[[#This Row],[Name]],Shares[File Type],"*lyric*"),"")</f>
        <v>1</v>
      </c>
      <c r="E77" s="45">
        <f>IF(Members[[#This Row],[Name]]&lt;&gt;"",COUNTIFS(Shares[Shared by],Members[[#This Row],[Name]],Shares[File Type],"*singing*"),"")</f>
        <v>0</v>
      </c>
      <c r="F77" s="45">
        <f>IF(Members[[#This Row],[Name]]&lt;&gt;"",COUNTIFS(Shares[Shared by],Members[[#This Row],[Name]],Shares[File Type],"*presets*"),"")</f>
        <v>0</v>
      </c>
      <c r="G77" s="45">
        <f>IF(Members[[#This Row],[Name]]&lt;&gt;"",COUNTIFS(Shares[Shared by],Members[[#This Row],[Name]],Shares[File Type],"*particle*"),"")</f>
        <v>0</v>
      </c>
      <c r="H77" s="44">
        <f>IF(Members[[#This Row],[Name]]&lt;&gt;"",SUM(Members[[#This Row],[Sequences]:[Particle Effects]]),"")</f>
        <v>12</v>
      </c>
      <c r="I77" s="46">
        <f t="array" ref="I77">IF(Members[[#This Row],[Name]]&lt;&gt;"",MIN(IF(Shares[Shared by]=Members[[#This Row],[Name]],Shares[Share Date])),"")</f>
        <v>44275</v>
      </c>
      <c r="J7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46315</v>
      </c>
      <c r="K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Guardian</v>
      </c>
      <c r="L77" s="43">
        <f>Members[[#This Row],[Sequences]]+(Members[[#This Row],[Lyrics]] +Members[[#This Row],[Singing Faces]]+Members[[#This Row],[Presets]]+Members[[#This Row],[Particle Effects]])/5</f>
        <v>11.2</v>
      </c>
      <c r="M77" s="10"/>
      <c r="N77" s="5"/>
      <c r="O77" s="5"/>
    </row>
    <row r="78" spans="2:15" ht="18.75" x14ac:dyDescent="0.3">
      <c r="B78" s="44" t="s">
        <v>2162</v>
      </c>
      <c r="C78" s="45">
        <f>IF(Members[[#This Row],[Name]]&lt;&gt;"",(COUNTIFS(Shares[Shared by],Members[[#This Row],[Name]],Shares[File Type],"*sequence*")),"")</f>
        <v>1</v>
      </c>
      <c r="D78" s="45">
        <f>IF(Members[[#This Row],[Name]]&lt;&gt;"",COUNTIFS(Shares[Shared by],Members[[#This Row],[Name]],Shares[File Type],"*lyric*"),"")</f>
        <v>0</v>
      </c>
      <c r="E78" s="45">
        <f>IF(Members[[#This Row],[Name]]&lt;&gt;"",COUNTIFS(Shares[Shared by],Members[[#This Row],[Name]],Shares[File Type],"*singing*"),"")</f>
        <v>0</v>
      </c>
      <c r="F78" s="45">
        <f>IF(Members[[#This Row],[Name]]&lt;&gt;"",COUNTIFS(Shares[Shared by],Members[[#This Row],[Name]],Shares[File Type],"*presets*"),"")</f>
        <v>0</v>
      </c>
      <c r="G78" s="45">
        <f>IF(Members[[#This Row],[Name]]&lt;&gt;"",COUNTIFS(Shares[Shared by],Members[[#This Row],[Name]],Shares[File Type],"*particle*"),"")</f>
        <v>0</v>
      </c>
      <c r="H78" s="44">
        <f>IF(Members[[#This Row],[Name]]&lt;&gt;"",SUM(Members[[#This Row],[Sequences]:[Particle Effects]]),"")</f>
        <v>1</v>
      </c>
      <c r="I78" s="46">
        <f t="array" ref="I78">IF(Members[[#This Row],[Name]]&lt;&gt;"",MIN(IF(Shares[Shared by]=Members[[#This Row],[Name]],Shares[Share Date])),"")</f>
        <v>44424</v>
      </c>
      <c r="J7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44608</v>
      </c>
      <c r="K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8" s="43">
        <f>Members[[#This Row],[Sequences]]+(Members[[#This Row],[Lyrics]] +Members[[#This Row],[Singing Faces]]+Members[[#This Row],[Presets]]+Members[[#This Row],[Particle Effects]])/5</f>
        <v>1</v>
      </c>
      <c r="M78" s="10"/>
      <c r="N78" s="5"/>
      <c r="O78" s="5"/>
    </row>
    <row r="79" spans="2:15" ht="18.75" x14ac:dyDescent="0.3">
      <c r="B79" s="44" t="s">
        <v>763</v>
      </c>
      <c r="C79" s="45">
        <f>IF(Members[[#This Row],[Name]]&lt;&gt;"",(COUNTIFS(Shares[Shared by],Members[[#This Row],[Name]],Shares[File Type],"*sequence*")),"")</f>
        <v>2</v>
      </c>
      <c r="D79" s="45">
        <f>IF(Members[[#This Row],[Name]]&lt;&gt;"",COUNTIFS(Shares[Shared by],Members[[#This Row],[Name]],Shares[File Type],"*lyric*"),"")</f>
        <v>0</v>
      </c>
      <c r="E79" s="45">
        <f>IF(Members[[#This Row],[Name]]&lt;&gt;"",COUNTIFS(Shares[Shared by],Members[[#This Row],[Name]],Shares[File Type],"*singing*"),"")</f>
        <v>0</v>
      </c>
      <c r="F79" s="45">
        <f>IF(Members[[#This Row],[Name]]&lt;&gt;"",COUNTIFS(Shares[Shared by],Members[[#This Row],[Name]],Shares[File Type],"*presets*"),"")</f>
        <v>0</v>
      </c>
      <c r="G79" s="45">
        <f>IF(Members[[#This Row],[Name]]&lt;&gt;"",COUNTIFS(Shares[Shared by],Members[[#This Row],[Name]],Shares[File Type],"*particle*"),"")</f>
        <v>0</v>
      </c>
      <c r="H79" s="44">
        <f>IF(Members[[#This Row],[Name]]&lt;&gt;"",SUM(Members[[#This Row],[Sequences]:[Particle Effects]]),"")</f>
        <v>2</v>
      </c>
      <c r="I79" s="46">
        <f t="array" ref="I79">IF(Members[[#This Row],[Name]]&lt;&gt;"",MIN(IF(Shares[Shared by]=Members[[#This Row],[Name]],Shares[Share Date])),"")</f>
        <v>44322</v>
      </c>
      <c r="J7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44687</v>
      </c>
      <c r="K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79" s="43">
        <f>Members[[#This Row],[Sequences]]+(Members[[#This Row],[Lyrics]] +Members[[#This Row],[Singing Faces]]+Members[[#This Row],[Presets]]+Members[[#This Row],[Particle Effects]])/5</f>
        <v>2</v>
      </c>
      <c r="M79" s="10"/>
      <c r="N79" s="67"/>
      <c r="O79" s="5"/>
    </row>
    <row r="80" spans="2:15" ht="18.75" x14ac:dyDescent="0.3">
      <c r="B80" s="44" t="s">
        <v>849</v>
      </c>
      <c r="C80" s="45">
        <f>IF(Members[[#This Row],[Name]]&lt;&gt;"",(COUNTIFS(Shares[Shared by],Members[[#This Row],[Name]],Shares[File Type],"*sequence*")),"")</f>
        <v>0</v>
      </c>
      <c r="D80" s="45">
        <f>IF(Members[[#This Row],[Name]]&lt;&gt;"",COUNTIFS(Shares[Shared by],Members[[#This Row],[Name]],Shares[File Type],"*lyric*"),"")</f>
        <v>2</v>
      </c>
      <c r="E80" s="45">
        <f>IF(Members[[#This Row],[Name]]&lt;&gt;"",COUNTIFS(Shares[Shared by],Members[[#This Row],[Name]],Shares[File Type],"*singing*"),"")</f>
        <v>0</v>
      </c>
      <c r="F80" s="45">
        <f>IF(Members[[#This Row],[Name]]&lt;&gt;"",COUNTIFS(Shares[Shared by],Members[[#This Row],[Name]],Shares[File Type],"*presets*"),"")</f>
        <v>0</v>
      </c>
      <c r="G80" s="45">
        <f>IF(Members[[#This Row],[Name]]&lt;&gt;"",COUNTIFS(Shares[Shared by],Members[[#This Row],[Name]],Shares[File Type],"*particle*"),"")</f>
        <v>0</v>
      </c>
      <c r="H80" s="44">
        <f>IF(Members[[#This Row],[Name]]&lt;&gt;"",SUM(Members[[#This Row],[Sequences]:[Particle Effects]]),"")</f>
        <v>2</v>
      </c>
      <c r="I80" s="46">
        <f t="array" ref="I80">IF(Members[[#This Row],[Name]]&lt;&gt;"",MIN(IF(Shares[Shared by]=Members[[#This Row],[Name]],Shares[Share Date])),"")</f>
        <v>44325</v>
      </c>
      <c r="J80" s="46" t="s">
        <v>2210</v>
      </c>
      <c r="K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0" s="43">
        <f>Members[[#This Row],[Sequences]]+(Members[[#This Row],[Lyrics]] +Members[[#This Row],[Singing Faces]]+Members[[#This Row],[Presets]]+Members[[#This Row],[Particle Effects]])/5</f>
        <v>0.4</v>
      </c>
      <c r="M80" s="10"/>
      <c r="N80" s="5"/>
      <c r="O80" s="5"/>
    </row>
    <row r="81" spans="2:15" ht="18.75" x14ac:dyDescent="0.3">
      <c r="B81" s="44" t="s">
        <v>2602</v>
      </c>
      <c r="C81" s="45">
        <f>IF(Members[[#This Row],[Name]]&lt;&gt;"",(COUNTIFS(Shares[Shared by],Members[[#This Row],[Name]],Shares[File Type],"*sequence*")),"")</f>
        <v>1</v>
      </c>
      <c r="D81" s="45">
        <f>IF(Members[[#This Row],[Name]]&lt;&gt;"",COUNTIFS(Shares[Shared by],Members[[#This Row],[Name]],Shares[File Type],"*lyric*"),"")</f>
        <v>0</v>
      </c>
      <c r="E81" s="45">
        <f>IF(Members[[#This Row],[Name]]&lt;&gt;"",COUNTIFS(Shares[Shared by],Members[[#This Row],[Name]],Shares[File Type],"*singing*"),"")</f>
        <v>0</v>
      </c>
      <c r="F81" s="45">
        <f>IF(Members[[#This Row],[Name]]&lt;&gt;"",COUNTIFS(Shares[Shared by],Members[[#This Row],[Name]],Shares[File Type],"*presets*"),"")</f>
        <v>0</v>
      </c>
      <c r="G81" s="45">
        <f>IF(Members[[#This Row],[Name]]&lt;&gt;"",COUNTIFS(Shares[Shared by],Members[[#This Row],[Name]],Shares[File Type],"*particle*"),"")</f>
        <v>0</v>
      </c>
      <c r="H81" s="44">
        <f>IF(Members[[#This Row],[Name]]&lt;&gt;"",SUM(Members[[#This Row],[Sequences]:[Particle Effects]]),"")</f>
        <v>1</v>
      </c>
      <c r="I81" s="46">
        <f t="array" ref="I81">IF(Members[[#This Row],[Name]]&lt;&gt;"",MIN(IF(Shares[Shared by]=Members[[#This Row],[Name]],Shares[Share Date])),"")</f>
        <v>44517</v>
      </c>
      <c r="J8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44698</v>
      </c>
      <c r="K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1" s="43">
        <f>Members[[#This Row],[Sequences]]+(Members[[#This Row],[Lyrics]] +Members[[#This Row],[Singing Faces]]+Members[[#This Row],[Presets]]+Members[[#This Row],[Particle Effects]])/5</f>
        <v>1</v>
      </c>
      <c r="M81" s="10"/>
      <c r="N81" s="5"/>
      <c r="O81" s="5"/>
    </row>
    <row r="82" spans="2:15" ht="18.75" x14ac:dyDescent="0.3">
      <c r="B82" s="44" t="s">
        <v>594</v>
      </c>
      <c r="C82" s="45">
        <f>IF(Members[[#This Row],[Name]]&lt;&gt;"",(COUNTIFS(Shares[Shared by],Members[[#This Row],[Name]],Shares[File Type],"*sequence*")),"")</f>
        <v>2</v>
      </c>
      <c r="D82" s="45">
        <f>IF(Members[[#This Row],[Name]]&lt;&gt;"",COUNTIFS(Shares[Shared by],Members[[#This Row],[Name]],Shares[File Type],"*lyric*"),"")</f>
        <v>1</v>
      </c>
      <c r="E82" s="45">
        <f>IF(Members[[#This Row],[Name]]&lt;&gt;"",COUNTIFS(Shares[Shared by],Members[[#This Row],[Name]],Shares[File Type],"*singing*"),"")</f>
        <v>0</v>
      </c>
      <c r="F82" s="45">
        <f>IF(Members[[#This Row],[Name]]&lt;&gt;"",COUNTIFS(Shares[Shared by],Members[[#This Row],[Name]],Shares[File Type],"*presets*"),"")</f>
        <v>0</v>
      </c>
      <c r="G82" s="45">
        <f>IF(Members[[#This Row],[Name]]&lt;&gt;"",COUNTIFS(Shares[Shared by],Members[[#This Row],[Name]],Shares[File Type],"*particle*"),"")</f>
        <v>0</v>
      </c>
      <c r="H82" s="44">
        <f>IF(Members[[#This Row],[Name]]&lt;&gt;"",SUM(Members[[#This Row],[Sequences]:[Particle Effects]]),"")</f>
        <v>3</v>
      </c>
      <c r="I82" s="46">
        <f t="array" ref="I82">IF(Members[[#This Row],[Name]]&lt;&gt;"",MIN(IF(Shares[Shared by]=Members[[#This Row],[Name]],Shares[Share Date])),"")</f>
        <v>44314</v>
      </c>
      <c r="J8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44709</v>
      </c>
      <c r="K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2" s="43">
        <f>Members[[#This Row],[Sequences]]+(Members[[#This Row],[Lyrics]] +Members[[#This Row],[Singing Faces]]+Members[[#This Row],[Presets]]+Members[[#This Row],[Particle Effects]])/5</f>
        <v>2.2000000000000002</v>
      </c>
      <c r="M82" s="10"/>
      <c r="N82" s="5"/>
      <c r="O82" s="5"/>
    </row>
    <row r="83" spans="2:15" ht="18.75" x14ac:dyDescent="0.3">
      <c r="B83" s="44" t="s">
        <v>2145</v>
      </c>
      <c r="C83" s="45">
        <f>IF(Members[[#This Row],[Name]]&lt;&gt;"",(COUNTIFS(Shares[Shared by],Members[[#This Row],[Name]],Shares[File Type],"*sequence*")),"")</f>
        <v>1</v>
      </c>
      <c r="D83" s="45">
        <f>IF(Members[[#This Row],[Name]]&lt;&gt;"",COUNTIFS(Shares[Shared by],Members[[#This Row],[Name]],Shares[File Type],"*lyric*"),"")</f>
        <v>0</v>
      </c>
      <c r="E83" s="45">
        <f>IF(Members[[#This Row],[Name]]&lt;&gt;"",COUNTIFS(Shares[Shared by],Members[[#This Row],[Name]],Shares[File Type],"*singing*"),"")</f>
        <v>0</v>
      </c>
      <c r="F83" s="45">
        <f>IF(Members[[#This Row],[Name]]&lt;&gt;"",COUNTIFS(Shares[Shared by],Members[[#This Row],[Name]],Shares[File Type],"*presets*"),"")</f>
        <v>0</v>
      </c>
      <c r="G83" s="45">
        <f>IF(Members[[#This Row],[Name]]&lt;&gt;"",COUNTIFS(Shares[Shared by],Members[[#This Row],[Name]],Shares[File Type],"*particle*"),"")</f>
        <v>0</v>
      </c>
      <c r="H83" s="44">
        <f>IF(Members[[#This Row],[Name]]&lt;&gt;"",SUM(Members[[#This Row],[Sequences]:[Particle Effects]]),"")</f>
        <v>1</v>
      </c>
      <c r="I83" s="46">
        <f t="array" ref="I83">IF(Members[[#This Row],[Name]]&lt;&gt;"",MIN(IF(Shares[Shared by]=Members[[#This Row],[Name]],Shares[Share Date])),"")</f>
        <v>44422</v>
      </c>
      <c r="J8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44606</v>
      </c>
      <c r="K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3" s="43">
        <f>Members[[#This Row],[Sequences]]+(Members[[#This Row],[Lyrics]] +Members[[#This Row],[Singing Faces]]+Members[[#This Row],[Presets]]+Members[[#This Row],[Particle Effects]])/5</f>
        <v>1</v>
      </c>
      <c r="M83" s="10"/>
      <c r="N83" s="5"/>
      <c r="O83" s="5"/>
    </row>
    <row r="84" spans="2:15" ht="18.75" x14ac:dyDescent="0.3">
      <c r="B84" s="44" t="s">
        <v>140</v>
      </c>
      <c r="C84" s="45">
        <f>IF(Members[[#This Row],[Name]]&lt;&gt;"",(COUNTIFS(Shares[Shared by],Members[[#This Row],[Name]],Shares[File Type],"*sequence*")),"")</f>
        <v>3</v>
      </c>
      <c r="D84" s="45">
        <f>IF(Members[[#This Row],[Name]]&lt;&gt;"",COUNTIFS(Shares[Shared by],Members[[#This Row],[Name]],Shares[File Type],"*lyric*"),"")</f>
        <v>0</v>
      </c>
      <c r="E84" s="45">
        <f>IF(Members[[#This Row],[Name]]&lt;&gt;"",COUNTIFS(Shares[Shared by],Members[[#This Row],[Name]],Shares[File Type],"*singing*"),"")</f>
        <v>0</v>
      </c>
      <c r="F84" s="44">
        <f>IF(Members[[#This Row],[Name]]&lt;&gt;"",COUNTIFS(Shares[Shared by],Members[[#This Row],[Name]],Shares[File Type],"*presets*"),"")</f>
        <v>0</v>
      </c>
      <c r="G84" s="44">
        <f>IF(Members[[#This Row],[Name]]&lt;&gt;"",COUNTIFS(Shares[Shared by],Members[[#This Row],[Name]],Shares[File Type],"*particle*"),"")</f>
        <v>0</v>
      </c>
      <c r="H84" s="44">
        <f>IF(Members[[#This Row],[Name]]&lt;&gt;"",SUM(Members[[#This Row],[Sequences]:[Particle Effects]]),"")</f>
        <v>3</v>
      </c>
      <c r="I84" s="46">
        <f t="array" ref="I84">IF(Members[[#This Row],[Name]]&lt;&gt;"",MIN(IF(Shares[Shared by]=Members[[#This Row],[Name]],Shares[Share Date])),"")</f>
        <v>44259</v>
      </c>
      <c r="J8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44808</v>
      </c>
      <c r="K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84" s="43">
        <f>Members[[#This Row],[Sequences]]+(Members[[#This Row],[Lyrics]] +Members[[#This Row],[Singing Faces]]+Members[[#This Row],[Presets]]+Members[[#This Row],[Particle Effects]])/5</f>
        <v>3</v>
      </c>
      <c r="M84" s="10"/>
      <c r="N84" s="5"/>
      <c r="O84" s="5"/>
    </row>
    <row r="85" spans="2:15" ht="18.75" x14ac:dyDescent="0.3">
      <c r="B85" s="57" t="s">
        <v>911</v>
      </c>
      <c r="C85" s="45">
        <f>IF(Members[[#This Row],[Name]]&lt;&gt;"",(COUNTIFS(Shares[Shared by],Members[[#This Row],[Name]],Shares[File Type],"*sequence*")),"")</f>
        <v>6</v>
      </c>
      <c r="D85" s="45">
        <f>IF(Members[[#This Row],[Name]]&lt;&gt;"",COUNTIFS(Shares[Shared by],Members[[#This Row],[Name]],Shares[File Type],"*lyric*"),"")</f>
        <v>2</v>
      </c>
      <c r="E85" s="45">
        <f>IF(Members[[#This Row],[Name]]&lt;&gt;"",COUNTIFS(Shares[Shared by],Members[[#This Row],[Name]],Shares[File Type],"*singing*"),"")</f>
        <v>0</v>
      </c>
      <c r="F85" s="45">
        <f>IF(Members[[#This Row],[Name]]&lt;&gt;"",COUNTIFS(Shares[Shared by],Members[[#This Row],[Name]],Shares[File Type],"*presets*"),"")</f>
        <v>0</v>
      </c>
      <c r="G85" s="45">
        <f>IF(Members[[#This Row],[Name]]&lt;&gt;"",COUNTIFS(Shares[Shared by],Members[[#This Row],[Name]],Shares[File Type],"*particle*"),"")</f>
        <v>0</v>
      </c>
      <c r="H85" s="44">
        <f>IF(Members[[#This Row],[Name]]&lt;&gt;"",SUM(Members[[#This Row],[Sequences]:[Particle Effects]]),"")</f>
        <v>8</v>
      </c>
      <c r="I85" s="46">
        <f t="array" ref="I85">IF(Members[[#This Row],[Name]]&lt;&gt;"",MIN(IF(Shares[Shared by]=Members[[#This Row],[Name]],Shares[Share Date])),"")</f>
        <v>44329</v>
      </c>
      <c r="J8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45486</v>
      </c>
      <c r="K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85" s="43">
        <f>Members[[#This Row],[Sequences]]+(Members[[#This Row],[Lyrics]] +Members[[#This Row],[Singing Faces]]+Members[[#This Row],[Presets]]+Members[[#This Row],[Particle Effects]])/5</f>
        <v>6.4</v>
      </c>
      <c r="M85" s="10"/>
      <c r="N85" s="5"/>
      <c r="O85" s="5"/>
    </row>
    <row r="86" spans="2:15" ht="18.75" x14ac:dyDescent="0.3">
      <c r="B86" s="44" t="s">
        <v>2523</v>
      </c>
      <c r="C86" s="45">
        <f>IF(Members[[#This Row],[Name]]&lt;&gt;"",(COUNTIFS(Shares[Shared by],Members[[#This Row],[Name]],Shares[File Type],"*sequence*")),"")</f>
        <v>2</v>
      </c>
      <c r="D86" s="45">
        <f>IF(Members[[#This Row],[Name]]&lt;&gt;"",COUNTIFS(Shares[Shared by],Members[[#This Row],[Name]],Shares[File Type],"*lyric*"),"")</f>
        <v>0</v>
      </c>
      <c r="E86" s="44">
        <f>IF(Members[[#This Row],[Name]]&lt;&gt;"",COUNTIFS(Shares[Shared by],Members[[#This Row],[Name]],Shares[File Type],"*singing*"),"")</f>
        <v>0</v>
      </c>
      <c r="F86" s="44">
        <f>IF(Members[[#This Row],[Name]]&lt;&gt;"",COUNTIFS(Shares[Shared by],Members[[#This Row],[Name]],Shares[File Type],"*presets*"),"")</f>
        <v>0</v>
      </c>
      <c r="G86" s="44">
        <f>IF(Members[[#This Row],[Name]]&lt;&gt;"",COUNTIFS(Shares[Shared by],Members[[#This Row],[Name]],Shares[File Type],"*particle*"),"")</f>
        <v>0</v>
      </c>
      <c r="H86" s="44">
        <f>IF(Members[[#This Row],[Name]]&lt;&gt;"",SUM(Members[[#This Row],[Sequences]:[Particle Effects]]),"")</f>
        <v>2</v>
      </c>
      <c r="I86" s="46">
        <f t="array" ref="I86">IF(Members[[#This Row],[Name]]&lt;&gt;"",MIN(IF(Shares[Shared by]=Members[[#This Row],[Name]],Shares[Share Date])),"")</f>
        <v>44488</v>
      </c>
      <c r="J8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44853</v>
      </c>
      <c r="K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6" s="43">
        <f>Members[[#This Row],[Sequences]]+(Members[[#This Row],[Lyrics]] +Members[[#This Row],[Singing Faces]]+Members[[#This Row],[Presets]]+Members[[#This Row],[Particle Effects]])/5</f>
        <v>2</v>
      </c>
      <c r="M86" s="10"/>
      <c r="N86" s="5"/>
      <c r="O86" s="5"/>
    </row>
    <row r="87" spans="2:15" ht="18.75" x14ac:dyDescent="0.3">
      <c r="B87" s="44" t="s">
        <v>255</v>
      </c>
      <c r="C87" s="45">
        <f>IF(Members[[#This Row],[Name]]&lt;&gt;"",(COUNTIFS(Shares[Shared by],Members[[#This Row],[Name]],Shares[File Type],"*sequence*")),"")</f>
        <v>4</v>
      </c>
      <c r="D87" s="45">
        <f>IF(Members[[#This Row],[Name]]&lt;&gt;"",COUNTIFS(Shares[Shared by],Members[[#This Row],[Name]],Shares[File Type],"*lyric*"),"")</f>
        <v>6</v>
      </c>
      <c r="E87" s="45">
        <f>IF(Members[[#This Row],[Name]]&lt;&gt;"",COUNTIFS(Shares[Shared by],Members[[#This Row],[Name]],Shares[File Type],"*singing*"),"")</f>
        <v>0</v>
      </c>
      <c r="F87" s="45">
        <f>IF(Members[[#This Row],[Name]]&lt;&gt;"",COUNTIFS(Shares[Shared by],Members[[#This Row],[Name]],Shares[File Type],"*presets*"),"")</f>
        <v>0</v>
      </c>
      <c r="G87" s="45">
        <f>IF(Members[[#This Row],[Name]]&lt;&gt;"",COUNTIFS(Shares[Shared by],Members[[#This Row],[Name]],Shares[File Type],"*particle*"),"")</f>
        <v>0</v>
      </c>
      <c r="H87" s="44">
        <f>IF(Members[[#This Row],[Name]]&lt;&gt;"",SUM(Members[[#This Row],[Sequences]:[Particle Effects]]),"")</f>
        <v>10</v>
      </c>
      <c r="I87" s="46">
        <f t="array" ref="I87">IF(Members[[#This Row],[Name]]&lt;&gt;"",MIN(IF(Shares[Shared by]=Members[[#This Row],[Name]],Shares[Share Date])),"")</f>
        <v>44273</v>
      </c>
      <c r="J8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45187</v>
      </c>
      <c r="K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87" s="43">
        <f>Members[[#This Row],[Sequences]]+(Members[[#This Row],[Lyrics]] +Members[[#This Row],[Singing Faces]]+Members[[#This Row],[Presets]]+Members[[#This Row],[Particle Effects]])/5</f>
        <v>5.2</v>
      </c>
      <c r="M87" s="10"/>
      <c r="N87" s="5"/>
      <c r="O87" s="5"/>
    </row>
    <row r="88" spans="2:15" ht="18.75" x14ac:dyDescent="0.3">
      <c r="B88" s="44" t="s">
        <v>734</v>
      </c>
      <c r="C88" s="45">
        <f>IF(Members[[#This Row],[Name]]&lt;&gt;"",(COUNTIFS(Shares[Shared by],Members[[#This Row],[Name]],Shares[File Type],"*sequence*")),"")</f>
        <v>1</v>
      </c>
      <c r="D88" s="45">
        <f>IF(Members[[#This Row],[Name]]&lt;&gt;"",COUNTIFS(Shares[Shared by],Members[[#This Row],[Name]],Shares[File Type],"*lyric*"),"")</f>
        <v>5</v>
      </c>
      <c r="E88" s="45">
        <f>IF(Members[[#This Row],[Name]]&lt;&gt;"",COUNTIFS(Shares[Shared by],Members[[#This Row],[Name]],Shares[File Type],"*singing*"),"")</f>
        <v>0</v>
      </c>
      <c r="F88" s="45">
        <f>IF(Members[[#This Row],[Name]]&lt;&gt;"",COUNTIFS(Shares[Shared by],Members[[#This Row],[Name]],Shares[File Type],"*presets*"),"")</f>
        <v>0</v>
      </c>
      <c r="G88" s="45">
        <f>IF(Members[[#This Row],[Name]]&lt;&gt;"",COUNTIFS(Shares[Shared by],Members[[#This Row],[Name]],Shares[File Type],"*particle*"),"")</f>
        <v>0</v>
      </c>
      <c r="H88" s="44">
        <f>IF(Members[[#This Row],[Name]]&lt;&gt;"",SUM(Members[[#This Row],[Sequences]:[Particle Effects]]),"")</f>
        <v>6</v>
      </c>
      <c r="I88" s="46">
        <f t="array" ref="I88">IF(Members[[#This Row],[Name]]&lt;&gt;"",MIN(IF(Shares[Shared by]=Members[[#This Row],[Name]],Shares[Share Date])),"")</f>
        <v>44321</v>
      </c>
      <c r="J8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44656</v>
      </c>
      <c r="K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8" s="43">
        <f>Members[[#This Row],[Sequences]]+(Members[[#This Row],[Lyrics]] +Members[[#This Row],[Singing Faces]]+Members[[#This Row],[Presets]]+Members[[#This Row],[Particle Effects]])/5</f>
        <v>2</v>
      </c>
      <c r="M88" s="10"/>
      <c r="N88" s="5"/>
      <c r="O88" s="5"/>
    </row>
    <row r="89" spans="2:15" ht="18.75" x14ac:dyDescent="0.3">
      <c r="B89" s="44" t="s">
        <v>969</v>
      </c>
      <c r="C89" s="45">
        <f>IF(Members[[#This Row],[Name]]&lt;&gt;"",(COUNTIFS(Shares[Shared by],Members[[#This Row],[Name]],Shares[File Type],"*sequence*")),"")</f>
        <v>2</v>
      </c>
      <c r="D89" s="45">
        <f>IF(Members[[#This Row],[Name]]&lt;&gt;"",COUNTIFS(Shares[Shared by],Members[[#This Row],[Name]],Shares[File Type],"*lyric*"),"")</f>
        <v>0</v>
      </c>
      <c r="E89" s="45">
        <f>IF(Members[[#This Row],[Name]]&lt;&gt;"",COUNTIFS(Shares[Shared by],Members[[#This Row],[Name]],Shares[File Type],"*singing*"),"")</f>
        <v>0</v>
      </c>
      <c r="F89" s="45">
        <f>IF(Members[[#This Row],[Name]]&lt;&gt;"",COUNTIFS(Shares[Shared by],Members[[#This Row],[Name]],Shares[File Type],"*presets*"),"")</f>
        <v>0</v>
      </c>
      <c r="G89" s="45">
        <f>IF(Members[[#This Row],[Name]]&lt;&gt;"",COUNTIFS(Shares[Shared by],Members[[#This Row],[Name]],Shares[File Type],"*particle*"),"")</f>
        <v>0</v>
      </c>
      <c r="H89" s="44">
        <f>IF(Members[[#This Row],[Name]]&lt;&gt;"",SUM(Members[[#This Row],[Sequences]:[Particle Effects]]),"")</f>
        <v>2</v>
      </c>
      <c r="I89" s="46">
        <f t="array" ref="I89">IF(Members[[#This Row],[Name]]&lt;&gt;"",MIN(IF(Shares[Shared by]=Members[[#This Row],[Name]],Shares[Share Date])),"")</f>
        <v>44338</v>
      </c>
      <c r="J8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44703</v>
      </c>
      <c r="K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89" s="43">
        <f>Members[[#This Row],[Sequences]]+(Members[[#This Row],[Lyrics]] +Members[[#This Row],[Singing Faces]]+Members[[#This Row],[Presets]]+Members[[#This Row],[Particle Effects]])/5</f>
        <v>2</v>
      </c>
      <c r="M89" s="10"/>
      <c r="N89" s="5"/>
      <c r="O89" s="5"/>
    </row>
    <row r="90" spans="2:15" ht="18.75" x14ac:dyDescent="0.3">
      <c r="B90" s="44" t="s">
        <v>1976</v>
      </c>
      <c r="C90" s="45">
        <f>IF(Members[[#This Row],[Name]]&lt;&gt;"",(COUNTIFS(Shares[Shared by],Members[[#This Row],[Name]],Shares[File Type],"*sequence*")),"")</f>
        <v>2</v>
      </c>
      <c r="D90" s="45">
        <f>IF(Members[[#This Row],[Name]]&lt;&gt;"",COUNTIFS(Shares[Shared by],Members[[#This Row],[Name]],Shares[File Type],"*lyric*"),"")</f>
        <v>1</v>
      </c>
      <c r="E90" s="44">
        <f>IF(Members[[#This Row],[Name]]&lt;&gt;"",COUNTIFS(Shares[Shared by],Members[[#This Row],[Name]],Shares[File Type],"*singing*"),"")</f>
        <v>0</v>
      </c>
      <c r="F90" s="44">
        <f>IF(Members[[#This Row],[Name]]&lt;&gt;"",COUNTIFS(Shares[Shared by],Members[[#This Row],[Name]],Shares[File Type],"*presets*"),"")</f>
        <v>0</v>
      </c>
      <c r="G90" s="44">
        <f>IF(Members[[#This Row],[Name]]&lt;&gt;"",COUNTIFS(Shares[Shared by],Members[[#This Row],[Name]],Shares[File Type],"*particle*"),"")</f>
        <v>0</v>
      </c>
      <c r="H90" s="44">
        <f>IF(Members[[#This Row],[Name]]&lt;&gt;"",SUM(Members[[#This Row],[Sequences]:[Particle Effects]]),"")</f>
        <v>3</v>
      </c>
      <c r="I90" s="46">
        <f t="array" ref="I90">IF(Members[[#This Row],[Name]]&lt;&gt;"",MIN(IF(Shares[Shared by]=Members[[#This Row],[Name]],Shares[Share Date])),"")</f>
        <v>44405</v>
      </c>
      <c r="J9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44801</v>
      </c>
      <c r="K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0" s="43">
        <f>Members[[#This Row],[Sequences]]+(Members[[#This Row],[Lyrics]] +Members[[#This Row],[Singing Faces]]+Members[[#This Row],[Presets]]+Members[[#This Row],[Particle Effects]])/5</f>
        <v>2.2000000000000002</v>
      </c>
      <c r="M90" s="10"/>
      <c r="N90" s="5"/>
      <c r="O90" s="5"/>
    </row>
    <row r="91" spans="2:15" ht="18.75" x14ac:dyDescent="0.3">
      <c r="B91" s="44" t="s">
        <v>1027</v>
      </c>
      <c r="C91" s="45">
        <f>IF(Members[[#This Row],[Name]]&lt;&gt;"",(COUNTIFS(Shares[Shared by],Members[[#This Row],[Name]],Shares[File Type],"*sequence*")),"")</f>
        <v>6</v>
      </c>
      <c r="D91" s="45">
        <f>IF(Members[[#This Row],[Name]]&lt;&gt;"",COUNTIFS(Shares[Shared by],Members[[#This Row],[Name]],Shares[File Type],"*lyric*"),"")</f>
        <v>0</v>
      </c>
      <c r="E91" s="45">
        <f>IF(Members[[#This Row],[Name]]&lt;&gt;"",COUNTIFS(Shares[Shared by],Members[[#This Row],[Name]],Shares[File Type],"*singing*"),"")</f>
        <v>0</v>
      </c>
      <c r="F91" s="45">
        <f>IF(Members[[#This Row],[Name]]&lt;&gt;"",COUNTIFS(Shares[Shared by],Members[[#This Row],[Name]],Shares[File Type],"*presets*"),"")</f>
        <v>0</v>
      </c>
      <c r="G91" s="45">
        <f>IF(Members[[#This Row],[Name]]&lt;&gt;"",COUNTIFS(Shares[Shared by],Members[[#This Row],[Name]],Shares[File Type],"*particle*"),"")</f>
        <v>0</v>
      </c>
      <c r="H91" s="44">
        <f>IF(Members[[#This Row],[Name]]&lt;&gt;"",SUM(Members[[#This Row],[Sequences]:[Particle Effects]]),"")</f>
        <v>6</v>
      </c>
      <c r="I91" s="46">
        <f t="array" ref="I91">IF(Members[[#This Row],[Name]]&lt;&gt;"",MIN(IF(Shares[Shared by]=Members[[#This Row],[Name]],Shares[Share Date])),"")</f>
        <v>44346</v>
      </c>
      <c r="J9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45442</v>
      </c>
      <c r="K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91" s="43">
        <f>Members[[#This Row],[Sequences]]+(Members[[#This Row],[Lyrics]] +Members[[#This Row],[Singing Faces]]+Members[[#This Row],[Presets]]+Members[[#This Row],[Particle Effects]])/5</f>
        <v>6</v>
      </c>
      <c r="M91" s="10"/>
      <c r="N91" s="5"/>
      <c r="O91" s="5"/>
    </row>
    <row r="92" spans="2:15" ht="18.75" x14ac:dyDescent="0.3">
      <c r="B92" s="44" t="s">
        <v>2722</v>
      </c>
      <c r="C92" s="45">
        <f>IF(Members[[#This Row],[Name]]&lt;&gt;"",(COUNTIFS(Shares[Shared by],Members[[#This Row],[Name]],Shares[File Type],"*sequence*")),"")</f>
        <v>1</v>
      </c>
      <c r="D92" s="45">
        <f>IF(Members[[#This Row],[Name]]&lt;&gt;"",COUNTIFS(Shares[Shared by],Members[[#This Row],[Name]],Shares[File Type],"*lyric*"),"")</f>
        <v>1</v>
      </c>
      <c r="E92" s="45">
        <f>IF(Members[[#This Row],[Name]]&lt;&gt;"",COUNTIFS(Shares[Shared by],Members[[#This Row],[Name]],Shares[File Type],"*singing*"),"")</f>
        <v>0</v>
      </c>
      <c r="F92" s="45">
        <f>IF(Members[[#This Row],[Name]]&lt;&gt;"",COUNTIFS(Shares[Shared by],Members[[#This Row],[Name]],Shares[File Type],"*presets*"),"")</f>
        <v>0</v>
      </c>
      <c r="G92" s="45">
        <f>IF(Members[[#This Row],[Name]]&lt;&gt;"",COUNTIFS(Shares[Shared by],Members[[#This Row],[Name]],Shares[File Type],"*particle*"),"")</f>
        <v>0</v>
      </c>
      <c r="H92" s="44">
        <f>IF(Members[[#This Row],[Name]]&lt;&gt;"",SUM(Members[[#This Row],[Sequences]:[Particle Effects]]),"")</f>
        <v>2</v>
      </c>
      <c r="I92" s="46">
        <f t="array" ref="I92">IF(Members[[#This Row],[Name]]&lt;&gt;"",MIN(IF(Shares[Shared by]=Members[[#This Row],[Name]],Shares[Share Date])),"")</f>
        <v>44558</v>
      </c>
      <c r="J9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44770</v>
      </c>
      <c r="K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2" s="43">
        <f>Members[[#This Row],[Sequences]]+(Members[[#This Row],[Lyrics]] +Members[[#This Row],[Singing Faces]]+Members[[#This Row],[Presets]]+Members[[#This Row],[Particle Effects]])/5</f>
        <v>1.2</v>
      </c>
      <c r="M92" s="10"/>
      <c r="N92" s="5"/>
      <c r="O92" s="5"/>
    </row>
    <row r="93" spans="2:15" ht="18.75" x14ac:dyDescent="0.3">
      <c r="B93" s="44" t="s">
        <v>143</v>
      </c>
      <c r="C93" s="45">
        <f>IF(Members[[#This Row],[Name]]&lt;&gt;"",(COUNTIFS(Shares[Shared by],Members[[#This Row],[Name]],Shares[File Type],"*sequence*")),"")</f>
        <v>2</v>
      </c>
      <c r="D93" s="45">
        <f>IF(Members[[#This Row],[Name]]&lt;&gt;"",COUNTIFS(Shares[Shared by],Members[[#This Row],[Name]],Shares[File Type],"*lyric*"),"")</f>
        <v>0</v>
      </c>
      <c r="E93" s="45">
        <f>IF(Members[[#This Row],[Name]]&lt;&gt;"",COUNTIFS(Shares[Shared by],Members[[#This Row],[Name]],Shares[File Type],"*singing*"),"")</f>
        <v>0</v>
      </c>
      <c r="F93" s="45">
        <f>IF(Members[[#This Row],[Name]]&lt;&gt;"",COUNTIFS(Shares[Shared by],Members[[#This Row],[Name]],Shares[File Type],"*presets*"),"")</f>
        <v>0</v>
      </c>
      <c r="G93" s="45">
        <f>IF(Members[[#This Row],[Name]]&lt;&gt;"",COUNTIFS(Shares[Shared by],Members[[#This Row],[Name]],Shares[File Type],"*particle*"),"")</f>
        <v>0</v>
      </c>
      <c r="H93" s="44">
        <f>IF(Members[[#This Row],[Name]]&lt;&gt;"",SUM(Members[[#This Row],[Sequences]:[Particle Effects]]),"")</f>
        <v>2</v>
      </c>
      <c r="I93" s="46">
        <f t="array" ref="I93">IF(Members[[#This Row],[Name]]&lt;&gt;"",MIN(IF(Shares[Shared by]=Members[[#This Row],[Name]],Shares[Share Date])),"")</f>
        <v>44259</v>
      </c>
      <c r="J9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44624</v>
      </c>
      <c r="K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3" s="43">
        <f>Members[[#This Row],[Sequences]]+(Members[[#This Row],[Lyrics]] +Members[[#This Row],[Singing Faces]]+Members[[#This Row],[Presets]]+Members[[#This Row],[Particle Effects]])/5</f>
        <v>2</v>
      </c>
      <c r="M93" s="10"/>
      <c r="N93" s="5"/>
      <c r="O93" s="5"/>
    </row>
    <row r="94" spans="2:15" ht="18.75" x14ac:dyDescent="0.3">
      <c r="B94" s="44" t="s">
        <v>1372</v>
      </c>
      <c r="C94" s="45">
        <f>IF(Members[[#This Row],[Name]]&lt;&gt;"",(COUNTIFS(Shares[Shared by],Members[[#This Row],[Name]],Shares[File Type],"*sequence*")),"")</f>
        <v>2</v>
      </c>
      <c r="D94" s="45">
        <f>IF(Members[[#This Row],[Name]]&lt;&gt;"",COUNTIFS(Shares[Shared by],Members[[#This Row],[Name]],Shares[File Type],"*lyric*"),"")</f>
        <v>0</v>
      </c>
      <c r="E94" s="45">
        <f>IF(Members[[#This Row],[Name]]&lt;&gt;"",COUNTIFS(Shares[Shared by],Members[[#This Row],[Name]],Shares[File Type],"*singing*"),"")</f>
        <v>0</v>
      </c>
      <c r="F94" s="44">
        <f>IF(Members[[#This Row],[Name]]&lt;&gt;"",COUNTIFS(Shares[Shared by],Members[[#This Row],[Name]],Shares[File Type],"*presets*"),"")</f>
        <v>0</v>
      </c>
      <c r="G94" s="44">
        <f>IF(Members[[#This Row],[Name]]&lt;&gt;"",COUNTIFS(Shares[Shared by],Members[[#This Row],[Name]],Shares[File Type],"*particle*"),"")</f>
        <v>0</v>
      </c>
      <c r="H94" s="44">
        <f>IF(Members[[#This Row],[Name]]&lt;&gt;"",SUM(Members[[#This Row],[Sequences]:[Particle Effects]]),"")</f>
        <v>2</v>
      </c>
      <c r="I94" s="46">
        <f t="array" ref="I94">IF(Members[[#This Row],[Name]]&lt;&gt;"",MIN(IF(Shares[Shared by]=Members[[#This Row],[Name]],Shares[Share Date])),"")</f>
        <v>44372</v>
      </c>
      <c r="J9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44737</v>
      </c>
      <c r="K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4" s="43">
        <f>Members[[#This Row],[Sequences]]+(Members[[#This Row],[Lyrics]] +Members[[#This Row],[Singing Faces]]+Members[[#This Row],[Presets]]+Members[[#This Row],[Particle Effects]])/5</f>
        <v>2</v>
      </c>
      <c r="M94" s="10"/>
      <c r="N94" s="5"/>
      <c r="O94" s="5"/>
    </row>
    <row r="95" spans="2:15" ht="18.75" x14ac:dyDescent="0.3">
      <c r="B95" s="57" t="s">
        <v>98</v>
      </c>
      <c r="C95" s="45">
        <f>IF(Members[[#This Row],[Name]]&lt;&gt;"",(COUNTIFS(Shares[Shared by],Members[[#This Row],[Name]],Shares[File Type],"*sequence*")),"")</f>
        <v>3</v>
      </c>
      <c r="D95" s="45">
        <f>IF(Members[[#This Row],[Name]]&lt;&gt;"",COUNTIFS(Shares[Shared by],Members[[#This Row],[Name]],Shares[File Type],"*lyric*"),"")</f>
        <v>0</v>
      </c>
      <c r="E95" s="45">
        <f>IF(Members[[#This Row],[Name]]&lt;&gt;"",COUNTIFS(Shares[Shared by],Members[[#This Row],[Name]],Shares[File Type],"*singing*"),"")</f>
        <v>0</v>
      </c>
      <c r="F95" s="45">
        <f>IF(Members[[#This Row],[Name]]&lt;&gt;"",COUNTIFS(Shares[Shared by],Members[[#This Row],[Name]],Shares[File Type],"*presets*"),"")</f>
        <v>0</v>
      </c>
      <c r="G95" s="45">
        <f>IF(Members[[#This Row],[Name]]&lt;&gt;"",COUNTIFS(Shares[Shared by],Members[[#This Row],[Name]],Shares[File Type],"*particle*"),"")</f>
        <v>0</v>
      </c>
      <c r="H95" s="44">
        <f>IF(Members[[#This Row],[Name]]&lt;&gt;"",SUM(Members[[#This Row],[Sequences]:[Particle Effects]]),"")</f>
        <v>3</v>
      </c>
      <c r="I95" s="46">
        <f t="array" ref="I95">IF(Members[[#This Row],[Name]]&lt;&gt;"",MIN(IF(Shares[Shared by]=Members[[#This Row],[Name]],Shares[Share Date])),"")</f>
        <v>44257</v>
      </c>
      <c r="J9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44806</v>
      </c>
      <c r="K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95" s="43">
        <f>Members[[#This Row],[Sequences]]+(Members[[#This Row],[Lyrics]] +Members[[#This Row],[Singing Faces]]+Members[[#This Row],[Presets]]+Members[[#This Row],[Particle Effects]])/5</f>
        <v>3</v>
      </c>
      <c r="M95" s="10"/>
      <c r="N95" s="5"/>
      <c r="O95" s="5"/>
    </row>
    <row r="96" spans="2:15" ht="18.75" x14ac:dyDescent="0.3">
      <c r="B96" s="44" t="s">
        <v>1484</v>
      </c>
      <c r="C96" s="45">
        <f>IF(Members[[#This Row],[Name]]&lt;&gt;"",(COUNTIFS(Shares[Shared by],Members[[#This Row],[Name]],Shares[File Type],"*sequence*")),"")</f>
        <v>3</v>
      </c>
      <c r="D96" s="45">
        <f>IF(Members[[#This Row],[Name]]&lt;&gt;"",COUNTIFS(Shares[Shared by],Members[[#This Row],[Name]],Shares[File Type],"*lyric*"),"")</f>
        <v>2</v>
      </c>
      <c r="E96" s="45">
        <f>IF(Members[[#This Row],[Name]]&lt;&gt;"",COUNTIFS(Shares[Shared by],Members[[#This Row],[Name]],Shares[File Type],"*singing*"),"")</f>
        <v>0</v>
      </c>
      <c r="F96" s="44">
        <f>IF(Members[[#This Row],[Name]]&lt;&gt;"",COUNTIFS(Shares[Shared by],Members[[#This Row],[Name]],Shares[File Type],"*presets*"),"")</f>
        <v>0</v>
      </c>
      <c r="G96" s="44">
        <f>IF(Members[[#This Row],[Name]]&lt;&gt;"",COUNTIFS(Shares[Shared by],Members[[#This Row],[Name]],Shares[File Type],"*particle*"),"")</f>
        <v>0</v>
      </c>
      <c r="H96" s="44">
        <f>IF(Members[[#This Row],[Name]]&lt;&gt;"",SUM(Members[[#This Row],[Sequences]:[Particle Effects]]),"")</f>
        <v>5</v>
      </c>
      <c r="I96" s="46">
        <f t="array" ref="I96">IF(Members[[#This Row],[Name]]&lt;&gt;"",MIN(IF(Shares[Shared by]=Members[[#This Row],[Name]],Shares[Share Date])),"")</f>
        <v>44395</v>
      </c>
      <c r="J9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45003</v>
      </c>
      <c r="K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96" s="43">
        <f>Members[[#This Row],[Sequences]]+(Members[[#This Row],[Lyrics]] +Members[[#This Row],[Singing Faces]]+Members[[#This Row],[Presets]]+Members[[#This Row],[Particle Effects]])/5</f>
        <v>3.4</v>
      </c>
      <c r="M96" s="10"/>
      <c r="N96" s="5"/>
      <c r="O96" s="5"/>
    </row>
    <row r="97" spans="2:15" ht="18.75" x14ac:dyDescent="0.3">
      <c r="B97" s="44" t="s">
        <v>2549</v>
      </c>
      <c r="C97" s="45">
        <f>IF(Members[[#This Row],[Name]]&lt;&gt;"",(COUNTIFS(Shares[Shared by],Members[[#This Row],[Name]],Shares[File Type],"*sequence*")),"")</f>
        <v>1</v>
      </c>
      <c r="D97" s="45">
        <f>IF(Members[[#This Row],[Name]]&lt;&gt;"",COUNTIFS(Shares[Shared by],Members[[#This Row],[Name]],Shares[File Type],"*lyric*"),"")</f>
        <v>1</v>
      </c>
      <c r="E97" s="44">
        <f>IF(Members[[#This Row],[Name]]&lt;&gt;"",COUNTIFS(Shares[Shared by],Members[[#This Row],[Name]],Shares[File Type],"*singing*"),"")</f>
        <v>0</v>
      </c>
      <c r="F97" s="44">
        <f>IF(Members[[#This Row],[Name]]&lt;&gt;"",COUNTIFS(Shares[Shared by],Members[[#This Row],[Name]],Shares[File Type],"*presets*"),"")</f>
        <v>0</v>
      </c>
      <c r="G97" s="44">
        <f>IF(Members[[#This Row],[Name]]&lt;&gt;"",COUNTIFS(Shares[Shared by],Members[[#This Row],[Name]],Shares[File Type],"*particle*"),"")</f>
        <v>0</v>
      </c>
      <c r="H97" s="44">
        <f>IF(Members[[#This Row],[Name]]&lt;&gt;"",SUM(Members[[#This Row],[Sequences]:[Particle Effects]]),"")</f>
        <v>2</v>
      </c>
      <c r="I97" s="46">
        <f t="array" ref="I97">IF(Members[[#This Row],[Name]]&lt;&gt;"",MIN(IF(Shares[Shared by]=Members[[#This Row],[Name]],Shares[Share Date])),"")</f>
        <v>44496</v>
      </c>
      <c r="J9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44708</v>
      </c>
      <c r="K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97" s="43">
        <f>Members[[#This Row],[Sequences]]+(Members[[#This Row],[Lyrics]] +Members[[#This Row],[Singing Faces]]+Members[[#This Row],[Presets]]+Members[[#This Row],[Particle Effects]])/5</f>
        <v>1.2</v>
      </c>
      <c r="M97" s="10"/>
      <c r="N97" s="5"/>
      <c r="O97" s="5"/>
    </row>
    <row r="98" spans="2:15" ht="18.75" x14ac:dyDescent="0.3">
      <c r="B98" s="44" t="s">
        <v>499</v>
      </c>
      <c r="C98" s="45">
        <f>IF(Members[[#This Row],[Name]]&lt;&gt;"",(COUNTIFS(Shares[Shared by],Members[[#This Row],[Name]],Shares[File Type],"*sequence*")),"")</f>
        <v>30</v>
      </c>
      <c r="D98" s="45">
        <f>IF(Members[[#This Row],[Name]]&lt;&gt;"",COUNTIFS(Shares[Shared by],Members[[#This Row],[Name]],Shares[File Type],"*lyric*"),"")</f>
        <v>0</v>
      </c>
      <c r="E98" s="45">
        <f>IF(Members[[#This Row],[Name]]&lt;&gt;"",COUNTIFS(Shares[Shared by],Members[[#This Row],[Name]],Shares[File Type],"*singing*"),"")</f>
        <v>0</v>
      </c>
      <c r="F98" s="45">
        <f>IF(Members[[#This Row],[Name]]&lt;&gt;"",COUNTIFS(Shares[Shared by],Members[[#This Row],[Name]],Shares[File Type],"*presets*"),"")</f>
        <v>0</v>
      </c>
      <c r="G98" s="45">
        <f>IF(Members[[#This Row],[Name]]&lt;&gt;"",COUNTIFS(Shares[Shared by],Members[[#This Row],[Name]],Shares[File Type],"*particle*"),"")</f>
        <v>0</v>
      </c>
      <c r="H98" s="44">
        <f>IF(Members[[#This Row],[Name]]&lt;&gt;"",SUM(Members[[#This Row],[Sequences]:[Particle Effects]]),"")</f>
        <v>30</v>
      </c>
      <c r="I98" s="46">
        <f t="array" ref="I98">IF(Members[[#This Row],[Name]]&lt;&gt;"",MIN(IF(Shares[Shared by]=Members[[#This Row],[Name]],Shares[Share Date])),"")</f>
        <v>44303</v>
      </c>
      <c r="J9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49782</v>
      </c>
      <c r="K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98" s="43">
        <f>Members[[#This Row],[Sequences]]+(Members[[#This Row],[Lyrics]] +Members[[#This Row],[Singing Faces]]+Members[[#This Row],[Presets]]+Members[[#This Row],[Particle Effects]])/5</f>
        <v>30</v>
      </c>
      <c r="M98" s="10"/>
      <c r="N98" s="5"/>
      <c r="O98" s="5"/>
    </row>
    <row r="99" spans="2:15" ht="18.75" x14ac:dyDescent="0.3">
      <c r="B99" s="44" t="s">
        <v>2404</v>
      </c>
      <c r="C99" s="45">
        <f>IF(Members[[#This Row],[Name]]&lt;&gt;"",(COUNTIFS(Shares[Shared by],Members[[#This Row],[Name]],Shares[File Type],"*sequence*")),"")</f>
        <v>7</v>
      </c>
      <c r="D99" s="45">
        <f>IF(Members[[#This Row],[Name]]&lt;&gt;"",COUNTIFS(Shares[Shared by],Members[[#This Row],[Name]],Shares[File Type],"*lyric*"),"")</f>
        <v>6</v>
      </c>
      <c r="E99" s="44">
        <f>IF(Members[[#This Row],[Name]]&lt;&gt;"",COUNTIFS(Shares[Shared by],Members[[#This Row],[Name]],Shares[File Type],"*singing*"),"")</f>
        <v>0</v>
      </c>
      <c r="F99" s="44">
        <f>IF(Members[[#This Row],[Name]]&lt;&gt;"",COUNTIFS(Shares[Shared by],Members[[#This Row],[Name]],Shares[File Type],"*presets*"),"")</f>
        <v>0</v>
      </c>
      <c r="G99" s="44">
        <f>IF(Members[[#This Row],[Name]]&lt;&gt;"",COUNTIFS(Shares[Shared by],Members[[#This Row],[Name]],Shares[File Type],"*particle*"),"")</f>
        <v>0</v>
      </c>
      <c r="H99" s="44">
        <f>IF(Members[[#This Row],[Name]]&lt;&gt;"",SUM(Members[[#This Row],[Sequences]:[Particle Effects]]),"")</f>
        <v>13</v>
      </c>
      <c r="I99" s="46">
        <f t="array" ref="I99">IF(Members[[#This Row],[Name]]&lt;&gt;"",MIN(IF(Shares[Shared by]=Members[[#This Row],[Name]],Shares[Share Date])),"")</f>
        <v>44455</v>
      </c>
      <c r="J9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45916</v>
      </c>
      <c r="K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99" s="43">
        <f>Members[[#This Row],[Sequences]]+(Members[[#This Row],[Lyrics]] +Members[[#This Row],[Singing Faces]]+Members[[#This Row],[Presets]]+Members[[#This Row],[Particle Effects]])/5</f>
        <v>8.1999999999999993</v>
      </c>
      <c r="M99" s="10"/>
      <c r="N99" s="5"/>
      <c r="O99" s="5"/>
    </row>
    <row r="100" spans="2:15" ht="18.75" x14ac:dyDescent="0.3">
      <c r="B100" s="44" t="s">
        <v>1292</v>
      </c>
      <c r="C100" s="45">
        <f>IF(Members[[#This Row],[Name]]&lt;&gt;"",(COUNTIFS(Shares[Shared by],Members[[#This Row],[Name]],Shares[File Type],"*sequence*")),"")</f>
        <v>2</v>
      </c>
      <c r="D100" s="45">
        <f>IF(Members[[#This Row],[Name]]&lt;&gt;"",COUNTIFS(Shares[Shared by],Members[[#This Row],[Name]],Shares[File Type],"*lyric*"),"")</f>
        <v>0</v>
      </c>
      <c r="E100" s="45">
        <f>IF(Members[[#This Row],[Name]]&lt;&gt;"",COUNTIFS(Shares[Shared by],Members[[#This Row],[Name]],Shares[File Type],"*singing*"),"")</f>
        <v>0</v>
      </c>
      <c r="F100" s="45">
        <f>IF(Members[[#This Row],[Name]]&lt;&gt;"",COUNTIFS(Shares[Shared by],Members[[#This Row],[Name]],Shares[File Type],"*presets*"),"")</f>
        <v>0</v>
      </c>
      <c r="G100" s="45">
        <f>IF(Members[[#This Row],[Name]]&lt;&gt;"",COUNTIFS(Shares[Shared by],Members[[#This Row],[Name]],Shares[File Type],"*particle*"),"")</f>
        <v>0</v>
      </c>
      <c r="H100" s="44">
        <f>IF(Members[[#This Row],[Name]]&lt;&gt;"",SUM(Members[[#This Row],[Sequences]:[Particle Effects]]),"")</f>
        <v>2</v>
      </c>
      <c r="I100" s="46">
        <f t="array" ref="I100">IF(Members[[#This Row],[Name]]&lt;&gt;"",MIN(IF(Shares[Shared by]=Members[[#This Row],[Name]],Shares[Share Date])),"")</f>
        <v>44359</v>
      </c>
      <c r="J10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44724</v>
      </c>
      <c r="K1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0" s="43">
        <f>Members[[#This Row],[Sequences]]+(Members[[#This Row],[Lyrics]] +Members[[#This Row],[Singing Faces]]+Members[[#This Row],[Presets]]+Members[[#This Row],[Particle Effects]])/5</f>
        <v>2</v>
      </c>
      <c r="M100" s="10"/>
      <c r="N100" s="5"/>
      <c r="O100" s="5"/>
    </row>
    <row r="101" spans="2:15" ht="18.75" x14ac:dyDescent="0.3">
      <c r="B101" s="82" t="s">
        <v>2701</v>
      </c>
      <c r="C101" s="45">
        <f>IF(Members[[#This Row],[Name]]&lt;&gt;"",(COUNTIFS(Shares[Shared by],Members[[#This Row],[Name]],Shares[File Type],"*sequence*")),"")</f>
        <v>1</v>
      </c>
      <c r="D101" s="45">
        <f>IF(Members[[#This Row],[Name]]&lt;&gt;"",COUNTIFS(Shares[Shared by],Members[[#This Row],[Name]],Shares[File Type],"*lyric*"),"")</f>
        <v>0</v>
      </c>
      <c r="E101" s="45">
        <f>IF(Members[[#This Row],[Name]]&lt;&gt;"",COUNTIFS(Shares[Shared by],Members[[#This Row],[Name]],Shares[File Type],"*singing*"),"")</f>
        <v>0</v>
      </c>
      <c r="F101" s="45">
        <f>IF(Members[[#This Row],[Name]]&lt;&gt;"",COUNTIFS(Shares[Shared by],Members[[#This Row],[Name]],Shares[File Type],"*presets*"),"")</f>
        <v>0</v>
      </c>
      <c r="G101" s="45">
        <f>IF(Members[[#This Row],[Name]]&lt;&gt;"",COUNTIFS(Shares[Shared by],Members[[#This Row],[Name]],Shares[File Type],"*particle*"),"")</f>
        <v>0</v>
      </c>
      <c r="H101" s="44">
        <f>IF(Members[[#This Row],[Name]]&lt;&gt;"",SUM(Members[[#This Row],[Sequences]:[Particle Effects]]),"")</f>
        <v>1</v>
      </c>
      <c r="I101" s="46">
        <f t="array" ref="I101">IF(Members[[#This Row],[Name]]&lt;&gt;"",MIN(IF(Shares[Shared by]=Members[[#This Row],[Name]],Shares[Share Date])),"")</f>
        <v>44547</v>
      </c>
      <c r="J10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44729</v>
      </c>
      <c r="K1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1" s="43">
        <f>Members[[#This Row],[Sequences]]+(Members[[#This Row],[Lyrics]] +Members[[#This Row],[Singing Faces]]+Members[[#This Row],[Presets]]+Members[[#This Row],[Particle Effects]])/5</f>
        <v>1</v>
      </c>
      <c r="M101" s="10"/>
      <c r="N101" s="5"/>
      <c r="O101" s="5"/>
    </row>
    <row r="102" spans="2:15" ht="18.75" x14ac:dyDescent="0.3">
      <c r="B102" s="44" t="s">
        <v>854</v>
      </c>
      <c r="C102" s="45">
        <f>IF(Members[[#This Row],[Name]]&lt;&gt;"",(COUNTIFS(Shares[Shared by],Members[[#This Row],[Name]],Shares[File Type],"*sequence*")),"")</f>
        <v>6</v>
      </c>
      <c r="D102" s="45">
        <f>IF(Members[[#This Row],[Name]]&lt;&gt;"",COUNTIFS(Shares[Shared by],Members[[#This Row],[Name]],Shares[File Type],"*lyric*"),"")</f>
        <v>3</v>
      </c>
      <c r="E102" s="45">
        <f>IF(Members[[#This Row],[Name]]&lt;&gt;"",COUNTIFS(Shares[Shared by],Members[[#This Row],[Name]],Shares[File Type],"*singing*"),"")</f>
        <v>0</v>
      </c>
      <c r="F102" s="45">
        <f>IF(Members[[#This Row],[Name]]&lt;&gt;"",COUNTIFS(Shares[Shared by],Members[[#This Row],[Name]],Shares[File Type],"*presets*"),"")</f>
        <v>0</v>
      </c>
      <c r="G102" s="45">
        <f>IF(Members[[#This Row],[Name]]&lt;&gt;"",COUNTIFS(Shares[Shared by],Members[[#This Row],[Name]],Shares[File Type],"*particle*"),"")</f>
        <v>0</v>
      </c>
      <c r="H102" s="44">
        <f>IF(Members[[#This Row],[Name]]&lt;&gt;"",SUM(Members[[#This Row],[Sequences]:[Particle Effects]]),"")</f>
        <v>9</v>
      </c>
      <c r="I102" s="46">
        <f t="array" ref="I102">IF(Members[[#This Row],[Name]]&lt;&gt;"",MIN(IF(Shares[Shared by]=Members[[#This Row],[Name]],Shares[Share Date])),"")</f>
        <v>44325</v>
      </c>
      <c r="J10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45513</v>
      </c>
      <c r="K1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102" s="43">
        <f>Members[[#This Row],[Sequences]]+(Members[[#This Row],[Lyrics]] +Members[[#This Row],[Singing Faces]]+Members[[#This Row],[Presets]]+Members[[#This Row],[Particle Effects]])/5</f>
        <v>6.6</v>
      </c>
      <c r="M102" s="10"/>
      <c r="N102" s="5"/>
      <c r="O102" s="5"/>
    </row>
    <row r="103" spans="2:15" ht="18.75" x14ac:dyDescent="0.3">
      <c r="B103" s="44" t="s">
        <v>1454</v>
      </c>
      <c r="C103" s="45">
        <f>IF(Members[[#This Row],[Name]]&lt;&gt;"",(COUNTIFS(Shares[Shared by],Members[[#This Row],[Name]],Shares[File Type],"*sequence*")),"")</f>
        <v>5</v>
      </c>
      <c r="D103" s="45">
        <f>IF(Members[[#This Row],[Name]]&lt;&gt;"",COUNTIFS(Shares[Shared by],Members[[#This Row],[Name]],Shares[File Type],"*lyric*"),"")</f>
        <v>4</v>
      </c>
      <c r="E103" s="45">
        <f>IF(Members[[#This Row],[Name]]&lt;&gt;"",COUNTIFS(Shares[Shared by],Members[[#This Row],[Name]],Shares[File Type],"*singing*"),"")</f>
        <v>0</v>
      </c>
      <c r="F103" s="44">
        <f>IF(Members[[#This Row],[Name]]&lt;&gt;"",COUNTIFS(Shares[Shared by],Members[[#This Row],[Name]],Shares[File Type],"*presets*"),"")</f>
        <v>0</v>
      </c>
      <c r="G103" s="44">
        <f>IF(Members[[#This Row],[Name]]&lt;&gt;"",COUNTIFS(Shares[Shared by],Members[[#This Row],[Name]],Shares[File Type],"*particle*"),"")</f>
        <v>0</v>
      </c>
      <c r="H103" s="44">
        <f>IF(Members[[#This Row],[Name]]&lt;&gt;"",SUM(Members[[#This Row],[Sequences]:[Particle Effects]]),"")</f>
        <v>9</v>
      </c>
      <c r="I103" s="46">
        <f t="array" ref="I103">IF(Members[[#This Row],[Name]]&lt;&gt;"",MIN(IF(Shares[Shared by]=Members[[#This Row],[Name]],Shares[Share Date])),"")</f>
        <v>44393</v>
      </c>
      <c r="J10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45428</v>
      </c>
      <c r="K1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03" s="43">
        <f>Members[[#This Row],[Sequences]]+(Members[[#This Row],[Lyrics]] +Members[[#This Row],[Singing Faces]]+Members[[#This Row],[Presets]]+Members[[#This Row],[Particle Effects]])/5</f>
        <v>5.8</v>
      </c>
      <c r="M103" s="10"/>
      <c r="N103" s="5"/>
      <c r="O103" s="5"/>
    </row>
    <row r="104" spans="2:15" ht="18.75" x14ac:dyDescent="0.3">
      <c r="B104" s="44" t="s">
        <v>2578</v>
      </c>
      <c r="C104" s="45">
        <f>IF(Members[[#This Row],[Name]]&lt;&gt;"",(COUNTIFS(Shares[Shared by],Members[[#This Row],[Name]],Shares[File Type],"*sequence*")),"")</f>
        <v>1</v>
      </c>
      <c r="D104" s="45">
        <f>IF(Members[[#This Row],[Name]]&lt;&gt;"",COUNTIFS(Shares[Shared by],Members[[#This Row],[Name]],Shares[File Type],"*lyric*"),"")</f>
        <v>0</v>
      </c>
      <c r="E104" s="45">
        <f>IF(Members[[#This Row],[Name]]&lt;&gt;"",COUNTIFS(Shares[Shared by],Members[[#This Row],[Name]],Shares[File Type],"*singing*"),"")</f>
        <v>0</v>
      </c>
      <c r="F104" s="45">
        <f>IF(Members[[#This Row],[Name]]&lt;&gt;"",COUNTIFS(Shares[Shared by],Members[[#This Row],[Name]],Shares[File Type],"*presets*"),"")</f>
        <v>0</v>
      </c>
      <c r="G104" s="45">
        <f>IF(Members[[#This Row],[Name]]&lt;&gt;"",COUNTIFS(Shares[Shared by],Members[[#This Row],[Name]],Shares[File Type],"*particle*"),"")</f>
        <v>0</v>
      </c>
      <c r="H104" s="44">
        <f>IF(Members[[#This Row],[Name]]&lt;&gt;"",SUM(Members[[#This Row],[Sequences]:[Particle Effects]]),"")</f>
        <v>1</v>
      </c>
      <c r="I104" s="46">
        <f t="array" ref="I104">IF(Members[[#This Row],[Name]]&lt;&gt;"",MIN(IF(Shares[Shared by]=Members[[#This Row],[Name]],Shares[Share Date])),"")</f>
        <v>44506</v>
      </c>
      <c r="J10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44687</v>
      </c>
      <c r="K1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4" s="43">
        <f>Members[[#This Row],[Sequences]]+(Members[[#This Row],[Lyrics]] +Members[[#This Row],[Singing Faces]]+Members[[#This Row],[Presets]]+Members[[#This Row],[Particle Effects]])/5</f>
        <v>1</v>
      </c>
      <c r="M104" s="10"/>
      <c r="N104" s="5"/>
      <c r="O104" s="5"/>
    </row>
    <row r="105" spans="2:15" ht="18.75" x14ac:dyDescent="0.3">
      <c r="B105" s="44" t="s">
        <v>472</v>
      </c>
      <c r="C105" s="45">
        <f>IF(Members[[#This Row],[Name]]&lt;&gt;"",(COUNTIFS(Shares[Shared by],Members[[#This Row],[Name]],Shares[File Type],"*sequence*")),"")</f>
        <v>2</v>
      </c>
      <c r="D105" s="45">
        <f>IF(Members[[#This Row],[Name]]&lt;&gt;"",COUNTIFS(Shares[Shared by],Members[[#This Row],[Name]],Shares[File Type],"*lyric*"),"")</f>
        <v>0</v>
      </c>
      <c r="E105" s="45">
        <f>IF(Members[[#This Row],[Name]]&lt;&gt;"",COUNTIFS(Shares[Shared by],Members[[#This Row],[Name]],Shares[File Type],"*singing*"),"")</f>
        <v>0</v>
      </c>
      <c r="F105" s="45">
        <f>IF(Members[[#This Row],[Name]]&lt;&gt;"",COUNTIFS(Shares[Shared by],Members[[#This Row],[Name]],Shares[File Type],"*presets*"),"")</f>
        <v>0</v>
      </c>
      <c r="G105" s="45">
        <f>IF(Members[[#This Row],[Name]]&lt;&gt;"",COUNTIFS(Shares[Shared by],Members[[#This Row],[Name]],Shares[File Type],"*particle*"),"")</f>
        <v>0</v>
      </c>
      <c r="H105" s="44">
        <f>IF(Members[[#This Row],[Name]]&lt;&gt;"",SUM(Members[[#This Row],[Sequences]:[Particle Effects]]),"")</f>
        <v>2</v>
      </c>
      <c r="I105" s="46">
        <f t="array" ref="I105">IF(Members[[#This Row],[Name]]&lt;&gt;"",MIN(IF(Shares[Shared by]=Members[[#This Row],[Name]],Shares[Share Date])),"")</f>
        <v>44300</v>
      </c>
      <c r="J10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44665</v>
      </c>
      <c r="K10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5" s="43">
        <f>Members[[#This Row],[Sequences]]+(Members[[#This Row],[Lyrics]] +Members[[#This Row],[Singing Faces]]+Members[[#This Row],[Presets]]+Members[[#This Row],[Particle Effects]])/5</f>
        <v>2</v>
      </c>
      <c r="M105" s="10"/>
      <c r="N105" s="5"/>
      <c r="O105" s="5"/>
    </row>
    <row r="106" spans="2:15" ht="18.75" x14ac:dyDescent="0.3">
      <c r="B106" s="44" t="s">
        <v>2692</v>
      </c>
      <c r="C106" s="45">
        <f>IF(Members[[#This Row],[Name]]&lt;&gt;"",(COUNTIFS(Shares[Shared by],Members[[#This Row],[Name]],Shares[File Type],"*sequence*")),"")</f>
        <v>2</v>
      </c>
      <c r="D106" s="45">
        <f>IF(Members[[#This Row],[Name]]&lt;&gt;"",COUNTIFS(Shares[Shared by],Members[[#This Row],[Name]],Shares[File Type],"*lyric*"),"")</f>
        <v>0</v>
      </c>
      <c r="E106" s="45">
        <f>IF(Members[[#This Row],[Name]]&lt;&gt;"",COUNTIFS(Shares[Shared by],Members[[#This Row],[Name]],Shares[File Type],"*singing*"),"")</f>
        <v>0</v>
      </c>
      <c r="F106" s="45">
        <f>IF(Members[[#This Row],[Name]]&lt;&gt;"",COUNTIFS(Shares[Shared by],Members[[#This Row],[Name]],Shares[File Type],"*presets*"),"")</f>
        <v>0</v>
      </c>
      <c r="G106" s="45">
        <f>IF(Members[[#This Row],[Name]]&lt;&gt;"",COUNTIFS(Shares[Shared by],Members[[#This Row],[Name]],Shares[File Type],"*particle*"),"")</f>
        <v>0</v>
      </c>
      <c r="H106" s="44">
        <f>IF(Members[[#This Row],[Name]]&lt;&gt;"",SUM(Members[[#This Row],[Sequences]:[Particle Effects]]),"")</f>
        <v>2</v>
      </c>
      <c r="I106" s="46">
        <f t="array" ref="I106">IF(Members[[#This Row],[Name]]&lt;&gt;"",MIN(IF(Shares[Shared by]=Members[[#This Row],[Name]],Shares[Share Date])),"")</f>
        <v>44542</v>
      </c>
      <c r="J10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44907</v>
      </c>
      <c r="K1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6" s="43">
        <f>Members[[#This Row],[Sequences]]+(Members[[#This Row],[Lyrics]] +Members[[#This Row],[Singing Faces]]+Members[[#This Row],[Presets]]+Members[[#This Row],[Particle Effects]])/5</f>
        <v>2</v>
      </c>
      <c r="M106" s="10"/>
      <c r="N106" s="5"/>
      <c r="O106" s="5"/>
    </row>
    <row r="107" spans="2:15" ht="18.75" x14ac:dyDescent="0.3">
      <c r="B107" s="44" t="s">
        <v>795</v>
      </c>
      <c r="C107" s="45">
        <f>IF(Members[[#This Row],[Name]]&lt;&gt;"",(COUNTIFS(Shares[Shared by],Members[[#This Row],[Name]],Shares[File Type],"*sequence*")),"")</f>
        <v>5</v>
      </c>
      <c r="D107" s="45">
        <f>IF(Members[[#This Row],[Name]]&lt;&gt;"",COUNTIFS(Shares[Shared by],Members[[#This Row],[Name]],Shares[File Type],"*lyric*"),"")</f>
        <v>3</v>
      </c>
      <c r="E107" s="45">
        <f>IF(Members[[#This Row],[Name]]&lt;&gt;"",COUNTIFS(Shares[Shared by],Members[[#This Row],[Name]],Shares[File Type],"*singing*"),"")</f>
        <v>0</v>
      </c>
      <c r="F107" s="45">
        <f>IF(Members[[#This Row],[Name]]&lt;&gt;"",COUNTIFS(Shares[Shared by],Members[[#This Row],[Name]],Shares[File Type],"*presets*"),"")</f>
        <v>0</v>
      </c>
      <c r="G107" s="45">
        <f>IF(Members[[#This Row],[Name]]&lt;&gt;"",COUNTIFS(Shares[Shared by],Members[[#This Row],[Name]],Shares[File Type],"*particle*"),"")</f>
        <v>0</v>
      </c>
      <c r="H107" s="44">
        <f>IF(Members[[#This Row],[Name]]&lt;&gt;"",SUM(Members[[#This Row],[Sequences]:[Particle Effects]]),"")</f>
        <v>8</v>
      </c>
      <c r="I107" s="46">
        <f t="array" ref="I107">IF(Members[[#This Row],[Name]]&lt;&gt;"",MIN(IF(Shares[Shared by]=Members[[#This Row],[Name]],Shares[Share Date])),"")</f>
        <v>44323</v>
      </c>
      <c r="J10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45329</v>
      </c>
      <c r="K1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07" s="43">
        <f>Members[[#This Row],[Sequences]]+(Members[[#This Row],[Lyrics]] +Members[[#This Row],[Singing Faces]]+Members[[#This Row],[Presets]]+Members[[#This Row],[Particle Effects]])/5</f>
        <v>5.6</v>
      </c>
      <c r="M107" s="10"/>
      <c r="N107" s="5"/>
      <c r="O107" s="5"/>
    </row>
    <row r="108" spans="2:15" ht="18.75" x14ac:dyDescent="0.3">
      <c r="B108" s="44" t="s">
        <v>2459</v>
      </c>
      <c r="C108" s="45">
        <f>IF(Members[[#This Row],[Name]]&lt;&gt;"",(COUNTIFS(Shares[Shared by],Members[[#This Row],[Name]],Shares[File Type],"*sequence*")),"")</f>
        <v>1</v>
      </c>
      <c r="D108" s="45">
        <f>IF(Members[[#This Row],[Name]]&lt;&gt;"",COUNTIFS(Shares[Shared by],Members[[#This Row],[Name]],Shares[File Type],"*lyric*"),"")</f>
        <v>0</v>
      </c>
      <c r="E108" s="44">
        <f>IF(Members[[#This Row],[Name]]&lt;&gt;"",COUNTIFS(Shares[Shared by],Members[[#This Row],[Name]],Shares[File Type],"*singing*"),"")</f>
        <v>0</v>
      </c>
      <c r="F108" s="44">
        <f>IF(Members[[#This Row],[Name]]&lt;&gt;"",COUNTIFS(Shares[Shared by],Members[[#This Row],[Name]],Shares[File Type],"*presets*"),"")</f>
        <v>0</v>
      </c>
      <c r="G108" s="44">
        <f>IF(Members[[#This Row],[Name]]&lt;&gt;"",COUNTIFS(Shares[Shared by],Members[[#This Row],[Name]],Shares[File Type],"*particle*"),"")</f>
        <v>0</v>
      </c>
      <c r="H108" s="44">
        <f>IF(Members[[#This Row],[Name]]&lt;&gt;"",SUM(Members[[#This Row],[Sequences]:[Particle Effects]]),"")</f>
        <v>1</v>
      </c>
      <c r="I108" s="46">
        <f t="array" ref="I108">IF(Members[[#This Row],[Name]]&lt;&gt;"",MIN(IF(Shares[Shared by]=Members[[#This Row],[Name]],Shares[Share Date])),"")</f>
        <v>44475</v>
      </c>
      <c r="J10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44657</v>
      </c>
      <c r="K1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8" s="43">
        <f>Members[[#This Row],[Sequences]]+(Members[[#This Row],[Lyrics]] +Members[[#This Row],[Singing Faces]]+Members[[#This Row],[Presets]]+Members[[#This Row],[Particle Effects]])/5</f>
        <v>1</v>
      </c>
      <c r="M108" s="10"/>
      <c r="N108" s="5"/>
      <c r="O108" s="5"/>
    </row>
    <row r="109" spans="2:15" ht="18.75" x14ac:dyDescent="0.3">
      <c r="B109" s="44" t="s">
        <v>2120</v>
      </c>
      <c r="C109" s="45">
        <f>IF(Members[[#This Row],[Name]]&lt;&gt;"",(COUNTIFS(Shares[Shared by],Members[[#This Row],[Name]],Shares[File Type],"*sequence*")),"")</f>
        <v>1</v>
      </c>
      <c r="D109" s="45">
        <f>IF(Members[[#This Row],[Name]]&lt;&gt;"",COUNTIFS(Shares[Shared by],Members[[#This Row],[Name]],Shares[File Type],"*lyric*"),"")</f>
        <v>0</v>
      </c>
      <c r="E109" s="45">
        <f>IF(Members[[#This Row],[Name]]&lt;&gt;"",COUNTIFS(Shares[Shared by],Members[[#This Row],[Name]],Shares[File Type],"*singing*"),"")</f>
        <v>0</v>
      </c>
      <c r="F109" s="45">
        <f>IF(Members[[#This Row],[Name]]&lt;&gt;"",COUNTIFS(Shares[Shared by],Members[[#This Row],[Name]],Shares[File Type],"*presets*"),"")</f>
        <v>0</v>
      </c>
      <c r="G109" s="45">
        <f>IF(Members[[#This Row],[Name]]&lt;&gt;"",COUNTIFS(Shares[Shared by],Members[[#This Row],[Name]],Shares[File Type],"*particle*"),"")</f>
        <v>0</v>
      </c>
      <c r="H109" s="44">
        <f>IF(Members[[#This Row],[Name]]&lt;&gt;"",SUM(Members[[#This Row],[Sequences]:[Particle Effects]]),"")</f>
        <v>1</v>
      </c>
      <c r="I109" s="46">
        <f t="array" ref="I109">IF(Members[[#This Row],[Name]]&lt;&gt;"",MIN(IF(Shares[Shared by]=Members[[#This Row],[Name]],Shares[Share Date])),"")</f>
        <v>44419</v>
      </c>
      <c r="J10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44603</v>
      </c>
      <c r="K1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09" s="43">
        <f>Members[[#This Row],[Sequences]]+(Members[[#This Row],[Lyrics]] +Members[[#This Row],[Singing Faces]]+Members[[#This Row],[Presets]]+Members[[#This Row],[Particle Effects]])/5</f>
        <v>1</v>
      </c>
      <c r="M109" s="10"/>
      <c r="N109" s="5"/>
      <c r="O109" s="5"/>
    </row>
    <row r="110" spans="2:15" ht="18.75" x14ac:dyDescent="0.3">
      <c r="B110" s="44" t="s">
        <v>1516</v>
      </c>
      <c r="C110" s="45">
        <f>IF(Members[[#This Row],[Name]]&lt;&gt;"",(COUNTIFS(Shares[Shared by],Members[[#This Row],[Name]],Shares[File Type],"*sequence*")),"")</f>
        <v>5</v>
      </c>
      <c r="D110" s="45">
        <f>IF(Members[[#This Row],[Name]]&lt;&gt;"",COUNTIFS(Shares[Shared by],Members[[#This Row],[Name]],Shares[File Type],"*lyric*"),"")</f>
        <v>4</v>
      </c>
      <c r="E110" s="45">
        <f>IF(Members[[#This Row],[Name]]&lt;&gt;"",COUNTIFS(Shares[Shared by],Members[[#This Row],[Name]],Shares[File Type],"*singing*"),"")</f>
        <v>0</v>
      </c>
      <c r="F110" s="44">
        <f>IF(Members[[#This Row],[Name]]&lt;&gt;"",COUNTIFS(Shares[Shared by],Members[[#This Row],[Name]],Shares[File Type],"*presets*"),"")</f>
        <v>0</v>
      </c>
      <c r="G110" s="44">
        <f>IF(Members[[#This Row],[Name]]&lt;&gt;"",COUNTIFS(Shares[Shared by],Members[[#This Row],[Name]],Shares[File Type],"*particle*"),"")</f>
        <v>0</v>
      </c>
      <c r="H110" s="44">
        <f>IF(Members[[#This Row],[Name]]&lt;&gt;"",SUM(Members[[#This Row],[Sequences]:[Particle Effects]]),"")</f>
        <v>9</v>
      </c>
      <c r="I110" s="46">
        <f t="array" ref="I110">IF(Members[[#This Row],[Name]]&lt;&gt;"",MIN(IF(Shares[Shared by]=Members[[#This Row],[Name]],Shares[Share Date])),"")</f>
        <v>44396</v>
      </c>
      <c r="J11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45431</v>
      </c>
      <c r="K1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10" s="43">
        <f>Members[[#This Row],[Sequences]]+(Members[[#This Row],[Lyrics]] +Members[[#This Row],[Singing Faces]]+Members[[#This Row],[Presets]]+Members[[#This Row],[Particle Effects]])/5</f>
        <v>5.8</v>
      </c>
      <c r="M110" s="10"/>
      <c r="N110" s="5"/>
      <c r="O110" s="5"/>
    </row>
    <row r="111" spans="2:15" ht="18.75" x14ac:dyDescent="0.3">
      <c r="B111" s="44" t="s">
        <v>2229</v>
      </c>
      <c r="C111" s="45">
        <f>IF(Members[[#This Row],[Name]]&lt;&gt;"",(COUNTIFS(Shares[Shared by],Members[[#This Row],[Name]],Shares[File Type],"*sequence*")),"")</f>
        <v>2</v>
      </c>
      <c r="D111" s="45">
        <f>IF(Members[[#This Row],[Name]]&lt;&gt;"",COUNTIFS(Shares[Shared by],Members[[#This Row],[Name]],Shares[File Type],"*lyric*"),"")</f>
        <v>2</v>
      </c>
      <c r="E111" s="44">
        <f>IF(Members[[#This Row],[Name]]&lt;&gt;"",COUNTIFS(Shares[Shared by],Members[[#This Row],[Name]],Shares[File Type],"*singing*"),"")</f>
        <v>0</v>
      </c>
      <c r="F111" s="44">
        <f>IF(Members[[#This Row],[Name]]&lt;&gt;"",COUNTIFS(Shares[Shared by],Members[[#This Row],[Name]],Shares[File Type],"*presets*"),"")</f>
        <v>0</v>
      </c>
      <c r="G111" s="44">
        <f>IF(Members[[#This Row],[Name]]&lt;&gt;"",COUNTIFS(Shares[Shared by],Members[[#This Row],[Name]],Shares[File Type],"*particle*"),"")</f>
        <v>0</v>
      </c>
      <c r="H111" s="44">
        <f>IF(Members[[#This Row],[Name]]&lt;&gt;"",SUM(Members[[#This Row],[Sequences]:[Particle Effects]]),"")</f>
        <v>4</v>
      </c>
      <c r="I111" s="46">
        <f t="array" ref="I111">IF(Members[[#This Row],[Name]]&lt;&gt;"",MIN(IF(Shares[Shared by]=Members[[#This Row],[Name]],Shares[Share Date])),"")</f>
        <v>44429</v>
      </c>
      <c r="J11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44855</v>
      </c>
      <c r="K11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1" s="43">
        <f>Members[[#This Row],[Sequences]]+(Members[[#This Row],[Lyrics]] +Members[[#This Row],[Singing Faces]]+Members[[#This Row],[Presets]]+Members[[#This Row],[Particle Effects]])/5</f>
        <v>2.4</v>
      </c>
      <c r="M111" s="10"/>
      <c r="N111" s="5"/>
      <c r="O111" s="5"/>
    </row>
    <row r="112" spans="2:15" ht="18.75" x14ac:dyDescent="0.3">
      <c r="B112" s="44" t="s">
        <v>973</v>
      </c>
      <c r="C112" s="45">
        <f>IF(Members[[#This Row],[Name]]&lt;&gt;"",(COUNTIFS(Shares[Shared by],Members[[#This Row],[Name]],Shares[File Type],"*sequence*")),"")</f>
        <v>2</v>
      </c>
      <c r="D112" s="45">
        <f>IF(Members[[#This Row],[Name]]&lt;&gt;"",COUNTIFS(Shares[Shared by],Members[[#This Row],[Name]],Shares[File Type],"*lyric*"),"")</f>
        <v>1</v>
      </c>
      <c r="E112" s="45">
        <f>IF(Members[[#This Row],[Name]]&lt;&gt;"",COUNTIFS(Shares[Shared by],Members[[#This Row],[Name]],Shares[File Type],"*singing*"),"")</f>
        <v>0</v>
      </c>
      <c r="F112" s="45">
        <f>IF(Members[[#This Row],[Name]]&lt;&gt;"",COUNTIFS(Shares[Shared by],Members[[#This Row],[Name]],Shares[File Type],"*presets*"),"")</f>
        <v>0</v>
      </c>
      <c r="G112" s="45">
        <f>IF(Members[[#This Row],[Name]]&lt;&gt;"",COUNTIFS(Shares[Shared by],Members[[#This Row],[Name]],Shares[File Type],"*particle*"),"")</f>
        <v>0</v>
      </c>
      <c r="H112" s="44">
        <f>IF(Members[[#This Row],[Name]]&lt;&gt;"",SUM(Members[[#This Row],[Sequences]:[Particle Effects]]),"")</f>
        <v>3</v>
      </c>
      <c r="I112" s="46">
        <f t="array" ref="I112">IF(Members[[#This Row],[Name]]&lt;&gt;"",MIN(IF(Shares[Shared by]=Members[[#This Row],[Name]],Shares[Share Date])),"")</f>
        <v>44338</v>
      </c>
      <c r="J11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44734</v>
      </c>
      <c r="K1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2" s="43">
        <f>Members[[#This Row],[Sequences]]+(Members[[#This Row],[Lyrics]] +Members[[#This Row],[Singing Faces]]+Members[[#This Row],[Presets]]+Members[[#This Row],[Particle Effects]])/5</f>
        <v>2.2000000000000002</v>
      </c>
      <c r="M112" s="10"/>
      <c r="N112" s="5"/>
      <c r="O112" s="5"/>
    </row>
    <row r="113" spans="2:15" ht="18.75" x14ac:dyDescent="0.3">
      <c r="B113" s="44" t="s">
        <v>323</v>
      </c>
      <c r="C113" s="45">
        <f>IF(Members[[#This Row],[Name]]&lt;&gt;"",(COUNTIFS(Shares[Shared by],Members[[#This Row],[Name]],Shares[File Type],"*sequence*")),"")</f>
        <v>5</v>
      </c>
      <c r="D113" s="45">
        <f>IF(Members[[#This Row],[Name]]&lt;&gt;"",COUNTIFS(Shares[Shared by],Members[[#This Row],[Name]],Shares[File Type],"*lyric*"),"")</f>
        <v>4</v>
      </c>
      <c r="E113" s="45">
        <f>IF(Members[[#This Row],[Name]]&lt;&gt;"",COUNTIFS(Shares[Shared by],Members[[#This Row],[Name]],Shares[File Type],"*singing*"),"")</f>
        <v>0</v>
      </c>
      <c r="F113" s="45">
        <f>IF(Members[[#This Row],[Name]]&lt;&gt;"",COUNTIFS(Shares[Shared by],Members[[#This Row],[Name]],Shares[File Type],"*presets*"),"")</f>
        <v>0</v>
      </c>
      <c r="G113" s="45">
        <f>IF(Members[[#This Row],[Name]]&lt;&gt;"",COUNTIFS(Shares[Shared by],Members[[#This Row],[Name]],Shares[File Type],"*particle*"),"")</f>
        <v>0</v>
      </c>
      <c r="H113" s="44">
        <f>IF(Members[[#This Row],[Name]]&lt;&gt;"",SUM(Members[[#This Row],[Sequences]:[Particle Effects]]),"")</f>
        <v>9</v>
      </c>
      <c r="I113" s="46">
        <f t="array" ref="I113">IF(Members[[#This Row],[Name]]&lt;&gt;"",MIN(IF(Shares[Shared by]=Members[[#This Row],[Name]],Shares[Share Date])),"")</f>
        <v>44275</v>
      </c>
      <c r="J11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45311</v>
      </c>
      <c r="K1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13" s="43">
        <f>Members[[#This Row],[Sequences]]+(Members[[#This Row],[Lyrics]] +Members[[#This Row],[Singing Faces]]+Members[[#This Row],[Presets]]+Members[[#This Row],[Particle Effects]])/5</f>
        <v>5.8</v>
      </c>
      <c r="M113" s="10"/>
      <c r="N113" s="5"/>
      <c r="O113" s="5"/>
    </row>
    <row r="114" spans="2:15" ht="18.75" x14ac:dyDescent="0.3">
      <c r="B114" s="44" t="s">
        <v>2250</v>
      </c>
      <c r="C114" s="45">
        <f>IF(Members[[#This Row],[Name]]&lt;&gt;"",(COUNTIFS(Shares[Shared by],Members[[#This Row],[Name]],Shares[File Type],"*sequence*")),"")</f>
        <v>4</v>
      </c>
      <c r="D114" s="45">
        <f>IF(Members[[#This Row],[Name]]&lt;&gt;"",COUNTIFS(Shares[Shared by],Members[[#This Row],[Name]],Shares[File Type],"*lyric*"),"")</f>
        <v>3</v>
      </c>
      <c r="E114" s="44">
        <f>IF(Members[[#This Row],[Name]]&lt;&gt;"",COUNTIFS(Shares[Shared by],Members[[#This Row],[Name]],Shares[File Type],"*singing*"),"")</f>
        <v>0</v>
      </c>
      <c r="F114" s="44">
        <f>IF(Members[[#This Row],[Name]]&lt;&gt;"",COUNTIFS(Shares[Shared by],Members[[#This Row],[Name]],Shares[File Type],"*presets*"),"")</f>
        <v>0</v>
      </c>
      <c r="G114" s="44">
        <f>IF(Members[[#This Row],[Name]]&lt;&gt;"",COUNTIFS(Shares[Shared by],Members[[#This Row],[Name]],Shares[File Type],"*particle*"),"")</f>
        <v>0</v>
      </c>
      <c r="H114" s="44">
        <f>IF(Members[[#This Row],[Name]]&lt;&gt;"",SUM(Members[[#This Row],[Sequences]:[Particle Effects]]),"")</f>
        <v>7</v>
      </c>
      <c r="I114" s="46">
        <f t="array" ref="I114">IF(Members[[#This Row],[Name]]&lt;&gt;"",MIN(IF(Shares[Shared by]=Members[[#This Row],[Name]],Shares[Share Date])),"")</f>
        <v>44433</v>
      </c>
      <c r="J11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45255</v>
      </c>
      <c r="K1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14" s="43">
        <f>Members[[#This Row],[Sequences]]+(Members[[#This Row],[Lyrics]] +Members[[#This Row],[Singing Faces]]+Members[[#This Row],[Presets]]+Members[[#This Row],[Particle Effects]])/5</f>
        <v>4.5999999999999996</v>
      </c>
      <c r="M114" s="10"/>
      <c r="N114" s="5"/>
      <c r="O114" s="5"/>
    </row>
    <row r="115" spans="2:15" ht="18.75" x14ac:dyDescent="0.3">
      <c r="B115" s="44" t="s">
        <v>413</v>
      </c>
      <c r="C115" s="45">
        <f>IF(Members[[#This Row],[Name]]&lt;&gt;"",(COUNTIFS(Shares[Shared by],Members[[#This Row],[Name]],Shares[File Type],"*sequence*")),"")</f>
        <v>4</v>
      </c>
      <c r="D115" s="45">
        <f>IF(Members[[#This Row],[Name]]&lt;&gt;"",COUNTIFS(Shares[Shared by],Members[[#This Row],[Name]],Shares[File Type],"*lyric*"),"")</f>
        <v>1</v>
      </c>
      <c r="E115" s="45">
        <f>IF(Members[[#This Row],[Name]]&lt;&gt;"",COUNTIFS(Shares[Shared by],Members[[#This Row],[Name]],Shares[File Type],"*singing*"),"")</f>
        <v>0</v>
      </c>
      <c r="F115" s="45">
        <f>IF(Members[[#This Row],[Name]]&lt;&gt;"",COUNTIFS(Shares[Shared by],Members[[#This Row],[Name]],Shares[File Type],"*presets*"),"")</f>
        <v>0</v>
      </c>
      <c r="G115" s="45">
        <f>IF(Members[[#This Row],[Name]]&lt;&gt;"",COUNTIFS(Shares[Shared by],Members[[#This Row],[Name]],Shares[File Type],"*particle*"),"")</f>
        <v>0</v>
      </c>
      <c r="H115" s="44">
        <f>IF(Members[[#This Row],[Name]]&lt;&gt;"",SUM(Members[[#This Row],[Sequences]:[Particle Effects]]),"")</f>
        <v>5</v>
      </c>
      <c r="I115" s="46">
        <f t="array" ref="I115">IF(Members[[#This Row],[Name]]&lt;&gt;"",MIN(IF(Shares[Shared by]=Members[[#This Row],[Name]],Shares[Share Date])),"")</f>
        <v>44282</v>
      </c>
      <c r="J11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45043</v>
      </c>
      <c r="K1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15" s="43">
        <f>Members[[#This Row],[Sequences]]+(Members[[#This Row],[Lyrics]] +Members[[#This Row],[Singing Faces]]+Members[[#This Row],[Presets]]+Members[[#This Row],[Particle Effects]])/5</f>
        <v>4.2</v>
      </c>
      <c r="M115" s="10"/>
      <c r="N115" s="5"/>
      <c r="O115" s="5"/>
    </row>
    <row r="116" spans="2:15" ht="18.75" x14ac:dyDescent="0.3">
      <c r="B116" s="44" t="s">
        <v>529</v>
      </c>
      <c r="C116" s="45">
        <f>IF(Members[[#This Row],[Name]]&lt;&gt;"",(COUNTIFS(Shares[Shared by],Members[[#This Row],[Name]],Shares[File Type],"*sequence*")),"")</f>
        <v>2</v>
      </c>
      <c r="D116" s="45">
        <f>IF(Members[[#This Row],[Name]]&lt;&gt;"",COUNTIFS(Shares[Shared by],Members[[#This Row],[Name]],Shares[File Type],"*lyric*"),"")</f>
        <v>3</v>
      </c>
      <c r="E116" s="45">
        <f>IF(Members[[#This Row],[Name]]&lt;&gt;"",COUNTIFS(Shares[Shared by],Members[[#This Row],[Name]],Shares[File Type],"*singing*"),"")</f>
        <v>0</v>
      </c>
      <c r="F116" s="45">
        <f>IF(Members[[#This Row],[Name]]&lt;&gt;"",COUNTIFS(Shares[Shared by],Members[[#This Row],[Name]],Shares[File Type],"*presets*"),"")</f>
        <v>0</v>
      </c>
      <c r="G116" s="45">
        <f>IF(Members[[#This Row],[Name]]&lt;&gt;"",COUNTIFS(Shares[Shared by],Members[[#This Row],[Name]],Shares[File Type],"*particle*"),"")</f>
        <v>0</v>
      </c>
      <c r="H116" s="44">
        <f>IF(Members[[#This Row],[Name]]&lt;&gt;"",SUM(Members[[#This Row],[Sequences]:[Particle Effects]]),"")</f>
        <v>5</v>
      </c>
      <c r="I116" s="46">
        <f t="array" ref="I116">IF(Members[[#This Row],[Name]]&lt;&gt;"",MIN(IF(Shares[Shared by]=Members[[#This Row],[Name]],Shares[Share Date])),"")</f>
        <v>44306</v>
      </c>
      <c r="J11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44762</v>
      </c>
      <c r="K1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6" s="43">
        <f>Members[[#This Row],[Sequences]]+(Members[[#This Row],[Lyrics]] +Members[[#This Row],[Singing Faces]]+Members[[#This Row],[Presets]]+Members[[#This Row],[Particle Effects]])/5</f>
        <v>2.6</v>
      </c>
      <c r="M116" s="10"/>
      <c r="N116" s="5"/>
      <c r="O116" s="5"/>
    </row>
    <row r="117" spans="2:15" ht="18.75" x14ac:dyDescent="0.3">
      <c r="B117" s="44" t="s">
        <v>2147</v>
      </c>
      <c r="C117" s="45">
        <f>IF(Members[[#This Row],[Name]]&lt;&gt;"",(COUNTIFS(Shares[Shared by],Members[[#This Row],[Name]],Shares[File Type],"*sequence*")),"")</f>
        <v>1</v>
      </c>
      <c r="D117" s="45">
        <f>IF(Members[[#This Row],[Name]]&lt;&gt;"",COUNTIFS(Shares[Shared by],Members[[#This Row],[Name]],Shares[File Type],"*lyric*"),"")</f>
        <v>0</v>
      </c>
      <c r="E117" s="45">
        <f>IF(Members[[#This Row],[Name]]&lt;&gt;"",COUNTIFS(Shares[Shared by],Members[[#This Row],[Name]],Shares[File Type],"*singing*"),"")</f>
        <v>0</v>
      </c>
      <c r="F117" s="45">
        <f>IF(Members[[#This Row],[Name]]&lt;&gt;"",COUNTIFS(Shares[Shared by],Members[[#This Row],[Name]],Shares[File Type],"*presets*"),"")</f>
        <v>0</v>
      </c>
      <c r="G117" s="45">
        <f>IF(Members[[#This Row],[Name]]&lt;&gt;"",COUNTIFS(Shares[Shared by],Members[[#This Row],[Name]],Shares[File Type],"*particle*"),"")</f>
        <v>0</v>
      </c>
      <c r="H117" s="44">
        <f>IF(Members[[#This Row],[Name]]&lt;&gt;"",SUM(Members[[#This Row],[Sequences]:[Particle Effects]]),"")</f>
        <v>1</v>
      </c>
      <c r="I117" s="46">
        <f t="array" ref="I117">IF(Members[[#This Row],[Name]]&lt;&gt;"",MIN(IF(Shares[Shared by]=Members[[#This Row],[Name]],Shares[Share Date])),"")</f>
        <v>44422</v>
      </c>
      <c r="J11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44606</v>
      </c>
      <c r="K1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7" s="43">
        <f>Members[[#This Row],[Sequences]]+(Members[[#This Row],[Lyrics]] +Members[[#This Row],[Singing Faces]]+Members[[#This Row],[Presets]]+Members[[#This Row],[Particle Effects]])/5</f>
        <v>1</v>
      </c>
      <c r="M117" s="10"/>
      <c r="N117" s="5"/>
      <c r="O117" s="5"/>
    </row>
    <row r="118" spans="2:15" ht="18.75" x14ac:dyDescent="0.3">
      <c r="B118" s="44" t="s">
        <v>476</v>
      </c>
      <c r="C118" s="45">
        <f>IF(Members[[#This Row],[Name]]&lt;&gt;"",(COUNTIFS(Shares[Shared by],Members[[#This Row],[Name]],Shares[File Type],"*sequence*")),"")</f>
        <v>2</v>
      </c>
      <c r="D118" s="45">
        <f>IF(Members[[#This Row],[Name]]&lt;&gt;"",COUNTIFS(Shares[Shared by],Members[[#This Row],[Name]],Shares[File Type],"*lyric*"),"")</f>
        <v>0</v>
      </c>
      <c r="E118" s="45">
        <f>IF(Members[[#This Row],[Name]]&lt;&gt;"",COUNTIFS(Shares[Shared by],Members[[#This Row],[Name]],Shares[File Type],"*singing*"),"")</f>
        <v>0</v>
      </c>
      <c r="F118" s="45">
        <f>IF(Members[[#This Row],[Name]]&lt;&gt;"",COUNTIFS(Shares[Shared by],Members[[#This Row],[Name]],Shares[File Type],"*presets*"),"")</f>
        <v>0</v>
      </c>
      <c r="G118" s="45">
        <f>IF(Members[[#This Row],[Name]]&lt;&gt;"",COUNTIFS(Shares[Shared by],Members[[#This Row],[Name]],Shares[File Type],"*particle*"),"")</f>
        <v>0</v>
      </c>
      <c r="H118" s="44">
        <f>IF(Members[[#This Row],[Name]]&lt;&gt;"",SUM(Members[[#This Row],[Sequences]:[Particle Effects]]),"")</f>
        <v>2</v>
      </c>
      <c r="I118" s="46">
        <f t="array" ref="I118">IF(Members[[#This Row],[Name]]&lt;&gt;"",MIN(IF(Shares[Shared by]=Members[[#This Row],[Name]],Shares[Share Date])),"")</f>
        <v>44300</v>
      </c>
      <c r="J11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44665</v>
      </c>
      <c r="K1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18" s="43">
        <f>Members[[#This Row],[Sequences]]+(Members[[#This Row],[Lyrics]] +Members[[#This Row],[Singing Faces]]+Members[[#This Row],[Presets]]+Members[[#This Row],[Particle Effects]])/5</f>
        <v>2</v>
      </c>
      <c r="M118" s="10"/>
      <c r="N118" s="5"/>
      <c r="O118" s="5"/>
    </row>
    <row r="119" spans="2:15" ht="18.75" x14ac:dyDescent="0.3">
      <c r="B119" s="44" t="s">
        <v>1393</v>
      </c>
      <c r="C119" s="45">
        <f>IF(Members[[#This Row],[Name]]&lt;&gt;"",(COUNTIFS(Shares[Shared by],Members[[#This Row],[Name]],Shares[File Type],"*sequence*")),"")</f>
        <v>3</v>
      </c>
      <c r="D119" s="45">
        <f>IF(Members[[#This Row],[Name]]&lt;&gt;"",COUNTIFS(Shares[Shared by],Members[[#This Row],[Name]],Shares[File Type],"*lyric*"),"")</f>
        <v>1</v>
      </c>
      <c r="E119" s="45">
        <f>IF(Members[[#This Row],[Name]]&lt;&gt;"",COUNTIFS(Shares[Shared by],Members[[#This Row],[Name]],Shares[File Type],"*singing*"),"")</f>
        <v>0</v>
      </c>
      <c r="F119" s="44">
        <f>IF(Members[[#This Row],[Name]]&lt;&gt;"",COUNTIFS(Shares[Shared by],Members[[#This Row],[Name]],Shares[File Type],"*presets*"),"")</f>
        <v>0</v>
      </c>
      <c r="G119" s="44">
        <f>IF(Members[[#This Row],[Name]]&lt;&gt;"",COUNTIFS(Shares[Shared by],Members[[#This Row],[Name]],Shares[File Type],"*particle*"),"")</f>
        <v>0</v>
      </c>
      <c r="H119" s="44">
        <f>IF(Members[[#This Row],[Name]]&lt;&gt;"",SUM(Members[[#This Row],[Sequences]:[Particle Effects]]),"")</f>
        <v>4</v>
      </c>
      <c r="I119" s="46">
        <f t="array" ref="I119">IF(Members[[#This Row],[Name]]&lt;&gt;"",MIN(IF(Shares[Shared by]=Members[[#This Row],[Name]],Shares[Share Date])),"")</f>
        <v>44374</v>
      </c>
      <c r="J11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44953</v>
      </c>
      <c r="K1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19" s="43">
        <f>Members[[#This Row],[Sequences]]+(Members[[#This Row],[Lyrics]] +Members[[#This Row],[Singing Faces]]+Members[[#This Row],[Presets]]+Members[[#This Row],[Particle Effects]])/5</f>
        <v>3.2</v>
      </c>
      <c r="M119" s="10"/>
      <c r="N119" s="5"/>
      <c r="O119" s="5"/>
    </row>
    <row r="120" spans="2:15" ht="18.75" x14ac:dyDescent="0.3">
      <c r="B120" s="44" t="s">
        <v>2708</v>
      </c>
      <c r="C120" s="45">
        <f>IF(Members[[#This Row],[Name]]&lt;&gt;"",(COUNTIFS(Shares[Shared by],Members[[#This Row],[Name]],Shares[File Type],"*sequence*")),"")</f>
        <v>1</v>
      </c>
      <c r="D120" s="45">
        <f>IF(Members[[#This Row],[Name]]&lt;&gt;"",COUNTIFS(Shares[Shared by],Members[[#This Row],[Name]],Shares[File Type],"*lyric*"),"")</f>
        <v>0</v>
      </c>
      <c r="E120" s="45">
        <f>IF(Members[[#This Row],[Name]]&lt;&gt;"",COUNTIFS(Shares[Shared by],Members[[#This Row],[Name]],Shares[File Type],"*singing*"),"")</f>
        <v>0</v>
      </c>
      <c r="F120" s="45">
        <f>IF(Members[[#This Row],[Name]]&lt;&gt;"",COUNTIFS(Shares[Shared by],Members[[#This Row],[Name]],Shares[File Type],"*presets*"),"")</f>
        <v>1</v>
      </c>
      <c r="G120" s="45">
        <f>IF(Members[[#This Row],[Name]]&lt;&gt;"",COUNTIFS(Shares[Shared by],Members[[#This Row],[Name]],Shares[File Type],"*particle*"),"")</f>
        <v>0</v>
      </c>
      <c r="H120" s="44">
        <f>IF(Members[[#This Row],[Name]]&lt;&gt;"",SUM(Members[[#This Row],[Sequences]:[Particle Effects]]),"")</f>
        <v>2</v>
      </c>
      <c r="I120" s="46">
        <f t="array" ref="I120">IF(Members[[#This Row],[Name]]&lt;&gt;"",MIN(IF(Shares[Shared by]=Members[[#This Row],[Name]],Shares[Share Date])),"")</f>
        <v>44550</v>
      </c>
      <c r="J12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44762</v>
      </c>
      <c r="K1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0" s="43">
        <f>Members[[#This Row],[Sequences]]+(Members[[#This Row],[Lyrics]] +Members[[#This Row],[Singing Faces]]+Members[[#This Row],[Presets]]+Members[[#This Row],[Particle Effects]])/5</f>
        <v>1.2</v>
      </c>
      <c r="M120" s="10"/>
      <c r="N120" s="5"/>
      <c r="O120" s="5"/>
    </row>
    <row r="121" spans="2:15" ht="18.75" x14ac:dyDescent="0.3">
      <c r="B121" s="44" t="s">
        <v>2209</v>
      </c>
      <c r="C121" s="45">
        <f>IF(Members[[#This Row],[Name]]&lt;&gt;"",(COUNTIFS(Shares[Shared by],Members[[#This Row],[Name]],Shares[File Type],"*sequence*")),"")</f>
        <v>1</v>
      </c>
      <c r="D121" s="45">
        <f>IF(Members[[#This Row],[Name]]&lt;&gt;"",COUNTIFS(Shares[Shared by],Members[[#This Row],[Name]],Shares[File Type],"*lyric*"),"")</f>
        <v>0</v>
      </c>
      <c r="E121" s="45">
        <f>IF(Members[[#This Row],[Name]]&lt;&gt;"",COUNTIFS(Shares[Shared by],Members[[#This Row],[Name]],Shares[File Type],"*singing*"),"")</f>
        <v>0</v>
      </c>
      <c r="F121" s="45">
        <f>IF(Members[[#This Row],[Name]]&lt;&gt;"",COUNTIFS(Shares[Shared by],Members[[#This Row],[Name]],Shares[File Type],"*presets*"),"")</f>
        <v>0</v>
      </c>
      <c r="G121" s="45">
        <f>IF(Members[[#This Row],[Name]]&lt;&gt;"",COUNTIFS(Shares[Shared by],Members[[#This Row],[Name]],Shares[File Type],"*particle*"),"")</f>
        <v>0</v>
      </c>
      <c r="H121" s="44">
        <f>IF(Members[[#This Row],[Name]]&lt;&gt;"",SUM(Members[[#This Row],[Sequences]:[Particle Effects]]),"")</f>
        <v>1</v>
      </c>
      <c r="I121" s="46">
        <f t="array" ref="I121">IF(Members[[#This Row],[Name]]&lt;&gt;"",MIN(IF(Shares[Shared by]=Members[[#This Row],[Name]],Shares[Share Date])),"")</f>
        <v>44428</v>
      </c>
      <c r="J12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44612</v>
      </c>
      <c r="K1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1" s="43">
        <f>Members[[#This Row],[Sequences]]+(Members[[#This Row],[Lyrics]] +Members[[#This Row],[Singing Faces]]+Members[[#This Row],[Presets]]+Members[[#This Row],[Particle Effects]])/5</f>
        <v>1</v>
      </c>
      <c r="M121" s="10"/>
      <c r="N121" s="5"/>
      <c r="O121" s="5"/>
    </row>
    <row r="122" spans="2:15" ht="18.75" x14ac:dyDescent="0.3">
      <c r="B122" s="44" t="s">
        <v>2280</v>
      </c>
      <c r="C122" s="45">
        <f>IF(Members[[#This Row],[Name]]&lt;&gt;"",(COUNTIFS(Shares[Shared by],Members[[#This Row],[Name]],Shares[File Type],"*sequence*")),"")</f>
        <v>1</v>
      </c>
      <c r="D122" s="45">
        <f>IF(Members[[#This Row],[Name]]&lt;&gt;"",COUNTIFS(Shares[Shared by],Members[[#This Row],[Name]],Shares[File Type],"*lyric*"),"")</f>
        <v>1</v>
      </c>
      <c r="E122" s="44">
        <f>IF(Members[[#This Row],[Name]]&lt;&gt;"",COUNTIFS(Shares[Shared by],Members[[#This Row],[Name]],Shares[File Type],"*singing*"),"")</f>
        <v>0</v>
      </c>
      <c r="F122" s="44">
        <f>IF(Members[[#This Row],[Name]]&lt;&gt;"",COUNTIFS(Shares[Shared by],Members[[#This Row],[Name]],Shares[File Type],"*presets*"),"")</f>
        <v>0</v>
      </c>
      <c r="G122" s="44">
        <f>IF(Members[[#This Row],[Name]]&lt;&gt;"",COUNTIFS(Shares[Shared by],Members[[#This Row],[Name]],Shares[File Type],"*particle*"),"")</f>
        <v>0</v>
      </c>
      <c r="H122" s="44">
        <f>IF(Members[[#This Row],[Name]]&lt;&gt;"",SUM(Members[[#This Row],[Sequences]:[Particle Effects]]),"")</f>
        <v>2</v>
      </c>
      <c r="I122" s="46">
        <f t="array" ref="I122">IF(Members[[#This Row],[Name]]&lt;&gt;"",MIN(IF(Shares[Shared by]=Members[[#This Row],[Name]],Shares[Share Date])),"")</f>
        <v>44435</v>
      </c>
      <c r="J12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44647</v>
      </c>
      <c r="K1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2" s="43">
        <f>Members[[#This Row],[Sequences]]+(Members[[#This Row],[Lyrics]] +Members[[#This Row],[Singing Faces]]+Members[[#This Row],[Presets]]+Members[[#This Row],[Particle Effects]])/5</f>
        <v>1.2</v>
      </c>
      <c r="M122" s="10"/>
      <c r="N122" s="5"/>
      <c r="O122" s="5"/>
    </row>
    <row r="123" spans="2:15" ht="18.75" x14ac:dyDescent="0.3">
      <c r="B123" s="44" t="s">
        <v>542</v>
      </c>
      <c r="C123" s="45">
        <f>IF(Members[[#This Row],[Name]]&lt;&gt;"",(COUNTIFS(Shares[Shared by],Members[[#This Row],[Name]],Shares[File Type],"*sequence*")),"")</f>
        <v>2</v>
      </c>
      <c r="D123" s="45">
        <f>IF(Members[[#This Row],[Name]]&lt;&gt;"",COUNTIFS(Shares[Shared by],Members[[#This Row],[Name]],Shares[File Type],"*lyric*"),"")</f>
        <v>2</v>
      </c>
      <c r="E123" s="45">
        <f>IF(Members[[#This Row],[Name]]&lt;&gt;"",COUNTIFS(Shares[Shared by],Members[[#This Row],[Name]],Shares[File Type],"*singing*"),"")</f>
        <v>0</v>
      </c>
      <c r="F123" s="45">
        <f>IF(Members[[#This Row],[Name]]&lt;&gt;"",COUNTIFS(Shares[Shared by],Members[[#This Row],[Name]],Shares[File Type],"*presets*"),"")</f>
        <v>0</v>
      </c>
      <c r="G123" s="45">
        <f>IF(Members[[#This Row],[Name]]&lt;&gt;"",COUNTIFS(Shares[Shared by],Members[[#This Row],[Name]],Shares[File Type],"*particle*"),"")</f>
        <v>0</v>
      </c>
      <c r="H123" s="44">
        <f>IF(Members[[#This Row],[Name]]&lt;&gt;"",SUM(Members[[#This Row],[Sequences]:[Particle Effects]]),"")</f>
        <v>4</v>
      </c>
      <c r="I123" s="46">
        <f t="array" ref="I123">IF(Members[[#This Row],[Name]]&lt;&gt;"",MIN(IF(Shares[Shared by]=Members[[#This Row],[Name]],Shares[Share Date])),"")</f>
        <v>44308</v>
      </c>
      <c r="J12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44734</v>
      </c>
      <c r="K1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3" s="43">
        <f>Members[[#This Row],[Sequences]]+(Members[[#This Row],[Lyrics]] +Members[[#This Row],[Singing Faces]]+Members[[#This Row],[Presets]]+Members[[#This Row],[Particle Effects]])/5</f>
        <v>2.4</v>
      </c>
      <c r="M123" s="10"/>
      <c r="N123" s="5"/>
      <c r="O123" s="5"/>
    </row>
    <row r="124" spans="2:15" ht="18.75" x14ac:dyDescent="0.3">
      <c r="B124" s="44" t="s">
        <v>1461</v>
      </c>
      <c r="C124" s="45">
        <f>IF(Members[[#This Row],[Name]]&lt;&gt;"",(COUNTIFS(Shares[Shared by],Members[[#This Row],[Name]],Shares[File Type],"*sequence*")),"")</f>
        <v>25</v>
      </c>
      <c r="D124" s="45">
        <f>IF(Members[[#This Row],[Name]]&lt;&gt;"",COUNTIFS(Shares[Shared by],Members[[#This Row],[Name]],Shares[File Type],"*lyric*"),"")</f>
        <v>27</v>
      </c>
      <c r="E124" s="45">
        <f>IF(Members[[#This Row],[Name]]&lt;&gt;"",COUNTIFS(Shares[Shared by],Members[[#This Row],[Name]],Shares[File Type],"*singing*"),"")</f>
        <v>0</v>
      </c>
      <c r="F124" s="44">
        <f>IF(Members[[#This Row],[Name]]&lt;&gt;"",COUNTIFS(Shares[Shared by],Members[[#This Row],[Name]],Shares[File Type],"*presets*"),"")</f>
        <v>0</v>
      </c>
      <c r="G124" s="44">
        <f>IF(Members[[#This Row],[Name]]&lt;&gt;"",COUNTIFS(Shares[Shared by],Members[[#This Row],[Name]],Shares[File Type],"*particle*"),"")</f>
        <v>0</v>
      </c>
      <c r="H124" s="44">
        <f>IF(Members[[#This Row],[Name]]&lt;&gt;"",SUM(Members[[#This Row],[Sequences]:[Particle Effects]]),"")</f>
        <v>52</v>
      </c>
      <c r="I124" s="46">
        <f t="array" ref="I124">IF(Members[[#This Row],[Name]]&lt;&gt;"",MIN(IF(Shares[Shared by]=Members[[#This Row],[Name]],Shares[Share Date])),"")</f>
        <v>44394</v>
      </c>
      <c r="J12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49782</v>
      </c>
      <c r="K1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24" s="43">
        <f>Members[[#This Row],[Sequences]]+(Members[[#This Row],[Lyrics]] +Members[[#This Row],[Singing Faces]]+Members[[#This Row],[Presets]]+Members[[#This Row],[Particle Effects]])/5</f>
        <v>30.4</v>
      </c>
      <c r="M124" s="10"/>
      <c r="N124" s="5"/>
      <c r="O124" s="5"/>
    </row>
    <row r="125" spans="2:15" ht="18.75" x14ac:dyDescent="0.3">
      <c r="B125" s="44" t="s">
        <v>1093</v>
      </c>
      <c r="C125" s="45">
        <f>IF(Members[[#This Row],[Name]]&lt;&gt;"",(COUNTIFS(Shares[Shared by],Members[[#This Row],[Name]],Shares[File Type],"*sequence*")),"")</f>
        <v>2</v>
      </c>
      <c r="D125" s="45">
        <f>IF(Members[[#This Row],[Name]]&lt;&gt;"",COUNTIFS(Shares[Shared by],Members[[#This Row],[Name]],Shares[File Type],"*lyric*"),"")</f>
        <v>0</v>
      </c>
      <c r="E125" s="45">
        <f>IF(Members[[#This Row],[Name]]&lt;&gt;"",COUNTIFS(Shares[Shared by],Members[[#This Row],[Name]],Shares[File Type],"*singing*"),"")</f>
        <v>0</v>
      </c>
      <c r="F125" s="45">
        <f>IF(Members[[#This Row],[Name]]&lt;&gt;"",COUNTIFS(Shares[Shared by],Members[[#This Row],[Name]],Shares[File Type],"*presets*"),"")</f>
        <v>0</v>
      </c>
      <c r="G125" s="45">
        <f>IF(Members[[#This Row],[Name]]&lt;&gt;"",COUNTIFS(Shares[Shared by],Members[[#This Row],[Name]],Shares[File Type],"*particle*"),"")</f>
        <v>0</v>
      </c>
      <c r="H125" s="44">
        <f>IF(Members[[#This Row],[Name]]&lt;&gt;"",SUM(Members[[#This Row],[Sequences]:[Particle Effects]]),"")</f>
        <v>2</v>
      </c>
      <c r="I125" s="46">
        <f t="array" ref="I125">IF(Members[[#This Row],[Name]]&lt;&gt;"",MIN(IF(Shares[Shared by]=Members[[#This Row],[Name]],Shares[Share Date])),"")</f>
        <v>44351</v>
      </c>
      <c r="J12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44716</v>
      </c>
      <c r="K1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5" s="43">
        <f>Members[[#This Row],[Sequences]]+(Members[[#This Row],[Lyrics]] +Members[[#This Row],[Singing Faces]]+Members[[#This Row],[Presets]]+Members[[#This Row],[Particle Effects]])/5</f>
        <v>2</v>
      </c>
      <c r="M125" s="10"/>
      <c r="N125" s="5"/>
      <c r="O125" s="5"/>
    </row>
    <row r="126" spans="2:15" ht="18.75" x14ac:dyDescent="0.3">
      <c r="B126" s="44" t="s">
        <v>450</v>
      </c>
      <c r="C126" s="45">
        <f>IF(Members[[#This Row],[Name]]&lt;&gt;"",(COUNTIFS(Shares[Shared by],Members[[#This Row],[Name]],Shares[File Type],"*sequence*")),"")</f>
        <v>3</v>
      </c>
      <c r="D126" s="45">
        <f>IF(Members[[#This Row],[Name]]&lt;&gt;"",COUNTIFS(Shares[Shared by],Members[[#This Row],[Name]],Shares[File Type],"*lyric*"),"")</f>
        <v>0</v>
      </c>
      <c r="E126" s="45">
        <f>IF(Members[[#This Row],[Name]]&lt;&gt;"",COUNTIFS(Shares[Shared by],Members[[#This Row],[Name]],Shares[File Type],"*singing*"),"")</f>
        <v>0</v>
      </c>
      <c r="F126" s="45">
        <f>IF(Members[[#This Row],[Name]]&lt;&gt;"",COUNTIFS(Shares[Shared by],Members[[#This Row],[Name]],Shares[File Type],"*presets*"),"")</f>
        <v>0</v>
      </c>
      <c r="G126" s="45">
        <f>IF(Members[[#This Row],[Name]]&lt;&gt;"",COUNTIFS(Shares[Shared by],Members[[#This Row],[Name]],Shares[File Type],"*particle*"),"")</f>
        <v>0</v>
      </c>
      <c r="H126" s="44">
        <f>IF(Members[[#This Row],[Name]]&lt;&gt;"",SUM(Members[[#This Row],[Sequences]:[Particle Effects]]),"")</f>
        <v>3</v>
      </c>
      <c r="I126" s="46">
        <f t="array" ref="I126">IF(Members[[#This Row],[Name]]&lt;&gt;"",MIN(IF(Shares[Shared by]=Members[[#This Row],[Name]],Shares[Share Date])),"")</f>
        <v>44297</v>
      </c>
      <c r="J12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44845</v>
      </c>
      <c r="K1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26" s="43">
        <f>Members[[#This Row],[Sequences]]+(Members[[#This Row],[Lyrics]] +Members[[#This Row],[Singing Faces]]+Members[[#This Row],[Presets]]+Members[[#This Row],[Particle Effects]])/5</f>
        <v>3</v>
      </c>
      <c r="M126" s="10"/>
      <c r="N126" s="5"/>
      <c r="O126" s="5"/>
    </row>
    <row r="127" spans="2:15" ht="18.75" x14ac:dyDescent="0.3">
      <c r="B127" s="44" t="s">
        <v>2396</v>
      </c>
      <c r="C127" s="45">
        <f>IF(Members[[#This Row],[Name]]&lt;&gt;"",(COUNTIFS(Shares[Shared by],Members[[#This Row],[Name]],Shares[File Type],"*sequence*")),"")</f>
        <v>1</v>
      </c>
      <c r="D127" s="45">
        <f>IF(Members[[#This Row],[Name]]&lt;&gt;"",COUNTIFS(Shares[Shared by],Members[[#This Row],[Name]],Shares[File Type],"*lyric*"),"")</f>
        <v>0</v>
      </c>
      <c r="E127" s="44">
        <f>IF(Members[[#This Row],[Name]]&lt;&gt;"",COUNTIFS(Shares[Shared by],Members[[#This Row],[Name]],Shares[File Type],"*singing*"),"")</f>
        <v>0</v>
      </c>
      <c r="F127" s="44">
        <f>IF(Members[[#This Row],[Name]]&lt;&gt;"",COUNTIFS(Shares[Shared by],Members[[#This Row],[Name]],Shares[File Type],"*presets*"),"")</f>
        <v>0</v>
      </c>
      <c r="G127" s="44">
        <f>IF(Members[[#This Row],[Name]]&lt;&gt;"",COUNTIFS(Shares[Shared by],Members[[#This Row],[Name]],Shares[File Type],"*particle*"),"")</f>
        <v>0</v>
      </c>
      <c r="H127" s="44">
        <f>IF(Members[[#This Row],[Name]]&lt;&gt;"",SUM(Members[[#This Row],[Sequences]:[Particle Effects]]),"")</f>
        <v>1</v>
      </c>
      <c r="I127" s="46">
        <f t="array" ref="I127">IF(Members[[#This Row],[Name]]&lt;&gt;"",MIN(IF(Shares[Shared by]=Members[[#This Row],[Name]],Shares[Share Date])),"")</f>
        <v>44454</v>
      </c>
      <c r="J12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44635</v>
      </c>
      <c r="K12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7" s="43">
        <f>Members[[#This Row],[Sequences]]+(Members[[#This Row],[Lyrics]] +Members[[#This Row],[Singing Faces]]+Members[[#This Row],[Presets]]+Members[[#This Row],[Particle Effects]])/5</f>
        <v>1</v>
      </c>
      <c r="M127" s="10"/>
      <c r="N127" s="5"/>
      <c r="O127" s="5"/>
    </row>
    <row r="128" spans="2:15" ht="18.75" x14ac:dyDescent="0.3">
      <c r="B128" s="44" t="s">
        <v>2577</v>
      </c>
      <c r="C128" s="45">
        <f>IF(Members[[#This Row],[Name]]&lt;&gt;"",(COUNTIFS(Shares[Shared by],Members[[#This Row],[Name]],Shares[File Type],"*sequence*")),"")</f>
        <v>1</v>
      </c>
      <c r="D128" s="45">
        <f>IF(Members[[#This Row],[Name]]&lt;&gt;"",COUNTIFS(Shares[Shared by],Members[[#This Row],[Name]],Shares[File Type],"*lyric*"),"")</f>
        <v>0</v>
      </c>
      <c r="E128" s="45">
        <f>IF(Members[[#This Row],[Name]]&lt;&gt;"",COUNTIFS(Shares[Shared by],Members[[#This Row],[Name]],Shares[File Type],"*singing*"),"")</f>
        <v>0</v>
      </c>
      <c r="F128" s="45">
        <f>IF(Members[[#This Row],[Name]]&lt;&gt;"",COUNTIFS(Shares[Shared by],Members[[#This Row],[Name]],Shares[File Type],"*presets*"),"")</f>
        <v>0</v>
      </c>
      <c r="G128" s="45">
        <f>IF(Members[[#This Row],[Name]]&lt;&gt;"",COUNTIFS(Shares[Shared by],Members[[#This Row],[Name]],Shares[File Type],"*particle*"),"")</f>
        <v>0</v>
      </c>
      <c r="H128" s="44">
        <f>IF(Members[[#This Row],[Name]]&lt;&gt;"",SUM(Members[[#This Row],[Sequences]:[Particle Effects]]),"")</f>
        <v>1</v>
      </c>
      <c r="I128" s="46">
        <f t="array" ref="I128">IF(Members[[#This Row],[Name]]&lt;&gt;"",MIN(IF(Shares[Shared by]=Members[[#This Row],[Name]],Shares[Share Date])),"")</f>
        <v>44505</v>
      </c>
      <c r="J12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44686</v>
      </c>
      <c r="K12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28" s="43">
        <f>Members[[#This Row],[Sequences]]+(Members[[#This Row],[Lyrics]] +Members[[#This Row],[Singing Faces]]+Members[[#This Row],[Presets]]+Members[[#This Row],[Particle Effects]])/5</f>
        <v>1</v>
      </c>
      <c r="M128" s="10"/>
      <c r="N128" s="5"/>
      <c r="O128" s="5"/>
    </row>
    <row r="129" spans="2:15" ht="18.75" x14ac:dyDescent="0.3">
      <c r="B129" s="44" t="s">
        <v>432</v>
      </c>
      <c r="C129" s="45">
        <f>IF(Members[[#This Row],[Name]]&lt;&gt;"",(COUNTIFS(Shares[Shared by],Members[[#This Row],[Name]],Shares[File Type],"*sequence*")),"")</f>
        <v>3</v>
      </c>
      <c r="D129" s="45">
        <f>IF(Members[[#This Row],[Name]]&lt;&gt;"",COUNTIFS(Shares[Shared by],Members[[#This Row],[Name]],Shares[File Type],"*lyric*"),"")</f>
        <v>0</v>
      </c>
      <c r="E129" s="45">
        <f>IF(Members[[#This Row],[Name]]&lt;&gt;"",COUNTIFS(Shares[Shared by],Members[[#This Row],[Name]],Shares[File Type],"*singing*"),"")</f>
        <v>0</v>
      </c>
      <c r="F129" s="45">
        <f>IF(Members[[#This Row],[Name]]&lt;&gt;"",COUNTIFS(Shares[Shared by],Members[[#This Row],[Name]],Shares[File Type],"*presets*"),"")</f>
        <v>0</v>
      </c>
      <c r="G129" s="45">
        <f>IF(Members[[#This Row],[Name]]&lt;&gt;"",COUNTIFS(Shares[Shared by],Members[[#This Row],[Name]],Shares[File Type],"*particle*"),"")</f>
        <v>0</v>
      </c>
      <c r="H129" s="44">
        <f>IF(Members[[#This Row],[Name]]&lt;&gt;"",SUM(Members[[#This Row],[Sequences]:[Particle Effects]]),"")</f>
        <v>3</v>
      </c>
      <c r="I129" s="46">
        <f t="array" ref="I129">IF(Members[[#This Row],[Name]]&lt;&gt;"",MIN(IF(Shares[Shared by]=Members[[#This Row],[Name]],Shares[Share Date])),"")</f>
        <v>44290</v>
      </c>
      <c r="J12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44838</v>
      </c>
      <c r="K12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29" s="43">
        <f>Members[[#This Row],[Sequences]]+(Members[[#This Row],[Lyrics]] +Members[[#This Row],[Singing Faces]]+Members[[#This Row],[Presets]]+Members[[#This Row],[Particle Effects]])/5</f>
        <v>3</v>
      </c>
      <c r="M129" s="10"/>
      <c r="N129" s="5"/>
      <c r="O129" s="5"/>
    </row>
    <row r="130" spans="2:15" ht="18.75" x14ac:dyDescent="0.3">
      <c r="B130" s="44" t="s">
        <v>2401</v>
      </c>
      <c r="C130" s="45">
        <f>IF(Members[[#This Row],[Name]]&lt;&gt;"",(COUNTIFS(Shares[Shared by],Members[[#This Row],[Name]],Shares[File Type],"*sequence*")),"")</f>
        <v>1</v>
      </c>
      <c r="D130" s="45">
        <f>IF(Members[[#This Row],[Name]]&lt;&gt;"",COUNTIFS(Shares[Shared by],Members[[#This Row],[Name]],Shares[File Type],"*lyric*"),"")</f>
        <v>0</v>
      </c>
      <c r="E130" s="44">
        <f>IF(Members[[#This Row],[Name]]&lt;&gt;"",COUNTIFS(Shares[Shared by],Members[[#This Row],[Name]],Shares[File Type],"*singing*"),"")</f>
        <v>0</v>
      </c>
      <c r="F130" s="44">
        <f>IF(Members[[#This Row],[Name]]&lt;&gt;"",COUNTIFS(Shares[Shared by],Members[[#This Row],[Name]],Shares[File Type],"*presets*"),"")</f>
        <v>0</v>
      </c>
      <c r="G130" s="44">
        <f>IF(Members[[#This Row],[Name]]&lt;&gt;"",COUNTIFS(Shares[Shared by],Members[[#This Row],[Name]],Shares[File Type],"*particle*"),"")</f>
        <v>0</v>
      </c>
      <c r="H130" s="44">
        <f>IF(Members[[#This Row],[Name]]&lt;&gt;"",SUM(Members[[#This Row],[Sequences]:[Particle Effects]]),"")</f>
        <v>1</v>
      </c>
      <c r="I130" s="46">
        <f t="array" ref="I130">IF(Members[[#This Row],[Name]]&lt;&gt;"",MIN(IF(Shares[Shared by]=Members[[#This Row],[Name]],Shares[Share Date])),"")</f>
        <v>44455</v>
      </c>
      <c r="J13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44636</v>
      </c>
      <c r="K13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0" s="43">
        <f>Members[[#This Row],[Sequences]]+(Members[[#This Row],[Lyrics]] +Members[[#This Row],[Singing Faces]]+Members[[#This Row],[Presets]]+Members[[#This Row],[Particle Effects]])/5</f>
        <v>1</v>
      </c>
      <c r="M130" s="10"/>
      <c r="N130" s="5"/>
      <c r="O130" s="5"/>
    </row>
    <row r="131" spans="2:15" ht="18.75" x14ac:dyDescent="0.3">
      <c r="B131" s="44" t="s">
        <v>2044</v>
      </c>
      <c r="C131" s="45">
        <f>IF(Members[[#This Row],[Name]]&lt;&gt;"",(COUNTIFS(Shares[Shared by],Members[[#This Row],[Name]],Shares[File Type],"*sequence*")),"")</f>
        <v>1</v>
      </c>
      <c r="D131" s="45">
        <f>IF(Members[[#This Row],[Name]]&lt;&gt;"",COUNTIFS(Shares[Shared by],Members[[#This Row],[Name]],Shares[File Type],"*lyric*"),"")</f>
        <v>0</v>
      </c>
      <c r="E131" s="44">
        <f>IF(Members[[#This Row],[Name]]&lt;&gt;"",COUNTIFS(Shares[Shared by],Members[[#This Row],[Name]],Shares[File Type],"*singing*"),"")</f>
        <v>0</v>
      </c>
      <c r="F131" s="44">
        <f>IF(Members[[#This Row],[Name]]&lt;&gt;"",COUNTIFS(Shares[Shared by],Members[[#This Row],[Name]],Shares[File Type],"*presets*"),"")</f>
        <v>0</v>
      </c>
      <c r="G131" s="44">
        <f>IF(Members[[#This Row],[Name]]&lt;&gt;"",COUNTIFS(Shares[Shared by],Members[[#This Row],[Name]],Shares[File Type],"*particle*"),"")</f>
        <v>0</v>
      </c>
      <c r="H131" s="44">
        <f>IF(Members[[#This Row],[Name]]&lt;&gt;"",SUM(Members[[#This Row],[Sequences]:[Particle Effects]]),"")</f>
        <v>1</v>
      </c>
      <c r="I131" s="46">
        <f t="array" ref="I131">IF(Members[[#This Row],[Name]]&lt;&gt;"",MIN(IF(Shares[Shared by]=Members[[#This Row],[Name]],Shares[Share Date])),"")</f>
        <v>44413</v>
      </c>
      <c r="J13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44597</v>
      </c>
      <c r="K13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1" s="43">
        <f>Members[[#This Row],[Sequences]]+(Members[[#This Row],[Lyrics]] +Members[[#This Row],[Singing Faces]]+Members[[#This Row],[Presets]]+Members[[#This Row],[Particle Effects]])/5</f>
        <v>1</v>
      </c>
      <c r="M131" s="10"/>
      <c r="N131" s="5"/>
      <c r="O131" s="5"/>
    </row>
    <row r="132" spans="2:15" ht="18.75" x14ac:dyDescent="0.3">
      <c r="B132" s="44" t="s">
        <v>802</v>
      </c>
      <c r="C132" s="45">
        <f>IF(Members[[#This Row],[Name]]&lt;&gt;"",(COUNTIFS(Shares[Shared by],Members[[#This Row],[Name]],Shares[File Type],"*sequence*")),"")</f>
        <v>2</v>
      </c>
      <c r="D132" s="45">
        <f>IF(Members[[#This Row],[Name]]&lt;&gt;"",COUNTIFS(Shares[Shared by],Members[[#This Row],[Name]],Shares[File Type],"*lyric*"),"")</f>
        <v>1</v>
      </c>
      <c r="E132" s="45">
        <f>IF(Members[[#This Row],[Name]]&lt;&gt;"",COUNTIFS(Shares[Shared by],Members[[#This Row],[Name]],Shares[File Type],"*singing*"),"")</f>
        <v>0</v>
      </c>
      <c r="F132" s="45">
        <f>IF(Members[[#This Row],[Name]]&lt;&gt;"",COUNTIFS(Shares[Shared by],Members[[#This Row],[Name]],Shares[File Type],"*presets*"),"")</f>
        <v>0</v>
      </c>
      <c r="G132" s="45">
        <f>IF(Members[[#This Row],[Name]]&lt;&gt;"",COUNTIFS(Shares[Shared by],Members[[#This Row],[Name]],Shares[File Type],"*particle*"),"")</f>
        <v>0</v>
      </c>
      <c r="H132" s="44">
        <f>IF(Members[[#This Row],[Name]]&lt;&gt;"",SUM(Members[[#This Row],[Sequences]:[Particle Effects]]),"")</f>
        <v>3</v>
      </c>
      <c r="I132" s="46">
        <f t="array" ref="I132">IF(Members[[#This Row],[Name]]&lt;&gt;"",MIN(IF(Shares[Shared by]=Members[[#This Row],[Name]],Shares[Share Date])),"")</f>
        <v>44323</v>
      </c>
      <c r="J13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44719</v>
      </c>
      <c r="K13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2" s="43">
        <f>Members[[#This Row],[Sequences]]+(Members[[#This Row],[Lyrics]] +Members[[#This Row],[Singing Faces]]+Members[[#This Row],[Presets]]+Members[[#This Row],[Particle Effects]])/5</f>
        <v>2.2000000000000002</v>
      </c>
      <c r="M132" s="10"/>
      <c r="N132" s="5"/>
      <c r="O132" s="5"/>
    </row>
    <row r="133" spans="2:15" ht="18.75" x14ac:dyDescent="0.3">
      <c r="B133" s="44" t="s">
        <v>1448</v>
      </c>
      <c r="C133" s="45">
        <f>IF(Members[[#This Row],[Name]]&lt;&gt;"",(COUNTIFS(Shares[Shared by],Members[[#This Row],[Name]],Shares[File Type],"*sequence*")),"")</f>
        <v>5</v>
      </c>
      <c r="D133" s="45">
        <f>IF(Members[[#This Row],[Name]]&lt;&gt;"",COUNTIFS(Shares[Shared by],Members[[#This Row],[Name]],Shares[File Type],"*lyric*"),"")</f>
        <v>1</v>
      </c>
      <c r="E133" s="45">
        <f>IF(Members[[#This Row],[Name]]&lt;&gt;"",COUNTIFS(Shares[Shared by],Members[[#This Row],[Name]],Shares[File Type],"*singing*"),"")</f>
        <v>0</v>
      </c>
      <c r="F133" s="44">
        <f>IF(Members[[#This Row],[Name]]&lt;&gt;"",COUNTIFS(Shares[Shared by],Members[[#This Row],[Name]],Shares[File Type],"*presets*"),"")</f>
        <v>0</v>
      </c>
      <c r="G133" s="44">
        <f>IF(Members[[#This Row],[Name]]&lt;&gt;"",COUNTIFS(Shares[Shared by],Members[[#This Row],[Name]],Shares[File Type],"*particle*"),"")</f>
        <v>0</v>
      </c>
      <c r="H133" s="44">
        <f>IF(Members[[#This Row],[Name]]&lt;&gt;"",SUM(Members[[#This Row],[Sequences]:[Particle Effects]]),"")</f>
        <v>6</v>
      </c>
      <c r="I133" s="46">
        <f t="array" ref="I133">IF(Members[[#This Row],[Name]]&lt;&gt;"",MIN(IF(Shares[Shared by]=Members[[#This Row],[Name]],Shares[Share Date])),"")</f>
        <v>44392</v>
      </c>
      <c r="J13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45337</v>
      </c>
      <c r="K13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33" s="43">
        <f>Members[[#This Row],[Sequences]]+(Members[[#This Row],[Lyrics]] +Members[[#This Row],[Singing Faces]]+Members[[#This Row],[Presets]]+Members[[#This Row],[Particle Effects]])/5</f>
        <v>5.2</v>
      </c>
      <c r="M133" s="10"/>
      <c r="N133" s="5"/>
      <c r="O133" s="5"/>
    </row>
    <row r="134" spans="2:15" ht="18.75" x14ac:dyDescent="0.3">
      <c r="B134" s="44" t="s">
        <v>2330</v>
      </c>
      <c r="C134" s="45">
        <f>IF(Members[[#This Row],[Name]]&lt;&gt;"",(COUNTIFS(Shares[Shared by],Members[[#This Row],[Name]],Shares[File Type],"*sequence*")),"")</f>
        <v>7</v>
      </c>
      <c r="D134" s="45">
        <f>IF(Members[[#This Row],[Name]]&lt;&gt;"",COUNTIFS(Shares[Shared by],Members[[#This Row],[Name]],Shares[File Type],"*lyric*"),"")</f>
        <v>5</v>
      </c>
      <c r="E134" s="44">
        <f>IF(Members[[#This Row],[Name]]&lt;&gt;"",COUNTIFS(Shares[Shared by],Members[[#This Row],[Name]],Shares[File Type],"*singing*"),"")</f>
        <v>0</v>
      </c>
      <c r="F134" s="44">
        <f>IF(Members[[#This Row],[Name]]&lt;&gt;"",COUNTIFS(Shares[Shared by],Members[[#This Row],[Name]],Shares[File Type],"*presets*"),"")</f>
        <v>0</v>
      </c>
      <c r="G134" s="44">
        <f>IF(Members[[#This Row],[Name]]&lt;&gt;"",COUNTIFS(Shares[Shared by],Members[[#This Row],[Name]],Shares[File Type],"*particle*"),"")</f>
        <v>0</v>
      </c>
      <c r="H134" s="44">
        <f>IF(Members[[#This Row],[Name]]&lt;&gt;"",SUM(Members[[#This Row],[Sequences]:[Particle Effects]]),"")</f>
        <v>12</v>
      </c>
      <c r="I134" s="46">
        <f t="array" ref="I134">IF(Members[[#This Row],[Name]]&lt;&gt;"",MIN(IF(Shares[Shared by]=Members[[#This Row],[Name]],Shares[Share Date])),"")</f>
        <v>44439</v>
      </c>
      <c r="J13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45869</v>
      </c>
      <c r="K13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34" s="43">
        <f>Members[[#This Row],[Sequences]]+(Members[[#This Row],[Lyrics]] +Members[[#This Row],[Singing Faces]]+Members[[#This Row],[Presets]]+Members[[#This Row],[Particle Effects]])/5</f>
        <v>8</v>
      </c>
      <c r="M134" s="10"/>
      <c r="N134" s="5"/>
      <c r="O134" s="5"/>
    </row>
    <row r="135" spans="2:15" ht="18.75" x14ac:dyDescent="0.3">
      <c r="B135" s="44" t="s">
        <v>805</v>
      </c>
      <c r="C135" s="45">
        <f>IF(Members[[#This Row],[Name]]&lt;&gt;"",(COUNTIFS(Shares[Shared by],Members[[#This Row],[Name]],Shares[File Type],"*sequence*")),"")</f>
        <v>2</v>
      </c>
      <c r="D135" s="45">
        <f>IF(Members[[#This Row],[Name]]&lt;&gt;"",COUNTIFS(Shares[Shared by],Members[[#This Row],[Name]],Shares[File Type],"*lyric*"),"")</f>
        <v>0</v>
      </c>
      <c r="E135" s="45">
        <f>IF(Members[[#This Row],[Name]]&lt;&gt;"",COUNTIFS(Shares[Shared by],Members[[#This Row],[Name]],Shares[File Type],"*singing*"),"")</f>
        <v>0</v>
      </c>
      <c r="F135" s="45">
        <f>IF(Members[[#This Row],[Name]]&lt;&gt;"",COUNTIFS(Shares[Shared by],Members[[#This Row],[Name]],Shares[File Type],"*presets*"),"")</f>
        <v>0</v>
      </c>
      <c r="G135" s="45">
        <f>IF(Members[[#This Row],[Name]]&lt;&gt;"",COUNTIFS(Shares[Shared by],Members[[#This Row],[Name]],Shares[File Type],"*particle*"),"")</f>
        <v>0</v>
      </c>
      <c r="H135" s="44">
        <f>IF(Members[[#This Row],[Name]]&lt;&gt;"",SUM(Members[[#This Row],[Sequences]:[Particle Effects]]),"")</f>
        <v>2</v>
      </c>
      <c r="I135" s="46">
        <f t="array" ref="I135">IF(Members[[#This Row],[Name]]&lt;&gt;"",MIN(IF(Shares[Shared by]=Members[[#This Row],[Name]],Shares[Share Date])),"")</f>
        <v>44323</v>
      </c>
      <c r="J13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44688</v>
      </c>
      <c r="K13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5" s="43">
        <f>Members[[#This Row],[Sequences]]+(Members[[#This Row],[Lyrics]] +Members[[#This Row],[Singing Faces]]+Members[[#This Row],[Presets]]+Members[[#This Row],[Particle Effects]])/5</f>
        <v>2</v>
      </c>
      <c r="M135" s="10"/>
      <c r="N135" s="5"/>
      <c r="O135" s="5"/>
    </row>
    <row r="136" spans="2:15" ht="18.75" x14ac:dyDescent="0.3">
      <c r="B136" s="44" t="s">
        <v>573</v>
      </c>
      <c r="C136" s="45">
        <f>IF(Members[[#This Row],[Name]]&lt;&gt;"",(COUNTIFS(Shares[Shared by],Members[[#This Row],[Name]],Shares[File Type],"*sequence*")),"")</f>
        <v>5</v>
      </c>
      <c r="D136" s="45">
        <f>IF(Members[[#This Row],[Name]]&lt;&gt;"",COUNTIFS(Shares[Shared by],Members[[#This Row],[Name]],Shares[File Type],"*lyric*"),"")</f>
        <v>4</v>
      </c>
      <c r="E136" s="45">
        <f>IF(Members[[#This Row],[Name]]&lt;&gt;"",COUNTIFS(Shares[Shared by],Members[[#This Row],[Name]],Shares[File Type],"*singing*"),"")</f>
        <v>0</v>
      </c>
      <c r="F136" s="45">
        <f>IF(Members[[#This Row],[Name]]&lt;&gt;"",COUNTIFS(Shares[Shared by],Members[[#This Row],[Name]],Shares[File Type],"*presets*"),"")</f>
        <v>0</v>
      </c>
      <c r="G136" s="45">
        <f>IF(Members[[#This Row],[Name]]&lt;&gt;"",COUNTIFS(Shares[Shared by],Members[[#This Row],[Name]],Shares[File Type],"*particle*"),"")</f>
        <v>0</v>
      </c>
      <c r="H136" s="44">
        <f>IF(Members[[#This Row],[Name]]&lt;&gt;"",SUM(Members[[#This Row],[Sequences]:[Particle Effects]]),"")</f>
        <v>9</v>
      </c>
      <c r="I136" s="46">
        <f t="array" ref="I136">IF(Members[[#This Row],[Name]]&lt;&gt;"",MIN(IF(Shares[Shared by]=Members[[#This Row],[Name]],Shares[Share Date])),"")</f>
        <v>44311</v>
      </c>
      <c r="J13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45347</v>
      </c>
      <c r="K13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36" s="43">
        <f>Members[[#This Row],[Sequences]]+(Members[[#This Row],[Lyrics]] +Members[[#This Row],[Singing Faces]]+Members[[#This Row],[Presets]]+Members[[#This Row],[Particle Effects]])/5</f>
        <v>5.8</v>
      </c>
      <c r="N136" s="5"/>
      <c r="O136" s="5"/>
    </row>
    <row r="137" spans="2:15" ht="18.75" x14ac:dyDescent="0.3">
      <c r="B137" s="44" t="s">
        <v>835</v>
      </c>
      <c r="C137" s="45">
        <f>IF(Members[[#This Row],[Name]]&lt;&gt;"",(COUNTIFS(Shares[Shared by],Members[[#This Row],[Name]],Shares[File Type],"*sequence*")),"")</f>
        <v>6</v>
      </c>
      <c r="D137" s="45">
        <f>IF(Members[[#This Row],[Name]]&lt;&gt;"",COUNTIFS(Shares[Shared by],Members[[#This Row],[Name]],Shares[File Type],"*lyric*"),"")</f>
        <v>4</v>
      </c>
      <c r="E137" s="45">
        <f>IF(Members[[#This Row],[Name]]&lt;&gt;"",COUNTIFS(Shares[Shared by],Members[[#This Row],[Name]],Shares[File Type],"*singing*"),"")</f>
        <v>0</v>
      </c>
      <c r="F137" s="45">
        <f>IF(Members[[#This Row],[Name]]&lt;&gt;"",COUNTIFS(Shares[Shared by],Members[[#This Row],[Name]],Shares[File Type],"*presets*"),"")</f>
        <v>0</v>
      </c>
      <c r="G137" s="45">
        <f>IF(Members[[#This Row],[Name]]&lt;&gt;"",COUNTIFS(Shares[Shared by],Members[[#This Row],[Name]],Shares[File Type],"*particle*"),"")</f>
        <v>0</v>
      </c>
      <c r="H137" s="44">
        <f>IF(Members[[#This Row],[Name]]&lt;&gt;"",SUM(Members[[#This Row],[Sequences]:[Particle Effects]]),"")</f>
        <v>10</v>
      </c>
      <c r="I137" s="46">
        <f t="array" ref="I137">IF(Members[[#This Row],[Name]]&lt;&gt;"",MIN(IF(Shares[Shared by]=Members[[#This Row],[Name]],Shares[Share Date])),"")</f>
        <v>44324</v>
      </c>
      <c r="J13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45543</v>
      </c>
      <c r="K13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Knight</v>
      </c>
      <c r="L137" s="43">
        <f>Members[[#This Row],[Sequences]]+(Members[[#This Row],[Lyrics]] +Members[[#This Row],[Singing Faces]]+Members[[#This Row],[Presets]]+Members[[#This Row],[Particle Effects]])/5</f>
        <v>6.8</v>
      </c>
      <c r="N137" s="5"/>
      <c r="O137" s="5"/>
    </row>
    <row r="138" spans="2:15" ht="18.75" x14ac:dyDescent="0.3">
      <c r="B138" s="44" t="s">
        <v>2576</v>
      </c>
      <c r="C138" s="45">
        <f>IF(Members[[#This Row],[Name]]&lt;&gt;"",(COUNTIFS(Shares[Shared by],Members[[#This Row],[Name]],Shares[File Type],"*sequence*")),"")</f>
        <v>1</v>
      </c>
      <c r="D138" s="45">
        <f>IF(Members[[#This Row],[Name]]&lt;&gt;"",COUNTIFS(Shares[Shared by],Members[[#This Row],[Name]],Shares[File Type],"*lyric*"),"")</f>
        <v>0</v>
      </c>
      <c r="E138" s="45">
        <f>IF(Members[[#This Row],[Name]]&lt;&gt;"",COUNTIFS(Shares[Shared by],Members[[#This Row],[Name]],Shares[File Type],"*singing*"),"")</f>
        <v>0</v>
      </c>
      <c r="F138" s="45">
        <f>IF(Members[[#This Row],[Name]]&lt;&gt;"",COUNTIFS(Shares[Shared by],Members[[#This Row],[Name]],Shares[File Type],"*presets*"),"")</f>
        <v>0</v>
      </c>
      <c r="G138" s="45">
        <f>IF(Members[[#This Row],[Name]]&lt;&gt;"",COUNTIFS(Shares[Shared by],Members[[#This Row],[Name]],Shares[File Type],"*particle*"),"")</f>
        <v>0</v>
      </c>
      <c r="H138" s="44">
        <f>IF(Members[[#This Row],[Name]]&lt;&gt;"",SUM(Members[[#This Row],[Sequences]:[Particle Effects]]),"")</f>
        <v>1</v>
      </c>
      <c r="I138" s="46">
        <f t="array" ref="I138">IF(Members[[#This Row],[Name]]&lt;&gt;"",MIN(IF(Shares[Shared by]=Members[[#This Row],[Name]],Shares[Share Date])),"")</f>
        <v>44505</v>
      </c>
      <c r="J13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44686</v>
      </c>
      <c r="K13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8" s="43">
        <f>Members[[#This Row],[Sequences]]+(Members[[#This Row],[Lyrics]] +Members[[#This Row],[Singing Faces]]+Members[[#This Row],[Presets]]+Members[[#This Row],[Particle Effects]])/5</f>
        <v>1</v>
      </c>
      <c r="N138" s="5"/>
      <c r="O138" s="5"/>
    </row>
    <row r="139" spans="2:15" ht="18.75" x14ac:dyDescent="0.3">
      <c r="B139" s="44" t="s">
        <v>936</v>
      </c>
      <c r="C139" s="45">
        <f>IF(Members[[#This Row],[Name]]&lt;&gt;"",(COUNTIFS(Shares[Shared by],Members[[#This Row],[Name]],Shares[File Type],"*sequence*")),"")</f>
        <v>2</v>
      </c>
      <c r="D139" s="45">
        <f>IF(Members[[#This Row],[Name]]&lt;&gt;"",COUNTIFS(Shares[Shared by],Members[[#This Row],[Name]],Shares[File Type],"*lyric*"),"")</f>
        <v>0</v>
      </c>
      <c r="E139" s="45">
        <f>IF(Members[[#This Row],[Name]]&lt;&gt;"",COUNTIFS(Shares[Shared by],Members[[#This Row],[Name]],Shares[File Type],"*singing*"),"")</f>
        <v>0</v>
      </c>
      <c r="F139" s="45">
        <f>IF(Members[[#This Row],[Name]]&lt;&gt;"",COUNTIFS(Shares[Shared by],Members[[#This Row],[Name]],Shares[File Type],"*presets*"),"")</f>
        <v>0</v>
      </c>
      <c r="G139" s="45">
        <f>IF(Members[[#This Row],[Name]]&lt;&gt;"",COUNTIFS(Shares[Shared by],Members[[#This Row],[Name]],Shares[File Type],"*particle*"),"")</f>
        <v>0</v>
      </c>
      <c r="H139" s="44">
        <f>IF(Members[[#This Row],[Name]]&lt;&gt;"",SUM(Members[[#This Row],[Sequences]:[Particle Effects]]),"")</f>
        <v>2</v>
      </c>
      <c r="I139" s="46">
        <f t="array" ref="I139">IF(Members[[#This Row],[Name]]&lt;&gt;"",MIN(IF(Shares[Shared by]=Members[[#This Row],[Name]],Shares[Share Date])),"")</f>
        <v>44332</v>
      </c>
      <c r="J13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44697</v>
      </c>
      <c r="K13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39" s="43">
        <f>Members[[#This Row],[Sequences]]+(Members[[#This Row],[Lyrics]] +Members[[#This Row],[Singing Faces]]+Members[[#This Row],[Presets]]+Members[[#This Row],[Particle Effects]])/5</f>
        <v>2</v>
      </c>
      <c r="N139" s="5"/>
      <c r="O139" s="5"/>
    </row>
    <row r="140" spans="2:15" ht="18.75" x14ac:dyDescent="0.3">
      <c r="B140" s="57" t="s">
        <v>966</v>
      </c>
      <c r="C140" s="45">
        <f>IF(Members[[#This Row],[Name]]&lt;&gt;"",(COUNTIFS(Shares[Shared by],Members[[#This Row],[Name]],Shares[File Type],"*sequence*")),"")</f>
        <v>5</v>
      </c>
      <c r="D140" s="45">
        <f>IF(Members[[#This Row],[Name]]&lt;&gt;"",COUNTIFS(Shares[Shared by],Members[[#This Row],[Name]],Shares[File Type],"*lyric*"),"")</f>
        <v>3</v>
      </c>
      <c r="E140" s="45">
        <f>IF(Members[[#This Row],[Name]]&lt;&gt;"",COUNTIFS(Shares[Shared by],Members[[#This Row],[Name]],Shares[File Type],"*singing*"),"")</f>
        <v>0</v>
      </c>
      <c r="F140" s="45">
        <f>IF(Members[[#This Row],[Name]]&lt;&gt;"",COUNTIFS(Shares[Shared by],Members[[#This Row],[Name]],Shares[File Type],"*presets*"),"")</f>
        <v>0</v>
      </c>
      <c r="G140" s="45">
        <f>IF(Members[[#This Row],[Name]]&lt;&gt;"",COUNTIFS(Shares[Shared by],Members[[#This Row],[Name]],Shares[File Type],"*particle*"),"")</f>
        <v>0</v>
      </c>
      <c r="H140" s="44">
        <f>IF(Members[[#This Row],[Name]]&lt;&gt;"",SUM(Members[[#This Row],[Sequences]:[Particle Effects]]),"")</f>
        <v>8</v>
      </c>
      <c r="I140" s="46">
        <f t="array" ref="I140">IF(Members[[#This Row],[Name]]&lt;&gt;"",MIN(IF(Shares[Shared by]=Members[[#This Row],[Name]],Shares[Share Date])),"")</f>
        <v>44337</v>
      </c>
      <c r="J14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45343</v>
      </c>
      <c r="K14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40" s="43">
        <f>Members[[#This Row],[Sequences]]+(Members[[#This Row],[Lyrics]] +Members[[#This Row],[Singing Faces]]+Members[[#This Row],[Presets]]+Members[[#This Row],[Particle Effects]])/5</f>
        <v>5.6</v>
      </c>
      <c r="N140" s="5"/>
      <c r="O140" s="5"/>
    </row>
    <row r="141" spans="2:15" ht="18.75" x14ac:dyDescent="0.3">
      <c r="B141" s="57" t="s">
        <v>2340</v>
      </c>
      <c r="C141" s="45">
        <f>IF(Members[[#This Row],[Name]]&lt;&gt;"",(COUNTIFS(Shares[Shared by],Members[[#This Row],[Name]],Shares[File Type],"*sequence*")),"")</f>
        <v>2</v>
      </c>
      <c r="D141" s="45">
        <f>IF(Members[[#This Row],[Name]]&lt;&gt;"",COUNTIFS(Shares[Shared by],Members[[#This Row],[Name]],Shares[File Type],"*lyric*"),"")</f>
        <v>0</v>
      </c>
      <c r="E141" s="44">
        <f>IF(Members[[#This Row],[Name]]&lt;&gt;"",COUNTIFS(Shares[Shared by],Members[[#This Row],[Name]],Shares[File Type],"*singing*"),"")</f>
        <v>0</v>
      </c>
      <c r="F141" s="44">
        <f>IF(Members[[#This Row],[Name]]&lt;&gt;"",COUNTIFS(Shares[Shared by],Members[[#This Row],[Name]],Shares[File Type],"*presets*"),"")</f>
        <v>0</v>
      </c>
      <c r="G141" s="44">
        <f>IF(Members[[#This Row],[Name]]&lt;&gt;"",COUNTIFS(Shares[Shared by],Members[[#This Row],[Name]],Shares[File Type],"*particle*"),"")</f>
        <v>0</v>
      </c>
      <c r="H141" s="44">
        <f>IF(Members[[#This Row],[Name]]&lt;&gt;"",SUM(Members[[#This Row],[Sequences]:[Particle Effects]]),"")</f>
        <v>2</v>
      </c>
      <c r="I141" s="46">
        <f t="array" ref="I141">IF(Members[[#This Row],[Name]]&lt;&gt;"",MIN(IF(Shares[Shared by]=Members[[#This Row],[Name]],Shares[Share Date])),"")</f>
        <v>44440</v>
      </c>
      <c r="J14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44805</v>
      </c>
      <c r="K14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1" s="43">
        <f>Members[[#This Row],[Sequences]]+(Members[[#This Row],[Lyrics]] +Members[[#This Row],[Singing Faces]]+Members[[#This Row],[Presets]]+Members[[#This Row],[Particle Effects]])/5</f>
        <v>2</v>
      </c>
      <c r="N141" s="5"/>
      <c r="O141" s="5"/>
    </row>
    <row r="142" spans="2:15" ht="18.75" x14ac:dyDescent="0.3">
      <c r="B142" s="57" t="s">
        <v>326</v>
      </c>
      <c r="C142" s="45">
        <f>IF(Members[[#This Row],[Name]]&lt;&gt;"",(COUNTIFS(Shares[Shared by],Members[[#This Row],[Name]],Shares[File Type],"*sequence*")),"")</f>
        <v>4</v>
      </c>
      <c r="D142" s="45">
        <f>IF(Members[[#This Row],[Name]]&lt;&gt;"",COUNTIFS(Shares[Shared by],Members[[#This Row],[Name]],Shares[File Type],"*lyric*"),"")</f>
        <v>0</v>
      </c>
      <c r="E142" s="45">
        <f>IF(Members[[#This Row],[Name]]&lt;&gt;"",COUNTIFS(Shares[Shared by],Members[[#This Row],[Name]],Shares[File Type],"*singing*"),"")</f>
        <v>0</v>
      </c>
      <c r="F142" s="45">
        <f>IF(Members[[#This Row],[Name]]&lt;&gt;"",COUNTIFS(Shares[Shared by],Members[[#This Row],[Name]],Shares[File Type],"*presets*"),"")</f>
        <v>0</v>
      </c>
      <c r="G142" s="45">
        <f>IF(Members[[#This Row],[Name]]&lt;&gt;"",COUNTIFS(Shares[Shared by],Members[[#This Row],[Name]],Shares[File Type],"*particle*"),"")</f>
        <v>0</v>
      </c>
      <c r="H142" s="44">
        <f>IF(Members[[#This Row],[Name]]&lt;&gt;"",SUM(Members[[#This Row],[Sequences]:[Particle Effects]]),"")</f>
        <v>4</v>
      </c>
      <c r="I142" s="46">
        <f t="array" ref="I142">IF(Members[[#This Row],[Name]]&lt;&gt;"",MIN(IF(Shares[Shared by]=Members[[#This Row],[Name]],Shares[Share Date])),"")</f>
        <v>44275</v>
      </c>
      <c r="J14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45005</v>
      </c>
      <c r="K14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42" s="43">
        <f>Members[[#This Row],[Sequences]]+(Members[[#This Row],[Lyrics]] +Members[[#This Row],[Singing Faces]]+Members[[#This Row],[Presets]]+Members[[#This Row],[Particle Effects]])/5</f>
        <v>4</v>
      </c>
      <c r="N142" s="5"/>
      <c r="O142" s="5"/>
    </row>
    <row r="143" spans="2:15" ht="18.75" x14ac:dyDescent="0.3">
      <c r="B143" s="57" t="s">
        <v>2057</v>
      </c>
      <c r="C143" s="45">
        <f>IF(Members[[#This Row],[Name]]&lt;&gt;"",(COUNTIFS(Shares[Shared by],Members[[#This Row],[Name]],Shares[File Type],"*sequence*")),"")</f>
        <v>1</v>
      </c>
      <c r="D143" s="45">
        <f>IF(Members[[#This Row],[Name]]&lt;&gt;"",COUNTIFS(Shares[Shared by],Members[[#This Row],[Name]],Shares[File Type],"*lyric*"),"")</f>
        <v>0</v>
      </c>
      <c r="E143" s="44">
        <f>IF(Members[[#This Row],[Name]]&lt;&gt;"",COUNTIFS(Shares[Shared by],Members[[#This Row],[Name]],Shares[File Type],"*singing*"),"")</f>
        <v>0</v>
      </c>
      <c r="F143" s="44">
        <f>IF(Members[[#This Row],[Name]]&lt;&gt;"",COUNTIFS(Shares[Shared by],Members[[#This Row],[Name]],Shares[File Type],"*presets*"),"")</f>
        <v>0</v>
      </c>
      <c r="G143" s="44">
        <f>IF(Members[[#This Row],[Name]]&lt;&gt;"",COUNTIFS(Shares[Shared by],Members[[#This Row],[Name]],Shares[File Type],"*particle*"),"")</f>
        <v>0</v>
      </c>
      <c r="H143" s="44">
        <f>IF(Members[[#This Row],[Name]]&lt;&gt;"",SUM(Members[[#This Row],[Sequences]:[Particle Effects]]),"")</f>
        <v>1</v>
      </c>
      <c r="I143" s="46">
        <f t="array" ref="I143">IF(Members[[#This Row],[Name]]&lt;&gt;"",MIN(IF(Shares[Shared by]=Members[[#This Row],[Name]],Shares[Share Date])),"")</f>
        <v>44413</v>
      </c>
      <c r="J14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44597</v>
      </c>
      <c r="K14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3" s="43">
        <f>Members[[#This Row],[Sequences]]+(Members[[#This Row],[Lyrics]] +Members[[#This Row],[Singing Faces]]+Members[[#This Row],[Presets]]+Members[[#This Row],[Particle Effects]])/5</f>
        <v>1</v>
      </c>
      <c r="N143" s="5"/>
      <c r="O143" s="5"/>
    </row>
    <row r="144" spans="2:15" ht="18.75" x14ac:dyDescent="0.3">
      <c r="B144" s="57" t="s">
        <v>2343</v>
      </c>
      <c r="C144" s="45">
        <f>IF(Members[[#This Row],[Name]]&lt;&gt;"",(COUNTIFS(Shares[Shared by],Members[[#This Row],[Name]],Shares[File Type],"*sequence*")),"")</f>
        <v>1</v>
      </c>
      <c r="D144" s="45">
        <f>IF(Members[[#This Row],[Name]]&lt;&gt;"",COUNTIFS(Shares[Shared by],Members[[#This Row],[Name]],Shares[File Type],"*lyric*"),"")</f>
        <v>0</v>
      </c>
      <c r="E144" s="44">
        <f>IF(Members[[#This Row],[Name]]&lt;&gt;"",COUNTIFS(Shares[Shared by],Members[[#This Row],[Name]],Shares[File Type],"*singing*"),"")</f>
        <v>0</v>
      </c>
      <c r="F144" s="44">
        <f>IF(Members[[#This Row],[Name]]&lt;&gt;"",COUNTIFS(Shares[Shared by],Members[[#This Row],[Name]],Shares[File Type],"*presets*"),"")</f>
        <v>0</v>
      </c>
      <c r="G144" s="44">
        <f>IF(Members[[#This Row],[Name]]&lt;&gt;"",COUNTIFS(Shares[Shared by],Members[[#This Row],[Name]],Shares[File Type],"*particle*"),"")</f>
        <v>0</v>
      </c>
      <c r="H144" s="44">
        <f>IF(Members[[#This Row],[Name]]&lt;&gt;"",SUM(Members[[#This Row],[Sequences]:[Particle Effects]]),"")</f>
        <v>1</v>
      </c>
      <c r="I144" s="46">
        <f t="array" ref="I144">IF(Members[[#This Row],[Name]]&lt;&gt;"",MIN(IF(Shares[Shared by]=Members[[#This Row],[Name]],Shares[Share Date])),"")</f>
        <v>44441</v>
      </c>
      <c r="J14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44622</v>
      </c>
      <c r="K14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4" s="43">
        <f>Members[[#This Row],[Sequences]]+(Members[[#This Row],[Lyrics]] +Members[[#This Row],[Singing Faces]]+Members[[#This Row],[Presets]]+Members[[#This Row],[Particle Effects]])/5</f>
        <v>1</v>
      </c>
      <c r="N144" s="5"/>
      <c r="O144" s="5"/>
    </row>
    <row r="145" spans="2:15" ht="18.75" x14ac:dyDescent="0.3">
      <c r="B145" s="44" t="s">
        <v>2615</v>
      </c>
      <c r="C145" s="45">
        <f>IF(Members[[#This Row],[Name]]&lt;&gt;"",(COUNTIFS(Shares[Shared by],Members[[#This Row],[Name]],Shares[File Type],"*sequence*")),"")</f>
        <v>1</v>
      </c>
      <c r="D145" s="45">
        <f>IF(Members[[#This Row],[Name]]&lt;&gt;"",COUNTIFS(Shares[Shared by],Members[[#This Row],[Name]],Shares[File Type],"*lyric*"),"")</f>
        <v>0</v>
      </c>
      <c r="E145" s="45">
        <f>IF(Members[[#This Row],[Name]]&lt;&gt;"",COUNTIFS(Shares[Shared by],Members[[#This Row],[Name]],Shares[File Type],"*singing*"),"")</f>
        <v>0</v>
      </c>
      <c r="F145" s="45">
        <f>IF(Members[[#This Row],[Name]]&lt;&gt;"",COUNTIFS(Shares[Shared by],Members[[#This Row],[Name]],Shares[File Type],"*presets*"),"")</f>
        <v>0</v>
      </c>
      <c r="G145" s="45">
        <f>IF(Members[[#This Row],[Name]]&lt;&gt;"",COUNTIFS(Shares[Shared by],Members[[#This Row],[Name]],Shares[File Type],"*particle*"),"")</f>
        <v>0</v>
      </c>
      <c r="H145" s="44">
        <f>IF(Members[[#This Row],[Name]]&lt;&gt;"",SUM(Members[[#This Row],[Sequences]:[Particle Effects]]),"")</f>
        <v>1</v>
      </c>
      <c r="I145" s="46">
        <f t="array" ref="I145">IF(Members[[#This Row],[Name]]&lt;&gt;"",MIN(IF(Shares[Shared by]=Members[[#This Row],[Name]],Shares[Share Date])),"")</f>
        <v>44509</v>
      </c>
      <c r="J14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44690</v>
      </c>
      <c r="K14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5" s="43">
        <f>Members[[#This Row],[Sequences]]+(Members[[#This Row],[Lyrics]] +Members[[#This Row],[Singing Faces]]+Members[[#This Row],[Presets]]+Members[[#This Row],[Particle Effects]])/5</f>
        <v>1</v>
      </c>
      <c r="N145" s="5"/>
      <c r="O145" s="5"/>
    </row>
    <row r="146" spans="2:15" ht="18.75" x14ac:dyDescent="0.3">
      <c r="B146" s="57" t="s">
        <v>2605</v>
      </c>
      <c r="C146" s="45">
        <f>IF(Members[[#This Row],[Name]]&lt;&gt;"",(COUNTIFS(Shares[Shared by],Members[[#This Row],[Name]],Shares[File Type],"*sequence*")),"")</f>
        <v>1</v>
      </c>
      <c r="D146" s="45">
        <f>IF(Members[[#This Row],[Name]]&lt;&gt;"",COUNTIFS(Shares[Shared by],Members[[#This Row],[Name]],Shares[File Type],"*lyric*"),"")</f>
        <v>1</v>
      </c>
      <c r="E146" s="45">
        <f>IF(Members[[#This Row],[Name]]&lt;&gt;"",COUNTIFS(Shares[Shared by],Members[[#This Row],[Name]],Shares[File Type],"*singing*"),"")</f>
        <v>0</v>
      </c>
      <c r="F146" s="45">
        <f>IF(Members[[#This Row],[Name]]&lt;&gt;"",COUNTIFS(Shares[Shared by],Members[[#This Row],[Name]],Shares[File Type],"*presets*"),"")</f>
        <v>0</v>
      </c>
      <c r="G146" s="45">
        <f>IF(Members[[#This Row],[Name]]&lt;&gt;"",COUNTIFS(Shares[Shared by],Members[[#This Row],[Name]],Shares[File Type],"*particle*"),"")</f>
        <v>0</v>
      </c>
      <c r="H146" s="44">
        <f>IF(Members[[#This Row],[Name]]&lt;&gt;"",SUM(Members[[#This Row],[Sequences]:[Particle Effects]]),"")</f>
        <v>2</v>
      </c>
      <c r="I146" s="46">
        <f t="array" ref="I146">IF(Members[[#This Row],[Name]]&lt;&gt;"",MIN(IF(Shares[Shared by]=Members[[#This Row],[Name]],Shares[Share Date])),"")</f>
        <v>44516</v>
      </c>
      <c r="J14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44728</v>
      </c>
      <c r="K14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6" s="43">
        <f>Members[[#This Row],[Sequences]]+(Members[[#This Row],[Lyrics]] +Members[[#This Row],[Singing Faces]]+Members[[#This Row],[Presets]]+Members[[#This Row],[Particle Effects]])/5</f>
        <v>1.2</v>
      </c>
      <c r="N146" s="5"/>
      <c r="O146" s="5"/>
    </row>
    <row r="147" spans="2:15" ht="18.75" x14ac:dyDescent="0.3">
      <c r="B147" s="57" t="s">
        <v>1349</v>
      </c>
      <c r="C147" s="45">
        <f>IF(Members[[#This Row],[Name]]&lt;&gt;"",(COUNTIFS(Shares[Shared by],Members[[#This Row],[Name]],Shares[File Type],"*sequence*")),"")</f>
        <v>2</v>
      </c>
      <c r="D147" s="45">
        <f>IF(Members[[#This Row],[Name]]&lt;&gt;"",COUNTIFS(Shares[Shared by],Members[[#This Row],[Name]],Shares[File Type],"*lyric*"),"")</f>
        <v>0</v>
      </c>
      <c r="E147" s="45">
        <f>IF(Members[[#This Row],[Name]]&lt;&gt;"",COUNTIFS(Shares[Shared by],Members[[#This Row],[Name]],Shares[File Type],"*singing*"),"")</f>
        <v>0</v>
      </c>
      <c r="F147" s="45">
        <f>IF(Members[[#This Row],[Name]]&lt;&gt;"",COUNTIFS(Shares[Shared by],Members[[#This Row],[Name]],Shares[File Type],"*presets*"),"")</f>
        <v>0</v>
      </c>
      <c r="G147" s="45">
        <f>IF(Members[[#This Row],[Name]]&lt;&gt;"",COUNTIFS(Shares[Shared by],Members[[#This Row],[Name]],Shares[File Type],"*particle*"),"")</f>
        <v>0</v>
      </c>
      <c r="H147" s="44">
        <f>IF(Members[[#This Row],[Name]]&lt;&gt;"",SUM(Members[[#This Row],[Sequences]:[Particle Effects]]),"")</f>
        <v>2</v>
      </c>
      <c r="I147" s="46">
        <f t="array" ref="I147">IF(Members[[#This Row],[Name]]&lt;&gt;"",MIN(IF(Shares[Shared by]=Members[[#This Row],[Name]],Shares[Share Date])),"")</f>
        <v>44368</v>
      </c>
      <c r="J14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44733</v>
      </c>
      <c r="K147" s="43" t="s">
        <v>1644</v>
      </c>
      <c r="L147" s="43">
        <f>Members[[#This Row],[Sequences]]+(Members[[#This Row],[Lyrics]] +Members[[#This Row],[Singing Faces]]+Members[[#This Row],[Presets]]+Members[[#This Row],[Particle Effects]])/5</f>
        <v>2</v>
      </c>
      <c r="N147" s="5"/>
      <c r="O147" s="5"/>
    </row>
    <row r="148" spans="2:15" ht="18.75" x14ac:dyDescent="0.3">
      <c r="B148" s="57" t="s">
        <v>110</v>
      </c>
      <c r="C148" s="45">
        <f>IF(Members[[#This Row],[Name]]&lt;&gt;"",(COUNTIFS(Shares[Shared by],Members[[#This Row],[Name]],Shares[File Type],"*sequence*")),"")</f>
        <v>2</v>
      </c>
      <c r="D148" s="45">
        <f>IF(Members[[#This Row],[Name]]&lt;&gt;"",COUNTIFS(Shares[Shared by],Members[[#This Row],[Name]],Shares[File Type],"*lyric*"),"")</f>
        <v>2</v>
      </c>
      <c r="E148" s="45">
        <f>IF(Members[[#This Row],[Name]]&lt;&gt;"",COUNTIFS(Shares[Shared by],Members[[#This Row],[Name]],Shares[File Type],"*singing*"),"")</f>
        <v>0</v>
      </c>
      <c r="F148" s="45">
        <f>IF(Members[[#This Row],[Name]]&lt;&gt;"",COUNTIFS(Shares[Shared by],Members[[#This Row],[Name]],Shares[File Type],"*presets*"),"")</f>
        <v>0</v>
      </c>
      <c r="G148" s="45">
        <f>IF(Members[[#This Row],[Name]]&lt;&gt;"",COUNTIFS(Shares[Shared by],Members[[#This Row],[Name]],Shares[File Type],"*particle*"),"")</f>
        <v>0</v>
      </c>
      <c r="H148" s="44">
        <f>IF(Members[[#This Row],[Name]]&lt;&gt;"",SUM(Members[[#This Row],[Sequences]:[Particle Effects]]),"")</f>
        <v>4</v>
      </c>
      <c r="I148" s="46">
        <f t="array" ref="I148">IF(Members[[#This Row],[Name]]&lt;&gt;"",MIN(IF(Shares[Shared by]=Members[[#This Row],[Name]],Shares[Share Date])),"")</f>
        <v>44257</v>
      </c>
      <c r="J14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44683</v>
      </c>
      <c r="K14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48" s="43">
        <f>Members[[#This Row],[Sequences]]+(Members[[#This Row],[Lyrics]] +Members[[#This Row],[Singing Faces]]+Members[[#This Row],[Presets]]+Members[[#This Row],[Particle Effects]])/5</f>
        <v>2.4</v>
      </c>
      <c r="N148" s="5"/>
      <c r="O148" s="5"/>
    </row>
    <row r="149" spans="2:15" ht="18.75" x14ac:dyDescent="0.3">
      <c r="B149" s="57" t="s">
        <v>2124</v>
      </c>
      <c r="C149" s="45">
        <f>IF(Members[[#This Row],[Name]]&lt;&gt;"",(COUNTIFS(Shares[Shared by],Members[[#This Row],[Name]],Shares[File Type],"*sequence*")),"")</f>
        <v>4</v>
      </c>
      <c r="D149" s="45">
        <f>IF(Members[[#This Row],[Name]]&lt;&gt;"",COUNTIFS(Shares[Shared by],Members[[#This Row],[Name]],Shares[File Type],"*lyric*"),"")</f>
        <v>1</v>
      </c>
      <c r="E149" s="45">
        <f>IF(Members[[#This Row],[Name]]&lt;&gt;"",COUNTIFS(Shares[Shared by],Members[[#This Row],[Name]],Shares[File Type],"*singing*"),"")</f>
        <v>0</v>
      </c>
      <c r="F149" s="45">
        <f>IF(Members[[#This Row],[Name]]&lt;&gt;"",COUNTIFS(Shares[Shared by],Members[[#This Row],[Name]],Shares[File Type],"*presets*"),"")</f>
        <v>0</v>
      </c>
      <c r="G149" s="45">
        <f>IF(Members[[#This Row],[Name]]&lt;&gt;"",COUNTIFS(Shares[Shared by],Members[[#This Row],[Name]],Shares[File Type],"*particle*"),"")</f>
        <v>0</v>
      </c>
      <c r="H149" s="44">
        <f>IF(Members[[#This Row],[Name]]&lt;&gt;"",SUM(Members[[#This Row],[Sequences]:[Particle Effects]]),"")</f>
        <v>5</v>
      </c>
      <c r="I149" s="46">
        <f t="array" ref="I149">IF(Members[[#This Row],[Name]]&lt;&gt;"",MIN(IF(Shares[Shared by]=Members[[#This Row],[Name]],Shares[Share Date])),"")</f>
        <v>44419</v>
      </c>
      <c r="J14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45180</v>
      </c>
      <c r="K14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49" s="43">
        <f>Members[[#This Row],[Sequences]]+(Members[[#This Row],[Lyrics]] +Members[[#This Row],[Singing Faces]]+Members[[#This Row],[Presets]]+Members[[#This Row],[Particle Effects]])/5</f>
        <v>4.2</v>
      </c>
      <c r="N149" s="5"/>
      <c r="O149" s="5"/>
    </row>
    <row r="150" spans="2:15" ht="18.75" x14ac:dyDescent="0.3">
      <c r="B150" s="44" t="s">
        <v>580</v>
      </c>
      <c r="C150" s="45">
        <f>IF(Members[[#This Row],[Name]]&lt;&gt;"",(COUNTIFS(Shares[Shared by],Members[[#This Row],[Name]],Shares[File Type],"*sequence*")),"")</f>
        <v>2</v>
      </c>
      <c r="D150" s="45">
        <f>IF(Members[[#This Row],[Name]]&lt;&gt;"",COUNTIFS(Shares[Shared by],Members[[#This Row],[Name]],Shares[File Type],"*lyric*"),"")</f>
        <v>1</v>
      </c>
      <c r="E150" s="45">
        <f>IF(Members[[#This Row],[Name]]&lt;&gt;"",COUNTIFS(Shares[Shared by],Members[[#This Row],[Name]],Shares[File Type],"*singing*"),"")</f>
        <v>0</v>
      </c>
      <c r="F150" s="45">
        <f>IF(Members[[#This Row],[Name]]&lt;&gt;"",COUNTIFS(Shares[Shared by],Members[[#This Row],[Name]],Shares[File Type],"*presets*"),"")</f>
        <v>0</v>
      </c>
      <c r="G150" s="45">
        <f>IF(Members[[#This Row],[Name]]&lt;&gt;"",COUNTIFS(Shares[Shared by],Members[[#This Row],[Name]],Shares[File Type],"*particle*"),"")</f>
        <v>0</v>
      </c>
      <c r="H150" s="44">
        <f>IF(Members[[#This Row],[Name]]&lt;&gt;"",SUM(Members[[#This Row],[Sequences]:[Particle Effects]]),"")</f>
        <v>3</v>
      </c>
      <c r="I150" s="46">
        <f t="array" ref="I150">IF(Members[[#This Row],[Name]]&lt;&gt;"",MIN(IF(Shares[Shared by]=Members[[#This Row],[Name]],Shares[Share Date])),"")</f>
        <v>44312</v>
      </c>
      <c r="J15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44707</v>
      </c>
      <c r="K15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0" s="43">
        <f>Members[[#This Row],[Sequences]]+(Members[[#This Row],[Lyrics]] +Members[[#This Row],[Singing Faces]]+Members[[#This Row],[Presets]]+Members[[#This Row],[Particle Effects]])/5</f>
        <v>2.2000000000000002</v>
      </c>
      <c r="N150" s="5"/>
      <c r="O150" s="5"/>
    </row>
    <row r="151" spans="2:15" ht="18.75" x14ac:dyDescent="0.3">
      <c r="B151" s="57" t="s">
        <v>2306</v>
      </c>
      <c r="C151" s="45">
        <f>IF(Members[[#This Row],[Name]]&lt;&gt;"",(COUNTIFS(Shares[Shared by],Members[[#This Row],[Name]],Shares[File Type],"*sequence*")),"")</f>
        <v>1</v>
      </c>
      <c r="D151" s="45">
        <f>IF(Members[[#This Row],[Name]]&lt;&gt;"",COUNTIFS(Shares[Shared by],Members[[#This Row],[Name]],Shares[File Type],"*lyric*"),"")</f>
        <v>1</v>
      </c>
      <c r="E151" s="44">
        <f>IF(Members[[#This Row],[Name]]&lt;&gt;"",COUNTIFS(Shares[Shared by],Members[[#This Row],[Name]],Shares[File Type],"*singing*"),"")</f>
        <v>0</v>
      </c>
      <c r="F151" s="44">
        <f>IF(Members[[#This Row],[Name]]&lt;&gt;"",COUNTIFS(Shares[Shared by],Members[[#This Row],[Name]],Shares[File Type],"*presets*"),"")</f>
        <v>0</v>
      </c>
      <c r="G151" s="44">
        <f>IF(Members[[#This Row],[Name]]&lt;&gt;"",COUNTIFS(Shares[Shared by],Members[[#This Row],[Name]],Shares[File Type],"*particle*"),"")</f>
        <v>0</v>
      </c>
      <c r="H151" s="44">
        <f>IF(Members[[#This Row],[Name]]&lt;&gt;"",SUM(Members[[#This Row],[Sequences]:[Particle Effects]]),"")</f>
        <v>2</v>
      </c>
      <c r="I151" s="46">
        <f t="array" ref="I151">IF(Members[[#This Row],[Name]]&lt;&gt;"",MIN(IF(Shares[Shared by]=Members[[#This Row],[Name]],Shares[Share Date])),"")</f>
        <v>44437</v>
      </c>
      <c r="J15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44649</v>
      </c>
      <c r="K15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1" s="43">
        <f>Members[[#This Row],[Sequences]]+(Members[[#This Row],[Lyrics]] +Members[[#This Row],[Singing Faces]]+Members[[#This Row],[Presets]]+Members[[#This Row],[Particle Effects]])/5</f>
        <v>1.2</v>
      </c>
      <c r="N151" s="5"/>
      <c r="O151" s="5"/>
    </row>
    <row r="152" spans="2:15" ht="18.75" x14ac:dyDescent="0.3">
      <c r="B152" s="44" t="s">
        <v>2469</v>
      </c>
      <c r="C152" s="45">
        <f>IF(Members[[#This Row],[Name]]&lt;&gt;"",(COUNTIFS(Shares[Shared by],Members[[#This Row],[Name]],Shares[File Type],"*sequence*")),"")</f>
        <v>2</v>
      </c>
      <c r="D152" s="45">
        <f>IF(Members[[#This Row],[Name]]&lt;&gt;"",COUNTIFS(Shares[Shared by],Members[[#This Row],[Name]],Shares[File Type],"*lyric*"),"")</f>
        <v>0</v>
      </c>
      <c r="E152" s="44">
        <f>IF(Members[[#This Row],[Name]]&lt;&gt;"",COUNTIFS(Shares[Shared by],Members[[#This Row],[Name]],Shares[File Type],"*singing*"),"")</f>
        <v>0</v>
      </c>
      <c r="F152" s="44">
        <f>IF(Members[[#This Row],[Name]]&lt;&gt;"",COUNTIFS(Shares[Shared by],Members[[#This Row],[Name]],Shares[File Type],"*presets*"),"")</f>
        <v>0</v>
      </c>
      <c r="G152" s="44">
        <f>IF(Members[[#This Row],[Name]]&lt;&gt;"",COUNTIFS(Shares[Shared by],Members[[#This Row],[Name]],Shares[File Type],"*particle*"),"")</f>
        <v>0</v>
      </c>
      <c r="H152" s="44">
        <f>IF(Members[[#This Row],[Name]]&lt;&gt;"",SUM(Members[[#This Row],[Sequences]:[Particle Effects]]),"")</f>
        <v>2</v>
      </c>
      <c r="I152" s="46">
        <f t="array" ref="I152">IF(Members[[#This Row],[Name]]&lt;&gt;"",MIN(IF(Shares[Shared by]=Members[[#This Row],[Name]],Shares[Share Date])),"")</f>
        <v>44480</v>
      </c>
      <c r="J15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44845</v>
      </c>
      <c r="K15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2" s="43">
        <f>Members[[#This Row],[Sequences]]+(Members[[#This Row],[Lyrics]] +Members[[#This Row],[Singing Faces]]+Members[[#This Row],[Presets]]+Members[[#This Row],[Particle Effects]])/5</f>
        <v>2</v>
      </c>
      <c r="N152" s="5"/>
      <c r="O152" s="5"/>
    </row>
    <row r="153" spans="2:15" ht="18.75" x14ac:dyDescent="0.3">
      <c r="B153" s="44" t="s">
        <v>1252</v>
      </c>
      <c r="C153" s="45">
        <f>IF(Members[[#This Row],[Name]]&lt;&gt;"",(COUNTIFS(Shares[Shared by],Members[[#This Row],[Name]],Shares[File Type],"*sequence*")),"")</f>
        <v>2</v>
      </c>
      <c r="D153" s="45">
        <f>IF(Members[[#This Row],[Name]]&lt;&gt;"",COUNTIFS(Shares[Shared by],Members[[#This Row],[Name]],Shares[File Type],"*lyric*"),"")</f>
        <v>0</v>
      </c>
      <c r="E153" s="45">
        <f>IF(Members[[#This Row],[Name]]&lt;&gt;"",COUNTIFS(Shares[Shared by],Members[[#This Row],[Name]],Shares[File Type],"*singing*"),"")</f>
        <v>0</v>
      </c>
      <c r="F153" s="45">
        <f>IF(Members[[#This Row],[Name]]&lt;&gt;"",COUNTIFS(Shares[Shared by],Members[[#This Row],[Name]],Shares[File Type],"*presets*"),"")</f>
        <v>0</v>
      </c>
      <c r="G153" s="45">
        <f>IF(Members[[#This Row],[Name]]&lt;&gt;"",COUNTIFS(Shares[Shared by],Members[[#This Row],[Name]],Shares[File Type],"*particle*"),"")</f>
        <v>0</v>
      </c>
      <c r="H153" s="44">
        <f>IF(Members[[#This Row],[Name]]&lt;&gt;"",SUM(Members[[#This Row],[Sequences]:[Particle Effects]]),"")</f>
        <v>2</v>
      </c>
      <c r="I153" s="46">
        <f t="array" ref="I153">IF(Members[[#This Row],[Name]]&lt;&gt;"",MIN(IF(Shares[Shared by]=Members[[#This Row],[Name]],Shares[Share Date])),"")</f>
        <v>44356</v>
      </c>
      <c r="J15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44721</v>
      </c>
      <c r="K15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3" s="43">
        <f>Members[[#This Row],[Sequences]]+(Members[[#This Row],[Lyrics]] +Members[[#This Row],[Singing Faces]]+Members[[#This Row],[Presets]]+Members[[#This Row],[Particle Effects]])/5</f>
        <v>2</v>
      </c>
      <c r="N153" s="5"/>
      <c r="O153" s="5"/>
    </row>
    <row r="154" spans="2:15" ht="18.75" x14ac:dyDescent="0.3">
      <c r="B154" s="57" t="s">
        <v>288</v>
      </c>
      <c r="C154" s="45">
        <f>IF(Members[[#This Row],[Name]]&lt;&gt;"",(COUNTIFS(Shares[Shared by],Members[[#This Row],[Name]],Shares[File Type],"*sequence*")),"")</f>
        <v>8</v>
      </c>
      <c r="D154" s="45">
        <f>IF(Members[[#This Row],[Name]]&lt;&gt;"",COUNTIFS(Shares[Shared by],Members[[#This Row],[Name]],Shares[File Type],"*lyric*"),"")</f>
        <v>4</v>
      </c>
      <c r="E154" s="45">
        <f>IF(Members[[#This Row],[Name]]&lt;&gt;"",COUNTIFS(Shares[Shared by],Members[[#This Row],[Name]],Shares[File Type],"*singing*"),"")</f>
        <v>0</v>
      </c>
      <c r="F154" s="45">
        <f>IF(Members[[#This Row],[Name]]&lt;&gt;"",COUNTIFS(Shares[Shared by],Members[[#This Row],[Name]],Shares[File Type],"*presets*"),"")</f>
        <v>0</v>
      </c>
      <c r="G154" s="45">
        <f>IF(Members[[#This Row],[Name]]&lt;&gt;"",COUNTIFS(Shares[Shared by],Members[[#This Row],[Name]],Shares[File Type],"*particle*"),"")</f>
        <v>0</v>
      </c>
      <c r="H154" s="44">
        <f>IF(Members[[#This Row],[Name]]&lt;&gt;"",SUM(Members[[#This Row],[Sequences]:[Particle Effects]]),"")</f>
        <v>12</v>
      </c>
      <c r="I154" s="46">
        <f t="array" ref="I154">IF(Members[[#This Row],[Name]]&lt;&gt;"",MIN(IF(Shares[Shared by]=Members[[#This Row],[Name]],Shares[Share Date])),"")</f>
        <v>44275</v>
      </c>
      <c r="J15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45858</v>
      </c>
      <c r="K15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Consular</v>
      </c>
      <c r="L154" s="43">
        <f>Members[[#This Row],[Sequences]]+(Members[[#This Row],[Lyrics]] +Members[[#This Row],[Singing Faces]]+Members[[#This Row],[Presets]]+Members[[#This Row],[Particle Effects]])/5</f>
        <v>8.8000000000000007</v>
      </c>
      <c r="N154" s="5"/>
      <c r="O154" s="5"/>
    </row>
    <row r="155" spans="2:15" ht="18.75" x14ac:dyDescent="0.3">
      <c r="B155" s="57" t="s">
        <v>740</v>
      </c>
      <c r="C155" s="45">
        <f>IF(Members[[#This Row],[Name]]&lt;&gt;"",(COUNTIFS(Shares[Shared by],Members[[#This Row],[Name]],Shares[File Type],"*sequence*")),"")</f>
        <v>1</v>
      </c>
      <c r="D155" s="45">
        <f>IF(Members[[#This Row],[Name]]&lt;&gt;"",COUNTIFS(Shares[Shared by],Members[[#This Row],[Name]],Shares[File Type],"*lyric*"),"")</f>
        <v>9</v>
      </c>
      <c r="E155" s="45">
        <f>IF(Members[[#This Row],[Name]]&lt;&gt;"",COUNTIFS(Shares[Shared by],Members[[#This Row],[Name]],Shares[File Type],"*singing*"),"")</f>
        <v>3</v>
      </c>
      <c r="F155" s="45">
        <f>IF(Members[[#This Row],[Name]]&lt;&gt;"",COUNTIFS(Shares[Shared by],Members[[#This Row],[Name]],Shares[File Type],"*presets*"),"")</f>
        <v>0</v>
      </c>
      <c r="G155" s="45">
        <f>IF(Members[[#This Row],[Name]]&lt;&gt;"",COUNTIFS(Shares[Shared by],Members[[#This Row],[Name]],Shares[File Type],"*particle*"),"")</f>
        <v>0</v>
      </c>
      <c r="H155" s="44">
        <f>IF(Members[[#This Row],[Name]]&lt;&gt;"",SUM(Members[[#This Row],[Sequences]:[Particle Effects]]),"")</f>
        <v>13</v>
      </c>
      <c r="I155" s="46">
        <f t="array" ref="I155">IF(Members[[#This Row],[Name]]&lt;&gt;"",MIN(IF(Shares[Shared by]=Members[[#This Row],[Name]],Shares[Share Date])),"")</f>
        <v>44321</v>
      </c>
      <c r="J15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44870</v>
      </c>
      <c r="K15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5" s="43">
        <f>Members[[#This Row],[Sequences]]+(Members[[#This Row],[Lyrics]] +Members[[#This Row],[Singing Faces]]+Members[[#This Row],[Presets]]+Members[[#This Row],[Particle Effects]])/5</f>
        <v>3.4</v>
      </c>
      <c r="N155" s="5"/>
      <c r="O155" s="5"/>
    </row>
    <row r="156" spans="2:15" ht="18.75" x14ac:dyDescent="0.3">
      <c r="B156" s="57" t="s">
        <v>14</v>
      </c>
      <c r="C156" s="45">
        <f>IF(Members[[#This Row],[Name]]&lt;&gt;"",(COUNTIFS(Shares[Shared by],Members[[#This Row],[Name]],Shares[File Type],"*sequence*")),"")</f>
        <v>20</v>
      </c>
      <c r="D156" s="45">
        <f>IF(Members[[#This Row],[Name]]&lt;&gt;"",COUNTIFS(Shares[Shared by],Members[[#This Row],[Name]],Shares[File Type],"*lyric*"),"")</f>
        <v>19</v>
      </c>
      <c r="E156" s="45">
        <f>IF(Members[[#This Row],[Name]]&lt;&gt;"",COUNTIFS(Shares[Shared by],Members[[#This Row],[Name]],Shares[File Type],"*singing*"),"")</f>
        <v>11</v>
      </c>
      <c r="F156" s="45">
        <f>IF(Members[[#This Row],[Name]]&lt;&gt;"",COUNTIFS(Shares[Shared by],Members[[#This Row],[Name]],Shares[File Type],"*presets*"),"")</f>
        <v>3</v>
      </c>
      <c r="G156" s="45">
        <f>IF(Members[[#This Row],[Name]]&lt;&gt;"",COUNTIFS(Shares[Shared by],Members[[#This Row],[Name]],Shares[File Type],"*particle*"),"")</f>
        <v>14</v>
      </c>
      <c r="H156" s="44">
        <f>IF(Members[[#This Row],[Name]]&lt;&gt;"",SUM(Members[[#This Row],[Sequences]:[Particle Effects]]),"")</f>
        <v>67</v>
      </c>
      <c r="I156" s="46">
        <f t="array" ref="I156">IF(Members[[#This Row],[Name]]&lt;&gt;"",MIN(IF(Shares[Shared by]=Members[[#This Row],[Name]],Shares[Share Date])),"")</f>
        <v>44254</v>
      </c>
      <c r="J15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49336</v>
      </c>
      <c r="K15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Master Of The Order</v>
      </c>
      <c r="L156" s="43">
        <f>Members[[#This Row],[Sequences]]+(Members[[#This Row],[Lyrics]] +Members[[#This Row],[Singing Faces]]+Members[[#This Row],[Presets]]+Members[[#This Row],[Particle Effects]])/5</f>
        <v>29.4</v>
      </c>
      <c r="N156" s="5"/>
      <c r="O156" s="5"/>
    </row>
    <row r="157" spans="2:15" ht="18.75" x14ac:dyDescent="0.3">
      <c r="B157" s="57" t="s">
        <v>1301</v>
      </c>
      <c r="C157" s="45">
        <f>IF(Members[[#This Row],[Name]]&lt;&gt;"",(COUNTIFS(Shares[Shared by],Members[[#This Row],[Name]],Shares[File Type],"*sequence*")),"")</f>
        <v>2</v>
      </c>
      <c r="D157" s="45">
        <f>IF(Members[[#This Row],[Name]]&lt;&gt;"",COUNTIFS(Shares[Shared by],Members[[#This Row],[Name]],Shares[File Type],"*lyric*"),"")</f>
        <v>0</v>
      </c>
      <c r="E157" s="45">
        <f>IF(Members[[#This Row],[Name]]&lt;&gt;"",COUNTIFS(Shares[Shared by],Members[[#This Row],[Name]],Shares[File Type],"*singing*"),"")</f>
        <v>0</v>
      </c>
      <c r="F157" s="45">
        <f>IF(Members[[#This Row],[Name]]&lt;&gt;"",COUNTIFS(Shares[Shared by],Members[[#This Row],[Name]],Shares[File Type],"*presets*"),"")</f>
        <v>0</v>
      </c>
      <c r="G157" s="45">
        <f>IF(Members[[#This Row],[Name]]&lt;&gt;"",COUNTIFS(Shares[Shared by],Members[[#This Row],[Name]],Shares[File Type],"*particle*"),"")</f>
        <v>0</v>
      </c>
      <c r="H157" s="44">
        <f>IF(Members[[#This Row],[Name]]&lt;&gt;"",SUM(Members[[#This Row],[Sequences]:[Particle Effects]]),"")</f>
        <v>2</v>
      </c>
      <c r="I157" s="46">
        <f t="array" ref="I157">IF(Members[[#This Row],[Name]]&lt;&gt;"",MIN(IF(Shares[Shared by]=Members[[#This Row],[Name]],Shares[Share Date])),"")</f>
        <v>44359</v>
      </c>
      <c r="J15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44724</v>
      </c>
      <c r="K15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7" s="43">
        <f>Members[[#This Row],[Sequences]]+(Members[[#This Row],[Lyrics]] +Members[[#This Row],[Singing Faces]]+Members[[#This Row],[Presets]]+Members[[#This Row],[Particle Effects]])/5</f>
        <v>2</v>
      </c>
      <c r="N157" s="5"/>
      <c r="O157" s="5"/>
    </row>
    <row r="158" spans="2:15" ht="18.75" x14ac:dyDescent="0.3">
      <c r="B158" s="44" t="s">
        <v>2084</v>
      </c>
      <c r="C158" s="45">
        <f>IF(Members[[#This Row],[Name]]&lt;&gt;"",(COUNTIFS(Shares[Shared by],Members[[#This Row],[Name]],Shares[File Type],"*sequence*")),"")</f>
        <v>1</v>
      </c>
      <c r="D158" s="45">
        <f>IF(Members[[#This Row],[Name]]&lt;&gt;"",COUNTIFS(Shares[Shared by],Members[[#This Row],[Name]],Shares[File Type],"*lyric*"),"")</f>
        <v>2</v>
      </c>
      <c r="E158" s="45">
        <f>IF(Members[[#This Row],[Name]]&lt;&gt;"",COUNTIFS(Shares[Shared by],Members[[#This Row],[Name]],Shares[File Type],"*singing*"),"")</f>
        <v>0</v>
      </c>
      <c r="F158" s="45">
        <f>IF(Members[[#This Row],[Name]]&lt;&gt;"",COUNTIFS(Shares[Shared by],Members[[#This Row],[Name]],Shares[File Type],"*presets*"),"")</f>
        <v>0</v>
      </c>
      <c r="G158" s="45">
        <f>IF(Members[[#This Row],[Name]]&lt;&gt;"",COUNTIFS(Shares[Shared by],Members[[#This Row],[Name]],Shares[File Type],"*particle*"),"")</f>
        <v>0</v>
      </c>
      <c r="H158" s="44">
        <f>IF(Members[[#This Row],[Name]]&lt;&gt;"",SUM(Members[[#This Row],[Sequences]:[Particle Effects]]),"")</f>
        <v>3</v>
      </c>
      <c r="I158" s="46">
        <f t="array" ref="I158">IF(Members[[#This Row],[Name]]&lt;&gt;"",MIN(IF(Shares[Shared by]=Members[[#This Row],[Name]],Shares[Share Date])),"")</f>
        <v>44416</v>
      </c>
      <c r="J15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44659</v>
      </c>
      <c r="K15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8" s="43">
        <f>Members[[#This Row],[Sequences]]+(Members[[#This Row],[Lyrics]] +Members[[#This Row],[Singing Faces]]+Members[[#This Row],[Presets]]+Members[[#This Row],[Particle Effects]])/5</f>
        <v>1.4</v>
      </c>
      <c r="N158" s="5"/>
      <c r="O158" s="5"/>
    </row>
    <row r="159" spans="2:15" ht="18.75" x14ac:dyDescent="0.3">
      <c r="B159" s="44" t="s">
        <v>2711</v>
      </c>
      <c r="C159" s="45">
        <f>IF(Members[[#This Row],[Name]]&lt;&gt;"",(COUNTIFS(Shares[Shared by],Members[[#This Row],[Name]],Shares[File Type],"*sequence*")),"")</f>
        <v>2</v>
      </c>
      <c r="D159" s="45">
        <f>IF(Members[[#This Row],[Name]]&lt;&gt;"",COUNTIFS(Shares[Shared by],Members[[#This Row],[Name]],Shares[File Type],"*lyric*"),"")</f>
        <v>1</v>
      </c>
      <c r="E159" s="45">
        <f>IF(Members[[#This Row],[Name]]&lt;&gt;"",COUNTIFS(Shares[Shared by],Members[[#This Row],[Name]],Shares[File Type],"*singing*"),"")</f>
        <v>0</v>
      </c>
      <c r="F159" s="45">
        <f>IF(Members[[#This Row],[Name]]&lt;&gt;"",COUNTIFS(Shares[Shared by],Members[[#This Row],[Name]],Shares[File Type],"*presets*"),"")</f>
        <v>0</v>
      </c>
      <c r="G159" s="45">
        <f>IF(Members[[#This Row],[Name]]&lt;&gt;"",COUNTIFS(Shares[Shared by],Members[[#This Row],[Name]],Shares[File Type],"*particle*"),"")</f>
        <v>0</v>
      </c>
      <c r="H159" s="44">
        <f>IF(Members[[#This Row],[Name]]&lt;&gt;"",SUM(Members[[#This Row],[Sequences]:[Particle Effects]]),"")</f>
        <v>3</v>
      </c>
      <c r="I159" s="46">
        <f t="array" ref="I159">IF(Members[[#This Row],[Name]]&lt;&gt;"",MIN(IF(Shares[Shared by]=Members[[#This Row],[Name]],Shares[Share Date])),"")</f>
        <v>44553</v>
      </c>
      <c r="J15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44949</v>
      </c>
      <c r="K15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59" s="43">
        <f>Members[[#This Row],[Sequences]]+(Members[[#This Row],[Lyrics]] +Members[[#This Row],[Singing Faces]]+Members[[#This Row],[Presets]]+Members[[#This Row],[Particle Effects]])/5</f>
        <v>2.2000000000000002</v>
      </c>
      <c r="N159" s="5"/>
      <c r="O159" s="5"/>
    </row>
    <row r="160" spans="2:15" ht="18.75" x14ac:dyDescent="0.3">
      <c r="B160" s="60" t="s">
        <v>2725</v>
      </c>
      <c r="C160" s="45">
        <f>IF(Members[[#This Row],[Name]]&lt;&gt;"",(COUNTIFS(Shares[Shared by],Members[[#This Row],[Name]],Shares[File Type],"*sequence*")),"")</f>
        <v>1</v>
      </c>
      <c r="D160" s="45">
        <f>IF(Members[[#This Row],[Name]]&lt;&gt;"",COUNTIFS(Shares[Shared by],Members[[#This Row],[Name]],Shares[File Type],"*lyric*"),"")</f>
        <v>0</v>
      </c>
      <c r="E160" s="45">
        <f>IF(Members[[#This Row],[Name]]&lt;&gt;"",COUNTIFS(Shares[Shared by],Members[[#This Row],[Name]],Shares[File Type],"*singing*"),"")</f>
        <v>0</v>
      </c>
      <c r="F160" s="45">
        <f>IF(Members[[#This Row],[Name]]&lt;&gt;"",COUNTIFS(Shares[Shared by],Members[[#This Row],[Name]],Shares[File Type],"*presets*"),"")</f>
        <v>0</v>
      </c>
      <c r="G160" s="45">
        <f>IF(Members[[#This Row],[Name]]&lt;&gt;"",COUNTIFS(Shares[Shared by],Members[[#This Row],[Name]],Shares[File Type],"*particle*"),"")</f>
        <v>0</v>
      </c>
      <c r="H160" s="44">
        <f>IF(Members[[#This Row],[Name]]&lt;&gt;"",SUM(Members[[#This Row],[Sequences]:[Particle Effects]]),"")</f>
        <v>1</v>
      </c>
      <c r="I160" s="46">
        <f t="array" ref="I160">IF(Members[[#This Row],[Name]]&lt;&gt;"",MIN(IF(Shares[Shared by]=Members[[#This Row],[Name]],Shares[Share Date])),"")</f>
        <v>44558</v>
      </c>
      <c r="J16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44740</v>
      </c>
      <c r="K16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0" s="43">
        <f>Members[[#This Row],[Sequences]]+(Members[[#This Row],[Lyrics]] +Members[[#This Row],[Singing Faces]]+Members[[#This Row],[Presets]]+Members[[#This Row],[Particle Effects]])/5</f>
        <v>1</v>
      </c>
      <c r="N160" s="5"/>
      <c r="O160" s="5"/>
    </row>
    <row r="161" spans="2:15" ht="18.75" x14ac:dyDescent="0.3">
      <c r="B161" s="44" t="s">
        <v>1586</v>
      </c>
      <c r="C161" s="45">
        <f>IF(Members[[#This Row],[Name]]&lt;&gt;"",(COUNTIFS(Shares[Shared by],Members[[#This Row],[Name]],Shares[File Type],"*sequence*")),"")</f>
        <v>3</v>
      </c>
      <c r="D161" s="45">
        <f>IF(Members[[#This Row],[Name]]&lt;&gt;"",COUNTIFS(Shares[Shared by],Members[[#This Row],[Name]],Shares[File Type],"*lyric*"),"")</f>
        <v>2</v>
      </c>
      <c r="E161" s="45">
        <f>IF(Members[[#This Row],[Name]]&lt;&gt;"",COUNTIFS(Shares[Shared by],Members[[#This Row],[Name]],Shares[File Type],"*singing*"),"")</f>
        <v>0</v>
      </c>
      <c r="F161" s="44">
        <f>IF(Members[[#This Row],[Name]]&lt;&gt;"",COUNTIFS(Shares[Shared by],Members[[#This Row],[Name]],Shares[File Type],"*presets*"),"")</f>
        <v>0</v>
      </c>
      <c r="G161" s="44">
        <f>IF(Members[[#This Row],[Name]]&lt;&gt;"",COUNTIFS(Shares[Shared by],Members[[#This Row],[Name]],Shares[File Type],"*particle*"),"")</f>
        <v>0</v>
      </c>
      <c r="H161" s="44">
        <f>IF(Members[[#This Row],[Name]]&lt;&gt;"",SUM(Members[[#This Row],[Sequences]:[Particle Effects]]),"")</f>
        <v>5</v>
      </c>
      <c r="I161" s="46">
        <f t="array" ref="I161">IF(Members[[#This Row],[Name]]&lt;&gt;"",MIN(IF(Shares[Shared by]=Members[[#This Row],[Name]],Shares[Share Date])),"")</f>
        <v>44398</v>
      </c>
      <c r="J16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45006</v>
      </c>
      <c r="K16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61" s="43">
        <f>Members[[#This Row],[Sequences]]+(Members[[#This Row],[Lyrics]] +Members[[#This Row],[Singing Faces]]+Members[[#This Row],[Presets]]+Members[[#This Row],[Particle Effects]])/5</f>
        <v>3.4</v>
      </c>
      <c r="N161" s="5"/>
      <c r="O161" s="5"/>
    </row>
    <row r="162" spans="2:15" ht="18.75" x14ac:dyDescent="0.3">
      <c r="B162" s="57" t="s">
        <v>1475</v>
      </c>
      <c r="C162" s="45">
        <f>IF(Members[[#This Row],[Name]]&lt;&gt;"",(COUNTIFS(Shares[Shared by],Members[[#This Row],[Name]],Shares[File Type],"*sequence*")),"")</f>
        <v>2</v>
      </c>
      <c r="D162" s="45">
        <f>IF(Members[[#This Row],[Name]]&lt;&gt;"",COUNTIFS(Shares[Shared by],Members[[#This Row],[Name]],Shares[File Type],"*lyric*"),"")</f>
        <v>0</v>
      </c>
      <c r="E162" s="45">
        <f>IF(Members[[#This Row],[Name]]&lt;&gt;"",COUNTIFS(Shares[Shared by],Members[[#This Row],[Name]],Shares[File Type],"*singing*"),"")</f>
        <v>0</v>
      </c>
      <c r="F162" s="44">
        <f>IF(Members[[#This Row],[Name]]&lt;&gt;"",COUNTIFS(Shares[Shared by],Members[[#This Row],[Name]],Shares[File Type],"*presets*"),"")</f>
        <v>0</v>
      </c>
      <c r="G162" s="44">
        <f>IF(Members[[#This Row],[Name]]&lt;&gt;"",COUNTIFS(Shares[Shared by],Members[[#This Row],[Name]],Shares[File Type],"*particle*"),"")</f>
        <v>0</v>
      </c>
      <c r="H162" s="44">
        <f>IF(Members[[#This Row],[Name]]&lt;&gt;"",SUM(Members[[#This Row],[Sequences]:[Particle Effects]]),"")</f>
        <v>2</v>
      </c>
      <c r="I162" s="46">
        <f t="array" ref="I162">IF(Members[[#This Row],[Name]]&lt;&gt;"",MIN(IF(Shares[Shared by]=Members[[#This Row],[Name]],Shares[Share Date])),"")</f>
        <v>44394</v>
      </c>
      <c r="J16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44759</v>
      </c>
      <c r="K16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2" s="43">
        <f>Members[[#This Row],[Sequences]]+(Members[[#This Row],[Lyrics]] +Members[[#This Row],[Singing Faces]]+Members[[#This Row],[Presets]]+Members[[#This Row],[Particle Effects]])/5</f>
        <v>2</v>
      </c>
      <c r="N162" s="5"/>
      <c r="O162" s="5"/>
    </row>
    <row r="163" spans="2:15" ht="18.75" x14ac:dyDescent="0.3">
      <c r="B163" s="57" t="s">
        <v>953</v>
      </c>
      <c r="C163" s="45">
        <f>IF(Members[[#This Row],[Name]]&lt;&gt;"",(COUNTIFS(Shares[Shared by],Members[[#This Row],[Name]],Shares[File Type],"*sequence*")),"")</f>
        <v>2</v>
      </c>
      <c r="D163" s="45">
        <f>IF(Members[[#This Row],[Name]]&lt;&gt;"",COUNTIFS(Shares[Shared by],Members[[#This Row],[Name]],Shares[File Type],"*lyric*"),"")</f>
        <v>2</v>
      </c>
      <c r="E163" s="45">
        <f>IF(Members[[#This Row],[Name]]&lt;&gt;"",COUNTIFS(Shares[Shared by],Members[[#This Row],[Name]],Shares[File Type],"*singing*"),"")</f>
        <v>0</v>
      </c>
      <c r="F163" s="45">
        <f>IF(Members[[#This Row],[Name]]&lt;&gt;"",COUNTIFS(Shares[Shared by],Members[[#This Row],[Name]],Shares[File Type],"*presets*"),"")</f>
        <v>0</v>
      </c>
      <c r="G163" s="45">
        <f>IF(Members[[#This Row],[Name]]&lt;&gt;"",COUNTIFS(Shares[Shared by],Members[[#This Row],[Name]],Shares[File Type],"*particle*"),"")</f>
        <v>0</v>
      </c>
      <c r="H163" s="44">
        <f>IF(Members[[#This Row],[Name]]&lt;&gt;"",SUM(Members[[#This Row],[Sequences]:[Particle Effects]]),"")</f>
        <v>4</v>
      </c>
      <c r="I163" s="46">
        <f t="array" ref="I163">IF(Members[[#This Row],[Name]]&lt;&gt;"",MIN(IF(Shares[Shared by]=Members[[#This Row],[Name]],Shares[Share Date])),"")</f>
        <v>44333</v>
      </c>
      <c r="J16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44759</v>
      </c>
      <c r="K16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3" s="43">
        <f>Members[[#This Row],[Sequences]]+(Members[[#This Row],[Lyrics]] +Members[[#This Row],[Singing Faces]]+Members[[#This Row],[Presets]]+Members[[#This Row],[Particle Effects]])/5</f>
        <v>2.4</v>
      </c>
      <c r="N163" s="5"/>
      <c r="O163" s="5"/>
    </row>
    <row r="164" spans="2:15" ht="18.75" x14ac:dyDescent="0.3">
      <c r="B164" s="57" t="s">
        <v>779</v>
      </c>
      <c r="C164" s="45">
        <f>IF(Members[[#This Row],[Name]]&lt;&gt;"",(COUNTIFS(Shares[Shared by],Members[[#This Row],[Name]],Shares[File Type],"*sequence*")),"")</f>
        <v>2</v>
      </c>
      <c r="D164" s="45">
        <f>IF(Members[[#This Row],[Name]]&lt;&gt;"",COUNTIFS(Shares[Shared by],Members[[#This Row],[Name]],Shares[File Type],"*lyric*"),"")</f>
        <v>1</v>
      </c>
      <c r="E164" s="45">
        <f>IF(Members[[#This Row],[Name]]&lt;&gt;"",COUNTIFS(Shares[Shared by],Members[[#This Row],[Name]],Shares[File Type],"*singing*"),"")</f>
        <v>0</v>
      </c>
      <c r="F164" s="45">
        <f>IF(Members[[#This Row],[Name]]&lt;&gt;"",COUNTIFS(Shares[Shared by],Members[[#This Row],[Name]],Shares[File Type],"*presets*"),"")</f>
        <v>0</v>
      </c>
      <c r="G164" s="45">
        <f>IF(Members[[#This Row],[Name]]&lt;&gt;"",COUNTIFS(Shares[Shared by],Members[[#This Row],[Name]],Shares[File Type],"*particle*"),"")</f>
        <v>0</v>
      </c>
      <c r="H164" s="44">
        <f>IF(Members[[#This Row],[Name]]&lt;&gt;"",SUM(Members[[#This Row],[Sequences]:[Particle Effects]]),"")</f>
        <v>3</v>
      </c>
      <c r="I164" s="46">
        <f t="array" ref="I164">IF(Members[[#This Row],[Name]]&lt;&gt;"",MIN(IF(Shares[Shared by]=Members[[#This Row],[Name]],Shares[Share Date])),"")</f>
        <v>44322</v>
      </c>
      <c r="J16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44718</v>
      </c>
      <c r="K16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4" s="43">
        <f>Members[[#This Row],[Sequences]]+(Members[[#This Row],[Lyrics]] +Members[[#This Row],[Singing Faces]]+Members[[#This Row],[Presets]]+Members[[#This Row],[Particle Effects]])/5</f>
        <v>2.2000000000000002</v>
      </c>
      <c r="N164" s="5"/>
      <c r="O164" s="5"/>
    </row>
    <row r="165" spans="2:15" ht="18.75" x14ac:dyDescent="0.3">
      <c r="B165" s="44" t="s">
        <v>1421</v>
      </c>
      <c r="C165" s="45">
        <f>IF(Members[[#This Row],[Name]]&lt;&gt;"",(COUNTIFS(Shares[Shared by],Members[[#This Row],[Name]],Shares[File Type],"*sequence*")),"")</f>
        <v>2</v>
      </c>
      <c r="D165" s="45">
        <f>IF(Members[[#This Row],[Name]]&lt;&gt;"",COUNTIFS(Shares[Shared by],Members[[#This Row],[Name]],Shares[File Type],"*lyric*"),"")</f>
        <v>1</v>
      </c>
      <c r="E165" s="45">
        <f>IF(Members[[#This Row],[Name]]&lt;&gt;"",COUNTIFS(Shares[Shared by],Members[[#This Row],[Name]],Shares[File Type],"*singing*"),"")</f>
        <v>0</v>
      </c>
      <c r="F165" s="44">
        <f>IF(Members[[#This Row],[Name]]&lt;&gt;"",COUNTIFS(Shares[Shared by],Members[[#This Row],[Name]],Shares[File Type],"*presets*"),"")</f>
        <v>0</v>
      </c>
      <c r="G165" s="44">
        <f>IF(Members[[#This Row],[Name]]&lt;&gt;"",COUNTIFS(Shares[Shared by],Members[[#This Row],[Name]],Shares[File Type],"*particle*"),"")</f>
        <v>0</v>
      </c>
      <c r="H165" s="44">
        <f>IF(Members[[#This Row],[Name]]&lt;&gt;"",SUM(Members[[#This Row],[Sequences]:[Particle Effects]]),"")</f>
        <v>3</v>
      </c>
      <c r="I165" s="46">
        <f t="array" ref="I165">IF(Members[[#This Row],[Name]]&lt;&gt;"",MIN(IF(Shares[Shared by]=Members[[#This Row],[Name]],Shares[Share Date])),"")</f>
        <v>44382</v>
      </c>
      <c r="J16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44778</v>
      </c>
      <c r="K16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5" s="43">
        <f>Members[[#This Row],[Sequences]]+(Members[[#This Row],[Lyrics]] +Members[[#This Row],[Singing Faces]]+Members[[#This Row],[Presets]]+Members[[#This Row],[Particle Effects]])/5</f>
        <v>2.2000000000000002</v>
      </c>
      <c r="N165" s="5"/>
      <c r="O165" s="5"/>
    </row>
    <row r="166" spans="2:15" ht="18.75" x14ac:dyDescent="0.3">
      <c r="B166" s="57" t="s">
        <v>745</v>
      </c>
      <c r="C166" s="45">
        <f>IF(Members[[#This Row],[Name]]&lt;&gt;"",(COUNTIFS(Shares[Shared by],Members[[#This Row],[Name]],Shares[File Type],"*sequence*")),"")</f>
        <v>2</v>
      </c>
      <c r="D166" s="45">
        <f>IF(Members[[#This Row],[Name]]&lt;&gt;"",COUNTIFS(Shares[Shared by],Members[[#This Row],[Name]],Shares[File Type],"*lyric*"),"")</f>
        <v>0</v>
      </c>
      <c r="E166" s="45">
        <f>IF(Members[[#This Row],[Name]]&lt;&gt;"",COUNTIFS(Shares[Shared by],Members[[#This Row],[Name]],Shares[File Type],"*singing*"),"")</f>
        <v>0</v>
      </c>
      <c r="F166" s="45">
        <f>IF(Members[[#This Row],[Name]]&lt;&gt;"",COUNTIFS(Shares[Shared by],Members[[#This Row],[Name]],Shares[File Type],"*presets*"),"")</f>
        <v>0</v>
      </c>
      <c r="G166" s="45">
        <f>IF(Members[[#This Row],[Name]]&lt;&gt;"",COUNTIFS(Shares[Shared by],Members[[#This Row],[Name]],Shares[File Type],"*particle*"),"")</f>
        <v>0</v>
      </c>
      <c r="H166" s="44">
        <f>IF(Members[[#This Row],[Name]]&lt;&gt;"",SUM(Members[[#This Row],[Sequences]:[Particle Effects]]),"")</f>
        <v>2</v>
      </c>
      <c r="I166" s="46">
        <f t="array" ref="I166">IF(Members[[#This Row],[Name]]&lt;&gt;"",MIN(IF(Shares[Shared by]=Members[[#This Row],[Name]],Shares[Share Date])),"")</f>
        <v>44321</v>
      </c>
      <c r="J16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44686</v>
      </c>
      <c r="K16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6" s="43">
        <f>Members[[#This Row],[Sequences]]+(Members[[#This Row],[Lyrics]] +Members[[#This Row],[Singing Faces]]+Members[[#This Row],[Presets]]+Members[[#This Row],[Particle Effects]])/5</f>
        <v>2</v>
      </c>
      <c r="N166" s="5"/>
      <c r="O166" s="5"/>
    </row>
    <row r="167" spans="2:15" ht="18.75" x14ac:dyDescent="0.3">
      <c r="B167" s="44" t="s">
        <v>2151</v>
      </c>
      <c r="C167" s="45">
        <f>IF(Members[[#This Row],[Name]]&lt;&gt;"",(COUNTIFS(Shares[Shared by],Members[[#This Row],[Name]],Shares[File Type],"*sequence*")),"")</f>
        <v>1</v>
      </c>
      <c r="D167" s="45">
        <f>IF(Members[[#This Row],[Name]]&lt;&gt;"",COUNTIFS(Shares[Shared by],Members[[#This Row],[Name]],Shares[File Type],"*lyric*"),"")</f>
        <v>1</v>
      </c>
      <c r="E167" s="45">
        <f>IF(Members[[#This Row],[Name]]&lt;&gt;"",COUNTIFS(Shares[Shared by],Members[[#This Row],[Name]],Shares[File Type],"*singing*"),"")</f>
        <v>0</v>
      </c>
      <c r="F167" s="45">
        <f>IF(Members[[#This Row],[Name]]&lt;&gt;"",COUNTIFS(Shares[Shared by],Members[[#This Row],[Name]],Shares[File Type],"*presets*"),"")</f>
        <v>0</v>
      </c>
      <c r="G167" s="45">
        <f>IF(Members[[#This Row],[Name]]&lt;&gt;"",COUNTIFS(Shares[Shared by],Members[[#This Row],[Name]],Shares[File Type],"*particle*"),"")</f>
        <v>0</v>
      </c>
      <c r="H167" s="44">
        <f>IF(Members[[#This Row],[Name]]&lt;&gt;"",SUM(Members[[#This Row],[Sequences]:[Particle Effects]]),"")</f>
        <v>2</v>
      </c>
      <c r="I167" s="46">
        <f t="array" ref="I167">IF(Members[[#This Row],[Name]]&lt;&gt;"",MIN(IF(Shares[Shared by]=Members[[#This Row],[Name]],Shares[Share Date])),"")</f>
        <v>44422</v>
      </c>
      <c r="J16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44634</v>
      </c>
      <c r="K16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7" s="43">
        <f>Members[[#This Row],[Sequences]]+(Members[[#This Row],[Lyrics]] +Members[[#This Row],[Singing Faces]]+Members[[#This Row],[Presets]]+Members[[#This Row],[Particle Effects]])/5</f>
        <v>1.2</v>
      </c>
      <c r="N167" s="5"/>
      <c r="O167" s="5"/>
    </row>
    <row r="168" spans="2:15" ht="18.75" x14ac:dyDescent="0.3">
      <c r="B168" s="57" t="s">
        <v>2492</v>
      </c>
      <c r="C168" s="45">
        <f>IF(Members[[#This Row],[Name]]&lt;&gt;"",(COUNTIFS(Shares[Shared by],Members[[#This Row],[Name]],Shares[File Type],"*sequence*")),"")</f>
        <v>2</v>
      </c>
      <c r="D168" s="45">
        <f>IF(Members[[#This Row],[Name]]&lt;&gt;"",COUNTIFS(Shares[Shared by],Members[[#This Row],[Name]],Shares[File Type],"*lyric*"),"")</f>
        <v>0</v>
      </c>
      <c r="E168" s="44">
        <f>IF(Members[[#This Row],[Name]]&lt;&gt;"",COUNTIFS(Shares[Shared by],Members[[#This Row],[Name]],Shares[File Type],"*singing*"),"")</f>
        <v>0</v>
      </c>
      <c r="F168" s="44">
        <f>IF(Members[[#This Row],[Name]]&lt;&gt;"",COUNTIFS(Shares[Shared by],Members[[#This Row],[Name]],Shares[File Type],"*presets*"),"")</f>
        <v>0</v>
      </c>
      <c r="G168" s="44">
        <f>IF(Members[[#This Row],[Name]]&lt;&gt;"",COUNTIFS(Shares[Shared by],Members[[#This Row],[Name]],Shares[File Type],"*particle*"),"")</f>
        <v>0</v>
      </c>
      <c r="H168" s="44">
        <f>IF(Members[[#This Row],[Name]]&lt;&gt;"",SUM(Members[[#This Row],[Sequences]:[Particle Effects]]),"")</f>
        <v>2</v>
      </c>
      <c r="I168" s="46">
        <f t="array" ref="I168">IF(Members[[#This Row],[Name]]&lt;&gt;"",MIN(IF(Shares[Shared by]=Members[[#This Row],[Name]],Shares[Share Date])),"")</f>
        <v>44482</v>
      </c>
      <c r="J16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44847</v>
      </c>
      <c r="K16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8" s="43">
        <f>Members[[#This Row],[Sequences]]+(Members[[#This Row],[Lyrics]] +Members[[#This Row],[Singing Faces]]+Members[[#This Row],[Presets]]+Members[[#This Row],[Particle Effects]])/5</f>
        <v>2</v>
      </c>
      <c r="N168" s="5"/>
      <c r="O168" s="5"/>
    </row>
    <row r="169" spans="2:15" ht="18.75" x14ac:dyDescent="0.3">
      <c r="B169" s="57" t="s">
        <v>2462</v>
      </c>
      <c r="C169" s="45">
        <f>IF(Members[[#This Row],[Name]]&lt;&gt;"",(COUNTIFS(Shares[Shared by],Members[[#This Row],[Name]],Shares[File Type],"*sequence*")),"")</f>
        <v>1</v>
      </c>
      <c r="D169" s="45">
        <f>IF(Members[[#This Row],[Name]]&lt;&gt;"",COUNTIFS(Shares[Shared by],Members[[#This Row],[Name]],Shares[File Type],"*lyric*"),"")</f>
        <v>0</v>
      </c>
      <c r="E169" s="44">
        <f>IF(Members[[#This Row],[Name]]&lt;&gt;"",COUNTIFS(Shares[Shared by],Members[[#This Row],[Name]],Shares[File Type],"*singing*"),"")</f>
        <v>0</v>
      </c>
      <c r="F169" s="44">
        <f>IF(Members[[#This Row],[Name]]&lt;&gt;"",COUNTIFS(Shares[Shared by],Members[[#This Row],[Name]],Shares[File Type],"*presets*"),"")</f>
        <v>0</v>
      </c>
      <c r="G169" s="44">
        <f>IF(Members[[#This Row],[Name]]&lt;&gt;"",COUNTIFS(Shares[Shared by],Members[[#This Row],[Name]],Shares[File Type],"*particle*"),"")</f>
        <v>0</v>
      </c>
      <c r="H169" s="44">
        <f>IF(Members[[#This Row],[Name]]&lt;&gt;"",SUM(Members[[#This Row],[Sequences]:[Particle Effects]]),"")</f>
        <v>1</v>
      </c>
      <c r="I169" s="46">
        <f t="array" ref="I169">IF(Members[[#This Row],[Name]]&lt;&gt;"",MIN(IF(Shares[Shared by]=Members[[#This Row],[Name]],Shares[Share Date])),"")</f>
        <v>44477</v>
      </c>
      <c r="J16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44659</v>
      </c>
      <c r="K16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69" s="43">
        <f>Members[[#This Row],[Sequences]]+(Members[[#This Row],[Lyrics]] +Members[[#This Row],[Singing Faces]]+Members[[#This Row],[Presets]]+Members[[#This Row],[Particle Effects]])/5</f>
        <v>1</v>
      </c>
      <c r="N169" s="5"/>
      <c r="O169" s="5"/>
    </row>
    <row r="170" spans="2:15" ht="18.75" x14ac:dyDescent="0.3">
      <c r="B170" s="44" t="s">
        <v>439</v>
      </c>
      <c r="C170" s="45">
        <f>IF(Members[[#This Row],[Name]]&lt;&gt;"",(COUNTIFS(Shares[Shared by],Members[[#This Row],[Name]],Shares[File Type],"*sequence*")),"")</f>
        <v>2</v>
      </c>
      <c r="D170" s="45">
        <f>IF(Members[[#This Row],[Name]]&lt;&gt;"",COUNTIFS(Shares[Shared by],Members[[#This Row],[Name]],Shares[File Type],"*lyric*"),"")</f>
        <v>0</v>
      </c>
      <c r="E170" s="45">
        <f>IF(Members[[#This Row],[Name]]&lt;&gt;"",COUNTIFS(Shares[Shared by],Members[[#This Row],[Name]],Shares[File Type],"*singing*"),"")</f>
        <v>0</v>
      </c>
      <c r="F170" s="45">
        <f>IF(Members[[#This Row],[Name]]&lt;&gt;"",COUNTIFS(Shares[Shared by],Members[[#This Row],[Name]],Shares[File Type],"*presets*"),"")</f>
        <v>0</v>
      </c>
      <c r="G170" s="45">
        <f>IF(Members[[#This Row],[Name]]&lt;&gt;"",COUNTIFS(Shares[Shared by],Members[[#This Row],[Name]],Shares[File Type],"*particle*"),"")</f>
        <v>0</v>
      </c>
      <c r="H170" s="44">
        <f>IF(Members[[#This Row],[Name]]&lt;&gt;"",SUM(Members[[#This Row],[Sequences]:[Particle Effects]]),"")</f>
        <v>2</v>
      </c>
      <c r="I170" s="46">
        <f t="array" ref="I170">IF(Members[[#This Row],[Name]]&lt;&gt;"",MIN(IF(Shares[Shared by]=Members[[#This Row],[Name]],Shares[Share Date])),"")</f>
        <v>44294</v>
      </c>
      <c r="J17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44659</v>
      </c>
      <c r="K17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0" s="43">
        <f>Members[[#This Row],[Sequences]]+(Members[[#This Row],[Lyrics]] +Members[[#This Row],[Singing Faces]]+Members[[#This Row],[Presets]]+Members[[#This Row],[Particle Effects]])/5</f>
        <v>2</v>
      </c>
      <c r="N170" s="5"/>
      <c r="O170" s="5"/>
    </row>
    <row r="171" spans="2:15" ht="18.75" x14ac:dyDescent="0.3">
      <c r="B171" s="57" t="s">
        <v>2276</v>
      </c>
      <c r="C171" s="45">
        <f>IF(Members[[#This Row],[Name]]&lt;&gt;"",(COUNTIFS(Shares[Shared by],Members[[#This Row],[Name]],Shares[File Type],"*sequence*")),"")</f>
        <v>1</v>
      </c>
      <c r="D171" s="45">
        <f>IF(Members[[#This Row],[Name]]&lt;&gt;"",COUNTIFS(Shares[Shared by],Members[[#This Row],[Name]],Shares[File Type],"*lyric*"),"")</f>
        <v>1</v>
      </c>
      <c r="E171" s="44">
        <f>IF(Members[[#This Row],[Name]]&lt;&gt;"",COUNTIFS(Shares[Shared by],Members[[#This Row],[Name]],Shares[File Type],"*singing*"),"")</f>
        <v>0</v>
      </c>
      <c r="F171" s="44">
        <f>IF(Members[[#This Row],[Name]]&lt;&gt;"",COUNTIFS(Shares[Shared by],Members[[#This Row],[Name]],Shares[File Type],"*presets*"),"")</f>
        <v>0</v>
      </c>
      <c r="G171" s="44">
        <f>IF(Members[[#This Row],[Name]]&lt;&gt;"",COUNTIFS(Shares[Shared by],Members[[#This Row],[Name]],Shares[File Type],"*particle*"),"")</f>
        <v>0</v>
      </c>
      <c r="H171" s="44">
        <f>IF(Members[[#This Row],[Name]]&lt;&gt;"",SUM(Members[[#This Row],[Sequences]:[Particle Effects]]),"")</f>
        <v>2</v>
      </c>
      <c r="I171" s="46">
        <f t="array" ref="I171">IF(Members[[#This Row],[Name]]&lt;&gt;"",MIN(IF(Shares[Shared by]=Members[[#This Row],[Name]],Shares[Share Date])),"")</f>
        <v>44435</v>
      </c>
      <c r="J17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44647</v>
      </c>
      <c r="K17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1" s="43">
        <f>Members[[#This Row],[Sequences]]+(Members[[#This Row],[Lyrics]] +Members[[#This Row],[Singing Faces]]+Members[[#This Row],[Presets]]+Members[[#This Row],[Particle Effects]])/5</f>
        <v>1.2</v>
      </c>
      <c r="N171" s="5"/>
      <c r="O171" s="5"/>
    </row>
    <row r="172" spans="2:15" ht="18.75" x14ac:dyDescent="0.3">
      <c r="B172" s="57" t="s">
        <v>2477</v>
      </c>
      <c r="C172" s="45">
        <f>IF(Members[[#This Row],[Name]]&lt;&gt;"",(COUNTIFS(Shares[Shared by],Members[[#This Row],[Name]],Shares[File Type],"*sequence*")),"")</f>
        <v>2</v>
      </c>
      <c r="D172" s="45">
        <f>IF(Members[[#This Row],[Name]]&lt;&gt;"",COUNTIFS(Shares[Shared by],Members[[#This Row],[Name]],Shares[File Type],"*lyric*"),"")</f>
        <v>0</v>
      </c>
      <c r="E172" s="44">
        <f>IF(Members[[#This Row],[Name]]&lt;&gt;"",COUNTIFS(Shares[Shared by],Members[[#This Row],[Name]],Shares[File Type],"*singing*"),"")</f>
        <v>0</v>
      </c>
      <c r="F172" s="44">
        <f>IF(Members[[#This Row],[Name]]&lt;&gt;"",COUNTIFS(Shares[Shared by],Members[[#This Row],[Name]],Shares[File Type],"*presets*"),"")</f>
        <v>0</v>
      </c>
      <c r="G172" s="44">
        <f>IF(Members[[#This Row],[Name]]&lt;&gt;"",COUNTIFS(Shares[Shared by],Members[[#This Row],[Name]],Shares[File Type],"*particle*"),"")</f>
        <v>0</v>
      </c>
      <c r="H172" s="44">
        <f>IF(Members[[#This Row],[Name]]&lt;&gt;"",SUM(Members[[#This Row],[Sequences]:[Particle Effects]]),"")</f>
        <v>2</v>
      </c>
      <c r="I172" s="46">
        <f t="array" ref="I172">IF(Members[[#This Row],[Name]]&lt;&gt;"",MIN(IF(Shares[Shared by]=Members[[#This Row],[Name]],Shares[Share Date])),"")</f>
        <v>44481</v>
      </c>
      <c r="J17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44846</v>
      </c>
      <c r="K17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2" s="43">
        <f>Members[[#This Row],[Sequences]]+(Members[[#This Row],[Lyrics]] +Members[[#This Row],[Singing Faces]]+Members[[#This Row],[Presets]]+Members[[#This Row],[Particle Effects]])/5</f>
        <v>2</v>
      </c>
      <c r="N172" s="5"/>
      <c r="O172" s="5"/>
    </row>
    <row r="173" spans="2:15" ht="18.75" x14ac:dyDescent="0.3">
      <c r="B173" s="57" t="s">
        <v>782</v>
      </c>
      <c r="C173" s="45">
        <f>IF(Members[[#This Row],[Name]]&lt;&gt;"",(COUNTIFS(Shares[Shared by],Members[[#This Row],[Name]],Shares[File Type],"*sequence*")),"")</f>
        <v>4</v>
      </c>
      <c r="D173" s="45">
        <f>IF(Members[[#This Row],[Name]]&lt;&gt;"",COUNTIFS(Shares[Shared by],Members[[#This Row],[Name]],Shares[File Type],"*lyric*"),"")</f>
        <v>0</v>
      </c>
      <c r="E173" s="45">
        <f>IF(Members[[#This Row],[Name]]&lt;&gt;"",COUNTIFS(Shares[Shared by],Members[[#This Row],[Name]],Shares[File Type],"*singing*"),"")</f>
        <v>1</v>
      </c>
      <c r="F173" s="45">
        <f>IF(Members[[#This Row],[Name]]&lt;&gt;"",COUNTIFS(Shares[Shared by],Members[[#This Row],[Name]],Shares[File Type],"*presets*"),"")</f>
        <v>0</v>
      </c>
      <c r="G173" s="45">
        <f>IF(Members[[#This Row],[Name]]&lt;&gt;"",COUNTIFS(Shares[Shared by],Members[[#This Row],[Name]],Shares[File Type],"*particle*"),"")</f>
        <v>0</v>
      </c>
      <c r="H173" s="44">
        <f>IF(Members[[#This Row],[Name]]&lt;&gt;"",SUM(Members[[#This Row],[Sequences]:[Particle Effects]]),"")</f>
        <v>5</v>
      </c>
      <c r="I173" s="46">
        <f t="array" ref="I173">IF(Members[[#This Row],[Name]]&lt;&gt;"",MIN(IF(Shares[Shared by]=Members[[#This Row],[Name]],Shares[Share Date])),"")</f>
        <v>44322</v>
      </c>
      <c r="J17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45083</v>
      </c>
      <c r="K17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73" s="43">
        <f>Members[[#This Row],[Sequences]]+(Members[[#This Row],[Lyrics]] +Members[[#This Row],[Singing Faces]]+Members[[#This Row],[Presets]]+Members[[#This Row],[Particle Effects]])/5</f>
        <v>4.2</v>
      </c>
      <c r="N173" s="5"/>
      <c r="O173" s="5"/>
    </row>
    <row r="174" spans="2:15" ht="18.75" x14ac:dyDescent="0.3">
      <c r="B174" s="57" t="s">
        <v>151</v>
      </c>
      <c r="C174" s="45">
        <f>IF(Members[[#This Row],[Name]]&lt;&gt;"",(COUNTIFS(Shares[Shared by],Members[[#This Row],[Name]],Shares[File Type],"*sequence*")),"")</f>
        <v>2</v>
      </c>
      <c r="D174" s="45">
        <f>IF(Members[[#This Row],[Name]]&lt;&gt;"",COUNTIFS(Shares[Shared by],Members[[#This Row],[Name]],Shares[File Type],"*lyric*"),"")</f>
        <v>0</v>
      </c>
      <c r="E174" s="45">
        <f>IF(Members[[#This Row],[Name]]&lt;&gt;"",COUNTIFS(Shares[Shared by],Members[[#This Row],[Name]],Shares[File Type],"*singing*"),"")</f>
        <v>0</v>
      </c>
      <c r="F174" s="44">
        <f>IF(Members[[#This Row],[Name]]&lt;&gt;"",COUNTIFS(Shares[Shared by],Members[[#This Row],[Name]],Shares[File Type],"*presets*"),"")</f>
        <v>0</v>
      </c>
      <c r="G174" s="44">
        <f>IF(Members[[#This Row],[Name]]&lt;&gt;"",COUNTIFS(Shares[Shared by],Members[[#This Row],[Name]],Shares[File Type],"*particle*"),"")</f>
        <v>0</v>
      </c>
      <c r="H174" s="44">
        <f>IF(Members[[#This Row],[Name]]&lt;&gt;"",SUM(Members[[#This Row],[Sequences]:[Particle Effects]]),"")</f>
        <v>2</v>
      </c>
      <c r="I174" s="46">
        <f t="array" ref="I174">IF(Members[[#This Row],[Name]]&lt;&gt;"",MIN(IF(Shares[Shared by]=Members[[#This Row],[Name]],Shares[Share Date])),"")</f>
        <v>44259</v>
      </c>
      <c r="J17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44624</v>
      </c>
      <c r="K17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4" s="43">
        <f>Members[[#This Row],[Sequences]]+(Members[[#This Row],[Lyrics]] +Members[[#This Row],[Singing Faces]]+Members[[#This Row],[Presets]]+Members[[#This Row],[Particle Effects]])/5</f>
        <v>2</v>
      </c>
      <c r="N174" s="5"/>
      <c r="O174" s="5"/>
    </row>
    <row r="175" spans="2:15" ht="18.75" x14ac:dyDescent="0.3">
      <c r="B175" s="57" t="s">
        <v>1180</v>
      </c>
      <c r="C175" s="45">
        <f>IF(Members[[#This Row],[Name]]&lt;&gt;"",(COUNTIFS(Shares[Shared by],Members[[#This Row],[Name]],Shares[File Type],"*sequence*")),"")</f>
        <v>2</v>
      </c>
      <c r="D175" s="45">
        <f>IF(Members[[#This Row],[Name]]&lt;&gt;"",COUNTIFS(Shares[Shared by],Members[[#This Row],[Name]],Shares[File Type],"*lyric*"),"")</f>
        <v>0</v>
      </c>
      <c r="E175" s="45">
        <f>IF(Members[[#This Row],[Name]]&lt;&gt;"",COUNTIFS(Shares[Shared by],Members[[#This Row],[Name]],Shares[File Type],"*singing*"),"")</f>
        <v>0</v>
      </c>
      <c r="F175" s="45">
        <f>IF(Members[[#This Row],[Name]]&lt;&gt;"",COUNTIFS(Shares[Shared by],Members[[#This Row],[Name]],Shares[File Type],"*presets*"),"")</f>
        <v>0</v>
      </c>
      <c r="G175" s="45">
        <f>IF(Members[[#This Row],[Name]]&lt;&gt;"",COUNTIFS(Shares[Shared by],Members[[#This Row],[Name]],Shares[File Type],"*particle*"),"")</f>
        <v>0</v>
      </c>
      <c r="H175" s="44">
        <f>IF(Members[[#This Row],[Name]]&lt;&gt;"",SUM(Members[[#This Row],[Sequences]:[Particle Effects]]),"")</f>
        <v>2</v>
      </c>
      <c r="I175" s="46">
        <f t="array" ref="I175">IF(Members[[#This Row],[Name]]&lt;&gt;"",MIN(IF(Shares[Shared by]=Members[[#This Row],[Name]],Shares[Share Date])),"")</f>
        <v>44354</v>
      </c>
      <c r="J17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44719</v>
      </c>
      <c r="K17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5" s="43">
        <f>Members[[#This Row],[Sequences]]+(Members[[#This Row],[Lyrics]] +Members[[#This Row],[Singing Faces]]+Members[[#This Row],[Presets]]+Members[[#This Row],[Particle Effects]])/5</f>
        <v>2</v>
      </c>
      <c r="N175" s="5"/>
      <c r="O175" s="5"/>
    </row>
    <row r="176" spans="2:15" ht="18.75" x14ac:dyDescent="0.3">
      <c r="B176" s="57" t="s">
        <v>1185</v>
      </c>
      <c r="C176" s="45">
        <f>IF(Members[[#This Row],[Name]]&lt;&gt;"",(COUNTIFS(Shares[Shared by],Members[[#This Row],[Name]],Shares[File Type],"*sequence*")),"")</f>
        <v>2</v>
      </c>
      <c r="D176" s="45">
        <f>IF(Members[[#This Row],[Name]]&lt;&gt;"",COUNTIFS(Shares[Shared by],Members[[#This Row],[Name]],Shares[File Type],"*lyric*"),"")</f>
        <v>2</v>
      </c>
      <c r="E176" s="45">
        <f>IF(Members[[#This Row],[Name]]&lt;&gt;"",COUNTIFS(Shares[Shared by],Members[[#This Row],[Name]],Shares[File Type],"*singing*"),"")</f>
        <v>0</v>
      </c>
      <c r="F176" s="45">
        <f>IF(Members[[#This Row],[Name]]&lt;&gt;"",COUNTIFS(Shares[Shared by],Members[[#This Row],[Name]],Shares[File Type],"*presets*"),"")</f>
        <v>0</v>
      </c>
      <c r="G176" s="45">
        <f>IF(Members[[#This Row],[Name]]&lt;&gt;"",COUNTIFS(Shares[Shared by],Members[[#This Row],[Name]],Shares[File Type],"*particle*"),"")</f>
        <v>0</v>
      </c>
      <c r="H176" s="44">
        <f>IF(Members[[#This Row],[Name]]&lt;&gt;"",SUM(Members[[#This Row],[Sequences]:[Particle Effects]]),"")</f>
        <v>4</v>
      </c>
      <c r="I176" s="46">
        <f t="array" ref="I176">IF(Members[[#This Row],[Name]]&lt;&gt;"",MIN(IF(Shares[Shared by]=Members[[#This Row],[Name]],Shares[Share Date])),"")</f>
        <v>44354</v>
      </c>
      <c r="J17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44780</v>
      </c>
      <c r="K17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6" s="43">
        <f>Members[[#This Row],[Sequences]]+(Members[[#This Row],[Lyrics]] +Members[[#This Row],[Singing Faces]]+Members[[#This Row],[Presets]]+Members[[#This Row],[Particle Effects]])/5</f>
        <v>2.4</v>
      </c>
    </row>
    <row r="177" spans="2:12" ht="18.75" x14ac:dyDescent="0.3">
      <c r="B177" s="57" t="s">
        <v>2154</v>
      </c>
      <c r="C177" s="45">
        <f>IF(Members[[#This Row],[Name]]&lt;&gt;"",(COUNTIFS(Shares[Shared by],Members[[#This Row],[Name]],Shares[File Type],"*sequence*")),"")</f>
        <v>1</v>
      </c>
      <c r="D177" s="45">
        <f>IF(Members[[#This Row],[Name]]&lt;&gt;"",COUNTIFS(Shares[Shared by],Members[[#This Row],[Name]],Shares[File Type],"*lyric*"),"")</f>
        <v>0</v>
      </c>
      <c r="E177" s="45">
        <f>IF(Members[[#This Row],[Name]]&lt;&gt;"",COUNTIFS(Shares[Shared by],Members[[#This Row],[Name]],Shares[File Type],"*singing*"),"")</f>
        <v>0</v>
      </c>
      <c r="F177" s="45">
        <f>IF(Members[[#This Row],[Name]]&lt;&gt;"",COUNTIFS(Shares[Shared by],Members[[#This Row],[Name]],Shares[File Type],"*presets*"),"")</f>
        <v>0</v>
      </c>
      <c r="G177" s="45">
        <f>IF(Members[[#This Row],[Name]]&lt;&gt;"",COUNTIFS(Shares[Shared by],Members[[#This Row],[Name]],Shares[File Type],"*particle*"),"")</f>
        <v>0</v>
      </c>
      <c r="H177" s="44">
        <f>IF(Members[[#This Row],[Name]]&lt;&gt;"",SUM(Members[[#This Row],[Sequences]:[Particle Effects]]),"")</f>
        <v>1</v>
      </c>
      <c r="I177" s="46">
        <f t="array" ref="I177">IF(Members[[#This Row],[Name]]&lt;&gt;"",MIN(IF(Shares[Shared by]=Members[[#This Row],[Name]],Shares[Share Date])),"")</f>
        <v>44423</v>
      </c>
      <c r="J17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44607</v>
      </c>
      <c r="K17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7" s="43">
        <f>Members[[#This Row],[Sequences]]+(Members[[#This Row],[Lyrics]] +Members[[#This Row],[Singing Faces]]+Members[[#This Row],[Presets]]+Members[[#This Row],[Particle Effects]])/5</f>
        <v>1</v>
      </c>
    </row>
    <row r="178" spans="2:12" ht="18.75" x14ac:dyDescent="0.3">
      <c r="B178" s="57" t="s">
        <v>2047</v>
      </c>
      <c r="C178" s="45">
        <f>IF(Members[[#This Row],[Name]]&lt;&gt;"",(COUNTIFS(Shares[Shared by],Members[[#This Row],[Name]],Shares[File Type],"*sequence*")),"")</f>
        <v>5</v>
      </c>
      <c r="D178" s="45">
        <f>IF(Members[[#This Row],[Name]]&lt;&gt;"",COUNTIFS(Shares[Shared by],Members[[#This Row],[Name]],Shares[File Type],"*lyric*"),"")</f>
        <v>0</v>
      </c>
      <c r="E178" s="44">
        <f>IF(Members[[#This Row],[Name]]&lt;&gt;"",COUNTIFS(Shares[Shared by],Members[[#This Row],[Name]],Shares[File Type],"*singing*"),"")</f>
        <v>0</v>
      </c>
      <c r="F178" s="44">
        <f>IF(Members[[#This Row],[Name]]&lt;&gt;"",COUNTIFS(Shares[Shared by],Members[[#This Row],[Name]],Shares[File Type],"*presets*"),"")</f>
        <v>0</v>
      </c>
      <c r="G178" s="44">
        <f>IF(Members[[#This Row],[Name]]&lt;&gt;"",COUNTIFS(Shares[Shared by],Members[[#This Row],[Name]],Shares[File Type],"*particle*"),"")</f>
        <v>0</v>
      </c>
      <c r="H178" s="44">
        <f>IF(Members[[#This Row],[Name]]&lt;&gt;"",SUM(Members[[#This Row],[Sequences]:[Particle Effects]]),"")</f>
        <v>5</v>
      </c>
      <c r="I178" s="46">
        <f t="array" ref="I178">IF(Members[[#This Row],[Name]]&lt;&gt;"",MIN(IF(Shares[Shared by]=Members[[#This Row],[Name]],Shares[Share Date])),"")</f>
        <v>44413</v>
      </c>
      <c r="J17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45327</v>
      </c>
      <c r="K17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Jedi Service Corps</v>
      </c>
      <c r="L178" s="43">
        <f>Members[[#This Row],[Sequences]]+(Members[[#This Row],[Lyrics]] +Members[[#This Row],[Singing Faces]]+Members[[#This Row],[Presets]]+Members[[#This Row],[Particle Effects]])/5</f>
        <v>5</v>
      </c>
    </row>
    <row r="179" spans="2:12" ht="18.75" x14ac:dyDescent="0.3">
      <c r="B179" s="57" t="s">
        <v>2135</v>
      </c>
      <c r="C179" s="45">
        <f>IF(Members[[#This Row],[Name]]&lt;&gt;"",(COUNTIFS(Shares[Shared by],Members[[#This Row],[Name]],Shares[File Type],"*sequence*")),"")</f>
        <v>2</v>
      </c>
      <c r="D179" s="45">
        <f>IF(Members[[#This Row],[Name]]&lt;&gt;"",COUNTIFS(Shares[Shared by],Members[[#This Row],[Name]],Shares[File Type],"*lyric*"),"")</f>
        <v>1</v>
      </c>
      <c r="E179" s="45">
        <f>IF(Members[[#This Row],[Name]]&lt;&gt;"",COUNTIFS(Shares[Shared by],Members[[#This Row],[Name]],Shares[File Type],"*singing*"),"")</f>
        <v>0</v>
      </c>
      <c r="F179" s="45">
        <f>IF(Members[[#This Row],[Name]]&lt;&gt;"",COUNTIFS(Shares[Shared by],Members[[#This Row],[Name]],Shares[File Type],"*presets*"),"")</f>
        <v>0</v>
      </c>
      <c r="G179" s="45">
        <f>IF(Members[[#This Row],[Name]]&lt;&gt;"",COUNTIFS(Shares[Shared by],Members[[#This Row],[Name]],Shares[File Type],"*particle*"),"")</f>
        <v>0</v>
      </c>
      <c r="H179" s="44">
        <f>IF(Members[[#This Row],[Name]]&lt;&gt;"",SUM(Members[[#This Row],[Sequences]:[Particle Effects]]),"")</f>
        <v>3</v>
      </c>
      <c r="I179" s="46">
        <f t="array" ref="I179">IF(Members[[#This Row],[Name]]&lt;&gt;"",MIN(IF(Shares[Shared by]=Members[[#This Row],[Name]],Shares[Share Date])),"")</f>
        <v>44421</v>
      </c>
      <c r="J17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44817</v>
      </c>
      <c r="K17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79" s="43">
        <f>Members[[#This Row],[Sequences]]+(Members[[#This Row],[Lyrics]] +Members[[#This Row],[Singing Faces]]+Members[[#This Row],[Presets]]+Members[[#This Row],[Particle Effects]])/5</f>
        <v>2.2000000000000002</v>
      </c>
    </row>
    <row r="180" spans="2:12" ht="18.75" x14ac:dyDescent="0.3">
      <c r="B180" s="44" t="s">
        <v>2098</v>
      </c>
      <c r="C180" s="45">
        <f>IF(Members[[#This Row],[Name]]&lt;&gt;"",(COUNTIFS(Shares[Shared by],Members[[#This Row],[Name]],Shares[File Type],"*sequence*")),"")</f>
        <v>1</v>
      </c>
      <c r="D180" s="45">
        <f>IF(Members[[#This Row],[Name]]&lt;&gt;"",COUNTIFS(Shares[Shared by],Members[[#This Row],[Name]],Shares[File Type],"*lyric*"),"")</f>
        <v>1</v>
      </c>
      <c r="E180" s="45">
        <f>IF(Members[[#This Row],[Name]]&lt;&gt;"",COUNTIFS(Shares[Shared by],Members[[#This Row],[Name]],Shares[File Type],"*singing*"),"")</f>
        <v>0</v>
      </c>
      <c r="F180" s="45">
        <f>IF(Members[[#This Row],[Name]]&lt;&gt;"",COUNTIFS(Shares[Shared by],Members[[#This Row],[Name]],Shares[File Type],"*presets*"),"")</f>
        <v>0</v>
      </c>
      <c r="G180" s="45">
        <f>IF(Members[[#This Row],[Name]]&lt;&gt;"",COUNTIFS(Shares[Shared by],Members[[#This Row],[Name]],Shares[File Type],"*particle*"),"")</f>
        <v>0</v>
      </c>
      <c r="H180" s="44">
        <f>IF(Members[[#This Row],[Name]]&lt;&gt;"",SUM(Members[[#This Row],[Sequences]:[Particle Effects]]),"")</f>
        <v>2</v>
      </c>
      <c r="I180" s="46">
        <f t="array" ref="I180">IF(Members[[#This Row],[Name]]&lt;&gt;"",MIN(IF(Shares[Shared by]=Members[[#This Row],[Name]],Shares[Share Date])),"")</f>
        <v>44417</v>
      </c>
      <c r="J18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44629</v>
      </c>
      <c r="K18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0" s="43">
        <f>Members[[#This Row],[Sequences]]+(Members[[#This Row],[Lyrics]] +Members[[#This Row],[Singing Faces]]+Members[[#This Row],[Presets]]+Members[[#This Row],[Particle Effects]])/5</f>
        <v>1.2</v>
      </c>
    </row>
    <row r="181" spans="2:12" ht="18.75" x14ac:dyDescent="0.3">
      <c r="B181" s="57" t="s">
        <v>1610</v>
      </c>
      <c r="C181" s="45">
        <f>IF(Members[[#This Row],[Name]]&lt;&gt;"",(COUNTIFS(Shares[Shared by],Members[[#This Row],[Name]],Shares[File Type],"*sequence*")),"")</f>
        <v>1</v>
      </c>
      <c r="D181" s="45">
        <f>IF(Members[[#This Row],[Name]]&lt;&gt;"",COUNTIFS(Shares[Shared by],Members[[#This Row],[Name]],Shares[File Type],"*lyric*"),"")</f>
        <v>1</v>
      </c>
      <c r="E181" s="44">
        <f>IF(Members[[#This Row],[Name]]&lt;&gt;"",COUNTIFS(Shares[Shared by],Members[[#This Row],[Name]],Shares[File Type],"*singing*"),"")</f>
        <v>0</v>
      </c>
      <c r="F181" s="44">
        <f>IF(Members[[#This Row],[Name]]&lt;&gt;"",COUNTIFS(Shares[Shared by],Members[[#This Row],[Name]],Shares[File Type],"*presets*"),"")</f>
        <v>0</v>
      </c>
      <c r="G181" s="44">
        <f>IF(Members[[#This Row],[Name]]&lt;&gt;"",COUNTIFS(Shares[Shared by],Members[[#This Row],[Name]],Shares[File Type],"*particle*"),"")</f>
        <v>0</v>
      </c>
      <c r="H181" s="44">
        <f>IF(Members[[#This Row],[Name]]&lt;&gt;"",SUM(Members[[#This Row],[Sequences]:[Particle Effects]]),"")</f>
        <v>2</v>
      </c>
      <c r="I181" s="46">
        <f t="array" ref="I181">IF(Members[[#This Row],[Name]]&lt;&gt;"",MIN(IF(Shares[Shared by]=Members[[#This Row],[Name]],Shares[Share Date])),"")</f>
        <v>44400</v>
      </c>
      <c r="J18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44615</v>
      </c>
      <c r="K18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1" s="43">
        <f>Members[[#This Row],[Sequences]]+(Members[[#This Row],[Lyrics]] +Members[[#This Row],[Singing Faces]]+Members[[#This Row],[Presets]]+Members[[#This Row],[Particle Effects]])/5</f>
        <v>1.2</v>
      </c>
    </row>
    <row r="182" spans="2:12" ht="18.75" x14ac:dyDescent="0.3">
      <c r="B182" s="57" t="s">
        <v>417</v>
      </c>
      <c r="C182" s="45">
        <f>IF(Members[[#This Row],[Name]]&lt;&gt;"",(COUNTIFS(Shares[Shared by],Members[[#This Row],[Name]],Shares[File Type],"*sequence*")),"")</f>
        <v>2</v>
      </c>
      <c r="D182" s="45">
        <f>IF(Members[[#This Row],[Name]]&lt;&gt;"",COUNTIFS(Shares[Shared by],Members[[#This Row],[Name]],Shares[File Type],"*lyric*"),"")</f>
        <v>3</v>
      </c>
      <c r="E182" s="45">
        <f>IF(Members[[#This Row],[Name]]&lt;&gt;"",COUNTIFS(Shares[Shared by],Members[[#This Row],[Name]],Shares[File Type],"*singing*"),"")</f>
        <v>0</v>
      </c>
      <c r="F182" s="45">
        <f>IF(Members[[#This Row],[Name]]&lt;&gt;"",COUNTIFS(Shares[Shared by],Members[[#This Row],[Name]],Shares[File Type],"*presets*"),"")</f>
        <v>0</v>
      </c>
      <c r="G182" s="45">
        <f>IF(Members[[#This Row],[Name]]&lt;&gt;"",COUNTIFS(Shares[Shared by],Members[[#This Row],[Name]],Shares[File Type],"*particle*"),"")</f>
        <v>0</v>
      </c>
      <c r="H182" s="44">
        <f>IF(Members[[#This Row],[Name]]&lt;&gt;"",SUM(Members[[#This Row],[Sequences]:[Particle Effects]]),"")</f>
        <v>5</v>
      </c>
      <c r="I182" s="46">
        <f t="array" ref="I182">IF(Members[[#This Row],[Name]]&lt;&gt;"",MIN(IF(Shares[Shared by]=Members[[#This Row],[Name]],Shares[Share Date])),"")</f>
        <v>44286</v>
      </c>
      <c r="J18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44742</v>
      </c>
      <c r="K18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2" s="43">
        <f>Members[[#This Row],[Sequences]]+(Members[[#This Row],[Lyrics]] +Members[[#This Row],[Singing Faces]]+Members[[#This Row],[Presets]]+Members[[#This Row],[Particle Effects]])/5</f>
        <v>2.6</v>
      </c>
    </row>
    <row r="183" spans="2:12" ht="18.75" x14ac:dyDescent="0.3">
      <c r="B183" s="57" t="s">
        <v>363</v>
      </c>
      <c r="C183" s="45">
        <f>IF(Members[[#This Row],[Name]]&lt;&gt;"",(COUNTIFS(Shares[Shared by],Members[[#This Row],[Name]],Shares[File Type],"*sequence*")),"")</f>
        <v>2</v>
      </c>
      <c r="D183" s="45">
        <f>IF(Members[[#This Row],[Name]]&lt;&gt;"",COUNTIFS(Shares[Shared by],Members[[#This Row],[Name]],Shares[File Type],"*lyric*"),"")</f>
        <v>3</v>
      </c>
      <c r="E183" s="45">
        <f>IF(Members[[#This Row],[Name]]&lt;&gt;"",COUNTIFS(Shares[Shared by],Members[[#This Row],[Name]],Shares[File Type],"*singing*"),"")</f>
        <v>0</v>
      </c>
      <c r="F183" s="45">
        <f>IF(Members[[#This Row],[Name]]&lt;&gt;"",COUNTIFS(Shares[Shared by],Members[[#This Row],[Name]],Shares[File Type],"*presets*"),"")</f>
        <v>0</v>
      </c>
      <c r="G183" s="45">
        <f>IF(Members[[#This Row],[Name]]&lt;&gt;"",COUNTIFS(Shares[Shared by],Members[[#This Row],[Name]],Shares[File Type],"*particle*"),"")</f>
        <v>0</v>
      </c>
      <c r="H183" s="44">
        <f>IF(Members[[#This Row],[Name]]&lt;&gt;"",SUM(Members[[#This Row],[Sequences]:[Particle Effects]]),"")</f>
        <v>5</v>
      </c>
      <c r="I183" s="46">
        <f t="array" ref="I183">IF(Members[[#This Row],[Name]]&lt;&gt;"",MIN(IF(Shares[Shared by]=Members[[#This Row],[Name]],Shares[Share Date])),"")</f>
        <v>44278</v>
      </c>
      <c r="J18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44735</v>
      </c>
      <c r="K18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3" s="43">
        <f>Members[[#This Row],[Sequences]]+(Members[[#This Row],[Lyrics]] +Members[[#This Row],[Singing Faces]]+Members[[#This Row],[Presets]]+Members[[#This Row],[Particle Effects]])/5</f>
        <v>2.6</v>
      </c>
    </row>
    <row r="184" spans="2:12" ht="18.75" x14ac:dyDescent="0.3">
      <c r="B184" s="44" t="s">
        <v>2548</v>
      </c>
      <c r="C184" s="45">
        <f>IF(Members[[#This Row],[Name]]&lt;&gt;"",(COUNTIFS(Shares[Shared by],Members[[#This Row],[Name]],Shares[File Type],"*sequence*")),"")</f>
        <v>1</v>
      </c>
      <c r="D184" s="45">
        <f>IF(Members[[#This Row],[Name]]&lt;&gt;"",COUNTIFS(Shares[Shared by],Members[[#This Row],[Name]],Shares[File Type],"*lyric*"),"")</f>
        <v>0</v>
      </c>
      <c r="E184" s="44">
        <f>IF(Members[[#This Row],[Name]]&lt;&gt;"",COUNTIFS(Shares[Shared by],Members[[#This Row],[Name]],Shares[File Type],"*singing*"),"")</f>
        <v>0</v>
      </c>
      <c r="F184" s="44">
        <f>IF(Members[[#This Row],[Name]]&lt;&gt;"",COUNTIFS(Shares[Shared by],Members[[#This Row],[Name]],Shares[File Type],"*presets*"),"")</f>
        <v>0</v>
      </c>
      <c r="G184" s="44">
        <f>IF(Members[[#This Row],[Name]]&lt;&gt;"",COUNTIFS(Shares[Shared by],Members[[#This Row],[Name]],Shares[File Type],"*particle*"),"")</f>
        <v>0</v>
      </c>
      <c r="H184" s="44">
        <f>IF(Members[[#This Row],[Name]]&lt;&gt;"",SUM(Members[[#This Row],[Sequences]:[Particle Effects]]),"")</f>
        <v>1</v>
      </c>
      <c r="I184" s="46">
        <f t="array" ref="I184">IF(Members[[#This Row],[Name]]&lt;&gt;"",MIN(IF(Shares[Shared by]=Members[[#This Row],[Name]],Shares[Share Date])),"")</f>
        <v>44493</v>
      </c>
      <c r="J18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44675</v>
      </c>
      <c r="K18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4" s="43">
        <f>Members[[#This Row],[Sequences]]+(Members[[#This Row],[Lyrics]] +Members[[#This Row],[Singing Faces]]+Members[[#This Row],[Presets]]+Members[[#This Row],[Particle Effects]])/5</f>
        <v>1</v>
      </c>
    </row>
    <row r="185" spans="2:12" ht="18.75" x14ac:dyDescent="0.3">
      <c r="B185" s="60" t="s">
        <v>2547</v>
      </c>
      <c r="C185" s="45">
        <f>IF(Members[[#This Row],[Name]]&lt;&gt;"",(COUNTIFS(Shares[Shared by],Members[[#This Row],[Name]],Shares[File Type],"*sequence*")),"")</f>
        <v>1</v>
      </c>
      <c r="D185" s="45">
        <f>IF(Members[[#This Row],[Name]]&lt;&gt;"",COUNTIFS(Shares[Shared by],Members[[#This Row],[Name]],Shares[File Type],"*lyric*"),"")</f>
        <v>1</v>
      </c>
      <c r="E185" s="44">
        <f>IF(Members[[#This Row],[Name]]&lt;&gt;"",COUNTIFS(Shares[Shared by],Members[[#This Row],[Name]],Shares[File Type],"*singing*"),"")</f>
        <v>0</v>
      </c>
      <c r="F185" s="44">
        <f>IF(Members[[#This Row],[Name]]&lt;&gt;"",COUNTIFS(Shares[Shared by],Members[[#This Row],[Name]],Shares[File Type],"*presets*"),"")</f>
        <v>0</v>
      </c>
      <c r="G185" s="44">
        <f>IF(Members[[#This Row],[Name]]&lt;&gt;"",COUNTIFS(Shares[Shared by],Members[[#This Row],[Name]],Shares[File Type],"*particle*"),"")</f>
        <v>0</v>
      </c>
      <c r="H185" s="44">
        <f>IF(Members[[#This Row],[Name]]&lt;&gt;"",SUM(Members[[#This Row],[Sequences]:[Particle Effects]]),"")</f>
        <v>2</v>
      </c>
      <c r="I185" s="46">
        <f t="array" ref="I185">IF(Members[[#This Row],[Name]]&lt;&gt;"",MIN(IF(Shares[Shared by]=Members[[#This Row],[Name]],Shares[Share Date])),"")</f>
        <v>44491</v>
      </c>
      <c r="J18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44703</v>
      </c>
      <c r="K18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5" s="43">
        <f>Members[[#This Row],[Sequences]]+(Members[[#This Row],[Lyrics]] +Members[[#This Row],[Singing Faces]]+Members[[#This Row],[Presets]]+Members[[#This Row],[Particle Effects]])/5</f>
        <v>1.2</v>
      </c>
    </row>
    <row r="186" spans="2:12" ht="18.75" x14ac:dyDescent="0.3">
      <c r="B186" s="59" t="s">
        <v>1965</v>
      </c>
      <c r="C186" s="45">
        <f>IF(Members[[#This Row],[Name]]&lt;&gt;"",(COUNTIFS(Shares[Shared by],Members[[#This Row],[Name]],Shares[File Type],"*sequence*")),"")</f>
        <v>3</v>
      </c>
      <c r="D186" s="45">
        <f>IF(Members[[#This Row],[Name]]&lt;&gt;"",COUNTIFS(Shares[Shared by],Members[[#This Row],[Name]],Shares[File Type],"*lyric*"),"")</f>
        <v>0</v>
      </c>
      <c r="E186" s="44">
        <f>IF(Members[[#This Row],[Name]]&lt;&gt;"",COUNTIFS(Shares[Shared by],Members[[#This Row],[Name]],Shares[File Type],"*singing*"),"")</f>
        <v>0</v>
      </c>
      <c r="F186" s="44">
        <f>IF(Members[[#This Row],[Name]]&lt;&gt;"",COUNTIFS(Shares[Shared by],Members[[#This Row],[Name]],Shares[File Type],"*presets*"),"")</f>
        <v>0</v>
      </c>
      <c r="G186" s="44">
        <f>IF(Members[[#This Row],[Name]]&lt;&gt;"",COUNTIFS(Shares[Shared by],Members[[#This Row],[Name]],Shares[File Type],"*particle*"),"")</f>
        <v>0</v>
      </c>
      <c r="H186" s="44">
        <f>IF(Members[[#This Row],[Name]]&lt;&gt;"",SUM(Members[[#This Row],[Sequences]:[Particle Effects]]),"")</f>
        <v>3</v>
      </c>
      <c r="I186" s="46">
        <f t="array" ref="I186">IF(Members[[#This Row],[Name]]&lt;&gt;"",MIN(IF(Shares[Shared by]=Members[[#This Row],[Name]],Shares[Share Date])),"")</f>
        <v>44404</v>
      </c>
      <c r="J186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44953</v>
      </c>
      <c r="K18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86" s="43">
        <f>Members[[#This Row],[Sequences]]+(Members[[#This Row],[Lyrics]] +Members[[#This Row],[Singing Faces]]+Members[[#This Row],[Presets]]+Members[[#This Row],[Particle Effects]])/5</f>
        <v>3</v>
      </c>
    </row>
    <row r="187" spans="2:12" ht="18.75" x14ac:dyDescent="0.3">
      <c r="B187" s="57" t="s">
        <v>164</v>
      </c>
      <c r="C187" s="45">
        <f>IF(Members[[#This Row],[Name]]&lt;&gt;"",(COUNTIFS(Shares[Shared by],Members[[#This Row],[Name]],Shares[File Type],"*sequence*")),"")</f>
        <v>2</v>
      </c>
      <c r="D187" s="45">
        <f>IF(Members[[#This Row],[Name]]&lt;&gt;"",COUNTIFS(Shares[Shared by],Members[[#This Row],[Name]],Shares[File Type],"*lyric*"),"")</f>
        <v>2</v>
      </c>
      <c r="E187" s="45">
        <f>IF(Members[[#This Row],[Name]]&lt;&gt;"",COUNTIFS(Shares[Shared by],Members[[#This Row],[Name]],Shares[File Type],"*singing*"),"")</f>
        <v>0</v>
      </c>
      <c r="F187" s="44">
        <f>IF(Members[[#This Row],[Name]]&lt;&gt;"",COUNTIFS(Shares[Shared by],Members[[#This Row],[Name]],Shares[File Type],"*presets*"),"")</f>
        <v>0</v>
      </c>
      <c r="G187" s="44">
        <f>IF(Members[[#This Row],[Name]]&lt;&gt;"",COUNTIFS(Shares[Shared by],Members[[#This Row],[Name]],Shares[File Type],"*particle*"),"")</f>
        <v>0</v>
      </c>
      <c r="H187" s="44">
        <f>IF(Members[[#This Row],[Name]]&lt;&gt;"",SUM(Members[[#This Row],[Sequences]:[Particle Effects]]),"")</f>
        <v>4</v>
      </c>
      <c r="I187" s="46">
        <f t="array" ref="I187">IF(Members[[#This Row],[Name]]&lt;&gt;"",MIN(IF(Shares[Shared by]=Members[[#This Row],[Name]],Shares[Share Date])),"")</f>
        <v>44260</v>
      </c>
      <c r="J187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44686</v>
      </c>
      <c r="K18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7" s="43">
        <f>Members[[#This Row],[Sequences]]+(Members[[#This Row],[Lyrics]] +Members[[#This Row],[Singing Faces]]+Members[[#This Row],[Presets]]+Members[[#This Row],[Particle Effects]])/5</f>
        <v>2.4</v>
      </c>
    </row>
    <row r="188" spans="2:12" ht="18.75" x14ac:dyDescent="0.3">
      <c r="B188" s="57" t="s">
        <v>702</v>
      </c>
      <c r="C188" s="45">
        <f>IF(Members[[#This Row],[Name]]&lt;&gt;"",(COUNTIFS(Shares[Shared by],Members[[#This Row],[Name]],Shares[File Type],"*sequence*")),"")</f>
        <v>3</v>
      </c>
      <c r="D188" s="45">
        <f>IF(Members[[#This Row],[Name]]&lt;&gt;"",COUNTIFS(Shares[Shared by],Members[[#This Row],[Name]],Shares[File Type],"*lyric*"),"")</f>
        <v>1</v>
      </c>
      <c r="E188" s="45">
        <f>IF(Members[[#This Row],[Name]]&lt;&gt;"",COUNTIFS(Shares[Shared by],Members[[#This Row],[Name]],Shares[File Type],"*singing*"),"")</f>
        <v>2</v>
      </c>
      <c r="F188" s="45">
        <f>IF(Members[[#This Row],[Name]]&lt;&gt;"",COUNTIFS(Shares[Shared by],Members[[#This Row],[Name]],Shares[File Type],"*presets*"),"")</f>
        <v>1</v>
      </c>
      <c r="G188" s="45">
        <f>IF(Members[[#This Row],[Name]]&lt;&gt;"",COUNTIFS(Shares[Shared by],Members[[#This Row],[Name]],Shares[File Type],"*particle*"),"")</f>
        <v>0</v>
      </c>
      <c r="H188" s="44">
        <f>IF(Members[[#This Row],[Name]]&lt;&gt;"",SUM(Members[[#This Row],[Sequences]:[Particle Effects]]),"")</f>
        <v>7</v>
      </c>
      <c r="I188" s="46">
        <f t="array" ref="I188">IF(Members[[#This Row],[Name]]&lt;&gt;"",MIN(IF(Shares[Shared by]=Members[[#This Row],[Name]],Shares[Share Date])),"")</f>
        <v>44320</v>
      </c>
      <c r="J188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44989</v>
      </c>
      <c r="K18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88" s="43">
        <f>Members[[#This Row],[Sequences]]+(Members[[#This Row],[Lyrics]] +Members[[#This Row],[Singing Faces]]+Members[[#This Row],[Presets]]+Members[[#This Row],[Particle Effects]])/5</f>
        <v>3.8</v>
      </c>
    </row>
    <row r="189" spans="2:12" ht="18.75" x14ac:dyDescent="0.3">
      <c r="B189" s="57" t="s">
        <v>384</v>
      </c>
      <c r="C189" s="45">
        <f>IF(Members[[#This Row],[Name]]&lt;&gt;"",(COUNTIFS(Shares[Shared by],Members[[#This Row],[Name]],Shares[File Type],"*sequence*")),"")</f>
        <v>2</v>
      </c>
      <c r="D189" s="45">
        <f>IF(Members[[#This Row],[Name]]&lt;&gt;"",COUNTIFS(Shares[Shared by],Members[[#This Row],[Name]],Shares[File Type],"*lyric*"),"")</f>
        <v>0</v>
      </c>
      <c r="E189" s="45">
        <f>IF(Members[[#This Row],[Name]]&lt;&gt;"",COUNTIFS(Shares[Shared by],Members[[#This Row],[Name]],Shares[File Type],"*singing*"),"")</f>
        <v>0</v>
      </c>
      <c r="F189" s="45">
        <f>IF(Members[[#This Row],[Name]]&lt;&gt;"",COUNTIFS(Shares[Shared by],Members[[#This Row],[Name]],Shares[File Type],"*presets*"),"")</f>
        <v>0</v>
      </c>
      <c r="G189" s="45">
        <f>IF(Members[[#This Row],[Name]]&lt;&gt;"",COUNTIFS(Shares[Shared by],Members[[#This Row],[Name]],Shares[File Type],"*particle*"),"")</f>
        <v>0</v>
      </c>
      <c r="H189" s="44">
        <f>IF(Members[[#This Row],[Name]]&lt;&gt;"",SUM(Members[[#This Row],[Sequences]:[Particle Effects]]),"")</f>
        <v>2</v>
      </c>
      <c r="I189" s="46">
        <f t="array" ref="I189">IF(Members[[#This Row],[Name]]&lt;&gt;"",MIN(IF(Shares[Shared by]=Members[[#This Row],[Name]],Shares[Share Date])),"")</f>
        <v>44279</v>
      </c>
      <c r="J189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44644</v>
      </c>
      <c r="K18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89" s="43">
        <f>Members[[#This Row],[Sequences]]+(Members[[#This Row],[Lyrics]] +Members[[#This Row],[Singing Faces]]+Members[[#This Row],[Presets]]+Members[[#This Row],[Particle Effects]])/5</f>
        <v>2</v>
      </c>
    </row>
    <row r="190" spans="2:12" ht="18.75" x14ac:dyDescent="0.3">
      <c r="B190" s="57" t="s">
        <v>2175</v>
      </c>
      <c r="C190" s="45">
        <f>IF(Members[[#This Row],[Name]]&lt;&gt;"",(COUNTIFS(Shares[Shared by],Members[[#This Row],[Name]],Shares[File Type],"*sequence*")),"")</f>
        <v>1</v>
      </c>
      <c r="D190" s="45">
        <f>IF(Members[[#This Row],[Name]]&lt;&gt;"",COUNTIFS(Shares[Shared by],Members[[#This Row],[Name]],Shares[File Type],"*lyric*"),"")</f>
        <v>2</v>
      </c>
      <c r="E190" s="45">
        <f>IF(Members[[#This Row],[Name]]&lt;&gt;"",COUNTIFS(Shares[Shared by],Members[[#This Row],[Name]],Shares[File Type],"*singing*"),"")</f>
        <v>0</v>
      </c>
      <c r="F190" s="45">
        <f>IF(Members[[#This Row],[Name]]&lt;&gt;"",COUNTIFS(Shares[Shared by],Members[[#This Row],[Name]],Shares[File Type],"*presets*"),"")</f>
        <v>0</v>
      </c>
      <c r="G190" s="45">
        <f>IF(Members[[#This Row],[Name]]&lt;&gt;"",COUNTIFS(Shares[Shared by],Members[[#This Row],[Name]],Shares[File Type],"*particle*"),"")</f>
        <v>0</v>
      </c>
      <c r="H190" s="44">
        <f>IF(Members[[#This Row],[Name]]&lt;&gt;"",SUM(Members[[#This Row],[Sequences]:[Particle Effects]]),"")</f>
        <v>3</v>
      </c>
      <c r="I190" s="46">
        <f t="array" ref="I190">IF(Members[[#This Row],[Name]]&lt;&gt;"",MIN(IF(Shares[Shared by]=Members[[#This Row],[Name]],Shares[Share Date])),"")</f>
        <v>44424</v>
      </c>
      <c r="J190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44667</v>
      </c>
      <c r="K19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0" s="43">
        <f>Members[[#This Row],[Sequences]]+(Members[[#This Row],[Lyrics]] +Members[[#This Row],[Singing Faces]]+Members[[#This Row],[Presets]]+Members[[#This Row],[Particle Effects]])/5</f>
        <v>1.4</v>
      </c>
    </row>
    <row r="191" spans="2:12" ht="18.75" x14ac:dyDescent="0.3">
      <c r="B191" s="57" t="s">
        <v>1607</v>
      </c>
      <c r="C191" s="45">
        <f>IF(Members[[#This Row],[Name]]&lt;&gt;"",(COUNTIFS(Shares[Shared by],Members[[#This Row],[Name]],Shares[File Type],"*sequence*")),"")</f>
        <v>3</v>
      </c>
      <c r="D191" s="45">
        <f>IF(Members[[#This Row],[Name]]&lt;&gt;"",COUNTIFS(Shares[Shared by],Members[[#This Row],[Name]],Shares[File Type],"*lyric*"),"")</f>
        <v>0</v>
      </c>
      <c r="E191" s="44">
        <f>IF(Members[[#This Row],[Name]]&lt;&gt;"",COUNTIFS(Shares[Shared by],Members[[#This Row],[Name]],Shares[File Type],"*singing*"),"")</f>
        <v>0</v>
      </c>
      <c r="F191" s="44">
        <f>IF(Members[[#This Row],[Name]]&lt;&gt;"",COUNTIFS(Shares[Shared by],Members[[#This Row],[Name]],Shares[File Type],"*presets*"),"")</f>
        <v>0</v>
      </c>
      <c r="G191" s="44">
        <f>IF(Members[[#This Row],[Name]]&lt;&gt;"",COUNTIFS(Shares[Shared by],Members[[#This Row],[Name]],Shares[File Type],"*particle*"),"")</f>
        <v>0</v>
      </c>
      <c r="H191" s="44">
        <f>IF(Members[[#This Row],[Name]]&lt;&gt;"",SUM(Members[[#This Row],[Sequences]:[Particle Effects]]),"")</f>
        <v>3</v>
      </c>
      <c r="I191" s="46">
        <f t="array" ref="I191">IF(Members[[#This Row],[Name]]&lt;&gt;"",MIN(IF(Shares[Shared by]=Members[[#This Row],[Name]],Shares[Share Date])),"")</f>
        <v>44400</v>
      </c>
      <c r="J191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44949</v>
      </c>
      <c r="K19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91" s="43">
        <f>Members[[#This Row],[Sequences]]+(Members[[#This Row],[Lyrics]] +Members[[#This Row],[Singing Faces]]+Members[[#This Row],[Presets]]+Members[[#This Row],[Particle Effects]])/5</f>
        <v>3</v>
      </c>
    </row>
    <row r="192" spans="2:12" ht="18.75" x14ac:dyDescent="0.3">
      <c r="B192" s="60" t="s">
        <v>2302</v>
      </c>
      <c r="C192" s="45">
        <f>IF(Members[[#This Row],[Name]]&lt;&gt;"",(COUNTIFS(Shares[Shared by],Members[[#This Row],[Name]],Shares[File Type],"*sequence*")),"")</f>
        <v>2</v>
      </c>
      <c r="D192" s="45">
        <f>IF(Members[[#This Row],[Name]]&lt;&gt;"",COUNTIFS(Shares[Shared by],Members[[#This Row],[Name]],Shares[File Type],"*lyric*"),"")</f>
        <v>0</v>
      </c>
      <c r="E192" s="44">
        <f>IF(Members[[#This Row],[Name]]&lt;&gt;"",COUNTIFS(Shares[Shared by],Members[[#This Row],[Name]],Shares[File Type],"*singing*"),"")</f>
        <v>0</v>
      </c>
      <c r="F192" s="44">
        <f>IF(Members[[#This Row],[Name]]&lt;&gt;"",COUNTIFS(Shares[Shared by],Members[[#This Row],[Name]],Shares[File Type],"*presets*"),"")</f>
        <v>0</v>
      </c>
      <c r="G192" s="44">
        <f>IF(Members[[#This Row],[Name]]&lt;&gt;"",COUNTIFS(Shares[Shared by],Members[[#This Row],[Name]],Shares[File Type],"*particle*"),"")</f>
        <v>0</v>
      </c>
      <c r="H192" s="44">
        <f>IF(Members[[#This Row],[Name]]&lt;&gt;"",SUM(Members[[#This Row],[Sequences]:[Particle Effects]]),"")</f>
        <v>2</v>
      </c>
      <c r="I192" s="46">
        <f t="array" ref="I192">IF(Members[[#This Row],[Name]]&lt;&gt;"",MIN(IF(Shares[Shared by]=Members[[#This Row],[Name]],Shares[Share Date])),"")</f>
        <v>44437</v>
      </c>
      <c r="J192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44802</v>
      </c>
      <c r="K19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2" s="43">
        <f>Members[[#This Row],[Sequences]]+(Members[[#This Row],[Lyrics]] +Members[[#This Row],[Singing Faces]]+Members[[#This Row],[Presets]]+Members[[#This Row],[Particle Effects]])/5</f>
        <v>2</v>
      </c>
    </row>
    <row r="193" spans="2:12" ht="18.75" x14ac:dyDescent="0.3">
      <c r="B193" s="44" t="s">
        <v>555</v>
      </c>
      <c r="C193" s="45">
        <f>IF(Members[[#This Row],[Name]]&lt;&gt;"",(COUNTIFS(Shares[Shared by],Members[[#This Row],[Name]],Shares[File Type],"*sequence*")),"")</f>
        <v>3</v>
      </c>
      <c r="D193" s="45">
        <f>IF(Members[[#This Row],[Name]]&lt;&gt;"",COUNTIFS(Shares[Shared by],Members[[#This Row],[Name]],Shares[File Type],"*lyric*"),"")</f>
        <v>3</v>
      </c>
      <c r="E193" s="45">
        <f>IF(Members[[#This Row],[Name]]&lt;&gt;"",COUNTIFS(Shares[Shared by],Members[[#This Row],[Name]],Shares[File Type],"*singing*"),"")</f>
        <v>0</v>
      </c>
      <c r="F193" s="45">
        <f>IF(Members[[#This Row],[Name]]&lt;&gt;"",COUNTIFS(Shares[Shared by],Members[[#This Row],[Name]],Shares[File Type],"*presets*"),"")</f>
        <v>0</v>
      </c>
      <c r="G193" s="45">
        <f>IF(Members[[#This Row],[Name]]&lt;&gt;"",COUNTIFS(Shares[Shared by],Members[[#This Row],[Name]],Shares[File Type],"*particle*"),"")</f>
        <v>0</v>
      </c>
      <c r="H193" s="44">
        <f>IF(Members[[#This Row],[Name]]&lt;&gt;"",SUM(Members[[#This Row],[Sequences]:[Particle Effects]]),"")</f>
        <v>6</v>
      </c>
      <c r="I193" s="46">
        <f t="array" ref="I193">IF(Members[[#This Row],[Name]]&lt;&gt;"",MIN(IF(Shares[Shared by]=Members[[#This Row],[Name]],Shares[Share Date])),"")</f>
        <v>44309</v>
      </c>
      <c r="J193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44949</v>
      </c>
      <c r="K19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Padawan</v>
      </c>
      <c r="L193" s="43">
        <f>Members[[#This Row],[Sequences]]+(Members[[#This Row],[Lyrics]] +Members[[#This Row],[Singing Faces]]+Members[[#This Row],[Presets]]+Members[[#This Row],[Particle Effects]])/5</f>
        <v>3.6</v>
      </c>
    </row>
    <row r="194" spans="2:12" ht="18.75" x14ac:dyDescent="0.3">
      <c r="B194" s="59" t="s">
        <v>2259</v>
      </c>
      <c r="C194" s="45">
        <f>IF(Members[[#This Row],[Name]]&lt;&gt;"",(COUNTIFS(Shares[Shared by],Members[[#This Row],[Name]],Shares[File Type],"*sequence*")),"")</f>
        <v>1</v>
      </c>
      <c r="D194" s="45">
        <f>IF(Members[[#This Row],[Name]]&lt;&gt;"",COUNTIFS(Shares[Shared by],Members[[#This Row],[Name]],Shares[File Type],"*lyric*"),"")</f>
        <v>0</v>
      </c>
      <c r="E194" s="44">
        <f>IF(Members[[#This Row],[Name]]&lt;&gt;"",COUNTIFS(Shares[Shared by],Members[[#This Row],[Name]],Shares[File Type],"*singing*"),"")</f>
        <v>0</v>
      </c>
      <c r="F194" s="44">
        <f>IF(Members[[#This Row],[Name]]&lt;&gt;"",COUNTIFS(Shares[Shared by],Members[[#This Row],[Name]],Shares[File Type],"*presets*"),"")</f>
        <v>0</v>
      </c>
      <c r="G194" s="44">
        <f>IF(Members[[#This Row],[Name]]&lt;&gt;"",COUNTIFS(Shares[Shared by],Members[[#This Row],[Name]],Shares[File Type],"*particle*"),"")</f>
        <v>0</v>
      </c>
      <c r="H194" s="44">
        <f>IF(Members[[#This Row],[Name]]&lt;&gt;"",SUM(Members[[#This Row],[Sequences]:[Particle Effects]]),"")</f>
        <v>1</v>
      </c>
      <c r="I194" s="46">
        <f t="array" ref="I194">IF(Members[[#This Row],[Name]]&lt;&gt;"",MIN(IF(Shares[Shared by]=Members[[#This Row],[Name]],Shares[Share Date])),"")</f>
        <v>44434</v>
      </c>
      <c r="J194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44618</v>
      </c>
      <c r="K19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4" s="43">
        <f>Members[[#This Row],[Sequences]]+(Members[[#This Row],[Lyrics]] +Members[[#This Row],[Singing Faces]]+Members[[#This Row],[Presets]]+Members[[#This Row],[Particle Effects]])/5</f>
        <v>1</v>
      </c>
    </row>
    <row r="195" spans="2:12" ht="18.75" x14ac:dyDescent="0.3">
      <c r="B195" s="57" t="s">
        <v>2237</v>
      </c>
      <c r="C195" s="45">
        <f>IF(Members[[#This Row],[Name]]&lt;&gt;"",(COUNTIFS(Shares[Shared by],Members[[#This Row],[Name]],Shares[File Type],"*sequence*")),"")</f>
        <v>1</v>
      </c>
      <c r="D195" s="45">
        <f>IF(Members[[#This Row],[Name]]&lt;&gt;"",COUNTIFS(Shares[Shared by],Members[[#This Row],[Name]],Shares[File Type],"*lyric*"),"")</f>
        <v>0</v>
      </c>
      <c r="E195" s="44">
        <f>IF(Members[[#This Row],[Name]]&lt;&gt;"",COUNTIFS(Shares[Shared by],Members[[#This Row],[Name]],Shares[File Type],"*singing*"),"")</f>
        <v>0</v>
      </c>
      <c r="F195" s="44">
        <f>IF(Members[[#This Row],[Name]]&lt;&gt;"",COUNTIFS(Shares[Shared by],Members[[#This Row],[Name]],Shares[File Type],"*presets*"),"")</f>
        <v>0</v>
      </c>
      <c r="G195" s="44">
        <f>IF(Members[[#This Row],[Name]]&lt;&gt;"",COUNTIFS(Shares[Shared by],Members[[#This Row],[Name]],Shares[File Type],"*particle*"),"")</f>
        <v>0</v>
      </c>
      <c r="H195" s="44">
        <f>IF(Members[[#This Row],[Name]]&lt;&gt;"",SUM(Members[[#This Row],[Sequences]:[Particle Effects]]),"")</f>
        <v>1</v>
      </c>
      <c r="I195" s="46">
        <f t="array" ref="I195">IF(Members[[#This Row],[Name]]&lt;&gt;"",MIN(IF(Shares[Shared by]=Members[[#This Row],[Name]],Shares[Share Date])),"")</f>
        <v>44430</v>
      </c>
      <c r="J195" s="46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>44614</v>
      </c>
      <c r="K19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>Youngling</v>
      </c>
      <c r="L195" s="43">
        <f>Members[[#This Row],[Sequences]]+(Members[[#This Row],[Lyrics]] +Members[[#This Row],[Singing Faces]]+Members[[#This Row],[Presets]]+Members[[#This Row],[Particle Effects]])/5</f>
        <v>1</v>
      </c>
    </row>
    <row r="196" spans="2:12" ht="18.75" x14ac:dyDescent="0.3">
      <c r="B196" s="44"/>
      <c r="C196" s="45" t="str">
        <f>IF(Members[[#This Row],[Name]]&lt;&gt;"",(COUNTIFS(Shares[Shared by],Members[[#This Row],[Name]],Shares[File Type],"*sequence*")),"")</f>
        <v/>
      </c>
      <c r="D196" s="45" t="str">
        <f>IF(Members[[#This Row],[Name]]&lt;&gt;"",COUNTIFS(Shares[Shared by],Members[[#This Row],[Name]],Shares[File Type],"*lyric*"),"")</f>
        <v/>
      </c>
      <c r="E196" s="45" t="str">
        <f>IF(Members[[#This Row],[Name]]&lt;&gt;"",COUNTIFS(Shares[Shared by],Members[[#This Row],[Name]],Shares[File Type],"*singing*"),"")</f>
        <v/>
      </c>
      <c r="F196" s="44" t="str">
        <f>IF(Members[[#This Row],[Name]]&lt;&gt;"",COUNTIFS(Shares[Shared by],Members[[#This Row],[Name]],Shares[File Type],"*presets*"),"")</f>
        <v/>
      </c>
      <c r="G196" s="44" t="str">
        <f>IF(Members[[#This Row],[Name]]&lt;&gt;"",COUNTIFS(Shares[Shared by],Members[[#This Row],[Name]],Shares[File Type],"*particle*"),"")</f>
        <v/>
      </c>
      <c r="H196" s="44" t="str">
        <f>IF(Members[[#This Row],[Name]]&lt;&gt;"",SUM(Members[[#This Row],[Sequences]:[Particle Effects]]),"")</f>
        <v/>
      </c>
      <c r="I196" s="46" t="str">
        <f t="array" ref="I196">IF(Members[[#This Row],[Name]]&lt;&gt;"",MIN(IF(Shares[Shared by]=Members[[#This Row],[Name]],Shares[Share Date])),"")</f>
        <v/>
      </c>
      <c r="J196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19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6" s="43" t="e">
        <f>Members[[#This Row],[Sequences]]+(Members[[#This Row],[Lyrics]] +Members[[#This Row],[Singing Faces]]+Members[[#This Row],[Presets]]+Members[[#This Row],[Particle Effects]])/5</f>
        <v>#VALUE!</v>
      </c>
    </row>
    <row r="197" spans="2:12" ht="18.75" x14ac:dyDescent="0.3">
      <c r="B197" s="44"/>
      <c r="C197" s="45" t="str">
        <f>IF(Members[[#This Row],[Name]]&lt;&gt;"",(COUNTIFS(Shares[Shared by],Members[[#This Row],[Name]],Shares[File Type],"*sequence*")),"")</f>
        <v/>
      </c>
      <c r="D197" s="45" t="str">
        <f>IF(Members[[#This Row],[Name]]&lt;&gt;"",COUNTIFS(Shares[Shared by],Members[[#This Row],[Name]],Shares[File Type],"*lyric*"),"")</f>
        <v/>
      </c>
      <c r="E197" s="45" t="str">
        <f>IF(Members[[#This Row],[Name]]&lt;&gt;"",COUNTIFS(Shares[Shared by],Members[[#This Row],[Name]],Shares[File Type],"*singing*"),"")</f>
        <v/>
      </c>
      <c r="F197" s="45" t="str">
        <f>IF(Members[[#This Row],[Name]]&lt;&gt;"",COUNTIFS(Shares[Shared by],Members[[#This Row],[Name]],Shares[File Type],"*presets*"),"")</f>
        <v/>
      </c>
      <c r="G197" s="45" t="str">
        <f>IF(Members[[#This Row],[Name]]&lt;&gt;"",COUNTIFS(Shares[Shared by],Members[[#This Row],[Name]],Shares[File Type],"*particle*"),"")</f>
        <v/>
      </c>
      <c r="H197" s="44" t="str">
        <f>IF(Members[[#This Row],[Name]]&lt;&gt;"",SUM(Members[[#This Row],[Sequences]:[Particle Effects]]),"")</f>
        <v/>
      </c>
      <c r="I197" s="46" t="str">
        <f t="array" ref="I197">IF(Members[[#This Row],[Name]]&lt;&gt;"",MIN(IF(Shares[Shared by]=Members[[#This Row],[Name]],Shares[Share Date])),"")</f>
        <v/>
      </c>
      <c r="J197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19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7" s="43" t="e">
        <f>Members[[#This Row],[Sequences]]+(Members[[#This Row],[Lyrics]] +Members[[#This Row],[Singing Faces]]+Members[[#This Row],[Presets]]+Members[[#This Row],[Particle Effects]])/5</f>
        <v>#VALUE!</v>
      </c>
    </row>
    <row r="198" spans="2:12" ht="18.75" x14ac:dyDescent="0.3">
      <c r="B198" s="44"/>
      <c r="C198" s="45" t="str">
        <f>IF(Members[[#This Row],[Name]]&lt;&gt;"",(COUNTIFS(Shares[Shared by],Members[[#This Row],[Name]],Shares[File Type],"*sequence*")),"")</f>
        <v/>
      </c>
      <c r="D198" s="45" t="str">
        <f>IF(Members[[#This Row],[Name]]&lt;&gt;"",COUNTIFS(Shares[Shared by],Members[[#This Row],[Name]],Shares[File Type],"*lyric*"),"")</f>
        <v/>
      </c>
      <c r="E198" s="44" t="str">
        <f>IF(Members[[#This Row],[Name]]&lt;&gt;"",COUNTIFS(Shares[Shared by],Members[[#This Row],[Name]],Shares[File Type],"*singing*"),"")</f>
        <v/>
      </c>
      <c r="F198" s="44" t="str">
        <f>IF(Members[[#This Row],[Name]]&lt;&gt;"",COUNTIFS(Shares[Shared by],Members[[#This Row],[Name]],Shares[File Type],"*presets*"),"")</f>
        <v/>
      </c>
      <c r="G198" s="44" t="str">
        <f>IF(Members[[#This Row],[Name]]&lt;&gt;"",COUNTIFS(Shares[Shared by],Members[[#This Row],[Name]],Shares[File Type],"*particle*"),"")</f>
        <v/>
      </c>
      <c r="H198" s="44" t="str">
        <f>IF(Members[[#This Row],[Name]]&lt;&gt;"",SUM(Members[[#This Row],[Sequences]:[Particle Effects]]),"")</f>
        <v/>
      </c>
      <c r="I198" s="46" t="str">
        <f t="array" ref="I198">IF(Members[[#This Row],[Name]]&lt;&gt;"",MIN(IF(Shares[Shared by]=Members[[#This Row],[Name]],Shares[Share Date])),"")</f>
        <v/>
      </c>
      <c r="J198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19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8" s="43" t="e">
        <f>Members[[#This Row],[Sequences]]+(Members[[#This Row],[Lyrics]] +Members[[#This Row],[Singing Faces]]+Members[[#This Row],[Presets]]+Members[[#This Row],[Particle Effects]])/5</f>
        <v>#VALUE!</v>
      </c>
    </row>
    <row r="199" spans="2:12" ht="18.75" x14ac:dyDescent="0.3">
      <c r="B199" s="44"/>
      <c r="C199" s="45" t="str">
        <f>IF(Members[[#This Row],[Name]]&lt;&gt;"",(COUNTIFS(Shares[Shared by],Members[[#This Row],[Name]],Shares[File Type],"*sequence*")),"")</f>
        <v/>
      </c>
      <c r="D199" s="45" t="str">
        <f>IF(Members[[#This Row],[Name]]&lt;&gt;"",COUNTIFS(Shares[Shared by],Members[[#This Row],[Name]],Shares[File Type],"*lyric*"),"")</f>
        <v/>
      </c>
      <c r="E199" s="44" t="str">
        <f>IF(Members[[#This Row],[Name]]&lt;&gt;"",COUNTIFS(Shares[Shared by],Members[[#This Row],[Name]],Shares[File Type],"*singing*"),"")</f>
        <v/>
      </c>
      <c r="F199" s="44" t="str">
        <f>IF(Members[[#This Row],[Name]]&lt;&gt;"",COUNTIFS(Shares[Shared by],Members[[#This Row],[Name]],Shares[File Type],"*presets*"),"")</f>
        <v/>
      </c>
      <c r="G199" s="44" t="str">
        <f>IF(Members[[#This Row],[Name]]&lt;&gt;"",COUNTIFS(Shares[Shared by],Members[[#This Row],[Name]],Shares[File Type],"*particle*"),"")</f>
        <v/>
      </c>
      <c r="H199" s="44" t="str">
        <f>IF(Members[[#This Row],[Name]]&lt;&gt;"",SUM(Members[[#This Row],[Sequences]:[Particle Effects]]),"")</f>
        <v/>
      </c>
      <c r="I199" s="46" t="str">
        <f t="array" ref="I199">IF(Members[[#This Row],[Name]]&lt;&gt;"",MIN(IF(Shares[Shared by]=Members[[#This Row],[Name]],Shares[Share Date])),"")</f>
        <v/>
      </c>
      <c r="J199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19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199" s="43" t="e">
        <f>Members[[#This Row],[Sequences]]+(Members[[#This Row],[Lyrics]] +Members[[#This Row],[Singing Faces]]+Members[[#This Row],[Presets]]+Members[[#This Row],[Particle Effects]])/5</f>
        <v>#VALUE!</v>
      </c>
    </row>
    <row r="200" spans="2:12" ht="18.75" x14ac:dyDescent="0.3">
      <c r="B200" s="44"/>
      <c r="C200" s="45" t="str">
        <f>IF(Members[[#This Row],[Name]]&lt;&gt;"",(COUNTIFS(Shares[Shared by],Members[[#This Row],[Name]],Shares[File Type],"*sequence*")),"")</f>
        <v/>
      </c>
      <c r="D200" s="45" t="str">
        <f>IF(Members[[#This Row],[Name]]&lt;&gt;"",COUNTIFS(Shares[Shared by],Members[[#This Row],[Name]],Shares[File Type],"*lyric*"),"")</f>
        <v/>
      </c>
      <c r="E200" s="45" t="str">
        <f>IF(Members[[#This Row],[Name]]&lt;&gt;"",COUNTIFS(Shares[Shared by],Members[[#This Row],[Name]],Shares[File Type],"*singing*"),"")</f>
        <v/>
      </c>
      <c r="F200" s="44" t="str">
        <f>IF(Members[[#This Row],[Name]]&lt;&gt;"",COUNTIFS(Shares[Shared by],Members[[#This Row],[Name]],Shares[File Type],"*presets*"),"")</f>
        <v/>
      </c>
      <c r="G200" s="44" t="str">
        <f>IF(Members[[#This Row],[Name]]&lt;&gt;"",COUNTIFS(Shares[Shared by],Members[[#This Row],[Name]],Shares[File Type],"*particle*"),"")</f>
        <v/>
      </c>
      <c r="H200" s="44" t="str">
        <f>IF(Members[[#This Row],[Name]]&lt;&gt;"",SUM(Members[[#This Row],[Sequences]:[Particle Effects]]),"")</f>
        <v/>
      </c>
      <c r="I200" s="46" t="str">
        <f t="array" ref="I200">IF(Members[[#This Row],[Name]]&lt;&gt;"",MIN(IF(Shares[Shared by]=Members[[#This Row],[Name]],Shares[Share Date])),"")</f>
        <v/>
      </c>
      <c r="J200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0" s="43" t="e">
        <f>Members[[#This Row],[Sequences]]+(Members[[#This Row],[Lyrics]] +Members[[#This Row],[Singing Faces]]+Members[[#This Row],[Presets]]+Members[[#This Row],[Particle Effects]])/5</f>
        <v>#VALUE!</v>
      </c>
    </row>
    <row r="201" spans="2:12" ht="18.75" x14ac:dyDescent="0.3">
      <c r="B201" s="44"/>
      <c r="C201" s="45" t="str">
        <f>IF(Members[[#This Row],[Name]]&lt;&gt;"",(COUNTIFS(Shares[Shared by],Members[[#This Row],[Name]],Shares[File Type],"*sequence*")),"")</f>
        <v/>
      </c>
      <c r="D201" s="45" t="str">
        <f>IF(Members[[#This Row],[Name]]&lt;&gt;"",COUNTIFS(Shares[Shared by],Members[[#This Row],[Name]],Shares[File Type],"*lyric*"),"")</f>
        <v/>
      </c>
      <c r="E201" s="44" t="str">
        <f>IF(Members[[#This Row],[Name]]&lt;&gt;"",COUNTIFS(Shares[Shared by],Members[[#This Row],[Name]],Shares[File Type],"*singing*"),"")</f>
        <v/>
      </c>
      <c r="F201" s="44" t="str">
        <f>IF(Members[[#This Row],[Name]]&lt;&gt;"",COUNTIFS(Shares[Shared by],Members[[#This Row],[Name]],Shares[File Type],"*presets*"),"")</f>
        <v/>
      </c>
      <c r="G201" s="44" t="str">
        <f>IF(Members[[#This Row],[Name]]&lt;&gt;"",COUNTIFS(Shares[Shared by],Members[[#This Row],[Name]],Shares[File Type],"*particle*"),"")</f>
        <v/>
      </c>
      <c r="H201" s="44" t="str">
        <f>IF(Members[[#This Row],[Name]]&lt;&gt;"",SUM(Members[[#This Row],[Sequences]:[Particle Effects]]),"")</f>
        <v/>
      </c>
      <c r="I201" s="46" t="str">
        <f t="array" ref="I201">IF(Members[[#This Row],[Name]]&lt;&gt;"",MIN(IF(Shares[Shared by]=Members[[#This Row],[Name]],Shares[Share Date])),"")</f>
        <v/>
      </c>
      <c r="J201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1" s="43" t="e">
        <f>Members[[#This Row],[Sequences]]+(Members[[#This Row],[Lyrics]] +Members[[#This Row],[Singing Faces]]+Members[[#This Row],[Presets]]+Members[[#This Row],[Particle Effects]])/5</f>
        <v>#VALUE!</v>
      </c>
    </row>
    <row r="202" spans="2:12" ht="18.75" x14ac:dyDescent="0.3">
      <c r="B202" s="44"/>
      <c r="C202" s="45" t="str">
        <f>IF(Members[[#This Row],[Name]]&lt;&gt;"",(COUNTIFS(Shares[Shared by],Members[[#This Row],[Name]],Shares[File Type],"*sequence*")),"")</f>
        <v/>
      </c>
      <c r="D202" s="45" t="str">
        <f>IF(Members[[#This Row],[Name]]&lt;&gt;"",COUNTIFS(Shares[Shared by],Members[[#This Row],[Name]],Shares[File Type],"*lyric*"),"")</f>
        <v/>
      </c>
      <c r="E202" s="45" t="str">
        <f>IF(Members[[#This Row],[Name]]&lt;&gt;"",COUNTIFS(Shares[Shared by],Members[[#This Row],[Name]],Shares[File Type],"*singing*"),"")</f>
        <v/>
      </c>
      <c r="F202" s="44" t="str">
        <f>IF(Members[[#This Row],[Name]]&lt;&gt;"",COUNTIFS(Shares[Shared by],Members[[#This Row],[Name]],Shares[File Type],"*presets*"),"")</f>
        <v/>
      </c>
      <c r="G202" s="44" t="str">
        <f>IF(Members[[#This Row],[Name]]&lt;&gt;"",COUNTIFS(Shares[Shared by],Members[[#This Row],[Name]],Shares[File Type],"*particle*"),"")</f>
        <v/>
      </c>
      <c r="H202" s="44" t="str">
        <f>IF(Members[[#This Row],[Name]]&lt;&gt;"",SUM(Members[[#This Row],[Sequences]:[Particle Effects]]),"")</f>
        <v/>
      </c>
      <c r="I202" s="46" t="str">
        <f t="array" ref="I202">IF(Members[[#This Row],[Name]]&lt;&gt;"",MIN(IF(Shares[Shared by]=Members[[#This Row],[Name]],Shares[Share Date])),"")</f>
        <v/>
      </c>
      <c r="J202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2" s="43" t="e">
        <f>Members[[#This Row],[Sequences]]+(Members[[#This Row],[Lyrics]] +Members[[#This Row],[Singing Faces]]+Members[[#This Row],[Presets]]+Members[[#This Row],[Particle Effects]])/5</f>
        <v>#VALUE!</v>
      </c>
    </row>
    <row r="203" spans="2:12" ht="18.75" x14ac:dyDescent="0.3">
      <c r="B203" s="44"/>
      <c r="C203" s="45" t="str">
        <f>IF(Members[[#This Row],[Name]]&lt;&gt;"",(COUNTIFS(Shares[Shared by],Members[[#This Row],[Name]],Shares[File Type],"*sequence*")),"")</f>
        <v/>
      </c>
      <c r="D203" s="45" t="str">
        <f>IF(Members[[#This Row],[Name]]&lt;&gt;"",COUNTIFS(Shares[Shared by],Members[[#This Row],[Name]],Shares[File Type],"*lyric*"),"")</f>
        <v/>
      </c>
      <c r="E203" s="45" t="str">
        <f>IF(Members[[#This Row],[Name]]&lt;&gt;"",COUNTIFS(Shares[Shared by],Members[[#This Row],[Name]],Shares[File Type],"*singing*"),"")</f>
        <v/>
      </c>
      <c r="F203" s="45" t="str">
        <f>IF(Members[[#This Row],[Name]]&lt;&gt;"",COUNTIFS(Shares[Shared by],Members[[#This Row],[Name]],Shares[File Type],"*presets*"),"")</f>
        <v/>
      </c>
      <c r="G203" s="45" t="str">
        <f>IF(Members[[#This Row],[Name]]&lt;&gt;"",COUNTIFS(Shares[Shared by],Members[[#This Row],[Name]],Shares[File Type],"*particle*"),"")</f>
        <v/>
      </c>
      <c r="H203" s="44" t="str">
        <f>IF(Members[[#This Row],[Name]]&lt;&gt;"",SUM(Members[[#This Row],[Sequences]:[Particle Effects]]),"")</f>
        <v/>
      </c>
      <c r="I203" s="46" t="str">
        <f t="array" ref="I203">IF(Members[[#This Row],[Name]]&lt;&gt;"",MIN(IF(Shares[Shared by]=Members[[#This Row],[Name]],Shares[Share Date])),"")</f>
        <v/>
      </c>
      <c r="J203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3" s="43" t="e">
        <f>Members[[#This Row],[Sequences]]+(Members[[#This Row],[Lyrics]] +Members[[#This Row],[Singing Faces]]+Members[[#This Row],[Presets]]+Members[[#This Row],[Particle Effects]])/5</f>
        <v>#VALUE!</v>
      </c>
    </row>
    <row r="204" spans="2:12" ht="18.75" x14ac:dyDescent="0.3">
      <c r="B204" s="44"/>
      <c r="C204" s="45" t="str">
        <f>IF(Members[[#This Row],[Name]]&lt;&gt;"",(COUNTIFS(Shares[Shared by],Members[[#This Row],[Name]],Shares[File Type],"*sequence*")),"")</f>
        <v/>
      </c>
      <c r="D204" s="45" t="str">
        <f>IF(Members[[#This Row],[Name]]&lt;&gt;"",COUNTIFS(Shares[Shared by],Members[[#This Row],[Name]],Shares[File Type],"*lyric*"),"")</f>
        <v/>
      </c>
      <c r="E204" s="45" t="str">
        <f>IF(Members[[#This Row],[Name]]&lt;&gt;"",COUNTIFS(Shares[Shared by],Members[[#This Row],[Name]],Shares[File Type],"*singing*"),"")</f>
        <v/>
      </c>
      <c r="F204" s="44" t="str">
        <f>IF(Members[[#This Row],[Name]]&lt;&gt;"",COUNTIFS(Shares[Shared by],Members[[#This Row],[Name]],Shares[File Type],"*presets*"),"")</f>
        <v/>
      </c>
      <c r="G204" s="44" t="str">
        <f>IF(Members[[#This Row],[Name]]&lt;&gt;"",COUNTIFS(Shares[Shared by],Members[[#This Row],[Name]],Shares[File Type],"*particle*"),"")</f>
        <v/>
      </c>
      <c r="H204" s="44" t="str">
        <f>IF(Members[[#This Row],[Name]]&lt;&gt;"",SUM(Members[[#This Row],[Sequences]:[Particle Effects]]),"")</f>
        <v/>
      </c>
      <c r="I204" s="46" t="str">
        <f t="array" ref="I204">IF(Members[[#This Row],[Name]]&lt;&gt;"",MIN(IF(Shares[Shared by]=Members[[#This Row],[Name]],Shares[Share Date])),"")</f>
        <v/>
      </c>
      <c r="J204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4" s="43" t="e">
        <f>Members[[#This Row],[Sequences]]+(Members[[#This Row],[Lyrics]] +Members[[#This Row],[Singing Faces]]+Members[[#This Row],[Presets]]+Members[[#This Row],[Particle Effects]])/5</f>
        <v>#VALUE!</v>
      </c>
    </row>
    <row r="205" spans="2:12" ht="18.75" x14ac:dyDescent="0.3">
      <c r="B205" s="44"/>
      <c r="C205" s="45" t="str">
        <f>IF(Members[[#This Row],[Name]]&lt;&gt;"",(COUNTIFS(Shares[Shared by],Members[[#This Row],[Name]],Shares[File Type],"*sequence*")),"")</f>
        <v/>
      </c>
      <c r="D205" s="45" t="str">
        <f>IF(Members[[#This Row],[Name]]&lt;&gt;"",COUNTIFS(Shares[Shared by],Members[[#This Row],[Name]],Shares[File Type],"*lyric*"),"")</f>
        <v/>
      </c>
      <c r="E205" s="45" t="str">
        <f>IF(Members[[#This Row],[Name]]&lt;&gt;"",COUNTIFS(Shares[Shared by],Members[[#This Row],[Name]],Shares[File Type],"*singing*"),"")</f>
        <v/>
      </c>
      <c r="F205" s="44" t="str">
        <f>IF(Members[[#This Row],[Name]]&lt;&gt;"",COUNTIFS(Shares[Shared by],Members[[#This Row],[Name]],Shares[File Type],"*presets*"),"")</f>
        <v/>
      </c>
      <c r="G205" s="44" t="str">
        <f>IF(Members[[#This Row],[Name]]&lt;&gt;"",COUNTIFS(Shares[Shared by],Members[[#This Row],[Name]],Shares[File Type],"*particle*"),"")</f>
        <v/>
      </c>
      <c r="H205" s="44" t="str">
        <f>IF(Members[[#This Row],[Name]]&lt;&gt;"",SUM(Members[[#This Row],[Sequences]:[Particle Effects]]),"")</f>
        <v/>
      </c>
      <c r="I205" s="46" t="str">
        <f t="array" ref="I205">IF(Members[[#This Row],[Name]]&lt;&gt;"",MIN(IF(Shares[Shared by]=Members[[#This Row],[Name]],Shares[Share Date])),"")</f>
        <v/>
      </c>
      <c r="J205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5" s="43" t="e">
        <f>Members[[#This Row],[Sequences]]+(Members[[#This Row],[Lyrics]] +Members[[#This Row],[Singing Faces]]+Members[[#This Row],[Presets]]+Members[[#This Row],[Particle Effects]])/5</f>
        <v>#VALUE!</v>
      </c>
    </row>
    <row r="206" spans="2:12" ht="18.75" x14ac:dyDescent="0.3">
      <c r="B206" s="44"/>
      <c r="C206" s="45" t="str">
        <f>IF(Members[[#This Row],[Name]]&lt;&gt;"",(COUNTIFS(Shares[Shared by],Members[[#This Row],[Name]],Shares[File Type],"*sequence*")),"")</f>
        <v/>
      </c>
      <c r="D206" s="45" t="str">
        <f>IF(Members[[#This Row],[Name]]&lt;&gt;"",COUNTIFS(Shares[Shared by],Members[[#This Row],[Name]],Shares[File Type],"*lyric*"),"")</f>
        <v/>
      </c>
      <c r="E206" s="45" t="str">
        <f>IF(Members[[#This Row],[Name]]&lt;&gt;"",COUNTIFS(Shares[Shared by],Members[[#This Row],[Name]],Shares[File Type],"*singing*"),"")</f>
        <v/>
      </c>
      <c r="F206" s="44" t="str">
        <f>IF(Members[[#This Row],[Name]]&lt;&gt;"",COUNTIFS(Shares[Shared by],Members[[#This Row],[Name]],Shares[File Type],"*presets*"),"")</f>
        <v/>
      </c>
      <c r="G206" s="44" t="str">
        <f>IF(Members[[#This Row],[Name]]&lt;&gt;"",COUNTIFS(Shares[Shared by],Members[[#This Row],[Name]],Shares[File Type],"*particle*"),"")</f>
        <v/>
      </c>
      <c r="H206" s="44" t="str">
        <f>IF(Members[[#This Row],[Name]]&lt;&gt;"",SUM(Members[[#This Row],[Sequences]:[Particle Effects]]),"")</f>
        <v/>
      </c>
      <c r="I206" s="46" t="str">
        <f t="array" ref="I206">IF(Members[[#This Row],[Name]]&lt;&gt;"",MIN(IF(Shares[Shared by]=Members[[#This Row],[Name]],Shares[Share Date])),"")</f>
        <v/>
      </c>
      <c r="J206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6" s="43" t="e">
        <f>Members[[#This Row],[Sequences]]+(Members[[#This Row],[Lyrics]] +Members[[#This Row],[Singing Faces]]+Members[[#This Row],[Presets]]+Members[[#This Row],[Particle Effects]])/5</f>
        <v>#VALUE!</v>
      </c>
    </row>
    <row r="207" spans="2:12" ht="18.75" x14ac:dyDescent="0.3">
      <c r="B207" s="44"/>
      <c r="C207" s="45" t="str">
        <f>IF(Members[[#This Row],[Name]]&lt;&gt;"",(COUNTIFS(Shares[Shared by],Members[[#This Row],[Name]],Shares[File Type],"*sequence*")),"")</f>
        <v/>
      </c>
      <c r="D207" s="45" t="str">
        <f>IF(Members[[#This Row],[Name]]&lt;&gt;"",COUNTIFS(Shares[Shared by],Members[[#This Row],[Name]],Shares[File Type],"*lyric*"),"")</f>
        <v/>
      </c>
      <c r="E207" s="45" t="str">
        <f>IF(Members[[#This Row],[Name]]&lt;&gt;"",COUNTIFS(Shares[Shared by],Members[[#This Row],[Name]],Shares[File Type],"*singing*"),"")</f>
        <v/>
      </c>
      <c r="F207" s="45" t="str">
        <f>IF(Members[[#This Row],[Name]]&lt;&gt;"",COUNTIFS(Shares[Shared by],Members[[#This Row],[Name]],Shares[File Type],"*presets*"),"")</f>
        <v/>
      </c>
      <c r="G207" s="45" t="str">
        <f>IF(Members[[#This Row],[Name]]&lt;&gt;"",COUNTIFS(Shares[Shared by],Members[[#This Row],[Name]],Shares[File Type],"*particle*"),"")</f>
        <v/>
      </c>
      <c r="H207" s="44" t="str">
        <f>IF(Members[[#This Row],[Name]]&lt;&gt;"",SUM(Members[[#This Row],[Sequences]:[Particle Effects]]),"")</f>
        <v/>
      </c>
      <c r="I207" s="46" t="str">
        <f t="array" ref="I207">IF(Members[[#This Row],[Name]]&lt;&gt;"",MIN(IF(Shares[Shared by]=Members[[#This Row],[Name]],Shares[Share Date])),"")</f>
        <v/>
      </c>
      <c r="J207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7" s="43" t="e">
        <f>Members[[#This Row],[Sequences]]+(Members[[#This Row],[Lyrics]] +Members[[#This Row],[Singing Faces]]+Members[[#This Row],[Presets]]+Members[[#This Row],[Particle Effects]])/5</f>
        <v>#VALUE!</v>
      </c>
    </row>
    <row r="208" spans="2:12" ht="18.75" x14ac:dyDescent="0.3">
      <c r="B208" s="83"/>
      <c r="C208" s="45" t="str">
        <f>IF(Members[[#This Row],[Name]]&lt;&gt;"",(COUNTIFS(Shares[Shared by],Members[[#This Row],[Name]],Shares[File Type],"*sequence*")),"")</f>
        <v/>
      </c>
      <c r="D208" s="45" t="str">
        <f>IF(Members[[#This Row],[Name]]&lt;&gt;"",COUNTIFS(Shares[Shared by],Members[[#This Row],[Name]],Shares[File Type],"*lyric*"),"")</f>
        <v/>
      </c>
      <c r="E208" s="45" t="str">
        <f>IF(Members[[#This Row],[Name]]&lt;&gt;"",COUNTIFS(Shares[Shared by],Members[[#This Row],[Name]],Shares[File Type],"*singing*"),"")</f>
        <v/>
      </c>
      <c r="F208" s="44" t="str">
        <f>IF(Members[[#This Row],[Name]]&lt;&gt;"",COUNTIFS(Shares[Shared by],Members[[#This Row],[Name]],Shares[File Type],"*presets*"),"")</f>
        <v/>
      </c>
      <c r="G208" s="44" t="str">
        <f>IF(Members[[#This Row],[Name]]&lt;&gt;"",COUNTIFS(Shares[Shared by],Members[[#This Row],[Name]],Shares[File Type],"*particle*"),"")</f>
        <v/>
      </c>
      <c r="H208" s="44" t="str">
        <f>IF(Members[[#This Row],[Name]]&lt;&gt;"",SUM(Members[[#This Row],[Sequences]:[Particle Effects]]),"")</f>
        <v/>
      </c>
      <c r="I208" s="46" t="str">
        <f t="array" ref="I208">IF(Members[[#This Row],[Name]]&lt;&gt;"",MIN(IF(Shares[Shared by]=Members[[#This Row],[Name]],Shares[Share Date])),"")</f>
        <v/>
      </c>
      <c r="J208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8" s="43" t="e">
        <f>Members[[#This Row],[Sequences]]+(Members[[#This Row],[Lyrics]] +Members[[#This Row],[Singing Faces]]+Members[[#This Row],[Presets]]+Members[[#This Row],[Particle Effects]])/5</f>
        <v>#VALUE!</v>
      </c>
    </row>
    <row r="209" spans="2:12" ht="18.75" x14ac:dyDescent="0.3">
      <c r="B209" s="57"/>
      <c r="C209" s="45" t="str">
        <f>IF(Members[[#This Row],[Name]]&lt;&gt;"",(COUNTIFS(Shares[Shared by],Members[[#This Row],[Name]],Shares[File Type],"*sequence*")),"")</f>
        <v/>
      </c>
      <c r="D209" s="45" t="str">
        <f>IF(Members[[#This Row],[Name]]&lt;&gt;"",COUNTIFS(Shares[Shared by],Members[[#This Row],[Name]],Shares[File Type],"*lyric*"),"")</f>
        <v/>
      </c>
      <c r="E209" s="44" t="str">
        <f>IF(Members[[#This Row],[Name]]&lt;&gt;"",COUNTIFS(Shares[Shared by],Members[[#This Row],[Name]],Shares[File Type],"*singing*"),"")</f>
        <v/>
      </c>
      <c r="F209" s="44" t="str">
        <f>IF(Members[[#This Row],[Name]]&lt;&gt;"",COUNTIFS(Shares[Shared by],Members[[#This Row],[Name]],Shares[File Type],"*presets*"),"")</f>
        <v/>
      </c>
      <c r="G209" s="44" t="str">
        <f>IF(Members[[#This Row],[Name]]&lt;&gt;"",COUNTIFS(Shares[Shared by],Members[[#This Row],[Name]],Shares[File Type],"*particle*"),"")</f>
        <v/>
      </c>
      <c r="H209" s="44" t="str">
        <f>IF(Members[[#This Row],[Name]]&lt;&gt;"",SUM(Members[[#This Row],[Sequences]:[Particle Effects]]),"")</f>
        <v/>
      </c>
      <c r="I209" s="46" t="str">
        <f t="array" ref="I209">IF(Members[[#This Row],[Name]]&lt;&gt;"",MIN(IF(Shares[Shared by]=Members[[#This Row],[Name]],Shares[Share Date])),"")</f>
        <v/>
      </c>
      <c r="J209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0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09" s="43" t="e">
        <f>Members[[#This Row],[Sequences]]+(Members[[#This Row],[Lyrics]] +Members[[#This Row],[Singing Faces]]+Members[[#This Row],[Presets]]+Members[[#This Row],[Particle Effects]])/5</f>
        <v>#VALUE!</v>
      </c>
    </row>
    <row r="210" spans="2:12" ht="18.75" x14ac:dyDescent="0.3">
      <c r="B210" s="44"/>
      <c r="C210" s="45" t="str">
        <f>IF(Members[[#This Row],[Name]]&lt;&gt;"",(COUNTIFS(Shares[Shared by],Members[[#This Row],[Name]],Shares[File Type],"*sequence*")),"")</f>
        <v/>
      </c>
      <c r="D210" s="45" t="str">
        <f>IF(Members[[#This Row],[Name]]&lt;&gt;"",COUNTIFS(Shares[Shared by],Members[[#This Row],[Name]],Shares[File Type],"*lyric*"),"")</f>
        <v/>
      </c>
      <c r="E210" s="45" t="str">
        <f>IF(Members[[#This Row],[Name]]&lt;&gt;"",COUNTIFS(Shares[Shared by],Members[[#This Row],[Name]],Shares[File Type],"*singing*"),"")</f>
        <v/>
      </c>
      <c r="F210" s="45" t="str">
        <f>IF(Members[[#This Row],[Name]]&lt;&gt;"",COUNTIFS(Shares[Shared by],Members[[#This Row],[Name]],Shares[File Type],"*presets*"),"")</f>
        <v/>
      </c>
      <c r="G210" s="45" t="str">
        <f>IF(Members[[#This Row],[Name]]&lt;&gt;"",COUNTIFS(Shares[Shared by],Members[[#This Row],[Name]],Shares[File Type],"*particle*"),"")</f>
        <v/>
      </c>
      <c r="H210" s="44" t="str">
        <f>IF(Members[[#This Row],[Name]]&lt;&gt;"",SUM(Members[[#This Row],[Sequences]:[Particle Effects]]),"")</f>
        <v/>
      </c>
      <c r="I210" s="46" t="str">
        <f t="array" ref="I210">IF(Members[[#This Row],[Name]]&lt;&gt;"",MIN(IF(Shares[Shared by]=Members[[#This Row],[Name]],Shares[Share Date])),"")</f>
        <v/>
      </c>
      <c r="J210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0" s="43" t="e">
        <f>Members[[#This Row],[Sequences]]+(Members[[#This Row],[Lyrics]] +Members[[#This Row],[Singing Faces]]+Members[[#This Row],[Presets]]+Members[[#This Row],[Particle Effects]])/5</f>
        <v>#VALUE!</v>
      </c>
    </row>
    <row r="211" spans="2:12" ht="18.75" x14ac:dyDescent="0.3">
      <c r="B211" s="57"/>
      <c r="C211" s="45" t="str">
        <f>IF(Members[[#This Row],[Name]]&lt;&gt;"",(COUNTIFS(Shares[Shared by],Members[[#This Row],[Name]],Shares[File Type],"*sequence*")),"")</f>
        <v/>
      </c>
      <c r="D211" s="45" t="str">
        <f>IF(Members[[#This Row],[Name]]&lt;&gt;"",COUNTIFS(Shares[Shared by],Members[[#This Row],[Name]],Shares[File Type],"*lyric*"),"")</f>
        <v/>
      </c>
      <c r="E211" s="45" t="str">
        <f>IF(Members[[#This Row],[Name]]&lt;&gt;"",COUNTIFS(Shares[Shared by],Members[[#This Row],[Name]],Shares[File Type],"*singing*"),"")</f>
        <v/>
      </c>
      <c r="F211" s="44" t="str">
        <f>IF(Members[[#This Row],[Name]]&lt;&gt;"",COUNTIFS(Shares[Shared by],Members[[#This Row],[Name]],Shares[File Type],"*presets*"),"")</f>
        <v/>
      </c>
      <c r="G211" s="44" t="str">
        <f>IF(Members[[#This Row],[Name]]&lt;&gt;"",COUNTIFS(Shares[Shared by],Members[[#This Row],[Name]],Shares[File Type],"*particle*"),"")</f>
        <v/>
      </c>
      <c r="H211" s="44" t="str">
        <f>IF(Members[[#This Row],[Name]]&lt;&gt;"",SUM(Members[[#This Row],[Sequences]:[Particle Effects]]),"")</f>
        <v/>
      </c>
      <c r="I211" s="46" t="str">
        <f t="array" ref="I211">IF(Members[[#This Row],[Name]]&lt;&gt;"",MIN(IF(Shares[Shared by]=Members[[#This Row],[Name]],Shares[Share Date])),"")</f>
        <v/>
      </c>
      <c r="J211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1" s="43" t="s">
        <v>1644</v>
      </c>
      <c r="L211" s="43" t="e">
        <f>Members[[#This Row],[Sequences]]+(Members[[#This Row],[Lyrics]] +Members[[#This Row],[Singing Faces]]+Members[[#This Row],[Presets]]+Members[[#This Row],[Particle Effects]])/5</f>
        <v>#VALUE!</v>
      </c>
    </row>
    <row r="212" spans="2:12" ht="18.75" x14ac:dyDescent="0.3">
      <c r="B212" s="57"/>
      <c r="C212" s="45" t="str">
        <f>IF(Members[[#This Row],[Name]]&lt;&gt;"",(COUNTIFS(Shares[Shared by],Members[[#This Row],[Name]],Shares[File Type],"*sequence*")),"")</f>
        <v/>
      </c>
      <c r="D212" s="45" t="str">
        <f>IF(Members[[#This Row],[Name]]&lt;&gt;"",COUNTIFS(Shares[Shared by],Members[[#This Row],[Name]],Shares[File Type],"*lyric*"),"")</f>
        <v/>
      </c>
      <c r="E212" s="45" t="str">
        <f>IF(Members[[#This Row],[Name]]&lt;&gt;"",COUNTIFS(Shares[Shared by],Members[[#This Row],[Name]],Shares[File Type],"*singing*"),"")</f>
        <v/>
      </c>
      <c r="F212" s="45" t="str">
        <f>IF(Members[[#This Row],[Name]]&lt;&gt;"",COUNTIFS(Shares[Shared by],Members[[#This Row],[Name]],Shares[File Type],"*presets*"),"")</f>
        <v/>
      </c>
      <c r="G212" s="45" t="str">
        <f>IF(Members[[#This Row],[Name]]&lt;&gt;"",COUNTIFS(Shares[Shared by],Members[[#This Row],[Name]],Shares[File Type],"*particle*"),"")</f>
        <v/>
      </c>
      <c r="H212" s="44" t="str">
        <f>IF(Members[[#This Row],[Name]]&lt;&gt;"",SUM(Members[[#This Row],[Sequences]:[Particle Effects]]),"")</f>
        <v/>
      </c>
      <c r="I212" s="46" t="str">
        <f t="array" ref="I212">IF(Members[[#This Row],[Name]]&lt;&gt;"",MIN(IF(Shares[Shared by]=Members[[#This Row],[Name]],Shares[Share Date])),"")</f>
        <v/>
      </c>
      <c r="J212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2" s="43" t="e">
        <f>Members[[#This Row],[Sequences]]+(Members[[#This Row],[Lyrics]] +Members[[#This Row],[Singing Faces]]+Members[[#This Row],[Presets]]+Members[[#This Row],[Particle Effects]])/5</f>
        <v>#VALUE!</v>
      </c>
    </row>
    <row r="213" spans="2:12" ht="18.75" x14ac:dyDescent="0.3">
      <c r="B213" s="57"/>
      <c r="C213" s="45" t="str">
        <f>IF(Members[[#This Row],[Name]]&lt;&gt;"",(COUNTIFS(Shares[Shared by],Members[[#This Row],[Name]],Shares[File Type],"*sequence*")),"")</f>
        <v/>
      </c>
      <c r="D213" s="45" t="str">
        <f>IF(Members[[#This Row],[Name]]&lt;&gt;"",COUNTIFS(Shares[Shared by],Members[[#This Row],[Name]],Shares[File Type],"*lyric*"),"")</f>
        <v/>
      </c>
      <c r="E213" s="44" t="str">
        <f>IF(Members[[#This Row],[Name]]&lt;&gt;"",COUNTIFS(Shares[Shared by],Members[[#This Row],[Name]],Shares[File Type],"*singing*"),"")</f>
        <v/>
      </c>
      <c r="F213" s="44" t="str">
        <f>IF(Members[[#This Row],[Name]]&lt;&gt;"",COUNTIFS(Shares[Shared by],Members[[#This Row],[Name]],Shares[File Type],"*presets*"),"")</f>
        <v/>
      </c>
      <c r="G213" s="44" t="str">
        <f>IF(Members[[#This Row],[Name]]&lt;&gt;"",COUNTIFS(Shares[Shared by],Members[[#This Row],[Name]],Shares[File Type],"*particle*"),"")</f>
        <v/>
      </c>
      <c r="H213" s="44" t="str">
        <f>IF(Members[[#This Row],[Name]]&lt;&gt;"",SUM(Members[[#This Row],[Sequences]:[Particle Effects]]),"")</f>
        <v/>
      </c>
      <c r="I213" s="46" t="str">
        <f t="array" ref="I213">IF(Members[[#This Row],[Name]]&lt;&gt;"",MIN(IF(Shares[Shared by]=Members[[#This Row],[Name]],Shares[Share Date])),"")</f>
        <v/>
      </c>
      <c r="J213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3" s="43" t="e">
        <f>Members[[#This Row],[Sequences]]+(Members[[#This Row],[Lyrics]] +Members[[#This Row],[Singing Faces]]+Members[[#This Row],[Presets]]+Members[[#This Row],[Particle Effects]])/5</f>
        <v>#VALUE!</v>
      </c>
    </row>
    <row r="214" spans="2:12" ht="18.75" x14ac:dyDescent="0.3">
      <c r="B214" s="44"/>
      <c r="C214" s="45" t="str">
        <f>IF(Members[[#This Row],[Name]]&lt;&gt;"",(COUNTIFS(Shares[Shared by],Members[[#This Row],[Name]],Shares[File Type],"*sequence*")),"")</f>
        <v/>
      </c>
      <c r="D214" s="45" t="str">
        <f>IF(Members[[#This Row],[Name]]&lt;&gt;"",COUNTIFS(Shares[Shared by],Members[[#This Row],[Name]],Shares[File Type],"*lyric*"),"")</f>
        <v/>
      </c>
      <c r="E214" s="45" t="str">
        <f>IF(Members[[#This Row],[Name]]&lt;&gt;"",COUNTIFS(Shares[Shared by],Members[[#This Row],[Name]],Shares[File Type],"*singing*"),"")</f>
        <v/>
      </c>
      <c r="F214" s="45" t="str">
        <f>IF(Members[[#This Row],[Name]]&lt;&gt;"",COUNTIFS(Shares[Shared by],Members[[#This Row],[Name]],Shares[File Type],"*presets*"),"")</f>
        <v/>
      </c>
      <c r="G214" s="45" t="str">
        <f>IF(Members[[#This Row],[Name]]&lt;&gt;"",COUNTIFS(Shares[Shared by],Members[[#This Row],[Name]],Shares[File Type],"*particle*"),"")</f>
        <v/>
      </c>
      <c r="H214" s="44" t="str">
        <f>IF(Members[[#This Row],[Name]]&lt;&gt;"",SUM(Members[[#This Row],[Sequences]:[Particle Effects]]),"")</f>
        <v/>
      </c>
      <c r="I214" s="46" t="str">
        <f t="array" ref="I214">IF(Members[[#This Row],[Name]]&lt;&gt;"",MIN(IF(Shares[Shared by]=Members[[#This Row],[Name]],Shares[Share Date])),"")</f>
        <v/>
      </c>
      <c r="J214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4" s="43" t="e">
        <f>Members[[#This Row],[Sequences]]+(Members[[#This Row],[Lyrics]] +Members[[#This Row],[Singing Faces]]+Members[[#This Row],[Presets]]+Members[[#This Row],[Particle Effects]])/5</f>
        <v>#VALUE!</v>
      </c>
    </row>
    <row r="215" spans="2:12" ht="18.75" x14ac:dyDescent="0.3">
      <c r="B215" s="44"/>
      <c r="C215" s="45" t="str">
        <f>IF(Members[[#This Row],[Name]]&lt;&gt;"",(COUNTIFS(Shares[Shared by],Members[[#This Row],[Name]],Shares[File Type],"*sequence*")),"")</f>
        <v/>
      </c>
      <c r="D215" s="45" t="str">
        <f>IF(Members[[#This Row],[Name]]&lt;&gt;"",COUNTIFS(Shares[Shared by],Members[[#This Row],[Name]],Shares[File Type],"*lyric*"),"")</f>
        <v/>
      </c>
      <c r="E215" s="45" t="str">
        <f>IF(Members[[#This Row],[Name]]&lt;&gt;"",COUNTIFS(Shares[Shared by],Members[[#This Row],[Name]],Shares[File Type],"*singing*"),"")</f>
        <v/>
      </c>
      <c r="F215" s="45" t="str">
        <f>IF(Members[[#This Row],[Name]]&lt;&gt;"",COUNTIFS(Shares[Shared by],Members[[#This Row],[Name]],Shares[File Type],"*presets*"),"")</f>
        <v/>
      </c>
      <c r="G215" s="45" t="str">
        <f>IF(Members[[#This Row],[Name]]&lt;&gt;"",COUNTIFS(Shares[Shared by],Members[[#This Row],[Name]],Shares[File Type],"*particle*"),"")</f>
        <v/>
      </c>
      <c r="H215" s="44" t="str">
        <f>IF(Members[[#This Row],[Name]]&lt;&gt;"",SUM(Members[[#This Row],[Sequences]:[Particle Effects]]),"")</f>
        <v/>
      </c>
      <c r="I215" s="46" t="str">
        <f t="array" ref="I215">IF(Members[[#This Row],[Name]]&lt;&gt;"",MIN(IF(Shares[Shared by]=Members[[#This Row],[Name]],Shares[Share Date])),"")</f>
        <v/>
      </c>
      <c r="J215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5" s="43" t="e">
        <f>Members[[#This Row],[Sequences]]+(Members[[#This Row],[Lyrics]] +Members[[#This Row],[Singing Faces]]+Members[[#This Row],[Presets]]+Members[[#This Row],[Particle Effects]])/5</f>
        <v>#VALUE!</v>
      </c>
    </row>
    <row r="216" spans="2:12" ht="18.75" x14ac:dyDescent="0.3">
      <c r="B216" s="44"/>
      <c r="C216" s="45" t="str">
        <f>IF(Members[[#This Row],[Name]]&lt;&gt;"",(COUNTIFS(Shares[Shared by],Members[[#This Row],[Name]],Shares[File Type],"*sequence*")),"")</f>
        <v/>
      </c>
      <c r="D216" s="45" t="str">
        <f>IF(Members[[#This Row],[Name]]&lt;&gt;"",COUNTIFS(Shares[Shared by],Members[[#This Row],[Name]],Shares[File Type],"*lyric*"),"")</f>
        <v/>
      </c>
      <c r="E216" s="45" t="str">
        <f>IF(Members[[#This Row],[Name]]&lt;&gt;"",COUNTIFS(Shares[Shared by],Members[[#This Row],[Name]],Shares[File Type],"*singing*"),"")</f>
        <v/>
      </c>
      <c r="F216" s="45" t="str">
        <f>IF(Members[[#This Row],[Name]]&lt;&gt;"",COUNTIFS(Shares[Shared by],Members[[#This Row],[Name]],Shares[File Type],"*presets*"),"")</f>
        <v/>
      </c>
      <c r="G216" s="45" t="str">
        <f>IF(Members[[#This Row],[Name]]&lt;&gt;"",COUNTIFS(Shares[Shared by],Members[[#This Row],[Name]],Shares[File Type],"*particle*"),"")</f>
        <v/>
      </c>
      <c r="H216" s="44" t="str">
        <f>IF(Members[[#This Row],[Name]]&lt;&gt;"",SUM(Members[[#This Row],[Sequences]:[Particle Effects]]),"")</f>
        <v/>
      </c>
      <c r="I216" s="46" t="str">
        <f t="array" ref="I216">IF(Members[[#This Row],[Name]]&lt;&gt;"",MIN(IF(Shares[Shared by]=Members[[#This Row],[Name]],Shares[Share Date])),"")</f>
        <v/>
      </c>
      <c r="J216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6" s="43" t="e">
        <f>Members[[#This Row],[Sequences]]+(Members[[#This Row],[Lyrics]] +Members[[#This Row],[Singing Faces]]+Members[[#This Row],[Presets]]+Members[[#This Row],[Particle Effects]])/5</f>
        <v>#VALUE!</v>
      </c>
    </row>
    <row r="217" spans="2:12" ht="18.75" x14ac:dyDescent="0.3">
      <c r="B217" s="44"/>
      <c r="C217" s="45" t="str">
        <f>IF(Members[[#This Row],[Name]]&lt;&gt;"",(COUNTIFS(Shares[Shared by],Members[[#This Row],[Name]],Shares[File Type],"*sequence*")),"")</f>
        <v/>
      </c>
      <c r="D217" s="45" t="str">
        <f>IF(Members[[#This Row],[Name]]&lt;&gt;"",COUNTIFS(Shares[Shared by],Members[[#This Row],[Name]],Shares[File Type],"*lyric*"),"")</f>
        <v/>
      </c>
      <c r="E217" s="45" t="str">
        <f>IF(Members[[#This Row],[Name]]&lt;&gt;"",COUNTIFS(Shares[Shared by],Members[[#This Row],[Name]],Shares[File Type],"*singing*"),"")</f>
        <v/>
      </c>
      <c r="F217" s="45" t="str">
        <f>IF(Members[[#This Row],[Name]]&lt;&gt;"",COUNTIFS(Shares[Shared by],Members[[#This Row],[Name]],Shares[File Type],"*presets*"),"")</f>
        <v/>
      </c>
      <c r="G217" s="45" t="str">
        <f>IF(Members[[#This Row],[Name]]&lt;&gt;"",COUNTIFS(Shares[Shared by],Members[[#This Row],[Name]],Shares[File Type],"*particle*"),"")</f>
        <v/>
      </c>
      <c r="H217" s="44" t="str">
        <f>IF(Members[[#This Row],[Name]]&lt;&gt;"",SUM(Members[[#This Row],[Sequences]:[Particle Effects]]),"")</f>
        <v/>
      </c>
      <c r="I217" s="46" t="str">
        <f t="array" ref="I217">IF(Members[[#This Row],[Name]]&lt;&gt;"",MIN(IF(Shares[Shared by]=Members[[#This Row],[Name]],Shares[Share Date])),"")</f>
        <v/>
      </c>
      <c r="J217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7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7" s="43" t="e">
        <f>Members[[#This Row],[Sequences]]+(Members[[#This Row],[Lyrics]] +Members[[#This Row],[Singing Faces]]+Members[[#This Row],[Presets]]+Members[[#This Row],[Particle Effects]])/5</f>
        <v>#VALUE!</v>
      </c>
    </row>
    <row r="218" spans="2:12" ht="18.75" x14ac:dyDescent="0.3">
      <c r="B218" s="44"/>
      <c r="C218" s="45" t="str">
        <f>IF(Members[[#This Row],[Name]]&lt;&gt;"",(COUNTIFS(Shares[Shared by],Members[[#This Row],[Name]],Shares[File Type],"*sequence*")),"")</f>
        <v/>
      </c>
      <c r="D218" s="45" t="str">
        <f>IF(Members[[#This Row],[Name]]&lt;&gt;"",COUNTIFS(Shares[Shared by],Members[[#This Row],[Name]],Shares[File Type],"*lyric*"),"")</f>
        <v/>
      </c>
      <c r="E218" s="45" t="str">
        <f>IF(Members[[#This Row],[Name]]&lt;&gt;"",COUNTIFS(Shares[Shared by],Members[[#This Row],[Name]],Shares[File Type],"*singing*"),"")</f>
        <v/>
      </c>
      <c r="F218" s="45" t="str">
        <f>IF(Members[[#This Row],[Name]]&lt;&gt;"",COUNTIFS(Shares[Shared by],Members[[#This Row],[Name]],Shares[File Type],"*presets*"),"")</f>
        <v/>
      </c>
      <c r="G218" s="45" t="str">
        <f>IF(Members[[#This Row],[Name]]&lt;&gt;"",COUNTIFS(Shares[Shared by],Members[[#This Row],[Name]],Shares[File Type],"*particle*"),"")</f>
        <v/>
      </c>
      <c r="H218" s="44" t="str">
        <f>IF(Members[[#This Row],[Name]]&lt;&gt;"",SUM(Members[[#This Row],[Sequences]:[Particle Effects]]),"")</f>
        <v/>
      </c>
      <c r="I218" s="46" t="str">
        <f t="array" ref="I218">IF(Members[[#This Row],[Name]]&lt;&gt;"",MIN(IF(Shares[Shared by]=Members[[#This Row],[Name]],Shares[Share Date])),"")</f>
        <v/>
      </c>
      <c r="J218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8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8" s="43" t="e">
        <f>Members[[#This Row],[Sequences]]+(Members[[#This Row],[Lyrics]] +Members[[#This Row],[Singing Faces]]+Members[[#This Row],[Presets]]+Members[[#This Row],[Particle Effects]])/5</f>
        <v>#VALUE!</v>
      </c>
    </row>
    <row r="219" spans="2:12" ht="18.75" x14ac:dyDescent="0.3">
      <c r="B219" s="57"/>
      <c r="C219" s="45" t="str">
        <f>IF(Members[[#This Row],[Name]]&lt;&gt;"",(COUNTIFS(Shares[Shared by],Members[[#This Row],[Name]],Shares[File Type],"*sequence*")),"")</f>
        <v/>
      </c>
      <c r="D219" s="45" t="str">
        <f>IF(Members[[#This Row],[Name]]&lt;&gt;"",COUNTIFS(Shares[Shared by],Members[[#This Row],[Name]],Shares[File Type],"*lyric*"),"")</f>
        <v/>
      </c>
      <c r="E219" s="45" t="str">
        <f>IF(Members[[#This Row],[Name]]&lt;&gt;"",COUNTIFS(Shares[Shared by],Members[[#This Row],[Name]],Shares[File Type],"*singing*"),"")</f>
        <v/>
      </c>
      <c r="F219" s="45" t="str">
        <f>IF(Members[[#This Row],[Name]]&lt;&gt;"",COUNTIFS(Shares[Shared by],Members[[#This Row],[Name]],Shares[File Type],"*presets*"),"")</f>
        <v/>
      </c>
      <c r="G219" s="45" t="str">
        <f>IF(Members[[#This Row],[Name]]&lt;&gt;"",COUNTIFS(Shares[Shared by],Members[[#This Row],[Name]],Shares[File Type],"*particle*"),"")</f>
        <v/>
      </c>
      <c r="H219" s="44" t="str">
        <f>IF(Members[[#This Row],[Name]]&lt;&gt;"",SUM(Members[[#This Row],[Sequences]:[Particle Effects]]),"")</f>
        <v/>
      </c>
      <c r="I219" s="46" t="str">
        <f t="array" ref="I219">IF(Members[[#This Row],[Name]]&lt;&gt;"",MIN(IF(Shares[Shared by]=Members[[#This Row],[Name]],Shares[Share Date])),"")</f>
        <v/>
      </c>
      <c r="J219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19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19" s="43" t="e">
        <f>Members[[#This Row],[Sequences]]+(Members[[#This Row],[Lyrics]] +Members[[#This Row],[Singing Faces]]+Members[[#This Row],[Presets]]+Members[[#This Row],[Particle Effects]])/5</f>
        <v>#VALUE!</v>
      </c>
    </row>
    <row r="220" spans="2:12" ht="18.75" x14ac:dyDescent="0.3">
      <c r="B220" s="57"/>
      <c r="C220" s="45" t="str">
        <f>IF(Members[[#This Row],[Name]]&lt;&gt;"",(COUNTIFS(Shares[Shared by],Members[[#This Row],[Name]],Shares[File Type],"*sequence*")),"")</f>
        <v/>
      </c>
      <c r="D220" s="45" t="str">
        <f>IF(Members[[#This Row],[Name]]&lt;&gt;"",COUNTIFS(Shares[Shared by],Members[[#This Row],[Name]],Shares[File Type],"*lyric*"),"")</f>
        <v/>
      </c>
      <c r="E220" s="45" t="str">
        <f>IF(Members[[#This Row],[Name]]&lt;&gt;"",COUNTIFS(Shares[Shared by],Members[[#This Row],[Name]],Shares[File Type],"*singing*"),"")</f>
        <v/>
      </c>
      <c r="F220" s="45" t="str">
        <f>IF(Members[[#This Row],[Name]]&lt;&gt;"",COUNTIFS(Shares[Shared by],Members[[#This Row],[Name]],Shares[File Type],"*presets*"),"")</f>
        <v/>
      </c>
      <c r="G220" s="45" t="str">
        <f>IF(Members[[#This Row],[Name]]&lt;&gt;"",COUNTIFS(Shares[Shared by],Members[[#This Row],[Name]],Shares[File Type],"*particle*"),"")</f>
        <v/>
      </c>
      <c r="H220" s="44" t="str">
        <f>IF(Members[[#This Row],[Name]]&lt;&gt;"",SUM(Members[[#This Row],[Sequences]:[Particle Effects]]),"")</f>
        <v/>
      </c>
      <c r="I220" s="46" t="str">
        <f t="array" ref="I220">IF(Members[[#This Row],[Name]]&lt;&gt;"",MIN(IF(Shares[Shared by]=Members[[#This Row],[Name]],Shares[Share Date])),"")</f>
        <v/>
      </c>
      <c r="J220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0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0" s="43" t="e">
        <f>Members[[#This Row],[Sequences]]+(Members[[#This Row],[Lyrics]] +Members[[#This Row],[Singing Faces]]+Members[[#This Row],[Presets]]+Members[[#This Row],[Particle Effects]])/5</f>
        <v>#VALUE!</v>
      </c>
    </row>
    <row r="221" spans="2:12" ht="18.75" x14ac:dyDescent="0.3">
      <c r="B221" s="57"/>
      <c r="C221" s="45" t="str">
        <f>IF(Members[[#This Row],[Name]]&lt;&gt;"",(COUNTIFS(Shares[Shared by],Members[[#This Row],[Name]],Shares[File Type],"*sequence*")),"")</f>
        <v/>
      </c>
      <c r="D221" s="45" t="str">
        <f>IF(Members[[#This Row],[Name]]&lt;&gt;"",COUNTIFS(Shares[Shared by],Members[[#This Row],[Name]],Shares[File Type],"*lyric*"),"")</f>
        <v/>
      </c>
      <c r="E221" s="45" t="str">
        <f>IF(Members[[#This Row],[Name]]&lt;&gt;"",COUNTIFS(Shares[Shared by],Members[[#This Row],[Name]],Shares[File Type],"*singing*"),"")</f>
        <v/>
      </c>
      <c r="F221" s="45" t="str">
        <f>IF(Members[[#This Row],[Name]]&lt;&gt;"",COUNTIFS(Shares[Shared by],Members[[#This Row],[Name]],Shares[File Type],"*presets*"),"")</f>
        <v/>
      </c>
      <c r="G221" s="45" t="str">
        <f>IF(Members[[#This Row],[Name]]&lt;&gt;"",COUNTIFS(Shares[Shared by],Members[[#This Row],[Name]],Shares[File Type],"*particle*"),"")</f>
        <v/>
      </c>
      <c r="H221" s="44" t="str">
        <f>IF(Members[[#This Row],[Name]]&lt;&gt;"",SUM(Members[[#This Row],[Sequences]:[Particle Effects]]),"")</f>
        <v/>
      </c>
      <c r="I221" s="46" t="str">
        <f t="array" ref="I221">IF(Members[[#This Row],[Name]]&lt;&gt;"",MIN(IF(Shares[Shared by]=Members[[#This Row],[Name]],Shares[Share Date])),"")</f>
        <v/>
      </c>
      <c r="J221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1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1" s="43" t="e">
        <f>Members[[#This Row],[Sequences]]+(Members[[#This Row],[Lyrics]] +Members[[#This Row],[Singing Faces]]+Members[[#This Row],[Presets]]+Members[[#This Row],[Particle Effects]])/5</f>
        <v>#VALUE!</v>
      </c>
    </row>
    <row r="222" spans="2:12" ht="18.75" x14ac:dyDescent="0.3">
      <c r="B222" s="44"/>
      <c r="C222" s="45" t="str">
        <f>IF(Members[[#This Row],[Name]]&lt;&gt;"",(COUNTIFS(Shares[Shared by],Members[[#This Row],[Name]],Shares[File Type],"*sequence*")),"")</f>
        <v/>
      </c>
      <c r="D222" s="45" t="str">
        <f>IF(Members[[#This Row],[Name]]&lt;&gt;"",COUNTIFS(Shares[Shared by],Members[[#This Row],[Name]],Shares[File Type],"*lyric*"),"")</f>
        <v/>
      </c>
      <c r="E222" s="45" t="str">
        <f>IF(Members[[#This Row],[Name]]&lt;&gt;"",COUNTIFS(Shares[Shared by],Members[[#This Row],[Name]],Shares[File Type],"*singing*"),"")</f>
        <v/>
      </c>
      <c r="F222" s="45" t="str">
        <f>IF(Members[[#This Row],[Name]]&lt;&gt;"",COUNTIFS(Shares[Shared by],Members[[#This Row],[Name]],Shares[File Type],"*presets*"),"")</f>
        <v/>
      </c>
      <c r="G222" s="45" t="str">
        <f>IF(Members[[#This Row],[Name]]&lt;&gt;"",COUNTIFS(Shares[Shared by],Members[[#This Row],[Name]],Shares[File Type],"*particle*"),"")</f>
        <v/>
      </c>
      <c r="H222" s="44" t="str">
        <f>IF(Members[[#This Row],[Name]]&lt;&gt;"",SUM(Members[[#This Row],[Sequences]:[Particle Effects]]),"")</f>
        <v/>
      </c>
      <c r="I222" s="46" t="str">
        <f t="array" ref="I222">IF(Members[[#This Row],[Name]]&lt;&gt;"",MIN(IF(Shares[Shared by]=Members[[#This Row],[Name]],Shares[Share Date])),"")</f>
        <v/>
      </c>
      <c r="J222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2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2" s="43" t="e">
        <f>Members[[#This Row],[Sequences]]+(Members[[#This Row],[Lyrics]] +Members[[#This Row],[Singing Faces]]+Members[[#This Row],[Presets]]+Members[[#This Row],[Particle Effects]])/5</f>
        <v>#VALUE!</v>
      </c>
    </row>
    <row r="223" spans="2:12" ht="18.75" x14ac:dyDescent="0.3">
      <c r="B223" s="44"/>
      <c r="C223" s="45" t="str">
        <f>IF(Members[[#This Row],[Name]]&lt;&gt;"",(COUNTIFS(Shares[Shared by],Members[[#This Row],[Name]],Shares[File Type],"*sequence*")),"")</f>
        <v/>
      </c>
      <c r="D223" s="45" t="str">
        <f>IF(Members[[#This Row],[Name]]&lt;&gt;"",COUNTIFS(Shares[Shared by],Members[[#This Row],[Name]],Shares[File Type],"*lyric*"),"")</f>
        <v/>
      </c>
      <c r="E223" s="45" t="str">
        <f>IF(Members[[#This Row],[Name]]&lt;&gt;"",COUNTIFS(Shares[Shared by],Members[[#This Row],[Name]],Shares[File Type],"*singing*"),"")</f>
        <v/>
      </c>
      <c r="F223" s="45" t="str">
        <f>IF(Members[[#This Row],[Name]]&lt;&gt;"",COUNTIFS(Shares[Shared by],Members[[#This Row],[Name]],Shares[File Type],"*presets*"),"")</f>
        <v/>
      </c>
      <c r="G223" s="45" t="str">
        <f>IF(Members[[#This Row],[Name]]&lt;&gt;"",COUNTIFS(Shares[Shared by],Members[[#This Row],[Name]],Shares[File Type],"*particle*"),"")</f>
        <v/>
      </c>
      <c r="H223" s="44" t="str">
        <f>IF(Members[[#This Row],[Name]]&lt;&gt;"",SUM(Members[[#This Row],[Sequences]:[Particle Effects]]),"")</f>
        <v/>
      </c>
      <c r="I223" s="46" t="str">
        <f t="array" ref="I223">IF(Members[[#This Row],[Name]]&lt;&gt;"",MIN(IF(Shares[Shared by]=Members[[#This Row],[Name]],Shares[Share Date])),"")</f>
        <v/>
      </c>
      <c r="J223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3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3" s="43" t="e">
        <f>Members[[#This Row],[Sequences]]+(Members[[#This Row],[Lyrics]] +Members[[#This Row],[Singing Faces]]+Members[[#This Row],[Presets]]+Members[[#This Row],[Particle Effects]])/5</f>
        <v>#VALUE!</v>
      </c>
    </row>
    <row r="224" spans="2:12" ht="18.75" x14ac:dyDescent="0.3">
      <c r="B224" s="57"/>
      <c r="C224" s="45" t="str">
        <f>IF(Members[[#This Row],[Name]]&lt;&gt;"",(COUNTIFS(Shares[Shared by],Members[[#This Row],[Name]],Shares[File Type],"*sequence*")),"")</f>
        <v/>
      </c>
      <c r="D224" s="45" t="str">
        <f>IF(Members[[#This Row],[Name]]&lt;&gt;"",COUNTIFS(Shares[Shared by],Members[[#This Row],[Name]],Shares[File Type],"*lyric*"),"")</f>
        <v/>
      </c>
      <c r="E224" s="45" t="str">
        <f>IF(Members[[#This Row],[Name]]&lt;&gt;"",COUNTIFS(Shares[Shared by],Members[[#This Row],[Name]],Shares[File Type],"*singing*"),"")</f>
        <v/>
      </c>
      <c r="F224" s="45" t="str">
        <f>IF(Members[[#This Row],[Name]]&lt;&gt;"",COUNTIFS(Shares[Shared by],Members[[#This Row],[Name]],Shares[File Type],"*presets*"),"")</f>
        <v/>
      </c>
      <c r="G224" s="45" t="str">
        <f>IF(Members[[#This Row],[Name]]&lt;&gt;"",COUNTIFS(Shares[Shared by],Members[[#This Row],[Name]],Shares[File Type],"*particle*"),"")</f>
        <v/>
      </c>
      <c r="H224" s="44" t="str">
        <f>IF(Members[[#This Row],[Name]]&lt;&gt;"",SUM(Members[[#This Row],[Sequences]:[Particle Effects]]),"")</f>
        <v/>
      </c>
      <c r="I224" s="46" t="str">
        <f t="array" ref="I224">IF(Members[[#This Row],[Name]]&lt;&gt;"",MIN(IF(Shares[Shared by]=Members[[#This Row],[Name]],Shares[Share Date])),"")</f>
        <v/>
      </c>
      <c r="J224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4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4" s="43" t="e">
        <f>Members[[#This Row],[Sequences]]+(Members[[#This Row],[Lyrics]] +Members[[#This Row],[Singing Faces]]+Members[[#This Row],[Presets]]+Members[[#This Row],[Particle Effects]])/5</f>
        <v>#VALUE!</v>
      </c>
    </row>
    <row r="225" spans="2:12" ht="18.75" x14ac:dyDescent="0.3">
      <c r="B225" s="44"/>
      <c r="C225" s="45" t="str">
        <f>IF(Members[[#This Row],[Name]]&lt;&gt;"",(COUNTIFS(Shares[Shared by],Members[[#This Row],[Name]],Shares[File Type],"*sequence*")),"")</f>
        <v/>
      </c>
      <c r="D225" s="45" t="str">
        <f>IF(Members[[#This Row],[Name]]&lt;&gt;"",COUNTIFS(Shares[Shared by],Members[[#This Row],[Name]],Shares[File Type],"*lyric*"),"")</f>
        <v/>
      </c>
      <c r="E225" s="44" t="str">
        <f>IF(Members[[#This Row],[Name]]&lt;&gt;"",COUNTIFS(Shares[Shared by],Members[[#This Row],[Name]],Shares[File Type],"*singing*"),"")</f>
        <v/>
      </c>
      <c r="F225" s="44" t="str">
        <f>IF(Members[[#This Row],[Name]]&lt;&gt;"",COUNTIFS(Shares[Shared by],Members[[#This Row],[Name]],Shares[File Type],"*presets*"),"")</f>
        <v/>
      </c>
      <c r="G225" s="44" t="str">
        <f>IF(Members[[#This Row],[Name]]&lt;&gt;"",COUNTIFS(Shares[Shared by],Members[[#This Row],[Name]],Shares[File Type],"*particle*"),"")</f>
        <v/>
      </c>
      <c r="H225" s="44" t="str">
        <f>IF(Members[[#This Row],[Name]]&lt;&gt;"",SUM(Members[[#This Row],[Sequences]:[Particle Effects]]),"")</f>
        <v/>
      </c>
      <c r="I225" s="46" t="str">
        <f t="array" ref="I225">IF(Members[[#This Row],[Name]]&lt;&gt;"",MIN(IF(Shares[Shared by]=Members[[#This Row],[Name]],Shares[Share Date])),"")</f>
        <v/>
      </c>
      <c r="J225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5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5" s="43" t="e">
        <f>Members[[#This Row],[Sequences]]+(Members[[#This Row],[Lyrics]] +Members[[#This Row],[Singing Faces]]+Members[[#This Row],[Presets]]+Members[[#This Row],[Particle Effects]])/5</f>
        <v>#VALUE!</v>
      </c>
    </row>
    <row r="226" spans="2:12" ht="18.75" x14ac:dyDescent="0.3">
      <c r="B226" s="44"/>
      <c r="C226" s="45" t="str">
        <f>IF(Members[[#This Row],[Name]]&lt;&gt;"",(COUNTIFS(Shares[Shared by],Members[[#This Row],[Name]],Shares[File Type],"*sequence*")),"")</f>
        <v/>
      </c>
      <c r="D226" s="45" t="str">
        <f>IF(Members[[#This Row],[Name]]&lt;&gt;"",COUNTIFS(Shares[Shared by],Members[[#This Row],[Name]],Shares[File Type],"*lyric*"),"")</f>
        <v/>
      </c>
      <c r="E226" s="44" t="str">
        <f>IF(Members[[#This Row],[Name]]&lt;&gt;"",COUNTIFS(Shares[Shared by],Members[[#This Row],[Name]],Shares[File Type],"*singing*"),"")</f>
        <v/>
      </c>
      <c r="F226" s="44" t="str">
        <f>IF(Members[[#This Row],[Name]]&lt;&gt;"",COUNTIFS(Shares[Shared by],Members[[#This Row],[Name]],Shares[File Type],"*presets*"),"")</f>
        <v/>
      </c>
      <c r="G226" s="44" t="str">
        <f>IF(Members[[#This Row],[Name]]&lt;&gt;"",COUNTIFS(Shares[Shared by],Members[[#This Row],[Name]],Shares[File Type],"*particle*"),"")</f>
        <v/>
      </c>
      <c r="H226" s="44" t="str">
        <f>IF(Members[[#This Row],[Name]]&lt;&gt;"",SUM(Members[[#This Row],[Sequences]:[Particle Effects]]),"")</f>
        <v/>
      </c>
      <c r="I226" s="46" t="str">
        <f t="array" ref="I226">IF(Members[[#This Row],[Name]]&lt;&gt;"",MIN(IF(Shares[Shared by]=Members[[#This Row],[Name]],Shares[Share Date])),"")</f>
        <v/>
      </c>
      <c r="J226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6" s="43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6" s="43" t="e">
        <f>Members[[#This Row],[Sequences]]+(Members[[#This Row],[Lyrics]] +Members[[#This Row],[Singing Faces]]+Members[[#This Row],[Presets]]+Members[[#This Row],[Particle Effects]])/5</f>
        <v>#VALUE!</v>
      </c>
    </row>
    <row r="227" spans="2:12" ht="18.75" x14ac:dyDescent="0.3">
      <c r="B227" s="44"/>
      <c r="C227" s="45"/>
      <c r="D227" s="45"/>
      <c r="E227" s="44" t="str">
        <f>IF(Members[[#This Row],[Name]]&lt;&gt;"",COUNTIFS(Shares[Shared by],Members[[#This Row],[Name]],Shares[File Type],"*singing*"),"")</f>
        <v/>
      </c>
      <c r="F227" s="44" t="str">
        <f>IF(Members[[#This Row],[Name]]&lt;&gt;"",COUNTIFS(Shares[Shared by],Members[[#This Row],[Name]],Shares[File Type],"*presets*"),"")</f>
        <v/>
      </c>
      <c r="G227" s="44" t="str">
        <f>IF(Members[[#This Row],[Name]]&lt;&gt;"",COUNTIFS(Shares[Shared by],Members[[#This Row],[Name]],Shares[File Type],"*particle*"),"")</f>
        <v/>
      </c>
      <c r="H227" s="44" t="str">
        <f>IF(Members[[#This Row],[Name]]&lt;&gt;"",SUM(Members[[#This Row],[Sequences]:[Particle Effects]]),"")</f>
        <v/>
      </c>
      <c r="I227" s="46" t="str" cm="1">
        <f t="array" ref="I227">IF(Members[[#This Row],[Name]]&lt;&gt;"",MIN(IF(Shares[Shared by]=Members[[#This Row],[Name]],Shares[Share Date])),"")</f>
        <v/>
      </c>
      <c r="J227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7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7" s="43" t="e">
        <f>Members[[#This Row],[Sequences]]+(Members[[#This Row],[Lyrics]] +Members[[#This Row],[Singing Faces]]+Members[[#This Row],[Presets]]+Members[[#This Row],[Particle Effects]])/5</f>
        <v>#VALUE!</v>
      </c>
    </row>
    <row r="228" spans="2:12" ht="18.75" x14ac:dyDescent="0.3">
      <c r="B228" s="44"/>
      <c r="C228" s="45"/>
      <c r="D228" s="45"/>
      <c r="E228" s="44" t="str">
        <f>IF(Members[[#This Row],[Name]]&lt;&gt;"",COUNTIFS(Shares[Shared by],Members[[#This Row],[Name]],Shares[File Type],"*singing*"),"")</f>
        <v/>
      </c>
      <c r="F228" s="44" t="str">
        <f>IF(Members[[#This Row],[Name]]&lt;&gt;"",COUNTIFS(Shares[Shared by],Members[[#This Row],[Name]],Shares[File Type],"*presets*"),"")</f>
        <v/>
      </c>
      <c r="G228" s="44" t="str">
        <f>IF(Members[[#This Row],[Name]]&lt;&gt;"",COUNTIFS(Shares[Shared by],Members[[#This Row],[Name]],Shares[File Type],"*particle*"),"")</f>
        <v/>
      </c>
      <c r="H228" s="44" t="str">
        <f>IF(Members[[#This Row],[Name]]&lt;&gt;"",SUM(Members[[#This Row],[Sequences]:[Particle Effects]]),"")</f>
        <v/>
      </c>
      <c r="I228" s="46" t="str" cm="1">
        <f t="array" ref="I228">IF(Members[[#This Row],[Name]]&lt;&gt;"",MIN(IF(Shares[Shared by]=Members[[#This Row],[Name]],Shares[Share Date])),"")</f>
        <v/>
      </c>
      <c r="J228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8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8" s="43" t="e">
        <f>Members[[#This Row],[Sequences]]+(Members[[#This Row],[Lyrics]] +Members[[#This Row],[Singing Faces]]+Members[[#This Row],[Presets]]+Members[[#This Row],[Particle Effects]])/5</f>
        <v>#VALUE!</v>
      </c>
    </row>
    <row r="229" spans="2:12" ht="18.75" x14ac:dyDescent="0.3">
      <c r="B229" s="44"/>
      <c r="C229" s="45"/>
      <c r="D229" s="45"/>
      <c r="E229" s="44" t="str">
        <f>IF(Members[[#This Row],[Name]]&lt;&gt;"",COUNTIFS(Shares[Shared by],Members[[#This Row],[Name]],Shares[File Type],"*singing*"),"")</f>
        <v/>
      </c>
      <c r="F229" s="44" t="str">
        <f>IF(Members[[#This Row],[Name]]&lt;&gt;"",COUNTIFS(Shares[Shared by],Members[[#This Row],[Name]],Shares[File Type],"*presets*"),"")</f>
        <v/>
      </c>
      <c r="G229" s="44" t="str">
        <f>IF(Members[[#This Row],[Name]]&lt;&gt;"",COUNTIFS(Shares[Shared by],Members[[#This Row],[Name]],Shares[File Type],"*particle*"),"")</f>
        <v/>
      </c>
      <c r="H229" s="44" t="str">
        <f>IF(Members[[#This Row],[Name]]&lt;&gt;"",SUM(Members[[#This Row],[Sequences]:[Particle Effects]]),"")</f>
        <v/>
      </c>
      <c r="I229" s="46" t="str" cm="1">
        <f t="array" ref="I229">IF(Members[[#This Row],[Name]]&lt;&gt;"",MIN(IF(Shares[Shared by]=Members[[#This Row],[Name]],Shares[Share Date])),"")</f>
        <v/>
      </c>
      <c r="J229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29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29" s="43" t="e">
        <f>Members[[#This Row],[Sequences]]+(Members[[#This Row],[Lyrics]] +Members[[#This Row],[Singing Faces]]+Members[[#This Row],[Presets]]+Members[[#This Row],[Particle Effects]])/5</f>
        <v>#VALUE!</v>
      </c>
    </row>
    <row r="230" spans="2:12" ht="18.75" x14ac:dyDescent="0.3">
      <c r="B230" s="44"/>
      <c r="C230" s="45"/>
      <c r="D230" s="45"/>
      <c r="E230" s="44" t="str">
        <f>IF(Members[[#This Row],[Name]]&lt;&gt;"",COUNTIFS(Shares[Shared by],Members[[#This Row],[Name]],Shares[File Type],"*singing*"),"")</f>
        <v/>
      </c>
      <c r="F230" s="44" t="str">
        <f>IF(Members[[#This Row],[Name]]&lt;&gt;"",COUNTIFS(Shares[Shared by],Members[[#This Row],[Name]],Shares[File Type],"*presets*"),"")</f>
        <v/>
      </c>
      <c r="G230" s="44" t="str">
        <f>IF(Members[[#This Row],[Name]]&lt;&gt;"",COUNTIFS(Shares[Shared by],Members[[#This Row],[Name]],Shares[File Type],"*particle*"),"")</f>
        <v/>
      </c>
      <c r="H230" s="44" t="str">
        <f>IF(Members[[#This Row],[Name]]&lt;&gt;"",SUM(Members[[#This Row],[Sequences]:[Particle Effects]]),"")</f>
        <v/>
      </c>
      <c r="I230" s="46" t="str" cm="1">
        <f t="array" ref="I230">IF(Members[[#This Row],[Name]]&lt;&gt;"",MIN(IF(Shares[Shared by]=Members[[#This Row],[Name]],Shares[Share Date])),"")</f>
        <v/>
      </c>
      <c r="J230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30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30" s="43" t="e">
        <f>Members[[#This Row],[Sequences]]+(Members[[#This Row],[Lyrics]] +Members[[#This Row],[Singing Faces]]+Members[[#This Row],[Presets]]+Members[[#This Row],[Particle Effects]])/5</f>
        <v>#VALUE!</v>
      </c>
    </row>
    <row r="231" spans="2:12" ht="18.75" x14ac:dyDescent="0.3">
      <c r="B231" s="44"/>
      <c r="C231" s="45"/>
      <c r="D231" s="45"/>
      <c r="E231" s="44" t="str">
        <f>IF(Members[[#This Row],[Name]]&lt;&gt;"",COUNTIFS(Shares[Shared by],Members[[#This Row],[Name]],Shares[File Type],"*singing*"),"")</f>
        <v/>
      </c>
      <c r="F231" s="44" t="str">
        <f>IF(Members[[#This Row],[Name]]&lt;&gt;"",COUNTIFS(Shares[Shared by],Members[[#This Row],[Name]],Shares[File Type],"*presets*"),"")</f>
        <v/>
      </c>
      <c r="G231" s="44" t="str">
        <f>IF(Members[[#This Row],[Name]]&lt;&gt;"",COUNTIFS(Shares[Shared by],Members[[#This Row],[Name]],Shares[File Type],"*particle*"),"")</f>
        <v/>
      </c>
      <c r="H231" s="44" t="str">
        <f>IF(Members[[#This Row],[Name]]&lt;&gt;"",SUM(Members[[#This Row],[Sequences]:[Particle Effects]]),"")</f>
        <v/>
      </c>
      <c r="I231" s="46" t="str" cm="1">
        <f t="array" ref="I231">IF(Members[[#This Row],[Name]]&lt;&gt;"",MIN(IF(Shares[Shared by]=Members[[#This Row],[Name]],Shares[Share Date])),"")</f>
        <v/>
      </c>
      <c r="J231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31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31" s="43" t="e">
        <f>Members[[#This Row],[Sequences]]+(Members[[#This Row],[Lyrics]] +Members[[#This Row],[Singing Faces]]+Members[[#This Row],[Presets]]+Members[[#This Row],[Particle Effects]])/5</f>
        <v>#VALUE!</v>
      </c>
    </row>
    <row r="232" spans="2:12" ht="18.75" x14ac:dyDescent="0.3">
      <c r="B232" s="44"/>
      <c r="C232" s="45"/>
      <c r="D232" s="45"/>
      <c r="E232" s="44" t="str">
        <f>IF(Members[[#This Row],[Name]]&lt;&gt;"",COUNTIFS(Shares[Shared by],Members[[#This Row],[Name]],Shares[File Type],"*singing*"),"")</f>
        <v/>
      </c>
      <c r="F232" s="44" t="str">
        <f>IF(Members[[#This Row],[Name]]&lt;&gt;"",COUNTIFS(Shares[Shared by],Members[[#This Row],[Name]],Shares[File Type],"*presets*"),"")</f>
        <v/>
      </c>
      <c r="G232" s="44" t="str">
        <f>IF(Members[[#This Row],[Name]]&lt;&gt;"",COUNTIFS(Shares[Shared by],Members[[#This Row],[Name]],Shares[File Type],"*particle*"),"")</f>
        <v/>
      </c>
      <c r="H232" s="44" t="str">
        <f>IF(Members[[#This Row],[Name]]&lt;&gt;"",SUM(Members[[#This Row],[Sequences]:[Particle Effects]]),"")</f>
        <v/>
      </c>
      <c r="I232" s="46" t="str" cm="1">
        <f t="array" ref="I232">IF(Members[[#This Row],[Name]]&lt;&gt;"",MIN(IF(Shares[Shared by]=Members[[#This Row],[Name]],Shares[Share Date])),"")</f>
        <v/>
      </c>
      <c r="J232" s="46" t="str">
        <f>IF(Members[[#This Row],[Name]]&lt;&gt;"",EDATE(Members[[#This Row],[Date of First Share]],Members[[#This Row],[Sequences]]*6+Members[[#This Row],[Lyrics]]*1+Members[[#This Row],[Singing Faces]]*1+Members[[#This Row],[Presets]]*1+Members[[#This Row],[Particle Effects]]*1),"")</f>
        <v/>
      </c>
      <c r="K232" s="44" t="str">
        <f>IF(Members[[#This Row],[Name]]&lt;&gt;"",IF(Members[[#This Row],[Name]]&lt;&gt;"",IF(Members[[#This Row],[Sequences]]&lt;3,"Youngling",IF(Members[[#This Row],[Rank Number]]&lt;4,"Padawan",IF(Members[[#This Row],[Rank Number]]&lt;6,"Jedi Service Corps",IF(Members[[#This Row],[Rank Number]]&lt;8,"Jedi Knight",IF(Members[[#This Row],[Rank Number]]&lt;10,"Jedi Consular",IF(Members[[#This Row],[Rank Number]]&lt;14,"Jedi Guardian",IF(Members[[#This Row],[Rank Number]]&lt;16,"Jedi Sentinal",IF(Members[[#This Row],[Rank Number]]&lt;20,"Jedi Master",IF(Members[[#This Row],[Rank Number]]&gt;=20,"Master Of The Order",""))))))))),""),"")</f>
        <v/>
      </c>
      <c r="L232" s="43" t="e">
        <f>Members[[#This Row],[Sequences]]+(Members[[#This Row],[Lyrics]] +Members[[#This Row],[Singing Faces]]+Members[[#This Row],[Presets]]+Members[[#This Row],[Particle Effects]])/5</f>
        <v>#VALUE!</v>
      </c>
    </row>
  </sheetData>
  <sheetProtection sort="0" autoFilter="0"/>
  <mergeCells count="4">
    <mergeCell ref="N9:O9"/>
    <mergeCell ref="N6:O6"/>
    <mergeCell ref="N5:O5"/>
    <mergeCell ref="B1:K1"/>
  </mergeCells>
  <conditionalFormatting sqref="J3:J232">
    <cfRule type="cellIs" dxfId="19" priority="27" stopIfTrue="1" operator="lessThan">
      <formula>TODAY()</formula>
    </cfRule>
    <cfRule type="cellIs" dxfId="18" priority="28" stopIfTrue="1" operator="lessThan">
      <formula>EDATE(TODAY(),1)</formula>
    </cfRule>
    <cfRule type="notContainsBlanks" dxfId="17" priority="30">
      <formula>LEN(TRIM(J3))&gt;0</formula>
    </cfRule>
  </conditionalFormatting>
  <conditionalFormatting sqref="K3:K4">
    <cfRule type="cellIs" dxfId="16" priority="20" operator="equal">
      <formula>"JEDI SERVICE CORPS"</formula>
    </cfRule>
    <cfRule type="cellIs" dxfId="15" priority="23" operator="equal">
      <formula>"PADAWAN"</formula>
    </cfRule>
    <cfRule type="cellIs" dxfId="14" priority="26" operator="equal">
      <formula>"YOUNGLING"</formula>
    </cfRule>
  </conditionalFormatting>
  <conditionalFormatting sqref="K4:K226">
    <cfRule type="cellIs" dxfId="13" priority="17" operator="equal">
      <formula>"JEDI SERVICE CORPS"</formula>
    </cfRule>
    <cfRule type="cellIs" dxfId="12" priority="18" operator="equal">
      <formula>"PADAWAN"</formula>
    </cfRule>
    <cfRule type="cellIs" dxfId="11" priority="19" operator="equal">
      <formula>"YOUNGLING"</formula>
    </cfRule>
  </conditionalFormatting>
  <conditionalFormatting sqref="K3:K232">
    <cfRule type="cellIs" dxfId="10" priority="11" operator="equal">
      <formula>"MASTER OF THE ORDER"</formula>
    </cfRule>
    <cfRule type="cellIs" dxfId="9" priority="12" operator="equal">
      <formula>"JEDI MASTER"</formula>
    </cfRule>
    <cfRule type="cellIs" dxfId="8" priority="13" operator="equal">
      <formula>"JEDI SENTINEL"</formula>
    </cfRule>
    <cfRule type="cellIs" dxfId="7" priority="14" operator="equal">
      <formula>"JEDI GUARDIAN"</formula>
    </cfRule>
    <cfRule type="cellIs" dxfId="6" priority="15" operator="equal">
      <formula>"JEDI CONSULAR"</formula>
    </cfRule>
    <cfRule type="cellIs" dxfId="5" priority="16" operator="equal">
      <formula>"JEDI KNIGHT"</formula>
    </cfRule>
  </conditionalFormatting>
  <conditionalFormatting sqref="B160">
    <cfRule type="expression" dxfId="4" priority="4">
      <formula>IF(ISBLANK($H$2),0,SEARCH($H$2, $B160&amp;$D160&amp;$E160&amp;$F160&amp;$G160))</formula>
    </cfRule>
  </conditionalFormatting>
  <conditionalFormatting sqref="B185 B192 B208">
    <cfRule type="expression" dxfId="3" priority="3">
      <formula>IF(ISBLANK($J$1),0,SEARCH($J$1, $B185&amp;$F185&amp;$G185&amp;$H185&amp;$I185))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5614A-7D85-413D-BBC2-E30ED6944787}">
  <dimension ref="B1:I104"/>
  <sheetViews>
    <sheetView topLeftCell="A46" workbookViewId="0">
      <selection activeCell="C23" sqref="C23"/>
    </sheetView>
  </sheetViews>
  <sheetFormatPr defaultRowHeight="15" x14ac:dyDescent="0.25"/>
  <cols>
    <col min="2" max="2" width="63.85546875" customWidth="1"/>
    <col min="3" max="3" width="26.5703125" style="5" customWidth="1"/>
    <col min="4" max="4" width="45.85546875" hidden="1" customWidth="1"/>
    <col min="5" max="5" width="36.85546875" style="13" customWidth="1"/>
    <col min="6" max="6" width="7.85546875" customWidth="1"/>
    <col min="7" max="7" width="10.28515625" customWidth="1"/>
    <col min="9" max="9" width="5" customWidth="1"/>
  </cols>
  <sheetData>
    <row r="1" spans="2:9" ht="23.25" x14ac:dyDescent="0.35">
      <c r="B1" s="106" t="s">
        <v>1645</v>
      </c>
      <c r="C1" s="106"/>
      <c r="D1" s="106"/>
      <c r="E1" s="106"/>
      <c r="F1" s="5"/>
      <c r="G1" s="5"/>
      <c r="H1" s="5"/>
      <c r="I1" s="5"/>
    </row>
    <row r="2" spans="2:9" x14ac:dyDescent="0.25">
      <c r="B2" s="5"/>
      <c r="D2" s="5"/>
      <c r="F2" s="5"/>
      <c r="G2" s="5"/>
      <c r="H2" s="5"/>
      <c r="I2" s="5"/>
    </row>
    <row r="3" spans="2:9" ht="21" x14ac:dyDescent="0.25">
      <c r="B3" s="24" t="s">
        <v>1646</v>
      </c>
      <c r="C3" s="24" t="s">
        <v>1647</v>
      </c>
      <c r="D3" s="24" t="s">
        <v>1648</v>
      </c>
      <c r="E3" s="24" t="s">
        <v>1649</v>
      </c>
      <c r="F3" s="5"/>
      <c r="G3" s="5"/>
      <c r="H3" s="5"/>
      <c r="I3" s="5"/>
    </row>
    <row r="4" spans="2:9" x14ac:dyDescent="0.25">
      <c r="B4" s="27" t="s">
        <v>1650</v>
      </c>
      <c r="C4" s="35" t="s">
        <v>14</v>
      </c>
      <c r="D4" s="25" t="s">
        <v>1651</v>
      </c>
      <c r="E4" s="26" t="str">
        <f>HYPERLINK(Table1[[#This Row],[Link]])</f>
        <v>https://youtu.be/gFaMpuZ-W48</v>
      </c>
      <c r="F4" s="5"/>
      <c r="G4" s="107" t="s">
        <v>1652</v>
      </c>
      <c r="H4" s="107"/>
      <c r="I4" s="108">
        <f>COUNTA(B4:B583)</f>
        <v>97</v>
      </c>
    </row>
    <row r="5" spans="2:9" x14ac:dyDescent="0.25">
      <c r="B5" s="27" t="s">
        <v>1653</v>
      </c>
      <c r="C5" s="35" t="s">
        <v>299</v>
      </c>
      <c r="D5" s="25" t="s">
        <v>1654</v>
      </c>
      <c r="E5" s="26" t="str">
        <f>HYPERLINK(Table1[[#This Row],[Link]])</f>
        <v>https://youtu.be/k9W_07pAO80</v>
      </c>
      <c r="F5" s="5"/>
      <c r="G5" s="107"/>
      <c r="H5" s="107"/>
      <c r="I5" s="108"/>
    </row>
    <row r="6" spans="2:9" x14ac:dyDescent="0.25">
      <c r="B6" s="27" t="s">
        <v>2193</v>
      </c>
      <c r="C6" s="35" t="s">
        <v>14</v>
      </c>
      <c r="D6" s="25" t="s">
        <v>2194</v>
      </c>
      <c r="E6" s="34" t="str">
        <f>HYPERLINK(Table1[[#This Row],[Link]])</f>
        <v>https://youtu.be/iOsCWkXVBkk</v>
      </c>
      <c r="F6" s="5"/>
      <c r="G6" s="5"/>
      <c r="H6" s="5"/>
      <c r="I6" s="5"/>
    </row>
    <row r="7" spans="2:9" x14ac:dyDescent="0.25">
      <c r="B7" s="27" t="s">
        <v>1655</v>
      </c>
      <c r="C7" s="35" t="s">
        <v>14</v>
      </c>
      <c r="D7" s="25" t="s">
        <v>1656</v>
      </c>
      <c r="E7" s="26" t="str">
        <f>HYPERLINK(Table1[[#This Row],[Link]])</f>
        <v>https://youtu.be/OtTwpMTrztw</v>
      </c>
      <c r="F7" s="5"/>
      <c r="G7" s="5"/>
      <c r="H7" s="5"/>
      <c r="I7" s="5"/>
    </row>
    <row r="8" spans="2:9" x14ac:dyDescent="0.25">
      <c r="B8" s="27" t="s">
        <v>1657</v>
      </c>
      <c r="C8" s="35" t="s">
        <v>14</v>
      </c>
      <c r="D8" s="25" t="s">
        <v>1658</v>
      </c>
      <c r="E8" s="26" t="str">
        <f>HYPERLINK(Table1[[#This Row],[Link]])</f>
        <v>https://youtu.be/EOkChwTJbyQ</v>
      </c>
      <c r="F8" s="5"/>
      <c r="G8" s="5"/>
      <c r="H8" s="5"/>
      <c r="I8" s="5"/>
    </row>
    <row r="9" spans="2:9" x14ac:dyDescent="0.25">
      <c r="B9" s="27" t="s">
        <v>1659</v>
      </c>
      <c r="C9" s="35" t="s">
        <v>14</v>
      </c>
      <c r="D9" s="25" t="s">
        <v>1660</v>
      </c>
      <c r="E9" s="26" t="str">
        <f>HYPERLINK(Table1[[#This Row],[Link]])</f>
        <v>https://youtu.be/oy7ixj3rjD4</v>
      </c>
      <c r="F9" s="5"/>
      <c r="G9" s="5"/>
      <c r="H9" s="5"/>
      <c r="I9" s="5"/>
    </row>
    <row r="10" spans="2:9" x14ac:dyDescent="0.25">
      <c r="B10" s="27" t="s">
        <v>1661</v>
      </c>
      <c r="C10" s="35" t="s">
        <v>14</v>
      </c>
      <c r="D10" s="25" t="s">
        <v>1662</v>
      </c>
      <c r="E10" s="26" t="str">
        <f>HYPERLINK(Table1[[#This Row],[Link]])</f>
        <v>https://youtu.be/D9ju1Hqche0</v>
      </c>
      <c r="F10" s="5"/>
      <c r="G10" s="5"/>
      <c r="H10" s="5"/>
      <c r="I10" s="5"/>
    </row>
    <row r="11" spans="2:9" x14ac:dyDescent="0.25">
      <c r="B11" s="27" t="s">
        <v>1663</v>
      </c>
      <c r="C11" s="35" t="s">
        <v>14</v>
      </c>
      <c r="D11" s="25" t="s">
        <v>1664</v>
      </c>
      <c r="E11" s="26" t="str">
        <f>HYPERLINK(Table1[[#This Row],[Link]])</f>
        <v>https://youtu.be/NeLKPGv0snE</v>
      </c>
      <c r="F11" s="5"/>
      <c r="G11" s="5"/>
      <c r="H11" s="5"/>
      <c r="I11" s="5"/>
    </row>
    <row r="12" spans="2:9" x14ac:dyDescent="0.25">
      <c r="B12" s="27" t="s">
        <v>2191</v>
      </c>
      <c r="C12" s="35" t="s">
        <v>2190</v>
      </c>
      <c r="D12" s="25" t="s">
        <v>2192</v>
      </c>
      <c r="E12" s="34" t="str">
        <f>HYPERLINK(Table1[[#This Row],[Link]])</f>
        <v>https://youtu.be/swHPOlKo-m4</v>
      </c>
      <c r="F12" s="5"/>
      <c r="G12" s="5"/>
      <c r="H12" s="5"/>
      <c r="I12" s="5"/>
    </row>
    <row r="13" spans="2:9" x14ac:dyDescent="0.25">
      <c r="B13" s="27" t="s">
        <v>2188</v>
      </c>
      <c r="C13" s="35" t="s">
        <v>2190</v>
      </c>
      <c r="D13" s="25" t="s">
        <v>2189</v>
      </c>
      <c r="E13" s="34" t="str">
        <f>HYPERLINK(Table1[[#This Row],[Link]])</f>
        <v>https://youtu.be/lIZWsvOL2Ms</v>
      </c>
      <c r="F13" s="5"/>
      <c r="G13" s="13"/>
      <c r="H13" s="5"/>
      <c r="I13" s="5"/>
    </row>
    <row r="14" spans="2:9" x14ac:dyDescent="0.25">
      <c r="B14" s="27" t="s">
        <v>1665</v>
      </c>
      <c r="C14" s="35" t="s">
        <v>14</v>
      </c>
      <c r="D14" s="25" t="s">
        <v>1666</v>
      </c>
      <c r="E14" s="26" t="str">
        <f>HYPERLINK(Table1[[#This Row],[Link]])</f>
        <v>https://youtu.be/TErYnlPdwao</v>
      </c>
      <c r="F14" s="5"/>
      <c r="G14" s="5"/>
      <c r="H14" s="5"/>
      <c r="I14" s="5"/>
    </row>
    <row r="15" spans="2:9" x14ac:dyDescent="0.25">
      <c r="B15" s="27" t="s">
        <v>1667</v>
      </c>
      <c r="C15" s="35" t="s">
        <v>14</v>
      </c>
      <c r="D15" s="25" t="s">
        <v>1668</v>
      </c>
      <c r="E15" s="26" t="str">
        <f>HYPERLINK(Table1[[#This Row],[Link]])</f>
        <v>https://youtu.be/VFvQwCUGO2U</v>
      </c>
      <c r="F15" s="5"/>
      <c r="G15" s="5"/>
      <c r="H15" s="5"/>
      <c r="I15" s="5"/>
    </row>
    <row r="16" spans="2:9" x14ac:dyDescent="0.25">
      <c r="B16" s="27" t="s">
        <v>1669</v>
      </c>
      <c r="C16" s="35" t="s">
        <v>14</v>
      </c>
      <c r="D16" s="33" t="s">
        <v>1670</v>
      </c>
      <c r="E16" s="34" t="str">
        <f>HYPERLINK(Table1[[#This Row],[Link]])</f>
        <v>https://youtu.be/ZA6ca0GB2ZM</v>
      </c>
      <c r="F16" s="5"/>
      <c r="G16" s="5"/>
      <c r="H16" s="5"/>
      <c r="I16" s="5"/>
    </row>
    <row r="17" spans="2:5" x14ac:dyDescent="0.25">
      <c r="B17" s="27" t="s">
        <v>1671</v>
      </c>
      <c r="C17" s="35" t="s">
        <v>14</v>
      </c>
      <c r="D17" s="25" t="s">
        <v>1672</v>
      </c>
      <c r="E17" s="26" t="str">
        <f>HYPERLINK(Table1[[#This Row],[Link]])</f>
        <v>https://youtu.be/x98xESnblhY</v>
      </c>
    </row>
    <row r="18" spans="2:5" x14ac:dyDescent="0.25">
      <c r="B18" s="27" t="s">
        <v>1673</v>
      </c>
      <c r="C18" s="35" t="s">
        <v>14</v>
      </c>
      <c r="D18" s="25" t="s">
        <v>1674</v>
      </c>
      <c r="E18" s="26" t="str">
        <f>HYPERLINK(Table1[[#This Row],[Link]])</f>
        <v>https://youtu.be/SJMTCqaQuaA</v>
      </c>
    </row>
    <row r="19" spans="2:5" x14ac:dyDescent="0.25">
      <c r="B19" s="27" t="s">
        <v>1675</v>
      </c>
      <c r="C19" s="35" t="s">
        <v>14</v>
      </c>
      <c r="D19" s="25" t="s">
        <v>1676</v>
      </c>
      <c r="E19" s="26" t="str">
        <f>HYPERLINK(Table1[[#This Row],[Link]])</f>
        <v>https://youtu.be/TSVvwP-kDJ4</v>
      </c>
    </row>
    <row r="20" spans="2:5" x14ac:dyDescent="0.25">
      <c r="B20" s="27" t="s">
        <v>2197</v>
      </c>
      <c r="C20" s="35" t="s">
        <v>14</v>
      </c>
      <c r="D20" s="25" t="s">
        <v>2198</v>
      </c>
      <c r="E20" s="34" t="str">
        <f>HYPERLINK(Table1[[#This Row],[Link]])</f>
        <v>https://youtu.be/Ve5ypa1z6lY</v>
      </c>
    </row>
    <row r="21" spans="2:5" x14ac:dyDescent="0.25">
      <c r="B21" s="27" t="s">
        <v>1677</v>
      </c>
      <c r="C21" s="35" t="s">
        <v>14</v>
      </c>
      <c r="D21" s="25" t="s">
        <v>1678</v>
      </c>
      <c r="E21" s="26" t="str">
        <f>HYPERLINK(Table1[[#This Row],[Link]])</f>
        <v>https://youtu.be/1-jV6TplxDs</v>
      </c>
    </row>
    <row r="22" spans="2:5" x14ac:dyDescent="0.25">
      <c r="B22" s="27" t="s">
        <v>1679</v>
      </c>
      <c r="C22" s="35" t="s">
        <v>14</v>
      </c>
      <c r="D22" s="25" t="s">
        <v>1680</v>
      </c>
      <c r="E22" s="26" t="str">
        <f>HYPERLINK(Table1[[#This Row],[Link]])</f>
        <v>https://youtu.be/H-FEapMUd0g</v>
      </c>
    </row>
    <row r="23" spans="2:5" x14ac:dyDescent="0.25">
      <c r="B23" s="27" t="s">
        <v>1681</v>
      </c>
      <c r="C23" s="35" t="s">
        <v>299</v>
      </c>
      <c r="D23" s="25" t="s">
        <v>1682</v>
      </c>
      <c r="E23" s="26" t="str">
        <f>HYPERLINK(Table1[[#This Row],[Link]])</f>
        <v>https://youtu.be/9hZfjgKP_qw</v>
      </c>
    </row>
    <row r="24" spans="2:5" x14ac:dyDescent="0.25">
      <c r="B24" s="27" t="s">
        <v>1683</v>
      </c>
      <c r="C24" s="35" t="s">
        <v>14</v>
      </c>
      <c r="D24" s="25" t="s">
        <v>1684</v>
      </c>
      <c r="E24" s="26" t="str">
        <f>HYPERLINK(Table1[[#This Row],[Link]])</f>
        <v>https://youtu.be/ -WnnL361It4</v>
      </c>
    </row>
    <row r="25" spans="2:5" x14ac:dyDescent="0.25">
      <c r="B25" s="27" t="s">
        <v>1685</v>
      </c>
      <c r="C25" s="35" t="s">
        <v>14</v>
      </c>
      <c r="D25" s="25" t="s">
        <v>1686</v>
      </c>
      <c r="E25" s="26" t="str">
        <f>HYPERLINK(Table1[[#This Row],[Link]])</f>
        <v>https://youtu.be/i9q7g53qAr0</v>
      </c>
    </row>
    <row r="26" spans="2:5" x14ac:dyDescent="0.25">
      <c r="B26" s="27" t="s">
        <v>1687</v>
      </c>
      <c r="C26" s="35" t="s">
        <v>14</v>
      </c>
      <c r="D26" s="25" t="s">
        <v>1688</v>
      </c>
      <c r="E26" s="26" t="str">
        <f>HYPERLINK(Table1[[#This Row],[Link]])</f>
        <v>https://youtu.be/VATpl_ZTI2A</v>
      </c>
    </row>
    <row r="27" spans="2:5" x14ac:dyDescent="0.25">
      <c r="B27" s="27" t="s">
        <v>1689</v>
      </c>
      <c r="C27" s="35" t="s">
        <v>14</v>
      </c>
      <c r="D27" s="25" t="s">
        <v>1690</v>
      </c>
      <c r="E27" s="26" t="str">
        <f>HYPERLINK(Table1[[#This Row],[Link]])</f>
        <v>https://youtu.be/zVQzrcgoiFs</v>
      </c>
    </row>
    <row r="28" spans="2:5" x14ac:dyDescent="0.25">
      <c r="B28" s="27" t="s">
        <v>1691</v>
      </c>
      <c r="C28" s="35" t="s">
        <v>14</v>
      </c>
      <c r="D28" s="25" t="s">
        <v>1692</v>
      </c>
      <c r="E28" s="26" t="str">
        <f>HYPERLINK(Table1[[#This Row],[Link]])</f>
        <v>https://youtu.be/kfuo8o53TNg</v>
      </c>
    </row>
    <row r="29" spans="2:5" x14ac:dyDescent="0.25">
      <c r="B29" s="27" t="s">
        <v>1693</v>
      </c>
      <c r="C29" s="35" t="s">
        <v>299</v>
      </c>
      <c r="D29" s="25" t="s">
        <v>1694</v>
      </c>
      <c r="E29" s="26" t="str">
        <f>HYPERLINK(Table1[[#This Row],[Link]])</f>
        <v>https://youtu.be/VpvV2kp3GN0</v>
      </c>
    </row>
    <row r="30" spans="2:5" x14ac:dyDescent="0.25">
      <c r="B30" s="27" t="s">
        <v>1695</v>
      </c>
      <c r="C30" s="35" t="s">
        <v>14</v>
      </c>
      <c r="D30" s="25" t="s">
        <v>1696</v>
      </c>
      <c r="E30" s="26" t="str">
        <f>HYPERLINK(Table1[[#This Row],[Link]])</f>
        <v>https://youtu.be/Z5aOMEnpdO0</v>
      </c>
    </row>
    <row r="31" spans="2:5" x14ac:dyDescent="0.25">
      <c r="B31" s="27" t="s">
        <v>1697</v>
      </c>
      <c r="C31" s="35" t="s">
        <v>14</v>
      </c>
      <c r="D31" s="25" t="s">
        <v>1698</v>
      </c>
      <c r="E31" s="26" t="str">
        <f>HYPERLINK(Table1[[#This Row],[Link]])</f>
        <v>https://youtu.be/kh8V2ww-gDk</v>
      </c>
    </row>
    <row r="32" spans="2:5" x14ac:dyDescent="0.25">
      <c r="B32" s="27" t="s">
        <v>1699</v>
      </c>
      <c r="C32" s="35" t="s">
        <v>14</v>
      </c>
      <c r="D32" s="25" t="s">
        <v>1700</v>
      </c>
      <c r="E32" s="26" t="str">
        <f>HYPERLINK(Table1[[#This Row],[Link]])</f>
        <v>https://youtu.be/MEIUr29gneo</v>
      </c>
    </row>
    <row r="33" spans="2:5" x14ac:dyDescent="0.25">
      <c r="B33" s="27" t="s">
        <v>1699</v>
      </c>
      <c r="C33" s="35" t="s">
        <v>14</v>
      </c>
      <c r="D33" s="25" t="s">
        <v>1701</v>
      </c>
      <c r="E33" s="26" t="str">
        <f>HYPERLINK(Table1[[#This Row],[Link]])</f>
        <v>https://youtu.be/68R6g_940WQ</v>
      </c>
    </row>
    <row r="34" spans="2:5" x14ac:dyDescent="0.25">
      <c r="B34" s="27" t="s">
        <v>2195</v>
      </c>
      <c r="C34" s="35" t="s">
        <v>14</v>
      </c>
      <c r="D34" s="25" t="s">
        <v>2196</v>
      </c>
      <c r="E34" s="34" t="str">
        <f>HYPERLINK(Table1[[#This Row],[Link]])</f>
        <v>https://youtu.be/wxCxgQ6eZi8</v>
      </c>
    </row>
    <row r="35" spans="2:5" x14ac:dyDescent="0.25">
      <c r="B35" s="27" t="s">
        <v>1702</v>
      </c>
      <c r="C35" s="35" t="s">
        <v>14</v>
      </c>
      <c r="D35" s="25" t="s">
        <v>1703</v>
      </c>
      <c r="E35" s="26" t="str">
        <f>HYPERLINK(Table1[[#This Row],[Link]])</f>
        <v>https://youtu.be/HeublQpPYnA</v>
      </c>
    </row>
    <row r="36" spans="2:5" x14ac:dyDescent="0.25">
      <c r="B36" s="27" t="s">
        <v>1704</v>
      </c>
      <c r="C36" s="35" t="s">
        <v>299</v>
      </c>
      <c r="D36" s="25" t="s">
        <v>1705</v>
      </c>
      <c r="E36" s="26" t="str">
        <f>HYPERLINK(Table1[[#This Row],[Link]])</f>
        <v>https://youtu.be/W2Z-ZXHicHc</v>
      </c>
    </row>
    <row r="37" spans="2:5" x14ac:dyDescent="0.25">
      <c r="B37" s="27" t="s">
        <v>1706</v>
      </c>
      <c r="C37" s="35" t="s">
        <v>14</v>
      </c>
      <c r="D37" s="33" t="s">
        <v>1707</v>
      </c>
      <c r="E37" s="26" t="str">
        <f>HYPERLINK(Table1[[#This Row],[Link]])</f>
        <v>https://youtu.be/MuN-ZN_8hJY</v>
      </c>
    </row>
    <row r="38" spans="2:5" x14ac:dyDescent="0.25">
      <c r="B38" s="27" t="s">
        <v>1708</v>
      </c>
      <c r="C38" s="35" t="s">
        <v>14</v>
      </c>
      <c r="D38" s="25" t="s">
        <v>1709</v>
      </c>
      <c r="E38" s="26" t="str">
        <f>HYPERLINK(Table1[[#This Row],[Link]])</f>
        <v>https://youtu.be/yebdI7QKlHs</v>
      </c>
    </row>
    <row r="39" spans="2:5" x14ac:dyDescent="0.25">
      <c r="B39" s="27" t="s">
        <v>1710</v>
      </c>
      <c r="C39" s="35" t="s">
        <v>14</v>
      </c>
      <c r="D39" s="25" t="s">
        <v>1711</v>
      </c>
      <c r="E39" s="26" t="str">
        <f>HYPERLINK(Table1[[#This Row],[Link]])</f>
        <v>https://youtu.be/t87b1ArGXXQ</v>
      </c>
    </row>
    <row r="40" spans="2:5" x14ac:dyDescent="0.25">
      <c r="B40" s="27" t="s">
        <v>1712</v>
      </c>
      <c r="C40" s="35" t="s">
        <v>14</v>
      </c>
      <c r="D40" s="25" t="s">
        <v>1713</v>
      </c>
      <c r="E40" s="26" t="str">
        <f>HYPERLINK(Table1[[#This Row],[Link]])</f>
        <v>https://youtu.be/q2Zw9D3pr60</v>
      </c>
    </row>
    <row r="41" spans="2:5" x14ac:dyDescent="0.25">
      <c r="B41" s="27" t="s">
        <v>1714</v>
      </c>
      <c r="C41" s="35" t="s">
        <v>14</v>
      </c>
      <c r="D41" s="25" t="s">
        <v>1715</v>
      </c>
      <c r="E41" s="26" t="str">
        <f>HYPERLINK(Table1[[#This Row],[Link]])</f>
        <v>https://youtu.be/fJRtGovH4cs</v>
      </c>
    </row>
    <row r="42" spans="2:5" x14ac:dyDescent="0.25">
      <c r="B42" s="27" t="s">
        <v>2199</v>
      </c>
      <c r="C42" s="35" t="s">
        <v>14</v>
      </c>
      <c r="D42" s="25" t="s">
        <v>2200</v>
      </c>
      <c r="E42" s="34" t="str">
        <f>HYPERLINK(Table1[[#This Row],[Link]])</f>
        <v>https://youtu.be/mOYF49sjO7E</v>
      </c>
    </row>
    <row r="43" spans="2:5" x14ac:dyDescent="0.25">
      <c r="B43" s="27" t="s">
        <v>1716</v>
      </c>
      <c r="C43" s="35" t="s">
        <v>14</v>
      </c>
      <c r="D43" s="25" t="s">
        <v>1717</v>
      </c>
      <c r="E43" s="26" t="str">
        <f>HYPERLINK(Table1[[#This Row],[Link]])</f>
        <v>https://youtu.be/3ORz07_7wxY</v>
      </c>
    </row>
    <row r="44" spans="2:5" x14ac:dyDescent="0.25">
      <c r="B44" s="27" t="s">
        <v>1718</v>
      </c>
      <c r="C44" s="35" t="s">
        <v>14</v>
      </c>
      <c r="D44" s="25" t="s">
        <v>1719</v>
      </c>
      <c r="E44" s="26" t="str">
        <f>HYPERLINK(Table1[[#This Row],[Link]])</f>
        <v>https://youtu.be/_lDS8rePwP4</v>
      </c>
    </row>
    <row r="45" spans="2:5" x14ac:dyDescent="0.25">
      <c r="B45" s="27" t="s">
        <v>1720</v>
      </c>
      <c r="C45" s="35" t="s">
        <v>14</v>
      </c>
      <c r="D45" s="25" t="s">
        <v>1721</v>
      </c>
      <c r="E45" s="26" t="str">
        <f>HYPERLINK(Table1[[#This Row],[Link]])</f>
        <v>https://youtu.be/217yHhL-OCo</v>
      </c>
    </row>
    <row r="46" spans="2:5" x14ac:dyDescent="0.25">
      <c r="B46" s="27" t="s">
        <v>1722</v>
      </c>
      <c r="C46" s="35" t="s">
        <v>14</v>
      </c>
      <c r="D46" s="25" t="s">
        <v>1723</v>
      </c>
      <c r="E46" s="26" t="str">
        <f>HYPERLINK(Table1[[#This Row],[Link]])</f>
        <v>https://youtu.be/cYIZnLwut24</v>
      </c>
    </row>
    <row r="47" spans="2:5" x14ac:dyDescent="0.25">
      <c r="B47" s="27" t="s">
        <v>1724</v>
      </c>
      <c r="C47" s="35" t="s">
        <v>14</v>
      </c>
      <c r="D47" s="25" t="s">
        <v>1725</v>
      </c>
      <c r="E47" s="26" t="str">
        <f>HYPERLINK(Table1[[#This Row],[Link]])</f>
        <v>https://youtu.be/jT6RukPtitU</v>
      </c>
    </row>
    <row r="48" spans="2:5" x14ac:dyDescent="0.25">
      <c r="B48" s="27" t="s">
        <v>1726</v>
      </c>
      <c r="C48" s="35" t="s">
        <v>14</v>
      </c>
      <c r="D48" s="25" t="s">
        <v>1727</v>
      </c>
      <c r="E48" s="26" t="str">
        <f>HYPERLINK(Table1[[#This Row],[Link]])</f>
        <v>https://youtu.be/hs6AfI134s4</v>
      </c>
    </row>
    <row r="49" spans="2:5" x14ac:dyDescent="0.25">
      <c r="B49" s="27" t="s">
        <v>1728</v>
      </c>
      <c r="C49" s="35" t="s">
        <v>14</v>
      </c>
      <c r="D49" s="25" t="s">
        <v>1729</v>
      </c>
      <c r="E49" s="26" t="str">
        <f>HYPERLINK(Table1[[#This Row],[Link]])</f>
        <v>https://youtu.be/_t5gcPhRN-w</v>
      </c>
    </row>
    <row r="50" spans="2:5" x14ac:dyDescent="0.25">
      <c r="B50" s="27" t="s">
        <v>1730</v>
      </c>
      <c r="C50" s="35" t="s">
        <v>14</v>
      </c>
      <c r="D50" s="25" t="s">
        <v>1731</v>
      </c>
      <c r="E50" s="26" t="str">
        <f>HYPERLINK(Table1[[#This Row],[Link]])</f>
        <v>https://youtu.be/fGqe8OqS-ug</v>
      </c>
    </row>
    <row r="51" spans="2:5" x14ac:dyDescent="0.25">
      <c r="B51" s="27" t="s">
        <v>1732</v>
      </c>
      <c r="C51" s="35" t="s">
        <v>14</v>
      </c>
      <c r="D51" s="25" t="s">
        <v>1733</v>
      </c>
      <c r="E51" s="26" t="str">
        <f>HYPERLINK(Table1[[#This Row],[Link]])</f>
        <v>https://youtu.be/MSSxAk2kXNk</v>
      </c>
    </row>
    <row r="52" spans="2:5" x14ac:dyDescent="0.25">
      <c r="B52" s="27" t="s">
        <v>1734</v>
      </c>
      <c r="C52" s="35" t="s">
        <v>14</v>
      </c>
      <c r="D52" s="25" t="s">
        <v>1735</v>
      </c>
      <c r="E52" s="26" t="str">
        <f>HYPERLINK(Table1[[#This Row],[Link]])</f>
        <v>https://youtu.be/ -MWHvj6EgAc</v>
      </c>
    </row>
    <row r="53" spans="2:5" x14ac:dyDescent="0.25">
      <c r="B53" s="27" t="s">
        <v>1736</v>
      </c>
      <c r="C53" s="35" t="s">
        <v>14</v>
      </c>
      <c r="D53" s="25" t="s">
        <v>1737</v>
      </c>
      <c r="E53" s="26" t="str">
        <f>HYPERLINK(Table1[[#This Row],[Link]])</f>
        <v>https://youtu.be/iUs722UCx3Q</v>
      </c>
    </row>
    <row r="54" spans="2:5" x14ac:dyDescent="0.25">
      <c r="B54" s="27" t="s">
        <v>1738</v>
      </c>
      <c r="C54" s="35" t="s">
        <v>14</v>
      </c>
      <c r="D54" s="25" t="s">
        <v>1739</v>
      </c>
      <c r="E54" s="26" t="str">
        <f>HYPERLINK(Table1[[#This Row],[Link]])</f>
        <v>https://youtu.be/S3V9XQFcBnU</v>
      </c>
    </row>
    <row r="55" spans="2:5" x14ac:dyDescent="0.25">
      <c r="B55" s="27" t="s">
        <v>1740</v>
      </c>
      <c r="C55" s="35" t="s">
        <v>14</v>
      </c>
      <c r="D55" s="25" t="s">
        <v>1741</v>
      </c>
      <c r="E55" s="26" t="str">
        <f>HYPERLINK(Table1[[#This Row],[Link]])</f>
        <v>https://youtu.be/hTqRxaL0J-k</v>
      </c>
    </row>
    <row r="56" spans="2:5" x14ac:dyDescent="0.25">
      <c r="B56" s="27" t="s">
        <v>1742</v>
      </c>
      <c r="C56" s="35" t="s">
        <v>14</v>
      </c>
      <c r="D56" s="25" t="s">
        <v>1743</v>
      </c>
      <c r="E56" s="26" t="str">
        <f>HYPERLINK(Table1[[#This Row],[Link]])</f>
        <v>https://youtu.be/Wdhwq38JUAs</v>
      </c>
    </row>
    <row r="57" spans="2:5" x14ac:dyDescent="0.25">
      <c r="B57" s="27" t="s">
        <v>1744</v>
      </c>
      <c r="C57" s="35" t="s">
        <v>14</v>
      </c>
      <c r="D57" s="25" t="s">
        <v>1745</v>
      </c>
      <c r="E57" s="26" t="str">
        <f>HYPERLINK(Table1[[#This Row],[Link]])</f>
        <v>https://youtu.be/FKKtTrwH6TA</v>
      </c>
    </row>
    <row r="58" spans="2:5" x14ac:dyDescent="0.25">
      <c r="B58" s="27" t="s">
        <v>1746</v>
      </c>
      <c r="C58" s="35" t="s">
        <v>14</v>
      </c>
      <c r="D58" s="25" t="s">
        <v>1747</v>
      </c>
      <c r="E58" s="26" t="str">
        <f>HYPERLINK(Table1[[#This Row],[Link]])</f>
        <v>https://youtu.be/59T04cGRCto</v>
      </c>
    </row>
    <row r="59" spans="2:5" x14ac:dyDescent="0.25">
      <c r="B59" s="27" t="s">
        <v>1748</v>
      </c>
      <c r="C59" s="35" t="s">
        <v>14</v>
      </c>
      <c r="D59" s="25" t="s">
        <v>1749</v>
      </c>
      <c r="E59" s="26" t="str">
        <f>HYPERLINK(Table1[[#This Row],[Link]])</f>
        <v>https://youtu.be/ZGOhKso0qnk</v>
      </c>
    </row>
    <row r="60" spans="2:5" x14ac:dyDescent="0.25">
      <c r="B60" s="27" t="s">
        <v>1750</v>
      </c>
      <c r="C60" s="35" t="s">
        <v>14</v>
      </c>
      <c r="D60" s="25" t="s">
        <v>1751</v>
      </c>
      <c r="E60" s="26" t="str">
        <f>HYPERLINK(Table1[[#This Row],[Link]])</f>
        <v>https://youtu.be/elhzV4A4dA4</v>
      </c>
    </row>
    <row r="61" spans="2:5" x14ac:dyDescent="0.25">
      <c r="B61" s="27" t="s">
        <v>1752</v>
      </c>
      <c r="C61" s="35" t="s">
        <v>14</v>
      </c>
      <c r="D61" s="25" t="s">
        <v>1753</v>
      </c>
      <c r="E61" s="26" t="str">
        <f>HYPERLINK(Table1[[#This Row],[Link]])</f>
        <v>https://youtu.be/Jev4SlwvZ_w</v>
      </c>
    </row>
    <row r="62" spans="2:5" x14ac:dyDescent="0.25">
      <c r="B62" s="27" t="s">
        <v>1754</v>
      </c>
      <c r="C62" s="35" t="s">
        <v>14</v>
      </c>
      <c r="D62" s="25" t="s">
        <v>1755</v>
      </c>
      <c r="E62" s="26" t="str">
        <f>HYPERLINK(Table1[[#This Row],[Link]])</f>
        <v>https://youtu.be/gTpn8_OHdUU</v>
      </c>
    </row>
    <row r="63" spans="2:5" x14ac:dyDescent="0.25">
      <c r="B63" s="27" t="s">
        <v>1756</v>
      </c>
      <c r="C63" s="35" t="s">
        <v>14</v>
      </c>
      <c r="D63" s="25" t="s">
        <v>1757</v>
      </c>
      <c r="E63" s="26" t="str">
        <f>HYPERLINK(Table1[[#This Row],[Link]])</f>
        <v>https://youtu.be/u7NOANEW5J8</v>
      </c>
    </row>
    <row r="64" spans="2:5" x14ac:dyDescent="0.25">
      <c r="B64" s="27" t="s">
        <v>1758</v>
      </c>
      <c r="C64" s="35" t="s">
        <v>14</v>
      </c>
      <c r="D64" s="25" t="s">
        <v>1759</v>
      </c>
      <c r="E64" s="26" t="str">
        <f>HYPERLINK(Table1[[#This Row],[Link]])</f>
        <v>https://youtu.be/uyHOp5gfMXs</v>
      </c>
    </row>
    <row r="65" spans="2:5" x14ac:dyDescent="0.25">
      <c r="B65" s="27" t="s">
        <v>1760</v>
      </c>
      <c r="C65" s="35" t="s">
        <v>14</v>
      </c>
      <c r="D65" s="25" t="s">
        <v>1761</v>
      </c>
      <c r="E65" s="26" t="str">
        <f>HYPERLINK(Table1[[#This Row],[Link]])</f>
        <v>https://youtu.be/4hLHKYUkcu4</v>
      </c>
    </row>
    <row r="66" spans="2:5" x14ac:dyDescent="0.25">
      <c r="B66" s="27" t="s">
        <v>1762</v>
      </c>
      <c r="C66" s="35" t="s">
        <v>14</v>
      </c>
      <c r="D66" s="25" t="s">
        <v>1763</v>
      </c>
      <c r="E66" s="26" t="str">
        <f>HYPERLINK(Table1[[#This Row],[Link]])</f>
        <v>https://youtu.be/D1MTGiep8C4</v>
      </c>
    </row>
    <row r="67" spans="2:5" x14ac:dyDescent="0.25">
      <c r="B67" s="27" t="s">
        <v>1764</v>
      </c>
      <c r="C67" s="35" t="s">
        <v>14</v>
      </c>
      <c r="D67" s="25" t="s">
        <v>1765</v>
      </c>
      <c r="E67" s="26" t="str">
        <f>HYPERLINK(Table1[[#This Row],[Link]])</f>
        <v>https://youtu.be/kGr5OirgUJ0</v>
      </c>
    </row>
    <row r="68" spans="2:5" x14ac:dyDescent="0.25">
      <c r="B68" s="27" t="s">
        <v>1766</v>
      </c>
      <c r="C68" s="35" t="s">
        <v>14</v>
      </c>
      <c r="D68" s="25" t="s">
        <v>1767</v>
      </c>
      <c r="E68" s="26" t="str">
        <f>HYPERLINK(Table1[[#This Row],[Link]])</f>
        <v>https://youtu.be/UZ26xgirm6w</v>
      </c>
    </row>
    <row r="69" spans="2:5" x14ac:dyDescent="0.25">
      <c r="B69" s="27" t="s">
        <v>1768</v>
      </c>
      <c r="C69" s="35" t="s">
        <v>14</v>
      </c>
      <c r="D69" s="25" t="s">
        <v>1769</v>
      </c>
      <c r="E69" s="26" t="str">
        <f>HYPERLINK(Table1[[#This Row],[Link]])</f>
        <v>https://youtu.be/icV-uA1LDmM</v>
      </c>
    </row>
    <row r="70" spans="2:5" x14ac:dyDescent="0.25">
      <c r="B70" s="27" t="s">
        <v>1770</v>
      </c>
      <c r="C70" s="35" t="s">
        <v>14</v>
      </c>
      <c r="D70" s="25" t="s">
        <v>1771</v>
      </c>
      <c r="E70" s="26" t="str">
        <f>HYPERLINK(Table1[[#This Row],[Link]])</f>
        <v>https://youtu.be/IRMR9EHmqEM</v>
      </c>
    </row>
    <row r="71" spans="2:5" x14ac:dyDescent="0.25">
      <c r="B71" s="27" t="s">
        <v>1772</v>
      </c>
      <c r="C71" s="35" t="s">
        <v>14</v>
      </c>
      <c r="D71" s="25" t="s">
        <v>1773</v>
      </c>
      <c r="E71" s="26" t="str">
        <f>HYPERLINK(Table1[[#This Row],[Link]])</f>
        <v>https://youtu.be/8Z3iF76O_PA</v>
      </c>
    </row>
    <row r="72" spans="2:5" x14ac:dyDescent="0.25">
      <c r="B72" s="27" t="s">
        <v>1774</v>
      </c>
      <c r="C72" s="35" t="s">
        <v>14</v>
      </c>
      <c r="D72" s="25" t="s">
        <v>1775</v>
      </c>
      <c r="E72" s="26" t="str">
        <f>HYPERLINK(Table1[[#This Row],[Link]])</f>
        <v>https://youtu.be/hv2nQimkq90</v>
      </c>
    </row>
    <row r="73" spans="2:5" x14ac:dyDescent="0.25">
      <c r="B73" s="27" t="s">
        <v>1776</v>
      </c>
      <c r="C73" s="35" t="s">
        <v>14</v>
      </c>
      <c r="D73" s="25" t="s">
        <v>1777</v>
      </c>
      <c r="E73" s="26" t="str">
        <f>HYPERLINK(Table1[[#This Row],[Link]])</f>
        <v>https://youtu.be/tzbIC3lZz6k</v>
      </c>
    </row>
    <row r="74" spans="2:5" x14ac:dyDescent="0.25">
      <c r="B74" s="27" t="s">
        <v>1778</v>
      </c>
      <c r="C74" s="35" t="s">
        <v>14</v>
      </c>
      <c r="D74" s="25" t="s">
        <v>1779</v>
      </c>
      <c r="E74" s="26" t="str">
        <f>HYPERLINK(Table1[[#This Row],[Link]])</f>
        <v>https://youtu.be/jlfVCvvaCOQ</v>
      </c>
    </row>
    <row r="75" spans="2:5" x14ac:dyDescent="0.25">
      <c r="B75" s="27" t="s">
        <v>1780</v>
      </c>
      <c r="C75" s="35" t="s">
        <v>14</v>
      </c>
      <c r="D75" s="25" t="s">
        <v>1781</v>
      </c>
      <c r="E75" s="26" t="str">
        <f>HYPERLINK(Table1[[#This Row],[Link]])</f>
        <v>https://youtu.be/aImFNKYXE_Y</v>
      </c>
    </row>
    <row r="76" spans="2:5" x14ac:dyDescent="0.25">
      <c r="B76" s="27" t="s">
        <v>1782</v>
      </c>
      <c r="C76" s="35" t="s">
        <v>14</v>
      </c>
      <c r="D76" s="25" t="s">
        <v>1783</v>
      </c>
      <c r="E76" s="26" t="str">
        <f>HYPERLINK(Table1[[#This Row],[Link]])</f>
        <v>https://youtu.be/Ev2QpYaow6w</v>
      </c>
    </row>
    <row r="77" spans="2:5" x14ac:dyDescent="0.25">
      <c r="B77" s="27" t="s">
        <v>1784</v>
      </c>
      <c r="C77" s="35" t="s">
        <v>14</v>
      </c>
      <c r="D77" s="25" t="s">
        <v>1785</v>
      </c>
      <c r="E77" s="26" t="str">
        <f>HYPERLINK(Table1[[#This Row],[Link]])</f>
        <v>https://youtu.be/osYPsK3vAsE</v>
      </c>
    </row>
    <row r="78" spans="2:5" x14ac:dyDescent="0.25">
      <c r="B78" s="27" t="s">
        <v>1786</v>
      </c>
      <c r="C78" s="35" t="s">
        <v>14</v>
      </c>
      <c r="D78" s="25" t="s">
        <v>1787</v>
      </c>
      <c r="E78" s="26" t="str">
        <f>HYPERLINK(Table1[[#This Row],[Link]])</f>
        <v>https://youtu.be/VygKUouKUHU</v>
      </c>
    </row>
    <row r="79" spans="2:5" x14ac:dyDescent="0.25">
      <c r="B79" s="27" t="s">
        <v>1788</v>
      </c>
      <c r="C79" s="35" t="s">
        <v>14</v>
      </c>
      <c r="D79" s="25" t="s">
        <v>1789</v>
      </c>
      <c r="E79" s="26" t="str">
        <f>HYPERLINK(Table1[[#This Row],[Link]])</f>
        <v>https://youtu.be/B4TADbohioM</v>
      </c>
    </row>
    <row r="80" spans="2:5" x14ac:dyDescent="0.25">
      <c r="B80" s="27" t="s">
        <v>1790</v>
      </c>
      <c r="C80" s="35" t="s">
        <v>14</v>
      </c>
      <c r="D80" s="25" t="s">
        <v>1791</v>
      </c>
      <c r="E80" s="26" t="str">
        <f>HYPERLINK(Table1[[#This Row],[Link]])</f>
        <v>https://youtu.be/v1m6EpBlJQg</v>
      </c>
    </row>
    <row r="81" spans="2:5" x14ac:dyDescent="0.25">
      <c r="B81" s="27" t="s">
        <v>1792</v>
      </c>
      <c r="C81" s="35" t="s">
        <v>14</v>
      </c>
      <c r="D81" s="25" t="s">
        <v>1793</v>
      </c>
      <c r="E81" s="26" t="str">
        <f>HYPERLINK(Table1[[#This Row],[Link]])</f>
        <v>https://youtu.be/OElrqZAo6oA</v>
      </c>
    </row>
    <row r="82" spans="2:5" x14ac:dyDescent="0.25">
      <c r="B82" s="27" t="s">
        <v>1794</v>
      </c>
      <c r="C82" s="35" t="s">
        <v>14</v>
      </c>
      <c r="D82" s="25" t="s">
        <v>1795</v>
      </c>
      <c r="E82" s="26" t="str">
        <f>HYPERLINK(Table1[[#This Row],[Link]])</f>
        <v>https://youtu.be/9Be6Tee7rag</v>
      </c>
    </row>
    <row r="83" spans="2:5" x14ac:dyDescent="0.25">
      <c r="B83" s="27" t="s">
        <v>1796</v>
      </c>
      <c r="C83" s="35" t="s">
        <v>14</v>
      </c>
      <c r="D83" s="25" t="s">
        <v>1797</v>
      </c>
      <c r="E83" s="26" t="str">
        <f>HYPERLINK(Table1[[#This Row],[Link]])</f>
        <v>https://youtu.be/dZE_cGzJ0mw</v>
      </c>
    </row>
    <row r="84" spans="2:5" x14ac:dyDescent="0.25">
      <c r="B84" s="27" t="s">
        <v>1798</v>
      </c>
      <c r="C84" s="35" t="s">
        <v>14</v>
      </c>
      <c r="D84" s="25" t="s">
        <v>1799</v>
      </c>
      <c r="E84" s="26" t="str">
        <f>HYPERLINK(Table1[[#This Row],[Link]])</f>
        <v>https://youtu.be/pJn0twtwGm4</v>
      </c>
    </row>
    <row r="85" spans="2:5" x14ac:dyDescent="0.25">
      <c r="B85" s="27" t="s">
        <v>1800</v>
      </c>
      <c r="C85" s="35" t="s">
        <v>14</v>
      </c>
      <c r="D85" s="25" t="s">
        <v>1801</v>
      </c>
      <c r="E85" s="26" t="str">
        <f>HYPERLINK(Table1[[#This Row],[Link]])</f>
        <v>https://youtu.be/c0bNdIVguGA</v>
      </c>
    </row>
    <row r="86" spans="2:5" x14ac:dyDescent="0.25">
      <c r="B86" s="27" t="s">
        <v>1802</v>
      </c>
      <c r="C86" s="35" t="s">
        <v>14</v>
      </c>
      <c r="D86" s="25" t="s">
        <v>1803</v>
      </c>
      <c r="E86" s="26" t="str">
        <f>HYPERLINK(Table1[[#This Row],[Link]])</f>
        <v>https://youtu.be/QWQ37CoI8js</v>
      </c>
    </row>
    <row r="87" spans="2:5" x14ac:dyDescent="0.25">
      <c r="B87" s="27" t="s">
        <v>1804</v>
      </c>
      <c r="C87" s="35" t="s">
        <v>14</v>
      </c>
      <c r="D87" s="25" t="s">
        <v>1805</v>
      </c>
      <c r="E87" s="26" t="str">
        <f>HYPERLINK(Table1[[#This Row],[Link]])</f>
        <v>https://youtu.be/iwl82K_Yeps</v>
      </c>
    </row>
    <row r="88" spans="2:5" x14ac:dyDescent="0.25">
      <c r="B88" s="27" t="s">
        <v>1806</v>
      </c>
      <c r="C88" s="35" t="s">
        <v>14</v>
      </c>
      <c r="D88" s="25" t="s">
        <v>1807</v>
      </c>
      <c r="E88" s="26" t="str">
        <f>HYPERLINK(Table1[[#This Row],[Link]])</f>
        <v>https://youtu.be/vKnUB5ob7cs</v>
      </c>
    </row>
    <row r="89" spans="2:5" x14ac:dyDescent="0.25">
      <c r="B89" s="27" t="s">
        <v>1808</v>
      </c>
      <c r="C89" s="35" t="s">
        <v>14</v>
      </c>
      <c r="D89" s="25" t="s">
        <v>1809</v>
      </c>
      <c r="E89" s="26" t="str">
        <f>HYPERLINK(Table1[[#This Row],[Link]])</f>
        <v>https://youtu.be/m6E4fau70W8</v>
      </c>
    </row>
    <row r="90" spans="2:5" x14ac:dyDescent="0.25">
      <c r="B90" s="27" t="s">
        <v>1810</v>
      </c>
      <c r="C90" s="35" t="s">
        <v>14</v>
      </c>
      <c r="D90" s="25" t="s">
        <v>1811</v>
      </c>
      <c r="E90" s="26" t="str">
        <f>HYPERLINK(Table1[[#This Row],[Link]])</f>
        <v>https://youtu.be/cVTfKPYxocA</v>
      </c>
    </row>
    <row r="91" spans="2:5" x14ac:dyDescent="0.25">
      <c r="B91" s="27" t="s">
        <v>1812</v>
      </c>
      <c r="C91" s="35" t="s">
        <v>14</v>
      </c>
      <c r="D91" s="25" t="s">
        <v>1813</v>
      </c>
      <c r="E91" s="26" t="str">
        <f>HYPERLINK(Table1[[#This Row],[Link]])</f>
        <v>https://youtu.be/7lf1cBEUq2w</v>
      </c>
    </row>
    <row r="92" spans="2:5" x14ac:dyDescent="0.25">
      <c r="B92" s="27" t="s">
        <v>1814</v>
      </c>
      <c r="C92" s="35" t="s">
        <v>14</v>
      </c>
      <c r="D92" s="25" t="s">
        <v>1815</v>
      </c>
      <c r="E92" s="26" t="str">
        <f>HYPERLINK(Table1[[#This Row],[Link]])</f>
        <v>https://youtu.be/hfGpk3yGm2U</v>
      </c>
    </row>
    <row r="93" spans="2:5" x14ac:dyDescent="0.25">
      <c r="B93" s="27" t="s">
        <v>1816</v>
      </c>
      <c r="C93" s="35" t="s">
        <v>14</v>
      </c>
      <c r="D93" s="25" t="s">
        <v>1817</v>
      </c>
      <c r="E93" s="26" t="str">
        <f>HYPERLINK(Table1[[#This Row],[Link]])</f>
        <v>https://youtu.be/J9qPWXMo1_0</v>
      </c>
    </row>
    <row r="94" spans="2:5" x14ac:dyDescent="0.25">
      <c r="B94" s="27" t="s">
        <v>1818</v>
      </c>
      <c r="C94" s="35" t="s">
        <v>14</v>
      </c>
      <c r="D94" s="25" t="s">
        <v>1819</v>
      </c>
      <c r="E94" s="26" t="str">
        <f>HYPERLINK(Table1[[#This Row],[Link]])</f>
        <v>https://youtu.be/Q9vpMz4I6K4</v>
      </c>
    </row>
    <row r="95" spans="2:5" x14ac:dyDescent="0.25">
      <c r="B95" s="27" t="s">
        <v>1820</v>
      </c>
      <c r="C95" s="35" t="s">
        <v>14</v>
      </c>
      <c r="D95" s="25" t="s">
        <v>1821</v>
      </c>
      <c r="E95" s="26" t="str">
        <f>HYPERLINK(Table1[[#This Row],[Link]])</f>
        <v>https://youtu.be/P6oMfEwPpa0</v>
      </c>
    </row>
    <row r="96" spans="2:5" x14ac:dyDescent="0.25">
      <c r="B96" s="27" t="s">
        <v>1822</v>
      </c>
      <c r="C96" s="35" t="s">
        <v>14</v>
      </c>
      <c r="D96" s="25" t="s">
        <v>1823</v>
      </c>
      <c r="E96" s="26" t="str">
        <f>HYPERLINK(Table1[[#This Row],[Link]])</f>
        <v>https://youtu.be/9CiVc6bDaiY</v>
      </c>
    </row>
    <row r="97" spans="2:5" x14ac:dyDescent="0.25">
      <c r="B97" s="27" t="s">
        <v>1824</v>
      </c>
      <c r="C97" s="35" t="s">
        <v>14</v>
      </c>
      <c r="D97" s="25" t="s">
        <v>1825</v>
      </c>
      <c r="E97" s="26" t="str">
        <f>HYPERLINK(Table1[[#This Row],[Link]])</f>
        <v>https://youtu.be/WEAjuKwVusY</v>
      </c>
    </row>
    <row r="98" spans="2:5" x14ac:dyDescent="0.25">
      <c r="B98" s="27" t="s">
        <v>1826</v>
      </c>
      <c r="C98" s="35" t="s">
        <v>14</v>
      </c>
      <c r="D98" s="25" t="s">
        <v>1827</v>
      </c>
      <c r="E98" s="26" t="str">
        <f>HYPERLINK(Table1[[#This Row],[Link]])</f>
        <v>https://youtu.be/SfNrGiMtZBI</v>
      </c>
    </row>
    <row r="99" spans="2:5" x14ac:dyDescent="0.25">
      <c r="B99" s="27" t="s">
        <v>1828</v>
      </c>
      <c r="C99" s="35" t="s">
        <v>14</v>
      </c>
      <c r="D99" s="25" t="s">
        <v>1829</v>
      </c>
      <c r="E99" s="26" t="str">
        <f>HYPERLINK(Table1[[#This Row],[Link]])</f>
        <v>https://youtu.be/gGgxWbJQGlU</v>
      </c>
    </row>
    <row r="100" spans="2:5" x14ac:dyDescent="0.25">
      <c r="B100" s="27" t="s">
        <v>1830</v>
      </c>
      <c r="C100" s="35" t="s">
        <v>14</v>
      </c>
      <c r="D100" s="25" t="s">
        <v>1831</v>
      </c>
      <c r="E100" s="26" t="str">
        <f>HYPERLINK(Table1[[#This Row],[Link]])</f>
        <v>https://youtu.be/cBrvFjBNqNk</v>
      </c>
    </row>
    <row r="101" spans="2:5" x14ac:dyDescent="0.25">
      <c r="B101" s="27"/>
      <c r="C101" s="35"/>
      <c r="D101" s="25"/>
      <c r="E101" s="34" t="str">
        <f>HYPERLINK(Table1[[#This Row],[Link]])</f>
        <v/>
      </c>
    </row>
    <row r="102" spans="2:5" x14ac:dyDescent="0.25">
      <c r="B102" s="27"/>
      <c r="C102" s="35"/>
      <c r="D102" s="25"/>
      <c r="E102" s="34" t="str">
        <f>HYPERLINK(Table1[[#This Row],[Link]])</f>
        <v/>
      </c>
    </row>
    <row r="103" spans="2:5" x14ac:dyDescent="0.25">
      <c r="B103" s="27"/>
      <c r="C103" s="35"/>
      <c r="D103" s="25"/>
      <c r="E103" s="34" t="str">
        <f>HYPERLINK(Table1[[#This Row],[Link]])</f>
        <v/>
      </c>
    </row>
    <row r="104" spans="2:5" x14ac:dyDescent="0.25">
      <c r="B104" s="63"/>
      <c r="C104" s="66"/>
      <c r="D104" s="64"/>
      <c r="E104" s="65" t="str">
        <f>HYPERLINK(Table1[[#This Row],[Link]])</f>
        <v/>
      </c>
    </row>
  </sheetData>
  <mergeCells count="3">
    <mergeCell ref="B1:E1"/>
    <mergeCell ref="G4:H5"/>
    <mergeCell ref="I4:I5"/>
  </mergeCells>
  <hyperlinks>
    <hyperlink ref="D37" r:id="rId1" xr:uid="{2727386D-793C-4BD9-949E-E95D073CCC04}"/>
    <hyperlink ref="D16" r:id="rId2" xr:uid="{E5D5DCD3-D6C5-4C12-ADCE-9BCE6424FD17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3A099-8569-4D00-B41C-700D85860383}">
  <dimension ref="B1:M123"/>
  <sheetViews>
    <sheetView topLeftCell="F79" zoomScale="85" zoomScaleNormal="85" workbookViewId="0">
      <selection activeCell="B108" sqref="B108"/>
    </sheetView>
  </sheetViews>
  <sheetFormatPr defaultColWidth="9.140625" defaultRowHeight="15" x14ac:dyDescent="0.25"/>
  <cols>
    <col min="1" max="1" width="9.140625" style="5"/>
    <col min="2" max="2" width="32.140625" style="5" customWidth="1"/>
    <col min="3" max="3" width="20.7109375" style="5" customWidth="1"/>
    <col min="4" max="4" width="17.7109375" style="5" customWidth="1"/>
    <col min="5" max="5" width="17.42578125" style="5" customWidth="1"/>
    <col min="6" max="6" width="15.7109375" style="5" customWidth="1"/>
    <col min="7" max="7" width="21.140625" style="5" customWidth="1"/>
    <col min="8" max="8" width="21.42578125" style="5" customWidth="1"/>
    <col min="9" max="9" width="27.28515625" style="5" customWidth="1"/>
    <col min="10" max="10" width="36.5703125" style="5" customWidth="1"/>
    <col min="11" max="11" width="16.28515625" style="5" customWidth="1"/>
    <col min="12" max="12" width="9.140625" style="5"/>
    <col min="13" max="13" width="29.140625" style="5" customWidth="1"/>
    <col min="14" max="16384" width="9.140625" style="5"/>
  </cols>
  <sheetData>
    <row r="1" spans="2:13" ht="18.75" x14ac:dyDescent="0.3">
      <c r="B1" s="9" t="s">
        <v>1629</v>
      </c>
      <c r="C1" s="9" t="s">
        <v>1832</v>
      </c>
      <c r="D1" s="9" t="s">
        <v>1833</v>
      </c>
      <c r="E1" s="9" t="s">
        <v>45</v>
      </c>
      <c r="F1" s="9" t="s">
        <v>38</v>
      </c>
      <c r="G1" s="9" t="s">
        <v>83</v>
      </c>
      <c r="H1" s="9" t="s">
        <v>84</v>
      </c>
      <c r="I1" s="9" t="s">
        <v>1630</v>
      </c>
      <c r="J1" s="9" t="s">
        <v>1834</v>
      </c>
      <c r="K1" s="9" t="s">
        <v>1835</v>
      </c>
    </row>
    <row r="2" spans="2:13" ht="18.75" x14ac:dyDescent="0.3">
      <c r="B2" s="10" t="s">
        <v>1011</v>
      </c>
      <c r="C2" s="9">
        <f>COUNTIFS(Shares[Shared by],Members3[[#This Row],[Name]],Shares[File Type],"*sequence*")</f>
        <v>0</v>
      </c>
      <c r="D2" s="9">
        <f>COUNTIFS(Shares[Shared by],Members3[[#This Row],[Name]],Shares[File Type],"*lyric*")</f>
        <v>1</v>
      </c>
      <c r="E2" s="10">
        <f>COUNTIFS(Shares[Shared by],Members3[[#This Row],[Name]],Shares[File Type],"*singing*")</f>
        <v>0</v>
      </c>
      <c r="F2" s="10">
        <f>COUNTIFS(Shares[Shared by],Members3[[#This Row],[Name]],Shares[File Type],"*presets*")</f>
        <v>0</v>
      </c>
      <c r="G2" s="10">
        <f>COUNTIFS(Shares[Shared by],Members3[[#This Row],[Name]],Shares[File Type],"*particle*")</f>
        <v>0</v>
      </c>
      <c r="H2" s="10">
        <f>SUM(Members3[[#This Row],[Sequence Shares]:[Particle Effects]])</f>
        <v>1</v>
      </c>
      <c r="I2" s="11">
        <f t="array" ref="I2">MIN(IF(Shares[Shared by]=Members3[[#This Row],[Name]],Shares[Share Date]))</f>
        <v>44343</v>
      </c>
      <c r="J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2" s="10"/>
      <c r="M2" s="12" t="s">
        <v>1635</v>
      </c>
    </row>
    <row r="3" spans="2:13" ht="18.75" x14ac:dyDescent="0.3">
      <c r="B3" s="10" t="s">
        <v>441</v>
      </c>
      <c r="C3" s="9">
        <f>COUNTIFS(Shares[Shared by],Members3[[#This Row],[Name]],Shares[File Type],"*sequence*")</f>
        <v>0</v>
      </c>
      <c r="D3" s="9">
        <f>COUNTIFS(Shares[Shared by],Members3[[#This Row],[Name]],Shares[File Type],"*lyric*")</f>
        <v>0</v>
      </c>
      <c r="E3" s="9">
        <f>COUNTIFS(Shares[Shared by],Members3[[#This Row],[Name]],Shares[File Type],"*singing*")</f>
        <v>0</v>
      </c>
      <c r="F3" s="9">
        <f>COUNTIFS(Shares[Shared by],Members3[[#This Row],[Name]],Shares[File Type],"*presets*")</f>
        <v>0</v>
      </c>
      <c r="G3" s="9">
        <f>COUNTIFS(Shares[Shared by],Members3[[#This Row],[Name]],Shares[File Type],"*particle*")</f>
        <v>0</v>
      </c>
      <c r="H3" s="10">
        <f>SUM(Members3[[#This Row],[Sequence Shares]:[Particle Effects]])</f>
        <v>0</v>
      </c>
      <c r="I3" s="11">
        <f t="array" ref="I3">MIN(IF(Shares[Shared by]=Members3[[#This Row],[Name]],Shares[Share Date]))</f>
        <v>44295</v>
      </c>
      <c r="J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44295</v>
      </c>
      <c r="K3" s="10" t="s">
        <v>1836</v>
      </c>
    </row>
    <row r="4" spans="2:13" ht="18.75" x14ac:dyDescent="0.3">
      <c r="B4" s="10" t="s">
        <v>611</v>
      </c>
      <c r="C4" s="9">
        <f>COUNTIFS(Shares[Shared by],Members3[[#This Row],[Name]],Shares[File Type],"*sequence*")</f>
        <v>0</v>
      </c>
      <c r="D4" s="9">
        <f>COUNTIFS(Shares[Shared by],Members3[[#This Row],[Name]],Shares[File Type],"*lyric*")</f>
        <v>3</v>
      </c>
      <c r="E4" s="10">
        <f>COUNTIFS(Shares[Shared by],Members3[[#This Row],[Name]],Shares[File Type],"*singing*")</f>
        <v>0</v>
      </c>
      <c r="F4" s="10">
        <f>COUNTIFS(Shares[Shared by],Members3[[#This Row],[Name]],Shares[File Type],"*presets*")</f>
        <v>0</v>
      </c>
      <c r="G4" s="10">
        <f>COUNTIFS(Shares[Shared by],Members3[[#This Row],[Name]],Shares[File Type],"*particle*")</f>
        <v>0</v>
      </c>
      <c r="H4" s="10">
        <f>SUM(Members3[[#This Row],[Sequence Shares]:[Particle Effects]])</f>
        <v>3</v>
      </c>
      <c r="I4" s="11">
        <f t="array" ref="I4">MIN(IF(Shares[Shared by]=Members3[[#This Row],[Name]],Shares[Share Date]))</f>
        <v>44316</v>
      </c>
      <c r="J4" s="11">
        <v>44484</v>
      </c>
      <c r="K4" s="10"/>
    </row>
    <row r="5" spans="2:13" ht="18.75" x14ac:dyDescent="0.3">
      <c r="B5" s="10" t="s">
        <v>296</v>
      </c>
      <c r="C5" s="9">
        <f>COUNTIFS(Shares[Shared by],Members3[[#This Row],[Name]],Shares[File Type],"*sequence*")</f>
        <v>1</v>
      </c>
      <c r="D5" s="9">
        <f>COUNTIFS(Shares[Shared by],Members3[[#This Row],[Name]],Shares[File Type],"*lyric*")</f>
        <v>0</v>
      </c>
      <c r="E5" s="10">
        <f>COUNTIFS(Shares[Shared by],Members3[[#This Row],[Name]],Shares[File Type],"*singing*")</f>
        <v>0</v>
      </c>
      <c r="F5" s="10">
        <f>COUNTIFS(Shares[Shared by],Members3[[#This Row],[Name]],Shares[File Type],"*presets*")</f>
        <v>0</v>
      </c>
      <c r="G5" s="10">
        <f>COUNTIFS(Shares[Shared by],Members3[[#This Row],[Name]],Shares[File Type],"*particle*")</f>
        <v>0</v>
      </c>
      <c r="H5" s="10">
        <f>SUM(Members3[[#This Row],[Sequence Shares]:[Particle Effects]])</f>
        <v>1</v>
      </c>
      <c r="I5" s="11">
        <f t="array" ref="I5">MIN(IF(Shares[Shared by]=Members3[[#This Row],[Name]],Shares[Share Date]))</f>
        <v>44275</v>
      </c>
      <c r="J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44459</v>
      </c>
      <c r="K5" s="10"/>
    </row>
    <row r="6" spans="2:13" ht="18.75" x14ac:dyDescent="0.3">
      <c r="B6" s="10" t="s">
        <v>389</v>
      </c>
      <c r="C6" s="9">
        <f>COUNTIFS(Shares[Shared by],Members3[[#This Row],[Name]],Shares[File Type],"*sequence*")</f>
        <v>0</v>
      </c>
      <c r="D6" s="9">
        <f>COUNTIFS(Shares[Shared by],Members3[[#This Row],[Name]],Shares[File Type],"*lyric*")</f>
        <v>0</v>
      </c>
      <c r="E6" s="10">
        <f>COUNTIFS(Shares[Shared by],Members3[[#This Row],[Name]],Shares[File Type],"*singing*")</f>
        <v>0</v>
      </c>
      <c r="F6" s="10">
        <f>COUNTIFS(Shares[Shared by],Members3[[#This Row],[Name]],Shares[File Type],"*presets*")</f>
        <v>0</v>
      </c>
      <c r="G6" s="10">
        <f>COUNTIFS(Shares[Shared by],Members3[[#This Row],[Name]],Shares[File Type],"*particle*")</f>
        <v>0</v>
      </c>
      <c r="H6" s="10">
        <f>SUM(Members3[[#This Row],[Sequence Shares]:[Particle Effects]])</f>
        <v>0</v>
      </c>
      <c r="I6" s="11">
        <f t="array" ref="I6">MIN(IF(Shares[Shared by]=Members3[[#This Row],[Name]],Shares[Share Date]))</f>
        <v>0</v>
      </c>
      <c r="J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0</v>
      </c>
      <c r="K6" s="10" t="s">
        <v>2423</v>
      </c>
    </row>
    <row r="7" spans="2:13" ht="18.75" x14ac:dyDescent="0.3">
      <c r="B7" s="10" t="s">
        <v>630</v>
      </c>
      <c r="C7" s="9">
        <f>COUNTIFS(Shares[Shared by],Members3[[#This Row],[Name]],Shares[File Type],"*sequence*")</f>
        <v>0</v>
      </c>
      <c r="D7" s="9">
        <f>COUNTIFS(Shares[Shared by],Members3[[#This Row],[Name]],Shares[File Type],"*lyric*")</f>
        <v>1</v>
      </c>
      <c r="E7" s="9">
        <f>COUNTIFS(Shares[Shared by],Members3[[#This Row],[Name]],Shares[File Type],"*singing*")</f>
        <v>0</v>
      </c>
      <c r="F7" s="9">
        <f>COUNTIFS(Shares[Shared by],Members3[[#This Row],[Name]],Shares[File Type],"*presets*")</f>
        <v>0</v>
      </c>
      <c r="G7" s="9">
        <f>COUNTIFS(Shares[Shared by],Members3[[#This Row],[Name]],Shares[File Type],"*particle*")</f>
        <v>0</v>
      </c>
      <c r="H7" s="10">
        <f>SUM(Members3[[#This Row],[Sequence Shares]:[Particle Effects]])</f>
        <v>1</v>
      </c>
      <c r="I7" s="11">
        <f t="array" ref="I7">MIN(IF(Shares[Shared by]=Members3[[#This Row],[Name]],Shares[Share Date]))</f>
        <v>44317</v>
      </c>
      <c r="J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7" s="10"/>
    </row>
    <row r="8" spans="2:13" ht="18.75" x14ac:dyDescent="0.3">
      <c r="B8" s="10" t="s">
        <v>614</v>
      </c>
      <c r="C8" s="9">
        <f>COUNTIFS(Shares[Shared by],Members3[[#This Row],[Name]],Shares[File Type],"*sequence*")</f>
        <v>1</v>
      </c>
      <c r="D8" s="9">
        <f>COUNTIFS(Shares[Shared by],Members3[[#This Row],[Name]],Shares[File Type],"*lyric*")</f>
        <v>0</v>
      </c>
      <c r="E8" s="10">
        <f>COUNTIFS(Shares[Shared by],Members3[[#This Row],[Name]],Shares[File Type],"*singing*")</f>
        <v>0</v>
      </c>
      <c r="F8" s="10">
        <f>COUNTIFS(Shares[Shared by],Members3[[#This Row],[Name]],Shares[File Type],"*presets*")</f>
        <v>0</v>
      </c>
      <c r="G8" s="10">
        <f>COUNTIFS(Shares[Shared by],Members3[[#This Row],[Name]],Shares[File Type],"*particle*")</f>
        <v>0</v>
      </c>
      <c r="H8" s="10">
        <f>SUM(Members3[[#This Row],[Sequence Shares]:[Particle Effects]])</f>
        <v>1</v>
      </c>
      <c r="I8" s="11">
        <f t="array" ref="I8">MIN(IF(Shares[Shared by]=Members3[[#This Row],[Name]],Shares[Share Date]))</f>
        <v>44316</v>
      </c>
      <c r="J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8" s="10"/>
    </row>
    <row r="9" spans="2:13" ht="18.75" x14ac:dyDescent="0.3">
      <c r="B9" s="10" t="s">
        <v>927</v>
      </c>
      <c r="C9" s="9">
        <f>COUNTIFS(Shares[Shared by],Members3[[#This Row],[Name]],Shares[File Type],"*sequence*")</f>
        <v>1</v>
      </c>
      <c r="D9" s="9">
        <f>COUNTIFS(Shares[Shared by],Members3[[#This Row],[Name]],Shares[File Type],"*lyric*")</f>
        <v>0</v>
      </c>
      <c r="E9" s="10">
        <f>COUNTIFS(Shares[Shared by],Members3[[#This Row],[Name]],Shares[File Type],"*singing*")</f>
        <v>0</v>
      </c>
      <c r="F9" s="10">
        <f>COUNTIFS(Shares[Shared by],Members3[[#This Row],[Name]],Shares[File Type],"*presets*")</f>
        <v>0</v>
      </c>
      <c r="G9" s="10">
        <f>COUNTIFS(Shares[Shared by],Members3[[#This Row],[Name]],Shares[File Type],"*particle*")</f>
        <v>0</v>
      </c>
      <c r="H9" s="10">
        <f>SUM(Members3[[#This Row],[Sequence Shares]:[Particle Effects]])</f>
        <v>1</v>
      </c>
      <c r="I9" s="11" cm="1">
        <f t="array" ref="I9">MIN(IF(Shares[Shared by]=Members3[[#This Row],[Name]],Shares[Share Date]))</f>
        <v>44331</v>
      </c>
      <c r="J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44515</v>
      </c>
      <c r="K9" s="10"/>
    </row>
    <row r="10" spans="2:13" ht="18.75" x14ac:dyDescent="0.3">
      <c r="B10" s="10" t="s">
        <v>943</v>
      </c>
      <c r="C10" s="9">
        <f>COUNTIFS(Shares[Shared by],Members3[[#This Row],[Name]],Shares[File Type],"*sequence*")</f>
        <v>1</v>
      </c>
      <c r="D10" s="9">
        <f>COUNTIFS(Shares[Shared by],Members3[[#This Row],[Name]],Shares[File Type],"*lyric*")</f>
        <v>0</v>
      </c>
      <c r="E10" s="10">
        <f>COUNTIFS(Shares[Shared by],Members3[[#This Row],[Name]],Shares[File Type],"*singing*")</f>
        <v>0</v>
      </c>
      <c r="F10" s="10">
        <f>COUNTIFS(Shares[Shared by],Members3[[#This Row],[Name]],Shares[File Type],"*presets*")</f>
        <v>0</v>
      </c>
      <c r="G10" s="10">
        <f>COUNTIFS(Shares[Shared by],Members3[[#This Row],[Name]],Shares[File Type],"*particle*")</f>
        <v>0</v>
      </c>
      <c r="H10" s="10">
        <f>SUM(Members3[[#This Row],[Sequence Shares]:[Particle Effects]])</f>
        <v>1</v>
      </c>
      <c r="I10" s="11" cm="1">
        <f t="array" ref="I10">MIN(IF(Shares[Shared by]=Members3[[#This Row],[Name]],Shares[Share Date]))</f>
        <v>44333</v>
      </c>
      <c r="J1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44517</v>
      </c>
      <c r="K10" s="10"/>
    </row>
    <row r="11" spans="2:13" ht="18.75" x14ac:dyDescent="0.3">
      <c r="B11" s="10" t="s">
        <v>366</v>
      </c>
      <c r="C11" s="9">
        <f>COUNTIFS(Shares[Shared by],Members3[[#This Row],[Name]],Shares[File Type],"*sequence*")</f>
        <v>0</v>
      </c>
      <c r="D11" s="9">
        <f>COUNTIFS(Shares[Shared by],Members3[[#This Row],[Name]],Shares[File Type],"*lyric*")</f>
        <v>2</v>
      </c>
      <c r="E11" s="9">
        <f>COUNTIFS(Shares[Shared by],Members3[[#This Row],[Name]],Shares[File Type],"*singing*")</f>
        <v>0</v>
      </c>
      <c r="F11" s="9">
        <f>COUNTIFS(Shares[Shared by],Members3[[#This Row],[Name]],Shares[File Type],"*presets*")</f>
        <v>0</v>
      </c>
      <c r="G11" s="9">
        <f>COUNTIFS(Shares[Shared by],Members3[[#This Row],[Name]],Shares[File Type],"*particle*")</f>
        <v>0</v>
      </c>
      <c r="H11" s="10">
        <f>SUM(Members3[[#This Row],[Sequence Shares]:[Particle Effects]])</f>
        <v>2</v>
      </c>
      <c r="I11" s="11">
        <f t="array" ref="I11">MIN(IF(Shares[Shared by]=Members3[[#This Row],[Name]],Shares[Share Date]))</f>
        <v>44279</v>
      </c>
      <c r="J1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11" s="10"/>
    </row>
    <row r="12" spans="2:13" ht="18.75" x14ac:dyDescent="0.3">
      <c r="B12" s="10" t="s">
        <v>892</v>
      </c>
      <c r="C12" s="9">
        <f>COUNTIFS(Shares[Shared by],Members3[[#This Row],[Name]],Shares[File Type],"*sequence*")</f>
        <v>1</v>
      </c>
      <c r="D12" s="9">
        <f>COUNTIFS(Shares[Shared by],Members3[[#This Row],[Name]],Shares[File Type],"*lyric*")</f>
        <v>0</v>
      </c>
      <c r="E12" s="10">
        <f>COUNTIFS(Shares[Shared by],Members3[[#This Row],[Name]],Shares[File Type],"*singing*")</f>
        <v>0</v>
      </c>
      <c r="F12" s="10">
        <f>COUNTIFS(Shares[Shared by],Members3[[#This Row],[Name]],Shares[File Type],"*presets*")</f>
        <v>0</v>
      </c>
      <c r="G12" s="10">
        <f>COUNTIFS(Shares[Shared by],Members3[[#This Row],[Name]],Shares[File Type],"*particle*")</f>
        <v>0</v>
      </c>
      <c r="H12" s="10">
        <f>SUM(Members3[[#This Row],[Sequence Shares]:[Particle Effects]])</f>
        <v>1</v>
      </c>
      <c r="I12" s="11" cm="1">
        <f t="array" ref="I12">MIN(IF(Shares[Shared by]=Members3[[#This Row],[Name]],Shares[Share Date]))</f>
        <v>44328</v>
      </c>
      <c r="J1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12" s="10"/>
    </row>
    <row r="13" spans="2:13" ht="18.75" x14ac:dyDescent="0.3">
      <c r="B13" s="10" t="s">
        <v>787</v>
      </c>
      <c r="C13" s="9">
        <f>COUNTIFS(Shares[Shared by],Members3[[#This Row],[Name]],Shares[File Type],"*sequence*")</f>
        <v>1</v>
      </c>
      <c r="D13" s="9">
        <f>COUNTIFS(Shares[Shared by],Members3[[#This Row],[Name]],Shares[File Type],"*lyric*")</f>
        <v>0</v>
      </c>
      <c r="E13" s="10">
        <f>COUNTIFS(Shares[Shared by],Members3[[#This Row],[Name]],Shares[File Type],"*singing*")</f>
        <v>0</v>
      </c>
      <c r="F13" s="10">
        <f>COUNTIFS(Shares[Shared by],Members3[[#This Row],[Name]],Shares[File Type],"*presets*")</f>
        <v>0</v>
      </c>
      <c r="G13" s="10">
        <f>COUNTIFS(Shares[Shared by],Members3[[#This Row],[Name]],Shares[File Type],"*particle*")</f>
        <v>0</v>
      </c>
      <c r="H13" s="10">
        <f>SUM(Members3[[#This Row],[Sequence Shares]:[Particle Effects]])</f>
        <v>1</v>
      </c>
      <c r="I13" s="11">
        <f t="array" ref="I13">MIN(IF(Shares[Shared by]=Members3[[#This Row],[Name]],Shares[Share Date]))</f>
        <v>44323</v>
      </c>
      <c r="J1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44507</v>
      </c>
      <c r="K13" s="10"/>
    </row>
    <row r="14" spans="2:13" ht="18.75" x14ac:dyDescent="0.3">
      <c r="B14" s="10" t="s">
        <v>485</v>
      </c>
      <c r="C14" s="9">
        <f>COUNTIFS(Shares[Shared by],Members3[[#This Row],[Name]],Shares[File Type],"*sequence*")</f>
        <v>0</v>
      </c>
      <c r="D14" s="9">
        <f>COUNTIFS(Shares[Shared by],Members3[[#This Row],[Name]],Shares[File Type],"*lyric*")</f>
        <v>0</v>
      </c>
      <c r="E14" s="9">
        <f>COUNTIFS(Shares[Shared by],Members3[[#This Row],[Name]],Shares[File Type],"*singing*")</f>
        <v>0</v>
      </c>
      <c r="F14" s="9">
        <f>COUNTIFS(Shares[Shared by],Members3[[#This Row],[Name]],Shares[File Type],"*presets*")</f>
        <v>0</v>
      </c>
      <c r="G14" s="9">
        <f>COUNTIFS(Shares[Shared by],Members3[[#This Row],[Name]],Shares[File Type],"*particle*")</f>
        <v>0</v>
      </c>
      <c r="H14" s="10">
        <f>SUM(Members3[[#This Row],[Sequence Shares]:[Particle Effects]])</f>
        <v>0</v>
      </c>
      <c r="I14" s="11">
        <f t="array" ref="I14">MIN(IF(Shares[Shared by]=Members3[[#This Row],[Name]],Shares[Share Date]))</f>
        <v>44302</v>
      </c>
      <c r="J1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44302</v>
      </c>
      <c r="K14" s="10" t="s">
        <v>1836</v>
      </c>
    </row>
    <row r="15" spans="2:13" ht="18.75" x14ac:dyDescent="0.3">
      <c r="B15" s="10" t="s">
        <v>427</v>
      </c>
      <c r="C15" s="9">
        <f>COUNTIFS(Shares[Shared by],Members3[[#This Row],[Name]],Shares[File Type],"*sequence*")</f>
        <v>1</v>
      </c>
      <c r="D15" s="9">
        <f>COUNTIFS(Shares[Shared by],Members3[[#This Row],[Name]],Shares[File Type],"*lyric*")</f>
        <v>0</v>
      </c>
      <c r="E15" s="10">
        <f>COUNTIFS(Shares[Shared by],Members3[[#This Row],[Name]],Shares[File Type],"*singing*")</f>
        <v>0</v>
      </c>
      <c r="F15" s="10">
        <f>COUNTIFS(Shares[Shared by],Members3[[#This Row],[Name]],Shares[File Type],"*presets*")</f>
        <v>0</v>
      </c>
      <c r="G15" s="10">
        <f>COUNTIFS(Shares[Shared by],Members3[[#This Row],[Name]],Shares[File Type],"*particle*")</f>
        <v>0</v>
      </c>
      <c r="H15" s="10">
        <f>SUM(Members3[[#This Row],[Sequence Shares]:[Particle Effects]])</f>
        <v>1</v>
      </c>
      <c r="I15" s="11">
        <f t="array" ref="I15">MIN(IF(Shares[Shared by]=Members3[[#This Row],[Name]],Shares[Share Date]))</f>
        <v>44290</v>
      </c>
      <c r="J1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44473</v>
      </c>
      <c r="K15" s="10"/>
    </row>
    <row r="16" spans="2:13" ht="18.75" x14ac:dyDescent="0.3">
      <c r="B16" s="10" t="s">
        <v>397</v>
      </c>
      <c r="C16" s="9">
        <f>COUNTIFS(Shares[Shared by],Members3[[#This Row],[Name]],Shares[File Type],"*sequence*")</f>
        <v>0</v>
      </c>
      <c r="D16" s="9">
        <f>COUNTIFS(Shares[Shared by],Members3[[#This Row],[Name]],Shares[File Type],"*lyric*")</f>
        <v>2</v>
      </c>
      <c r="E16" s="10">
        <f>COUNTIFS(Shares[Shared by],Members3[[#This Row],[Name]],Shares[File Type],"*singing*")</f>
        <v>0</v>
      </c>
      <c r="F16" s="10">
        <f>COUNTIFS(Shares[Shared by],Members3[[#This Row],[Name]],Shares[File Type],"*presets*")</f>
        <v>0</v>
      </c>
      <c r="G16" s="10">
        <f>COUNTIFS(Shares[Shared by],Members3[[#This Row],[Name]],Shares[File Type],"*particle*")</f>
        <v>0</v>
      </c>
      <c r="H16" s="10">
        <f>SUM(Members3[[#This Row],[Sequence Shares]:[Particle Effects]])</f>
        <v>2</v>
      </c>
      <c r="I16" s="11">
        <f t="array" ref="I16">MIN(IF(Shares[Shared by]=Members3[[#This Row],[Name]],Shares[Share Date]))</f>
        <v>44281</v>
      </c>
      <c r="J1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44342</v>
      </c>
      <c r="K16" s="10"/>
    </row>
    <row r="17" spans="2:11" ht="18.75" x14ac:dyDescent="0.3">
      <c r="B17" s="10" t="s">
        <v>492</v>
      </c>
      <c r="C17" s="9">
        <f>COUNTIFS(Shares[Shared by],Members3[[#This Row],[Name]],Shares[File Type],"*sequence*")</f>
        <v>1</v>
      </c>
      <c r="D17" s="9">
        <f>COUNTIFS(Shares[Shared by],Members3[[#This Row],[Name]],Shares[File Type],"*lyric*")</f>
        <v>0</v>
      </c>
      <c r="E17" s="10">
        <f>COUNTIFS(Shares[Shared by],Members3[[#This Row],[Name]],Shares[File Type],"*singing*")</f>
        <v>0</v>
      </c>
      <c r="F17" s="10">
        <f>COUNTIFS(Shares[Shared by],Members3[[#This Row],[Name]],Shares[File Type],"*presets*")</f>
        <v>0</v>
      </c>
      <c r="G17" s="10">
        <f>COUNTIFS(Shares[Shared by],Members3[[#This Row],[Name]],Shares[File Type],"*particle*")</f>
        <v>0</v>
      </c>
      <c r="H17" s="10">
        <f>SUM(Members3[[#This Row],[Sequence Shares]:[Particle Effects]])</f>
        <v>1</v>
      </c>
      <c r="I17" s="11">
        <f t="array" ref="I17">MIN(IF(Shares[Shared by]=Members3[[#This Row],[Name]],Shares[Share Date]))</f>
        <v>44302</v>
      </c>
      <c r="J1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44485</v>
      </c>
      <c r="K17" s="10"/>
    </row>
    <row r="18" spans="2:11" ht="18.75" x14ac:dyDescent="0.3">
      <c r="B18" s="10" t="s">
        <v>827</v>
      </c>
      <c r="C18" s="9">
        <f>COUNTIFS(Shares[Shared by],Members3[[#This Row],[Name]],Shares[File Type],"*sequence*")</f>
        <v>1</v>
      </c>
      <c r="D18" s="9">
        <f>COUNTIFS(Shares[Shared by],Members3[[#This Row],[Name]],Shares[File Type],"*lyric*")</f>
        <v>0</v>
      </c>
      <c r="E18" s="10">
        <f>COUNTIFS(Shares[Shared by],Members3[[#This Row],[Name]],Shares[File Type],"*singing*")</f>
        <v>0</v>
      </c>
      <c r="F18" s="10">
        <f>COUNTIFS(Shares[Shared by],Members3[[#This Row],[Name]],Shares[File Type],"*presets*")</f>
        <v>0</v>
      </c>
      <c r="G18" s="10">
        <f>COUNTIFS(Shares[Shared by],Members3[[#This Row],[Name]],Shares[File Type],"*particle*")</f>
        <v>0</v>
      </c>
      <c r="H18" s="10">
        <f>SUM(Members3[[#This Row],[Sequence Shares]:[Particle Effects]])</f>
        <v>1</v>
      </c>
      <c r="I18" s="11" cm="1">
        <f t="array" ref="I18">MIN(IF(Shares[Shared by]=Members3[[#This Row],[Name]],Shares[Share Date]))</f>
        <v>44324</v>
      </c>
      <c r="J1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18" s="10"/>
    </row>
    <row r="19" spans="2:11" ht="18.75" x14ac:dyDescent="0.3">
      <c r="B19" s="10" t="s">
        <v>585</v>
      </c>
      <c r="C19" s="9">
        <f>COUNTIFS(Shares[Shared by],Members3[[#This Row],[Name]],Shares[File Type],"*sequence*")</f>
        <v>0</v>
      </c>
      <c r="D19" s="9">
        <f>COUNTIFS(Shares[Shared by],Members3[[#This Row],[Name]],Shares[File Type],"*lyric*")</f>
        <v>2</v>
      </c>
      <c r="E19" s="10">
        <f>COUNTIFS(Shares[Shared by],Members3[[#This Row],[Name]],Shares[File Type],"*singing*")</f>
        <v>0</v>
      </c>
      <c r="F19" s="10">
        <f>COUNTIFS(Shares[Shared by],Members3[[#This Row],[Name]],Shares[File Type],"*presets*")</f>
        <v>0</v>
      </c>
      <c r="G19" s="10">
        <f>COUNTIFS(Shares[Shared by],Members3[[#This Row],[Name]],Shares[File Type],"*particle*")</f>
        <v>0</v>
      </c>
      <c r="H19" s="10">
        <f>SUM(Members3[[#This Row],[Sequence Shares]:[Particle Effects]])</f>
        <v>2</v>
      </c>
      <c r="I19" s="11">
        <f t="array" ref="I19">MIN(IF(Shares[Shared by]=Members3[[#This Row],[Name]],Shares[Share Date]))</f>
        <v>44313</v>
      </c>
      <c r="J1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44374</v>
      </c>
      <c r="K19" s="10"/>
    </row>
    <row r="20" spans="2:11" ht="18.75" x14ac:dyDescent="0.3">
      <c r="B20" s="10" t="s">
        <v>677</v>
      </c>
      <c r="C20" s="9">
        <f>COUNTIFS(Shares[Shared by],Members3[[#This Row],[Name]],Shares[File Type],"*sequence*")</f>
        <v>1</v>
      </c>
      <c r="D20" s="9">
        <f>COUNTIFS(Shares[Shared by],Members3[[#This Row],[Name]],Shares[File Type],"*lyric*")</f>
        <v>0</v>
      </c>
      <c r="E20" s="10">
        <f>COUNTIFS(Shares[Shared by],Members3[[#This Row],[Name]],Shares[File Type],"*singing*")</f>
        <v>0</v>
      </c>
      <c r="F20" s="10">
        <f>COUNTIFS(Shares[Shared by],Members3[[#This Row],[Name]],Shares[File Type],"*presets*")</f>
        <v>0</v>
      </c>
      <c r="G20" s="10">
        <f>COUNTIFS(Shares[Shared by],Members3[[#This Row],[Name]],Shares[File Type],"*particle*")</f>
        <v>0</v>
      </c>
      <c r="H20" s="10">
        <f>SUM(Members3[[#This Row],[Sequence Shares]:[Particle Effects]])</f>
        <v>1</v>
      </c>
      <c r="I20" s="11">
        <f t="array" ref="I20">MIN(IF(Shares[Shared by]=Members3[[#This Row],[Name]],Shares[Share Date]))</f>
        <v>44319</v>
      </c>
      <c r="J2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20" s="10"/>
    </row>
    <row r="21" spans="2:11" ht="18.75" x14ac:dyDescent="0.3">
      <c r="B21" s="10" t="s">
        <v>637</v>
      </c>
      <c r="C21" s="9">
        <f>COUNTIFS(Shares[Shared by],Members3[[#This Row],[Name]],Shares[File Type],"*sequence*")</f>
        <v>0</v>
      </c>
      <c r="D21" s="9">
        <f>COUNTIFS(Shares[Shared by],Members3[[#This Row],[Name]],Shares[File Type],"*lyric*")</f>
        <v>1</v>
      </c>
      <c r="E21" s="9">
        <f>COUNTIFS(Shares[Shared by],Members3[[#This Row],[Name]],Shares[File Type],"*singing*")</f>
        <v>0</v>
      </c>
      <c r="F21" s="9">
        <f>COUNTIFS(Shares[Shared by],Members3[[#This Row],[Name]],Shares[File Type],"*presets*")</f>
        <v>0</v>
      </c>
      <c r="G21" s="9">
        <f>COUNTIFS(Shares[Shared by],Members3[[#This Row],[Name]],Shares[File Type],"*particle*")</f>
        <v>0</v>
      </c>
      <c r="H21" s="10">
        <f>SUM(Members3[[#This Row],[Sequence Shares]:[Particle Effects]])</f>
        <v>1</v>
      </c>
      <c r="I21" s="11">
        <f t="array" ref="I21">MIN(IF(Shares[Shared by]=Members3[[#This Row],[Name]],Shares[Share Date]))</f>
        <v>44317</v>
      </c>
      <c r="J2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44348</v>
      </c>
      <c r="K21" s="10"/>
    </row>
    <row r="22" spans="2:11" ht="18.75" x14ac:dyDescent="0.3">
      <c r="B22" s="10" t="s">
        <v>338</v>
      </c>
      <c r="C22" s="9">
        <f>COUNTIFS(Shares[Shared by],Members3[[#This Row],[Name]],Shares[File Type],"*sequence*")</f>
        <v>1</v>
      </c>
      <c r="D22" s="9">
        <f>COUNTIFS(Shares[Shared by],Members3[[#This Row],[Name]],Shares[File Type],"*lyric*")</f>
        <v>0</v>
      </c>
      <c r="E22" s="10">
        <f>COUNTIFS(Shares[Shared by],Members3[[#This Row],[Name]],Shares[File Type],"*singing*")</f>
        <v>0</v>
      </c>
      <c r="F22" s="10">
        <f>COUNTIFS(Shares[Shared by],Members3[[#This Row],[Name]],Shares[File Type],"*presets*")</f>
        <v>0</v>
      </c>
      <c r="G22" s="10">
        <f>COUNTIFS(Shares[Shared by],Members3[[#This Row],[Name]],Shares[File Type],"*particle*")</f>
        <v>0</v>
      </c>
      <c r="H22" s="10">
        <f>SUM(Members3[[#This Row],[Sequence Shares]:[Particle Effects]])</f>
        <v>1</v>
      </c>
      <c r="I22" s="11">
        <f t="array" ref="I22">MIN(IF(Shares[Shared by]=Members3[[#This Row],[Name]],Shares[Share Date]))</f>
        <v>44276</v>
      </c>
      <c r="J2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44460</v>
      </c>
      <c r="K22" s="10"/>
    </row>
    <row r="23" spans="2:11" ht="18.75" x14ac:dyDescent="0.3">
      <c r="B23" s="10" t="s">
        <v>459</v>
      </c>
      <c r="C23" s="9">
        <f>COUNTIFS(Shares[Shared by],Members3[[#This Row],[Name]],Shares[File Type],"*sequence*")</f>
        <v>1</v>
      </c>
      <c r="D23" s="9">
        <f>COUNTIFS(Shares[Shared by],Members3[[#This Row],[Name]],Shares[File Type],"*lyric*")</f>
        <v>0</v>
      </c>
      <c r="E23" s="10">
        <f>COUNTIFS(Shares[Shared by],Members3[[#This Row],[Name]],Shares[File Type],"*singing*")</f>
        <v>0</v>
      </c>
      <c r="F23" s="10">
        <f>COUNTIFS(Shares[Shared by],Members3[[#This Row],[Name]],Shares[File Type],"*presets*")</f>
        <v>0</v>
      </c>
      <c r="G23" s="10">
        <f>COUNTIFS(Shares[Shared by],Members3[[#This Row],[Name]],Shares[File Type],"*particle*")</f>
        <v>0</v>
      </c>
      <c r="H23" s="10">
        <f>SUM(Members3[[#This Row],[Sequence Shares]:[Particle Effects]])</f>
        <v>1</v>
      </c>
      <c r="I23" s="11">
        <f t="array" ref="I23">MIN(IF(Shares[Shared by]=Members3[[#This Row],[Name]],Shares[Share Date]))</f>
        <v>44298</v>
      </c>
      <c r="J2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44481</v>
      </c>
      <c r="K23" s="10"/>
    </row>
    <row r="24" spans="2:11" ht="18.75" x14ac:dyDescent="0.3">
      <c r="B24" s="10" t="s">
        <v>913</v>
      </c>
      <c r="C24" s="9">
        <f>COUNTIFS(Shares[Shared by],Members3[[#This Row],[Name]],Shares[File Type],"*sequence*")</f>
        <v>1</v>
      </c>
      <c r="D24" s="9">
        <f>COUNTIFS(Shares[Shared by],Members3[[#This Row],[Name]],Shares[File Type],"*lyric*")</f>
        <v>0</v>
      </c>
      <c r="E24" s="10">
        <f>COUNTIFS(Shares[Shared by],Members3[[#This Row],[Name]],Shares[File Type],"*singing*")</f>
        <v>0</v>
      </c>
      <c r="F24" s="10">
        <f>COUNTIFS(Shares[Shared by],Members3[[#This Row],[Name]],Shares[File Type],"*presets*")</f>
        <v>0</v>
      </c>
      <c r="G24" s="10">
        <f>COUNTIFS(Shares[Shared by],Members3[[#This Row],[Name]],Shares[File Type],"*particle*")</f>
        <v>0</v>
      </c>
      <c r="H24" s="10">
        <f>SUM(Members3[[#This Row],[Sequence Shares]:[Particle Effects]])</f>
        <v>1</v>
      </c>
      <c r="I24" s="11" cm="1">
        <f t="array" ref="I24">MIN(IF(Shares[Shared by]=Members3[[#This Row],[Name]],Shares[Share Date]))</f>
        <v>44329</v>
      </c>
      <c r="J2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44513</v>
      </c>
      <c r="K24" s="10"/>
    </row>
    <row r="25" spans="2:11" ht="18.75" x14ac:dyDescent="0.3">
      <c r="B25" s="10" t="s">
        <v>495</v>
      </c>
      <c r="C25" s="9">
        <f>COUNTIFS(Shares[Shared by],Members3[[#This Row],[Name]],Shares[File Type],"*sequence*")</f>
        <v>0</v>
      </c>
      <c r="D25" s="9">
        <f>COUNTIFS(Shares[Shared by],Members3[[#This Row],[Name]],Shares[File Type],"*lyric*")</f>
        <v>1</v>
      </c>
      <c r="E25" s="9">
        <f>COUNTIFS(Shares[Shared by],Members3[[#This Row],[Name]],Shares[File Type],"*singing*")</f>
        <v>0</v>
      </c>
      <c r="F25" s="9">
        <f>COUNTIFS(Shares[Shared by],Members3[[#This Row],[Name]],Shares[File Type],"*presets*")</f>
        <v>0</v>
      </c>
      <c r="G25" s="9">
        <f>COUNTIFS(Shares[Shared by],Members3[[#This Row],[Name]],Shares[File Type],"*particle*")</f>
        <v>0</v>
      </c>
      <c r="H25" s="10">
        <f>SUM(Members3[[#This Row],[Sequence Shares]:[Particle Effects]])</f>
        <v>1</v>
      </c>
      <c r="I25" s="11">
        <f t="array" ref="I25">MIN(IF(Shares[Shared by]=Members3[[#This Row],[Name]],Shares[Share Date]))</f>
        <v>44303</v>
      </c>
      <c r="J2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44333</v>
      </c>
      <c r="K25" s="10"/>
    </row>
    <row r="26" spans="2:11" ht="18.75" x14ac:dyDescent="0.3">
      <c r="B26" s="10" t="s">
        <v>279</v>
      </c>
      <c r="C26" s="9">
        <f>COUNTIFS(Shares[Shared by],Members3[[#This Row],[Name]],Shares[File Type],"*sequence*")</f>
        <v>1</v>
      </c>
      <c r="D26" s="9">
        <f>COUNTIFS(Shares[Shared by],Members3[[#This Row],[Name]],Shares[File Type],"*lyric*")</f>
        <v>0</v>
      </c>
      <c r="E26" s="10">
        <f>COUNTIFS(Shares[Shared by],Members3[[#This Row],[Name]],Shares[File Type],"*singing*")</f>
        <v>0</v>
      </c>
      <c r="F26" s="10">
        <f>COUNTIFS(Shares[Shared by],Members3[[#This Row],[Name]],Shares[File Type],"*presets*")</f>
        <v>0</v>
      </c>
      <c r="G26" s="10">
        <f>COUNTIFS(Shares[Shared by],Members3[[#This Row],[Name]],Shares[File Type],"*particle*")</f>
        <v>0</v>
      </c>
      <c r="H26" s="10">
        <f>SUM(Members3[[#This Row],[Sequence Shares]:[Particle Effects]])</f>
        <v>1</v>
      </c>
      <c r="I26" s="11">
        <f t="array" ref="I26">MIN(IF(Shares[Shared by]=Members3[[#This Row],[Name]],Shares[Share Date]))</f>
        <v>44274</v>
      </c>
      <c r="J2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44458</v>
      </c>
      <c r="K26" s="10"/>
    </row>
    <row r="27" spans="2:11" ht="18.75" x14ac:dyDescent="0.3">
      <c r="B27" s="10" t="s">
        <v>145</v>
      </c>
      <c r="C27" s="9">
        <f>COUNTIFS(Shares[Shared by],Members3[[#This Row],[Name]],Shares[File Type],"*sequence*")</f>
        <v>0</v>
      </c>
      <c r="D27" s="9">
        <f>COUNTIFS(Shares[Shared by],Members3[[#This Row],[Name]],Shares[File Type],"*lyric*")</f>
        <v>0</v>
      </c>
      <c r="E27" s="9">
        <f>COUNTIFS(Shares[Shared by],Members3[[#This Row],[Name]],Shares[File Type],"*singing*")</f>
        <v>0</v>
      </c>
      <c r="F27" s="9">
        <f>COUNTIFS(Shares[Shared by],Members3[[#This Row],[Name]],Shares[File Type],"*presets*")</f>
        <v>0</v>
      </c>
      <c r="G27" s="9">
        <f>COUNTIFS(Shares[Shared by],Members3[[#This Row],[Name]],Shares[File Type],"*particle*")</f>
        <v>0</v>
      </c>
      <c r="H27" s="10">
        <f>SUM(Members3[[#This Row],[Sequence Shares]:[Particle Effects]])</f>
        <v>0</v>
      </c>
      <c r="I27" s="11">
        <f t="array" ref="I27">MIN(IF(Shares[Shared by]=Members3[[#This Row],[Name]],Shares[Share Date]))</f>
        <v>44259</v>
      </c>
      <c r="J2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44259</v>
      </c>
      <c r="K27" s="10" t="s">
        <v>1836</v>
      </c>
    </row>
    <row r="28" spans="2:11" ht="18.75" x14ac:dyDescent="0.3">
      <c r="B28" s="10" t="s">
        <v>832</v>
      </c>
      <c r="C28" s="9">
        <f>COUNTIFS(Shares[Shared by],Members3[[#This Row],[Name]],Shares[File Type],"*sequence*")</f>
        <v>1</v>
      </c>
      <c r="D28" s="9">
        <f>COUNTIFS(Shares[Shared by],Members3[[#This Row],[Name]],Shares[File Type],"*lyric*")</f>
        <v>0</v>
      </c>
      <c r="E28" s="10">
        <f>COUNTIFS(Shares[Shared by],Members3[[#This Row],[Name]],Shares[File Type],"*singing*")</f>
        <v>0</v>
      </c>
      <c r="F28" s="10">
        <f>COUNTIFS(Shares[Shared by],Members3[[#This Row],[Name]],Shares[File Type],"*presets*")</f>
        <v>0</v>
      </c>
      <c r="G28" s="10">
        <f>COUNTIFS(Shares[Shared by],Members3[[#This Row],[Name]],Shares[File Type],"*particle*")</f>
        <v>0</v>
      </c>
      <c r="H28" s="10">
        <f>SUM(Members3[[#This Row],[Sequence Shares]:[Particle Effects]])</f>
        <v>1</v>
      </c>
      <c r="I28" s="11">
        <f t="array" ref="I28">MIN(IF(Shares[Shared by]=Members3[[#This Row],[Name]],Shares[Share Date]))</f>
        <v>44324</v>
      </c>
      <c r="J2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28" s="10"/>
    </row>
    <row r="29" spans="2:11" ht="18.75" x14ac:dyDescent="0.3">
      <c r="B29" s="10" t="s">
        <v>692</v>
      </c>
      <c r="C29" s="9">
        <f>COUNTIFS(Shares[Shared by],Members3[[#This Row],[Name]],Shares[File Type],"*sequence*")</f>
        <v>1</v>
      </c>
      <c r="D29" s="9">
        <f>COUNTIFS(Shares[Shared by],Members3[[#This Row],[Name]],Shares[File Type],"*lyric*")</f>
        <v>0</v>
      </c>
      <c r="E29" s="10">
        <f>COUNTIFS(Shares[Shared by],Members3[[#This Row],[Name]],Shares[File Type],"*singing*")</f>
        <v>0</v>
      </c>
      <c r="F29" s="10">
        <f>COUNTIFS(Shares[Shared by],Members3[[#This Row],[Name]],Shares[File Type],"*presets*")</f>
        <v>0</v>
      </c>
      <c r="G29" s="10">
        <f>COUNTIFS(Shares[Shared by],Members3[[#This Row],[Name]],Shares[File Type],"*particle*")</f>
        <v>0</v>
      </c>
      <c r="H29" s="10">
        <f>SUM(Members3[[#This Row],[Sequence Shares]:[Particle Effects]])</f>
        <v>1</v>
      </c>
      <c r="I29" s="11">
        <f t="array" ref="I29">MIN(IF(Shares[Shared by]=Members3[[#This Row],[Name]],Shares[Share Date]))</f>
        <v>44320</v>
      </c>
      <c r="J2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44504</v>
      </c>
      <c r="K29" s="10"/>
    </row>
    <row r="30" spans="2:11" ht="18.75" x14ac:dyDescent="0.3">
      <c r="B30" s="10" t="s">
        <v>769</v>
      </c>
      <c r="C30" s="9">
        <f>COUNTIFS(Shares[Shared by],Members3[[#This Row],[Name]],Shares[File Type],"*sequence*")</f>
        <v>1</v>
      </c>
      <c r="D30" s="9">
        <f>COUNTIFS(Shares[Shared by],Members3[[#This Row],[Name]],Shares[File Type],"*lyric*")</f>
        <v>0</v>
      </c>
      <c r="E30" s="10">
        <f>COUNTIFS(Shares[Shared by],Members3[[#This Row],[Name]],Shares[File Type],"*singing*")</f>
        <v>0</v>
      </c>
      <c r="F30" s="10">
        <f>COUNTIFS(Shares[Shared by],Members3[[#This Row],[Name]],Shares[File Type],"*presets*")</f>
        <v>0</v>
      </c>
      <c r="G30" s="10">
        <f>COUNTIFS(Shares[Shared by],Members3[[#This Row],[Name]],Shares[File Type],"*particle*")</f>
        <v>0</v>
      </c>
      <c r="H30" s="10">
        <f>SUM(Members3[[#This Row],[Sequence Shares]:[Particle Effects]])</f>
        <v>1</v>
      </c>
      <c r="I30" s="11">
        <f t="array" ref="I30">MIN(IF(Shares[Shared by]=Members3[[#This Row],[Name]],Shares[Share Date]))</f>
        <v>44322</v>
      </c>
      <c r="J3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0" s="10"/>
    </row>
    <row r="31" spans="2:11" ht="18.75" x14ac:dyDescent="0.3">
      <c r="B31" s="10" t="s">
        <v>262</v>
      </c>
      <c r="C31" s="9">
        <f>COUNTIFS(Shares[Shared by],Members3[[#This Row],[Name]],Shares[File Type],"*sequence*")</f>
        <v>0</v>
      </c>
      <c r="D31" s="9">
        <f>COUNTIFS(Shares[Shared by],Members3[[#This Row],[Name]],Shares[File Type],"*lyric*")</f>
        <v>2</v>
      </c>
      <c r="E31" s="10">
        <f>COUNTIFS(Shares[Shared by],Members3[[#This Row],[Name]],Shares[File Type],"*singing*")</f>
        <v>1</v>
      </c>
      <c r="F31" s="10">
        <f>COUNTIFS(Shares[Shared by],Members3[[#This Row],[Name]],Shares[File Type],"*presets*")</f>
        <v>0</v>
      </c>
      <c r="G31" s="10">
        <f>COUNTIFS(Shares[Shared by],Members3[[#This Row],[Name]],Shares[File Type],"*particle*")</f>
        <v>0</v>
      </c>
      <c r="H31" s="10">
        <f>SUM(Members3[[#This Row],[Sequence Shares]:[Particle Effects]])</f>
        <v>3</v>
      </c>
      <c r="I31" s="11">
        <f t="array" ref="I31">MIN(IF(Shares[Shared by]=Members3[[#This Row],[Name]],Shares[Share Date]))</f>
        <v>44273</v>
      </c>
      <c r="J3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44365</v>
      </c>
      <c r="K31" s="10"/>
    </row>
    <row r="32" spans="2:11" ht="18.75" x14ac:dyDescent="0.3">
      <c r="B32" s="10" t="s">
        <v>798</v>
      </c>
      <c r="C32" s="9">
        <f>COUNTIFS(Shares[Shared by],Members3[[#This Row],[Name]],Shares[File Type],"*sequence*")</f>
        <v>1</v>
      </c>
      <c r="D32" s="9">
        <f>COUNTIFS(Shares[Shared by],Members3[[#This Row],[Name]],Shares[File Type],"*lyric*")</f>
        <v>0</v>
      </c>
      <c r="E32" s="10">
        <f>COUNTIFS(Shares[Shared by],Members3[[#This Row],[Name]],Shares[File Type],"*singing*")</f>
        <v>0</v>
      </c>
      <c r="F32" s="10">
        <f>COUNTIFS(Shares[Shared by],Members3[[#This Row],[Name]],Shares[File Type],"*presets*")</f>
        <v>0</v>
      </c>
      <c r="G32" s="10">
        <f>COUNTIFS(Shares[Shared by],Members3[[#This Row],[Name]],Shares[File Type],"*particle*")</f>
        <v>0</v>
      </c>
      <c r="H32" s="10">
        <f>SUM(Members3[[#This Row],[Sequence Shares]:[Particle Effects]])</f>
        <v>1</v>
      </c>
      <c r="I32" s="11">
        <f t="array" ref="I32">MIN(IF(Shares[Shared by]=Members3[[#This Row],[Name]],Shares[Share Date]))</f>
        <v>44319</v>
      </c>
      <c r="J3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44503</v>
      </c>
      <c r="K32" s="10"/>
    </row>
    <row r="33" spans="2:11" ht="18.75" x14ac:dyDescent="0.3">
      <c r="B33" s="10" t="s">
        <v>641</v>
      </c>
      <c r="C33" s="9">
        <f>COUNTIFS(Shares[Shared by],Members3[[#This Row],[Name]],Shares[File Type],"*sequence*")</f>
        <v>1</v>
      </c>
      <c r="D33" s="9">
        <f>COUNTIFS(Shares[Shared by],Members3[[#This Row],[Name]],Shares[File Type],"*lyric*")</f>
        <v>0</v>
      </c>
      <c r="E33" s="10">
        <f>COUNTIFS(Shares[Shared by],Members3[[#This Row],[Name]],Shares[File Type],"*singing*")</f>
        <v>0</v>
      </c>
      <c r="F33" s="10">
        <f>COUNTIFS(Shares[Shared by],Members3[[#This Row],[Name]],Shares[File Type],"*presets*")</f>
        <v>0</v>
      </c>
      <c r="G33" s="10">
        <f>COUNTIFS(Shares[Shared by],Members3[[#This Row],[Name]],Shares[File Type],"*particle*")</f>
        <v>0</v>
      </c>
      <c r="H33" s="10">
        <f>SUM(Members3[[#This Row],[Sequence Shares]:[Particle Effects]])</f>
        <v>1</v>
      </c>
      <c r="I33" s="11">
        <f t="array" ref="I33">MIN(IF(Shares[Shared by]=Members3[[#This Row],[Name]],Shares[Share Date]))</f>
        <v>44317</v>
      </c>
      <c r="J3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33" s="10"/>
    </row>
    <row r="34" spans="2:11" ht="18.75" x14ac:dyDescent="0.3">
      <c r="B34" s="10" t="s">
        <v>569</v>
      </c>
      <c r="C34" s="9">
        <f>COUNTIFS(Shares[Shared by],Members3[[#This Row],[Name]],Shares[File Type],"*sequence*")</f>
        <v>1</v>
      </c>
      <c r="D34" s="9">
        <f>COUNTIFS(Shares[Shared by],Members3[[#This Row],[Name]],Shares[File Type],"*lyric*")</f>
        <v>0</v>
      </c>
      <c r="E34" s="10">
        <f>COUNTIFS(Shares[Shared by],Members3[[#This Row],[Name]],Shares[File Type],"*singing*")</f>
        <v>0</v>
      </c>
      <c r="F34" s="10">
        <f>COUNTIFS(Shares[Shared by],Members3[[#This Row],[Name]],Shares[File Type],"*presets*")</f>
        <v>0</v>
      </c>
      <c r="G34" s="10">
        <f>COUNTIFS(Shares[Shared by],Members3[[#This Row],[Name]],Shares[File Type],"*particle*")</f>
        <v>0</v>
      </c>
      <c r="H34" s="10">
        <f>SUM(Members3[[#This Row],[Sequence Shares]:[Particle Effects]])</f>
        <v>1</v>
      </c>
      <c r="I34" s="11">
        <f t="array" ref="I34">MIN(IF(Shares[Shared by]=Members3[[#This Row],[Name]],Shares[Share Date]))</f>
        <v>44311</v>
      </c>
      <c r="J3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44494</v>
      </c>
      <c r="K34" s="10"/>
    </row>
    <row r="35" spans="2:11" ht="18.75" x14ac:dyDescent="0.3">
      <c r="B35" s="10" t="s">
        <v>548</v>
      </c>
      <c r="C35" s="9">
        <f>COUNTIFS(Shares[Shared by],Members3[[#This Row],[Name]],Shares[File Type],"*sequence*")</f>
        <v>0</v>
      </c>
      <c r="D35" s="9">
        <f>COUNTIFS(Shares[Shared by],Members3[[#This Row],[Name]],Shares[File Type],"*lyric*")</f>
        <v>2</v>
      </c>
      <c r="E35" s="10">
        <f>COUNTIFS(Shares[Shared by],Members3[[#This Row],[Name]],Shares[File Type],"*singing*")</f>
        <v>0</v>
      </c>
      <c r="F35" s="10">
        <f>COUNTIFS(Shares[Shared by],Members3[[#This Row],[Name]],Shares[File Type],"*presets*")</f>
        <v>0</v>
      </c>
      <c r="G35" s="10">
        <f>COUNTIFS(Shares[Shared by],Members3[[#This Row],[Name]],Shares[File Type],"*particle*")</f>
        <v>0</v>
      </c>
      <c r="H35" s="10">
        <f>SUM(Members3[[#This Row],[Sequence Shares]:[Particle Effects]])</f>
        <v>2</v>
      </c>
      <c r="I35" s="11">
        <f t="array" ref="I35">MIN(IF(Shares[Shared by]=Members3[[#This Row],[Name]],Shares[Share Date]))</f>
        <v>44308</v>
      </c>
      <c r="J3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44369</v>
      </c>
      <c r="K35" s="10"/>
    </row>
    <row r="36" spans="2:11" ht="18.75" x14ac:dyDescent="0.3">
      <c r="B36" s="10" t="s">
        <v>775</v>
      </c>
      <c r="C36" s="9">
        <f>COUNTIFS(Shares[Shared by],Members3[[#This Row],[Name]],Shares[File Type],"*sequence*")</f>
        <v>1</v>
      </c>
      <c r="D36" s="9">
        <f>COUNTIFS(Shares[Shared by],Members3[[#This Row],[Name]],Shares[File Type],"*lyric*")</f>
        <v>0</v>
      </c>
      <c r="E36" s="10">
        <f>COUNTIFS(Shares[Shared by],Members3[[#This Row],[Name]],Shares[File Type],"*singing*")</f>
        <v>0</v>
      </c>
      <c r="F36" s="10">
        <f>COUNTIFS(Shares[Shared by],Members3[[#This Row],[Name]],Shares[File Type],"*presets*")</f>
        <v>0</v>
      </c>
      <c r="G36" s="10">
        <f>COUNTIFS(Shares[Shared by],Members3[[#This Row],[Name]],Shares[File Type],"*particle*")</f>
        <v>0</v>
      </c>
      <c r="H36" s="10">
        <f>SUM(Members3[[#This Row],[Sequence Shares]:[Particle Effects]])</f>
        <v>1</v>
      </c>
      <c r="I36" s="11">
        <f t="array" ref="I36">MIN(IF(Shares[Shared by]=Members3[[#This Row],[Name]],Shares[Share Date]))</f>
        <v>44322</v>
      </c>
      <c r="J3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44506</v>
      </c>
      <c r="K36" s="10"/>
    </row>
    <row r="37" spans="2:11" ht="18.75" x14ac:dyDescent="0.3">
      <c r="B37" s="10" t="s">
        <v>607</v>
      </c>
      <c r="C37" s="9">
        <f>COUNTIFS(Shares[Shared by],Members3[[#This Row],[Name]],Shares[File Type],"*sequence*")</f>
        <v>0</v>
      </c>
      <c r="D37" s="9">
        <f>COUNTIFS(Shares[Shared by],Members3[[#This Row],[Name]],Shares[File Type],"*lyric*")</f>
        <v>0</v>
      </c>
      <c r="E37" s="9">
        <f>COUNTIFS(Shares[Shared by],Members3[[#This Row],[Name]],Shares[File Type],"*singing*")</f>
        <v>0</v>
      </c>
      <c r="F37" s="9">
        <f>COUNTIFS(Shares[Shared by],Members3[[#This Row],[Name]],Shares[File Type],"*presets*")</f>
        <v>0</v>
      </c>
      <c r="G37" s="9">
        <f>COUNTIFS(Shares[Shared by],Members3[[#This Row],[Name]],Shares[File Type],"*particle*")</f>
        <v>0</v>
      </c>
      <c r="H37" s="10">
        <f>SUM(Members3[[#This Row],[Sequence Shares]:[Particle Effects]])</f>
        <v>0</v>
      </c>
      <c r="I37" s="11">
        <f t="array" ref="I37">MIN(IF(Shares[Shared by]=Members3[[#This Row],[Name]],Shares[Share Date]))</f>
        <v>44315</v>
      </c>
      <c r="J3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44315</v>
      </c>
      <c r="K37" s="10" t="s">
        <v>1836</v>
      </c>
    </row>
    <row r="38" spans="2:11" ht="18.75" x14ac:dyDescent="0.3">
      <c r="B38" s="10" t="s">
        <v>106</v>
      </c>
      <c r="C38" s="9">
        <f>COUNTIFS(Shares[Shared by],Members3[[#This Row],[Name]],Shares[File Type],"*sequence*")</f>
        <v>1</v>
      </c>
      <c r="D38" s="9">
        <f>COUNTIFS(Shares[Shared by],Members3[[#This Row],[Name]],Shares[File Type],"*lyric*")</f>
        <v>0</v>
      </c>
      <c r="E38" s="10">
        <f>COUNTIFS(Shares[Shared by],Members3[[#This Row],[Name]],Shares[File Type],"*singing*")</f>
        <v>0</v>
      </c>
      <c r="F38" s="10">
        <f>COUNTIFS(Shares[Shared by],Members3[[#This Row],[Name]],Shares[File Type],"*presets*")</f>
        <v>0</v>
      </c>
      <c r="G38" s="10">
        <f>COUNTIFS(Shares[Shared by],Members3[[#This Row],[Name]],Shares[File Type],"*particle*")</f>
        <v>0</v>
      </c>
      <c r="H38" s="10">
        <f>SUM(Members3[[#This Row],[Sequence Shares]:[Particle Effects]])</f>
        <v>1</v>
      </c>
      <c r="I38" s="11">
        <f t="array" ref="I38">MIN(IF(Shares[Shared by]=Members3[[#This Row],[Name]],Shares[Share Date]))</f>
        <v>44257</v>
      </c>
      <c r="J3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44441</v>
      </c>
      <c r="K38" s="10"/>
    </row>
    <row r="39" spans="2:11" ht="18.75" x14ac:dyDescent="0.3">
      <c r="B39" s="10" t="s">
        <v>990</v>
      </c>
      <c r="C39" s="9">
        <f>COUNTIFS(Shares[Shared by],Members3[[#This Row],[Name]],Shares[File Type],"*sequence*")</f>
        <v>0</v>
      </c>
      <c r="D39" s="9">
        <f>COUNTIFS(Shares[Shared by],Members3[[#This Row],[Name]],Shares[File Type],"*lyric*")</f>
        <v>0</v>
      </c>
      <c r="E39" s="9">
        <f>COUNTIFS(Shares[Shared by],Members3[[#This Row],[Name]],Shares[File Type],"*singing*")</f>
        <v>0</v>
      </c>
      <c r="F39" s="9">
        <f>COUNTIFS(Shares[Shared by],Members3[[#This Row],[Name]],Shares[File Type],"*presets*")</f>
        <v>0</v>
      </c>
      <c r="G39" s="9">
        <f>COUNTIFS(Shares[Shared by],Members3[[#This Row],[Name]],Shares[File Type],"*particle*")</f>
        <v>0</v>
      </c>
      <c r="H39" s="10">
        <f>SUM(Members3[[#This Row],[Sequence Shares]:[Particle Effects]])</f>
        <v>0</v>
      </c>
      <c r="I39" s="11">
        <f t="array" ref="I39">MIN(IF(Shares[Shared by]=Members3[[#This Row],[Name]],Shares[Share Date]))</f>
        <v>44340</v>
      </c>
      <c r="J3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44340</v>
      </c>
      <c r="K39" s="10" t="s">
        <v>1836</v>
      </c>
    </row>
    <row r="40" spans="2:11" ht="18.75" x14ac:dyDescent="0.3">
      <c r="B40" s="10" t="s">
        <v>737</v>
      </c>
      <c r="C40" s="9">
        <f>COUNTIFS(Shares[Shared by],Members3[[#This Row],[Name]],Shares[File Type],"*sequence*")</f>
        <v>0</v>
      </c>
      <c r="D40" s="9">
        <f>COUNTIFS(Shares[Shared by],Members3[[#This Row],[Name]],Shares[File Type],"*lyric*")</f>
        <v>1</v>
      </c>
      <c r="E40" s="9">
        <f>COUNTIFS(Shares[Shared by],Members3[[#This Row],[Name]],Shares[File Type],"*singing*")</f>
        <v>0</v>
      </c>
      <c r="F40" s="9">
        <f>COUNTIFS(Shares[Shared by],Members3[[#This Row],[Name]],Shares[File Type],"*presets*")</f>
        <v>0</v>
      </c>
      <c r="G40" s="9">
        <f>COUNTIFS(Shares[Shared by],Members3[[#This Row],[Name]],Shares[File Type],"*particle*")</f>
        <v>0</v>
      </c>
      <c r="H40" s="10">
        <f>SUM(Members3[[#This Row],[Sequence Shares]:[Particle Effects]])</f>
        <v>1</v>
      </c>
      <c r="I40" s="11">
        <f t="array" ref="I40">MIN(IF(Shares[Shared by]=Members3[[#This Row],[Name]],Shares[Share Date]))</f>
        <v>44321</v>
      </c>
      <c r="J4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44352</v>
      </c>
      <c r="K40" s="10"/>
    </row>
    <row r="41" spans="2:11" ht="18.75" x14ac:dyDescent="0.3">
      <c r="B41" s="10" t="s">
        <v>353</v>
      </c>
      <c r="C41" s="9">
        <f>COUNTIFS(Shares[Shared by],Members3[[#This Row],[Name]],Shares[File Type],"*sequence*")</f>
        <v>1</v>
      </c>
      <c r="D41" s="9">
        <f>COUNTIFS(Shares[Shared by],Members3[[#This Row],[Name]],Shares[File Type],"*lyric*")</f>
        <v>0</v>
      </c>
      <c r="E41" s="10">
        <f>COUNTIFS(Shares[Shared by],Members3[[#This Row],[Name]],Shares[File Type],"*singing*")</f>
        <v>0</v>
      </c>
      <c r="F41" s="10">
        <f>COUNTIFS(Shares[Shared by],Members3[[#This Row],[Name]],Shares[File Type],"*presets*")</f>
        <v>0</v>
      </c>
      <c r="G41" s="10">
        <f>COUNTIFS(Shares[Shared by],Members3[[#This Row],[Name]],Shares[File Type],"*particle*")</f>
        <v>0</v>
      </c>
      <c r="H41" s="10">
        <f>SUM(Members3[[#This Row],[Sequence Shares]:[Particle Effects]])</f>
        <v>1</v>
      </c>
      <c r="I41" s="11">
        <f t="array" ref="I41">MIN(IF(Shares[Shared by]=Members3[[#This Row],[Name]],Shares[Share Date]))</f>
        <v>44278</v>
      </c>
      <c r="J4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1" s="10"/>
    </row>
    <row r="42" spans="2:11" ht="18.75" x14ac:dyDescent="0.3">
      <c r="B42" s="10" t="s">
        <v>870</v>
      </c>
      <c r="C42" s="9">
        <f>COUNTIFS(Shares[Shared by],Members3[[#This Row],[Name]],Shares[File Type],"*sequence*")</f>
        <v>1</v>
      </c>
      <c r="D42" s="9">
        <f>COUNTIFS(Shares[Shared by],Members3[[#This Row],[Name]],Shares[File Type],"*lyric*")</f>
        <v>0</v>
      </c>
      <c r="E42" s="10">
        <f>COUNTIFS(Shares[Shared by],Members3[[#This Row],[Name]],Shares[File Type],"*singing*")</f>
        <v>0</v>
      </c>
      <c r="F42" s="10">
        <f>COUNTIFS(Shares[Shared by],Members3[[#This Row],[Name]],Shares[File Type],"*presets*")</f>
        <v>0</v>
      </c>
      <c r="G42" s="10">
        <f>COUNTIFS(Shares[Shared by],Members3[[#This Row],[Name]],Shares[File Type],"*particle*")</f>
        <v>0</v>
      </c>
      <c r="H42" s="10">
        <f>SUM(Members3[[#This Row],[Sequence Shares]:[Particle Effects]])</f>
        <v>1</v>
      </c>
      <c r="I42" s="11" cm="1">
        <f t="array" ref="I42">MIN(IF(Shares[Shared by]=Members3[[#This Row],[Name]],Shares[Share Date]))</f>
        <v>44325</v>
      </c>
      <c r="J4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44509</v>
      </c>
      <c r="K42" s="10"/>
    </row>
    <row r="43" spans="2:11" ht="18.75" x14ac:dyDescent="0.3">
      <c r="B43" s="10" t="s">
        <v>359</v>
      </c>
      <c r="C43" s="9">
        <f>COUNTIFS(Shares[Shared by],Members3[[#This Row],[Name]],Shares[File Type],"*sequence*")</f>
        <v>1</v>
      </c>
      <c r="D43" s="9">
        <f>COUNTIFS(Shares[Shared by],Members3[[#This Row],[Name]],Shares[File Type],"*lyric*")</f>
        <v>0</v>
      </c>
      <c r="E43" s="10">
        <f>COUNTIFS(Shares[Shared by],Members3[[#This Row],[Name]],Shares[File Type],"*singing*")</f>
        <v>0</v>
      </c>
      <c r="F43" s="10">
        <f>COUNTIFS(Shares[Shared by],Members3[[#This Row],[Name]],Shares[File Type],"*presets*")</f>
        <v>0</v>
      </c>
      <c r="G43" s="10">
        <f>COUNTIFS(Shares[Shared by],Members3[[#This Row],[Name]],Shares[File Type],"*particle*")</f>
        <v>0</v>
      </c>
      <c r="H43" s="10">
        <f>SUM(Members3[[#This Row],[Sequence Shares]:[Particle Effects]])</f>
        <v>1</v>
      </c>
      <c r="I43" s="11">
        <f t="array" ref="I43">MIN(IF(Shares[Shared by]=Members3[[#This Row],[Name]],Shares[Share Date]))</f>
        <v>44278</v>
      </c>
      <c r="J4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44462</v>
      </c>
      <c r="K43" s="10"/>
    </row>
    <row r="44" spans="2:11" ht="18.75" x14ac:dyDescent="0.3">
      <c r="B44" s="10" t="s">
        <v>552</v>
      </c>
      <c r="C44" s="9">
        <f>COUNTIFS(Shares[Shared by],Members3[[#This Row],[Name]],Shares[File Type],"*sequence*")</f>
        <v>1</v>
      </c>
      <c r="D44" s="9">
        <f>COUNTIFS(Shares[Shared by],Members3[[#This Row],[Name]],Shares[File Type],"*lyric*")</f>
        <v>0</v>
      </c>
      <c r="E44" s="10">
        <f>COUNTIFS(Shares[Shared by],Members3[[#This Row],[Name]],Shares[File Type],"*singing*")</f>
        <v>0</v>
      </c>
      <c r="F44" s="10">
        <f>COUNTIFS(Shares[Shared by],Members3[[#This Row],[Name]],Shares[File Type],"*presets*")</f>
        <v>0</v>
      </c>
      <c r="G44" s="10">
        <f>COUNTIFS(Shares[Shared by],Members3[[#This Row],[Name]],Shares[File Type],"*particle*")</f>
        <v>0</v>
      </c>
      <c r="H44" s="10">
        <f>SUM(Members3[[#This Row],[Sequence Shares]:[Particle Effects]])</f>
        <v>1</v>
      </c>
      <c r="I44" s="11">
        <f t="array" ref="I44">MIN(IF(Shares[Shared by]=Members3[[#This Row],[Name]],Shares[Share Date]))</f>
        <v>44308</v>
      </c>
      <c r="J4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44491</v>
      </c>
      <c r="K44" s="10"/>
    </row>
    <row r="45" spans="2:11" ht="18.75" x14ac:dyDescent="0.3">
      <c r="B45" s="10" t="s">
        <v>189</v>
      </c>
      <c r="C45" s="9">
        <f>COUNTIFS(Shares[Shared by],Members3[[#This Row],[Name]],Shares[File Type],"*sequence*")</f>
        <v>0</v>
      </c>
      <c r="D45" s="9">
        <f>COUNTIFS(Shares[Shared by],Members3[[#This Row],[Name]],Shares[File Type],"*lyric*")</f>
        <v>1</v>
      </c>
      <c r="E45" s="9">
        <f>COUNTIFS(Shares[Shared by],Members3[[#This Row],[Name]],Shares[File Type],"*singing*")</f>
        <v>0</v>
      </c>
      <c r="F45" s="9">
        <f>COUNTIFS(Shares[Shared by],Members3[[#This Row],[Name]],Shares[File Type],"*presets*")</f>
        <v>0</v>
      </c>
      <c r="G45" s="9">
        <f>COUNTIFS(Shares[Shared by],Members3[[#This Row],[Name]],Shares[File Type],"*particle*")</f>
        <v>0</v>
      </c>
      <c r="H45" s="10">
        <f>SUM(Members3[[#This Row],[Sequence Shares]:[Particle Effects]])</f>
        <v>1</v>
      </c>
      <c r="I45" s="11">
        <f t="array" ref="I45">MIN(IF(Shares[Shared by]=Members3[[#This Row],[Name]],Shares[Share Date]))</f>
        <v>44262</v>
      </c>
      <c r="J4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44293</v>
      </c>
      <c r="K45" s="10" t="s">
        <v>1836</v>
      </c>
    </row>
    <row r="46" spans="2:11" ht="18.75" x14ac:dyDescent="0.3">
      <c r="B46" s="10" t="s">
        <v>645</v>
      </c>
      <c r="C46" s="9">
        <f>COUNTIFS(Shares[Shared by],Members3[[#This Row],[Name]],Shares[File Type],"*sequence*")</f>
        <v>1</v>
      </c>
      <c r="D46" s="9">
        <f>COUNTIFS(Shares[Shared by],Members3[[#This Row],[Name]],Shares[File Type],"*lyric*")</f>
        <v>0</v>
      </c>
      <c r="E46" s="10">
        <f>COUNTIFS(Shares[Shared by],Members3[[#This Row],[Name]],Shares[File Type],"*singing*")</f>
        <v>0</v>
      </c>
      <c r="F46" s="10">
        <f>COUNTIFS(Shares[Shared by],Members3[[#This Row],[Name]],Shares[File Type],"*presets*")</f>
        <v>0</v>
      </c>
      <c r="G46" s="10">
        <f>COUNTIFS(Shares[Shared by],Members3[[#This Row],[Name]],Shares[File Type],"*particle*")</f>
        <v>0</v>
      </c>
      <c r="H46" s="10">
        <f>SUM(Members3[[#This Row],[Sequence Shares]:[Particle Effects]])</f>
        <v>1</v>
      </c>
      <c r="I46" s="11">
        <f t="array" ref="I46">MIN(IF(Shares[Shared by]=Members3[[#This Row],[Name]],Shares[Share Date]))</f>
        <v>44317</v>
      </c>
      <c r="J4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44501</v>
      </c>
      <c r="K46" s="10"/>
    </row>
    <row r="47" spans="2:11" ht="18.75" x14ac:dyDescent="0.3">
      <c r="B47" s="10" t="s">
        <v>839</v>
      </c>
      <c r="C47" s="9">
        <f>COUNTIFS(Shares[Shared by],Members3[[#This Row],[Name]],Shares[File Type],"*sequence*")</f>
        <v>1</v>
      </c>
      <c r="D47" s="9">
        <f>COUNTIFS(Shares[Shared by],Members3[[#This Row],[Name]],Shares[File Type],"*lyric*")</f>
        <v>0</v>
      </c>
      <c r="E47" s="10">
        <f>COUNTIFS(Shares[Shared by],Members3[[#This Row],[Name]],Shares[File Type],"*singing*")</f>
        <v>0</v>
      </c>
      <c r="F47" s="10">
        <f>COUNTIFS(Shares[Shared by],Members3[[#This Row],[Name]],Shares[File Type],"*presets*")</f>
        <v>0</v>
      </c>
      <c r="G47" s="10">
        <f>COUNTIFS(Shares[Shared by],Members3[[#This Row],[Name]],Shares[File Type],"*particle*")</f>
        <v>0</v>
      </c>
      <c r="H47" s="10">
        <f>SUM(Members3[[#This Row],[Sequence Shares]:[Particle Effects]])</f>
        <v>1</v>
      </c>
      <c r="I47" s="11">
        <f t="array" ref="I47">MIN(IF(Shares[Shared by]=Members3[[#This Row],[Name]],Shares[Share Date]))</f>
        <v>44324</v>
      </c>
      <c r="J4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44508</v>
      </c>
      <c r="K47" s="10"/>
    </row>
    <row r="48" spans="2:11" ht="18.75" x14ac:dyDescent="0.3">
      <c r="B48" s="10" t="s">
        <v>455</v>
      </c>
      <c r="C48" s="9">
        <f>COUNTIFS(Shares[Shared by],Members3[[#This Row],[Name]],Shares[File Type],"*sequence*")</f>
        <v>1</v>
      </c>
      <c r="D48" s="9">
        <f>COUNTIFS(Shares[Shared by],Members3[[#This Row],[Name]],Shares[File Type],"*lyric*")</f>
        <v>0</v>
      </c>
      <c r="E48" s="10">
        <f>COUNTIFS(Shares[Shared by],Members3[[#This Row],[Name]],Shares[File Type],"*singing*")</f>
        <v>0</v>
      </c>
      <c r="F48" s="10">
        <f>COUNTIFS(Shares[Shared by],Members3[[#This Row],[Name]],Shares[File Type],"*presets*")</f>
        <v>0</v>
      </c>
      <c r="G48" s="10">
        <f>COUNTIFS(Shares[Shared by],Members3[[#This Row],[Name]],Shares[File Type],"*particle*")</f>
        <v>0</v>
      </c>
      <c r="H48" s="10">
        <f>SUM(Members3[[#This Row],[Sequence Shares]:[Particle Effects]])</f>
        <v>1</v>
      </c>
      <c r="I48" s="11">
        <f t="array" ref="I48">MIN(IF(Shares[Shared by]=Members3[[#This Row],[Name]],Shares[Share Date]))</f>
        <v>44297</v>
      </c>
      <c r="J4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44480</v>
      </c>
      <c r="K48" s="10"/>
    </row>
    <row r="49" spans="2:11" ht="18.75" x14ac:dyDescent="0.3">
      <c r="B49" s="10" t="s">
        <v>940</v>
      </c>
      <c r="C49" s="9">
        <f>COUNTIFS(Shares[Shared by],Members3[[#This Row],[Name]],Shares[File Type],"*sequence*")</f>
        <v>0</v>
      </c>
      <c r="D49" s="9">
        <f>COUNTIFS(Shares[Shared by],Members3[[#This Row],[Name]],Shares[File Type],"*lyric*")</f>
        <v>2</v>
      </c>
      <c r="E49" s="10">
        <f>COUNTIFS(Shares[Shared by],Members3[[#This Row],[Name]],Shares[File Type],"*singing*")</f>
        <v>0</v>
      </c>
      <c r="F49" s="10">
        <f>COUNTIFS(Shares[Shared by],Members3[[#This Row],[Name]],Shares[File Type],"*presets*")</f>
        <v>0</v>
      </c>
      <c r="G49" s="10">
        <f>COUNTIFS(Shares[Shared by],Members3[[#This Row],[Name]],Shares[File Type],"*particle*")</f>
        <v>0</v>
      </c>
      <c r="H49" s="10">
        <f>SUM(Members3[[#This Row],[Sequence Shares]:[Particle Effects]])</f>
        <v>2</v>
      </c>
      <c r="I49" s="11">
        <f t="array" ref="I49">MIN(IF(Shares[Shared by]=Members3[[#This Row],[Name]],Shares[Share Date]))</f>
        <v>44332</v>
      </c>
      <c r="J4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44393</v>
      </c>
      <c r="K49" s="10"/>
    </row>
    <row r="50" spans="2:11" ht="18.75" x14ac:dyDescent="0.3">
      <c r="B50" s="10" t="s">
        <v>624</v>
      </c>
      <c r="C50" s="9">
        <f>COUNTIFS(Shares[Shared by],Members3[[#This Row],[Name]],Shares[File Type],"*sequence*")</f>
        <v>1</v>
      </c>
      <c r="D50" s="9">
        <f>COUNTIFS(Shares[Shared by],Members3[[#This Row],[Name]],Shares[File Type],"*lyric*")</f>
        <v>0</v>
      </c>
      <c r="E50" s="10">
        <f>COUNTIFS(Shares[Shared by],Members3[[#This Row],[Name]],Shares[File Type],"*singing*")</f>
        <v>0</v>
      </c>
      <c r="F50" s="10">
        <f>COUNTIFS(Shares[Shared by],Members3[[#This Row],[Name]],Shares[File Type],"*presets*")</f>
        <v>0</v>
      </c>
      <c r="G50" s="10">
        <f>COUNTIFS(Shares[Shared by],Members3[[#This Row],[Name]],Shares[File Type],"*particle*")</f>
        <v>0</v>
      </c>
      <c r="H50" s="10">
        <f>SUM(Members3[[#This Row],[Sequence Shares]:[Particle Effects]])</f>
        <v>1</v>
      </c>
      <c r="I50" s="11">
        <f t="array" ref="I50">MIN(IF(Shares[Shared by]=Members3[[#This Row],[Name]],Shares[Share Date]))</f>
        <v>44316</v>
      </c>
      <c r="J5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44499</v>
      </c>
      <c r="K50" s="10"/>
    </row>
    <row r="51" spans="2:11" ht="18.75" x14ac:dyDescent="0.3">
      <c r="B51" s="10" t="s">
        <v>333</v>
      </c>
      <c r="C51" s="9">
        <f>COUNTIFS(Shares[Shared by],Members3[[#This Row],[Name]],Shares[File Type],"*sequence*")</f>
        <v>0</v>
      </c>
      <c r="D51" s="9">
        <f>COUNTIFS(Shares[Shared by],Members3[[#This Row],[Name]],Shares[File Type],"*lyric*")</f>
        <v>2</v>
      </c>
      <c r="E51" s="9">
        <f>COUNTIFS(Shares[Shared by],Members3[[#This Row],[Name]],Shares[File Type],"*singing*")</f>
        <v>0</v>
      </c>
      <c r="F51" s="9">
        <f>COUNTIFS(Shares[Shared by],Members3[[#This Row],[Name]],Shares[File Type],"*presets*")</f>
        <v>0</v>
      </c>
      <c r="G51" s="9">
        <f>COUNTIFS(Shares[Shared by],Members3[[#This Row],[Name]],Shares[File Type],"*particle*")</f>
        <v>0</v>
      </c>
      <c r="H51" s="10">
        <f>SUM(Members3[[#This Row],[Sequence Shares]:[Particle Effects]])</f>
        <v>2</v>
      </c>
      <c r="I51" s="11">
        <f t="array" ref="I51">MIN(IF(Shares[Shared by]=Members3[[#This Row],[Name]],Shares[Share Date]))</f>
        <v>44275</v>
      </c>
      <c r="J5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44336</v>
      </c>
      <c r="K51" s="10"/>
    </row>
    <row r="52" spans="2:11" ht="18.75" x14ac:dyDescent="0.3">
      <c r="B52" s="10" t="s">
        <v>898</v>
      </c>
      <c r="C52" s="9">
        <f>COUNTIFS(Shares[Shared by],Members3[[#This Row],[Name]],Shares[File Type],"*sequence*")</f>
        <v>1</v>
      </c>
      <c r="D52" s="9">
        <f>COUNTIFS(Shares[Shared by],Members3[[#This Row],[Name]],Shares[File Type],"*lyric*")</f>
        <v>0</v>
      </c>
      <c r="E52" s="10">
        <f>COUNTIFS(Shares[Shared by],Members3[[#This Row],[Name]],Shares[File Type],"*singing*")</f>
        <v>0</v>
      </c>
      <c r="F52" s="10">
        <f>COUNTIFS(Shares[Shared by],Members3[[#This Row],[Name]],Shares[File Type],"*presets*")</f>
        <v>0</v>
      </c>
      <c r="G52" s="10">
        <f>COUNTIFS(Shares[Shared by],Members3[[#This Row],[Name]],Shares[File Type],"*particle*")</f>
        <v>0</v>
      </c>
      <c r="H52" s="10">
        <f>SUM(Members3[[#This Row],[Sequence Shares]:[Particle Effects]])</f>
        <v>1</v>
      </c>
      <c r="I52" s="11" cm="1">
        <f t="array" ref="I52">MIN(IF(Shares[Shared by]=Members3[[#This Row],[Name]],Shares[Share Date]))</f>
        <v>44328</v>
      </c>
      <c r="J5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44512</v>
      </c>
      <c r="K52" s="10"/>
    </row>
    <row r="53" spans="2:11" ht="18.75" x14ac:dyDescent="0.3">
      <c r="B53" s="10" t="s">
        <v>962</v>
      </c>
      <c r="C53" s="9">
        <f>COUNTIFS(Shares[Shared by],Members3[[#This Row],[Name]],Shares[File Type],"*sequence*")</f>
        <v>1</v>
      </c>
      <c r="D53" s="9">
        <f>COUNTIFS(Shares[Shared by],Members3[[#This Row],[Name]],Shares[File Type],"*lyric*")</f>
        <v>0</v>
      </c>
      <c r="E53" s="10">
        <f>COUNTIFS(Shares[Shared by],Members3[[#This Row],[Name]],Shares[File Type],"*singing*")</f>
        <v>0</v>
      </c>
      <c r="F53" s="10">
        <f>COUNTIFS(Shares[Shared by],Members3[[#This Row],[Name]],Shares[File Type],"*presets*")</f>
        <v>0</v>
      </c>
      <c r="G53" s="10">
        <f>COUNTIFS(Shares[Shared by],Members3[[#This Row],[Name]],Shares[File Type],"*particle*")</f>
        <v>0</v>
      </c>
      <c r="H53" s="10">
        <f>SUM(Members3[[#This Row],[Sequence Shares]:[Particle Effects]])</f>
        <v>1</v>
      </c>
      <c r="I53" s="11">
        <f t="array" ref="I53">MIN(IF(Shares[Shared by]=Members3[[#This Row],[Name]],Shares[Share Date]))</f>
        <v>44337</v>
      </c>
      <c r="J5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44521</v>
      </c>
      <c r="K53" s="10"/>
    </row>
    <row r="54" spans="2:11" ht="18.75" x14ac:dyDescent="0.3">
      <c r="B54" s="10" t="s">
        <v>1109</v>
      </c>
      <c r="C54" s="9">
        <f>COUNTIFS(Shares[Shared by],Members3[[#This Row],[Name]],Shares[File Type],"*sequence*")</f>
        <v>1</v>
      </c>
      <c r="D54" s="9">
        <f>COUNTIFS(Shares[Shared by],Members3[[#This Row],[Name]],Shares[File Type],"*lyric*")</f>
        <v>0</v>
      </c>
      <c r="E54" s="10">
        <f>COUNTIFS(Shares[Shared by],Members3[[#This Row],[Name]],Shares[File Type],"*singing*")</f>
        <v>0</v>
      </c>
      <c r="F54" s="10">
        <f>COUNTIFS(Shares[Shared by],Members3[[#This Row],[Name]],Shares[File Type],"*presets*")</f>
        <v>0</v>
      </c>
      <c r="G54" s="10">
        <f>COUNTIFS(Shares[Shared by],Members3[[#This Row],[Name]],Shares[File Type],"*particle*")</f>
        <v>0</v>
      </c>
      <c r="H54" s="10">
        <f>SUM(Members3[[#This Row],[Sequence Shares]:[Particle Effects]])</f>
        <v>1</v>
      </c>
      <c r="I54" s="11" cm="1">
        <f t="array" ref="I54">MIN(IF(Shares[Shared by]=Members3[[#This Row],[Name]],Shares[Share Date]))</f>
        <v>44352</v>
      </c>
      <c r="J5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4" s="10"/>
    </row>
    <row r="55" spans="2:11" ht="18.75" x14ac:dyDescent="0.3">
      <c r="B55" s="10" t="s">
        <v>1177</v>
      </c>
      <c r="C55" s="9">
        <f>COUNTIFS(Shares[Shared by],Members3[[#This Row],[Name]],Shares[File Type],"*sequence*")</f>
        <v>1</v>
      </c>
      <c r="D55" s="9">
        <f>COUNTIFS(Shares[Shared by],Members3[[#This Row],[Name]],Shares[File Type],"*lyric*")</f>
        <v>0</v>
      </c>
      <c r="E55" s="10">
        <f>COUNTIFS(Shares[Shared by],Members3[[#This Row],[Name]],Shares[File Type],"*singing*")</f>
        <v>0</v>
      </c>
      <c r="F55" s="10">
        <f>COUNTIFS(Shares[Shared by],Members3[[#This Row],[Name]],Shares[File Type],"*presets*")</f>
        <v>0</v>
      </c>
      <c r="G55" s="10">
        <f>COUNTIFS(Shares[Shared by],Members3[[#This Row],[Name]],Shares[File Type],"*particle*")</f>
        <v>0</v>
      </c>
      <c r="H55" s="10">
        <f>SUM(Members3[[#This Row],[Sequence Shares]:[Particle Effects]])</f>
        <v>1</v>
      </c>
      <c r="I55" s="11" cm="1">
        <f t="array" ref="I55">MIN(IF(Shares[Shared by]=Members3[[#This Row],[Name]],Shares[Share Date]))</f>
        <v>44354</v>
      </c>
      <c r="J5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55" s="10"/>
    </row>
    <row r="56" spans="2:11" ht="18.75" x14ac:dyDescent="0.3">
      <c r="B56" s="10" t="s">
        <v>1076</v>
      </c>
      <c r="C56" s="9">
        <f>COUNTIFS(Shares[Shared by],Members3[[#This Row],[Name]],Shares[File Type],"*sequence*")</f>
        <v>1</v>
      </c>
      <c r="D56" s="9">
        <f>COUNTIFS(Shares[Shared by],Members3[[#This Row],[Name]],Shares[File Type],"*lyric*")</f>
        <v>0</v>
      </c>
      <c r="E56" s="10">
        <f>COUNTIFS(Shares[Shared by],Members3[[#This Row],[Name]],Shares[File Type],"*singing*")</f>
        <v>0</v>
      </c>
      <c r="F56" s="10">
        <f>COUNTIFS(Shares[Shared by],Members3[[#This Row],[Name]],Shares[File Type],"*presets*")</f>
        <v>0</v>
      </c>
      <c r="G56" s="10">
        <f>COUNTIFS(Shares[Shared by],Members3[[#This Row],[Name]],Shares[File Type],"*particle*")</f>
        <v>0</v>
      </c>
      <c r="H56" s="10">
        <f>SUM(Members3[[#This Row],[Sequence Shares]:[Particle Effects]])</f>
        <v>1</v>
      </c>
      <c r="I56" s="11" cm="1">
        <f t="array" ref="I56">MIN(IF(Shares[Shared by]=Members3[[#This Row],[Name]],Shares[Share Date]))</f>
        <v>44350</v>
      </c>
      <c r="J5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56" s="10"/>
    </row>
    <row r="57" spans="2:11" ht="18.75" x14ac:dyDescent="0.3">
      <c r="B57" s="10" t="s">
        <v>1100</v>
      </c>
      <c r="C57" s="9">
        <f>COUNTIFS(Shares[Shared by],Members3[[#This Row],[Name]],Shares[File Type],"*sequence*")</f>
        <v>1</v>
      </c>
      <c r="D57" s="9">
        <f>COUNTIFS(Shares[Shared by],Members3[[#This Row],[Name]],Shares[File Type],"*lyric*")</f>
        <v>0</v>
      </c>
      <c r="E57" s="10">
        <f>COUNTIFS(Shares[Shared by],Members3[[#This Row],[Name]],Shares[File Type],"*singing*")</f>
        <v>0</v>
      </c>
      <c r="F57" s="10">
        <f>COUNTIFS(Shares[Shared by],Members3[[#This Row],[Name]],Shares[File Type],"*presets*")</f>
        <v>0</v>
      </c>
      <c r="G57" s="10">
        <f>COUNTIFS(Shares[Shared by],Members3[[#This Row],[Name]],Shares[File Type],"*particle*")</f>
        <v>0</v>
      </c>
      <c r="H57" s="10">
        <f>SUM(Members3[[#This Row],[Sequence Shares]:[Particle Effects]])</f>
        <v>1</v>
      </c>
      <c r="I57" s="11" cm="1">
        <f t="array" ref="I57">MIN(IF(Shares[Shared by]=Members3[[#This Row],[Name]],Shares[Share Date]))</f>
        <v>44352</v>
      </c>
      <c r="J5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44535</v>
      </c>
      <c r="K57" s="10"/>
    </row>
    <row r="58" spans="2:11" ht="18.75" x14ac:dyDescent="0.3">
      <c r="B58" s="10" t="s">
        <v>698</v>
      </c>
      <c r="C58" s="9">
        <f>COUNTIFS(Shares[Shared by],Members3[[#This Row],[Name]],Shares[File Type],"*sequence*")</f>
        <v>1</v>
      </c>
      <c r="D58" s="9">
        <f>COUNTIFS(Shares[Shared by],Members3[[#This Row],[Name]],Shares[File Type],"*lyric*")</f>
        <v>1</v>
      </c>
      <c r="E58" s="10">
        <f>COUNTIFS(Shares[Shared by],Members3[[#This Row],[Name]],Shares[File Type],"*singing*")</f>
        <v>0</v>
      </c>
      <c r="F58" s="10">
        <f>COUNTIFS(Shares[Shared by],Members3[[#This Row],[Name]],Shares[File Type],"*presets*")</f>
        <v>0</v>
      </c>
      <c r="G58" s="10">
        <f>COUNTIFS(Shares[Shared by],Members3[[#This Row],[Name]],Shares[File Type],"*particle*")</f>
        <v>0</v>
      </c>
      <c r="H58" s="10">
        <f>SUM(Members3[[#This Row],[Sequence Shares]:[Particle Effects]])</f>
        <v>2</v>
      </c>
      <c r="I58" s="11" cm="1">
        <f t="array" ref="I58">MIN(IF(Shares[Shared by]=Members3[[#This Row],[Name]],Shares[Share Date]))</f>
        <v>44320</v>
      </c>
      <c r="J5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58" s="10"/>
    </row>
    <row r="59" spans="2:11" ht="18.75" x14ac:dyDescent="0.3">
      <c r="B59" s="10" t="s">
        <v>618</v>
      </c>
      <c r="C59" s="9">
        <f>COUNTIFS(Shares[Shared by],Members3[[#This Row],[Name]],Shares[File Type],"*sequence*")</f>
        <v>1</v>
      </c>
      <c r="D59" s="9">
        <f>COUNTIFS(Shares[Shared by],Members3[[#This Row],[Name]],Shares[File Type],"*lyric*")</f>
        <v>1</v>
      </c>
      <c r="E59" s="10">
        <f>COUNTIFS(Shares[Shared by],Members3[[#This Row],[Name]],Shares[File Type],"*singing*")</f>
        <v>0</v>
      </c>
      <c r="F59" s="10">
        <f>COUNTIFS(Shares[Shared by],Members3[[#This Row],[Name]],Shares[File Type],"*presets*")</f>
        <v>0</v>
      </c>
      <c r="G59" s="10">
        <f>COUNTIFS(Shares[Shared by],Members3[[#This Row],[Name]],Shares[File Type],"*particle*")</f>
        <v>0</v>
      </c>
      <c r="H59" s="10">
        <f>SUM(Members3[[#This Row],[Sequence Shares]:[Particle Effects]])</f>
        <v>2</v>
      </c>
      <c r="I59" s="11" cm="1">
        <f t="array" ref="I59">MIN(IF(Shares[Shared by]=Members3[[#This Row],[Name]],Shares[Share Date]))</f>
        <v>44316</v>
      </c>
      <c r="J5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44530</v>
      </c>
      <c r="K59" s="10"/>
    </row>
    <row r="60" spans="2:11" ht="18.75" x14ac:dyDescent="0.3">
      <c r="B60" s="10" t="s">
        <v>1042</v>
      </c>
      <c r="C60" s="9">
        <f>COUNTIFS(Shares[Shared by],Members3[[#This Row],[Name]],Shares[File Type],"*sequence*")</f>
        <v>1</v>
      </c>
      <c r="D60" s="9">
        <f>COUNTIFS(Shares[Shared by],Members3[[#This Row],[Name]],Shares[File Type],"*lyric*")</f>
        <v>0</v>
      </c>
      <c r="E60" s="10">
        <f>COUNTIFS(Shares[Shared by],Members3[[#This Row],[Name]],Shares[File Type],"*singing*")</f>
        <v>0</v>
      </c>
      <c r="F60" s="10">
        <f>COUNTIFS(Shares[Shared by],Members3[[#This Row],[Name]],Shares[File Type],"*presets*")</f>
        <v>0</v>
      </c>
      <c r="G60" s="10">
        <f>COUNTIFS(Shares[Shared by],Members3[[#This Row],[Name]],Shares[File Type],"*particle*")</f>
        <v>0</v>
      </c>
      <c r="H60" s="10">
        <f>SUM(Members3[[#This Row],[Sequence Shares]:[Particle Effects]])</f>
        <v>1</v>
      </c>
      <c r="I60" s="11" cm="1">
        <f t="array" ref="I60">MIN(IF(Shares[Shared by]=Members3[[#This Row],[Name]],Shares[Share Date]))</f>
        <v>44348</v>
      </c>
      <c r="J6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0" s="10"/>
    </row>
    <row r="61" spans="2:11" ht="18.75" x14ac:dyDescent="0.3">
      <c r="B61" s="10" t="s">
        <v>1052</v>
      </c>
      <c r="C61" s="9">
        <f>COUNTIFS(Shares[Shared by],Members3[[#This Row],[Name]],Shares[File Type],"*sequence*")</f>
        <v>1</v>
      </c>
      <c r="D61" s="9">
        <f>COUNTIFS(Shares[Shared by],Members3[[#This Row],[Name]],Shares[File Type],"*lyric*")</f>
        <v>0</v>
      </c>
      <c r="E61" s="10">
        <f>COUNTIFS(Shares[Shared by],Members3[[#This Row],[Name]],Shares[File Type],"*singing*")</f>
        <v>0</v>
      </c>
      <c r="F61" s="10">
        <f>COUNTIFS(Shares[Shared by],Members3[[#This Row],[Name]],Shares[File Type],"*presets*")</f>
        <v>0</v>
      </c>
      <c r="G61" s="10">
        <f>COUNTIFS(Shares[Shared by],Members3[[#This Row],[Name]],Shares[File Type],"*particle*")</f>
        <v>0</v>
      </c>
      <c r="H61" s="10">
        <f>SUM(Members3[[#This Row],[Sequence Shares]:[Particle Effects]])</f>
        <v>1</v>
      </c>
      <c r="I61" s="11" cm="1">
        <f t="array" ref="I61">MIN(IF(Shares[Shared by]=Members3[[#This Row],[Name]],Shares[Share Date]))</f>
        <v>44349</v>
      </c>
      <c r="J6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44532</v>
      </c>
      <c r="K61" s="10"/>
    </row>
    <row r="62" spans="2:11" ht="18.75" x14ac:dyDescent="0.3">
      <c r="B62" s="10" t="s">
        <v>635</v>
      </c>
      <c r="C62" s="9">
        <f>COUNTIFS(Shares[Shared by],Members3[[#This Row],[Name]],Shares[File Type],"*sequence*")</f>
        <v>1</v>
      </c>
      <c r="D62" s="9">
        <f>COUNTIFS(Shares[Shared by],Members3[[#This Row],[Name]],Shares[File Type],"*lyric*")</f>
        <v>1</v>
      </c>
      <c r="E62" s="10">
        <f>COUNTIFS(Shares[Shared by],Members3[[#This Row],[Name]],Shares[File Type],"*singing*")</f>
        <v>0</v>
      </c>
      <c r="F62" s="10">
        <f>COUNTIFS(Shares[Shared by],Members3[[#This Row],[Name]],Shares[File Type],"*presets*")</f>
        <v>0</v>
      </c>
      <c r="G62" s="10">
        <f>COUNTIFS(Shares[Shared by],Members3[[#This Row],[Name]],Shares[File Type],"*particle*")</f>
        <v>0</v>
      </c>
      <c r="H62" s="10">
        <f>SUM(Members3[[#This Row],[Sequence Shares]:[Particle Effects]])</f>
        <v>2</v>
      </c>
      <c r="I62" s="11" cm="1">
        <f t="array" ref="I62">MIN(IF(Shares[Shared by]=Members3[[#This Row],[Name]],Shares[Share Date]))</f>
        <v>44317</v>
      </c>
      <c r="J6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44531</v>
      </c>
      <c r="K62" s="10"/>
    </row>
    <row r="63" spans="2:11" ht="18.75" x14ac:dyDescent="0.3">
      <c r="B63" s="10" t="s">
        <v>674</v>
      </c>
      <c r="C63" s="9">
        <f>COUNTIFS(Shares[Shared by],Members3[[#This Row],[Name]],Shares[File Type],"*sequence*")</f>
        <v>1</v>
      </c>
      <c r="D63" s="9">
        <f>COUNTIFS(Shares[Shared by],Members3[[#This Row],[Name]],Shares[File Type],"*lyric*")</f>
        <v>1</v>
      </c>
      <c r="E63" s="10">
        <f>COUNTIFS(Shares[Shared by],Members3[[#This Row],[Name]],Shares[File Type],"*singing*")</f>
        <v>0</v>
      </c>
      <c r="F63" s="10">
        <f>COUNTIFS(Shares[Shared by],Members3[[#This Row],[Name]],Shares[File Type],"*presets*")</f>
        <v>0</v>
      </c>
      <c r="G63" s="10">
        <f>COUNTIFS(Shares[Shared by],Members3[[#This Row],[Name]],Shares[File Type],"*particle*")</f>
        <v>0</v>
      </c>
      <c r="H63" s="10">
        <f>SUM(Members3[[#This Row],[Sequence Shares]:[Particle Effects]])</f>
        <v>2</v>
      </c>
      <c r="I63" s="11" cm="1">
        <f t="array" ref="I63">MIN(IF(Shares[Shared by]=Members3[[#This Row],[Name]],Shares[Share Date]))</f>
        <v>44319</v>
      </c>
      <c r="J63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44533</v>
      </c>
      <c r="K63" s="10"/>
    </row>
    <row r="64" spans="2:11" ht="18.75" x14ac:dyDescent="0.3">
      <c r="B64" s="10" t="s">
        <v>1171</v>
      </c>
      <c r="C64" s="9">
        <f>COUNTIFS(Shares[Shared by],Members3[[#This Row],[Name]],Shares[File Type],"*sequence*")</f>
        <v>1</v>
      </c>
      <c r="D64" s="9">
        <f>COUNTIFS(Shares[Shared by],Members3[[#This Row],[Name]],Shares[File Type],"*lyric*")</f>
        <v>0</v>
      </c>
      <c r="E64" s="10">
        <f>COUNTIFS(Shares[Shared by],Members3[[#This Row],[Name]],Shares[File Type],"*singing*")</f>
        <v>0</v>
      </c>
      <c r="F64" s="10">
        <f>COUNTIFS(Shares[Shared by],Members3[[#This Row],[Name]],Shares[File Type],"*presets*")</f>
        <v>0</v>
      </c>
      <c r="G64" s="10">
        <f>COUNTIFS(Shares[Shared by],Members3[[#This Row],[Name]],Shares[File Type],"*particle*")</f>
        <v>0</v>
      </c>
      <c r="H64" s="10">
        <f>SUM(Members3[[#This Row],[Sequence Shares]:[Particle Effects]])</f>
        <v>1</v>
      </c>
      <c r="I64" s="11" cm="1">
        <f t="array" ref="I64">MIN(IF(Shares[Shared by]=Members3[[#This Row],[Name]],Shares[Share Date]))</f>
        <v>44354</v>
      </c>
      <c r="J6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44537</v>
      </c>
      <c r="K64" s="10"/>
    </row>
    <row r="65" spans="2:11" ht="18.75" x14ac:dyDescent="0.3">
      <c r="B65" s="10" t="s">
        <v>1017</v>
      </c>
      <c r="C65" s="9">
        <f>COUNTIFS(Shares[Shared by],Members3[[#This Row],[Name]],Shares[File Type],"*sequence*")</f>
        <v>1</v>
      </c>
      <c r="D65" s="9">
        <f>COUNTIFS(Shares[Shared by],Members3[[#This Row],[Name]],Shares[File Type],"*lyric*")</f>
        <v>0</v>
      </c>
      <c r="E65" s="10">
        <f>COUNTIFS(Shares[Shared by],Members3[[#This Row],[Name]],Shares[File Type],"*singing*")</f>
        <v>0</v>
      </c>
      <c r="F65" s="10">
        <f>COUNTIFS(Shares[Shared by],Members3[[#This Row],[Name]],Shares[File Type],"*presets*")</f>
        <v>0</v>
      </c>
      <c r="G65" s="10">
        <f>COUNTIFS(Shares[Shared by],Members3[[#This Row],[Name]],Shares[File Type],"*particle*")</f>
        <v>0</v>
      </c>
      <c r="H65" s="10">
        <f>SUM(Members3[[#This Row],[Sequence Shares]:[Particle Effects]])</f>
        <v>1</v>
      </c>
      <c r="I65" s="11" cm="1">
        <f t="array" ref="I65">MIN(IF(Shares[Shared by]=Members3[[#This Row],[Name]],Shares[Share Date]))</f>
        <v>44344</v>
      </c>
      <c r="J6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44528</v>
      </c>
      <c r="K65" s="10"/>
    </row>
    <row r="66" spans="2:11" ht="18.75" x14ac:dyDescent="0.3">
      <c r="B66" s="10" t="s">
        <v>823</v>
      </c>
      <c r="C66" s="9">
        <f>COUNTIFS(Shares[Shared by],Members3[[#This Row],[Name]],Shares[File Type],"*sequence*")</f>
        <v>1</v>
      </c>
      <c r="D66" s="9">
        <f>COUNTIFS(Shares[Shared by],Members3[[#This Row],[Name]],Shares[File Type],"*lyric*")</f>
        <v>1</v>
      </c>
      <c r="E66" s="10">
        <f>COUNTIFS(Shares[Shared by],Members3[[#This Row],[Name]],Shares[File Type],"*singing*")</f>
        <v>0</v>
      </c>
      <c r="F66" s="10">
        <f>COUNTIFS(Shares[Shared by],Members3[[#This Row],[Name]],Shares[File Type],"*presets*")</f>
        <v>0</v>
      </c>
      <c r="G66" s="10">
        <f>COUNTIFS(Shares[Shared by],Members3[[#This Row],[Name]],Shares[File Type],"*particle*")</f>
        <v>0</v>
      </c>
      <c r="H66" s="10">
        <f>SUM(Members3[[#This Row],[Sequence Shares]:[Particle Effects]])</f>
        <v>2</v>
      </c>
      <c r="I66" s="11" cm="1">
        <f t="array" ref="I66">MIN(IF(Shares[Shared by]=Members3[[#This Row],[Name]],Shares[Share Date]))</f>
        <v>44324</v>
      </c>
      <c r="J6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6" s="10"/>
    </row>
    <row r="67" spans="2:11" ht="18.75" x14ac:dyDescent="0.3">
      <c r="B67" s="10" t="s">
        <v>819</v>
      </c>
      <c r="C67" s="9">
        <f>COUNTIFS(Shares[Shared by],Members3[[#This Row],[Name]],Shares[File Type],"*sequence*")</f>
        <v>1</v>
      </c>
      <c r="D67" s="9">
        <f>COUNTIFS(Shares[Shared by],Members3[[#This Row],[Name]],Shares[File Type],"*lyric*")</f>
        <v>1</v>
      </c>
      <c r="E67" s="10">
        <f>COUNTIFS(Shares[Shared by],Members3[[#This Row],[Name]],Shares[File Type],"*singing*")</f>
        <v>0</v>
      </c>
      <c r="F67" s="10">
        <f>COUNTIFS(Shares[Shared by],Members3[[#This Row],[Name]],Shares[File Type],"*presets*")</f>
        <v>0</v>
      </c>
      <c r="G67" s="10">
        <f>COUNTIFS(Shares[Shared by],Members3[[#This Row],[Name]],Shares[File Type],"*particle*")</f>
        <v>0</v>
      </c>
      <c r="H67" s="10">
        <f>SUM(Members3[[#This Row],[Sequence Shares]:[Particle Effects]])</f>
        <v>2</v>
      </c>
      <c r="I67" s="11" cm="1">
        <f t="array" ref="I67">MIN(IF(Shares[Shared by]=Members3[[#This Row],[Name]],Shares[Share Date]))</f>
        <v>44324</v>
      </c>
      <c r="J6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44538</v>
      </c>
      <c r="K67" s="10"/>
    </row>
    <row r="68" spans="2:11" ht="18.75" x14ac:dyDescent="0.3">
      <c r="B68" s="10" t="s">
        <v>1079</v>
      </c>
      <c r="C68" s="9">
        <f>COUNTIFS(Shares[Shared by],Members3[[#This Row],[Name]],Shares[File Type],"*sequence*")</f>
        <v>1</v>
      </c>
      <c r="D68" s="9">
        <f>COUNTIFS(Shares[Shared by],Members3[[#This Row],[Name]],Shares[File Type],"*lyric*")</f>
        <v>0</v>
      </c>
      <c r="E68" s="10">
        <f>COUNTIFS(Shares[Shared by],Members3[[#This Row],[Name]],Shares[File Type],"*singing*")</f>
        <v>0</v>
      </c>
      <c r="F68" s="10">
        <f>COUNTIFS(Shares[Shared by],Members3[[#This Row],[Name]],Shares[File Type],"*presets*")</f>
        <v>0</v>
      </c>
      <c r="G68" s="10">
        <f>COUNTIFS(Shares[Shared by],Members3[[#This Row],[Name]],Shares[File Type],"*particle*")</f>
        <v>0</v>
      </c>
      <c r="H68" s="10">
        <f>SUM(Members3[[#This Row],[Sequence Shares]:[Particle Effects]])</f>
        <v>1</v>
      </c>
      <c r="I68" s="11" cm="1">
        <f t="array" ref="I68">MIN(IF(Shares[Shared by]=Members3[[#This Row],[Name]],Shares[Share Date]))</f>
        <v>44351</v>
      </c>
      <c r="J68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8" s="10"/>
    </row>
    <row r="69" spans="2:11" ht="18.75" x14ac:dyDescent="0.3">
      <c r="B69" s="10" t="s">
        <v>680</v>
      </c>
      <c r="C69" s="9">
        <f>COUNTIFS(Shares[Shared by],Members3[[#This Row],[Name]],Shares[File Type],"*sequence*")</f>
        <v>1</v>
      </c>
      <c r="D69" s="9">
        <f>COUNTIFS(Shares[Shared by],Members3[[#This Row],[Name]],Shares[File Type],"*lyric*")</f>
        <v>1</v>
      </c>
      <c r="E69" s="10">
        <f>COUNTIFS(Shares[Shared by],Members3[[#This Row],[Name]],Shares[File Type],"*singing*")</f>
        <v>0</v>
      </c>
      <c r="F69" s="10">
        <f>COUNTIFS(Shares[Shared by],Members3[[#This Row],[Name]],Shares[File Type],"*presets*")</f>
        <v>0</v>
      </c>
      <c r="G69" s="10">
        <f>COUNTIFS(Shares[Shared by],Members3[[#This Row],[Name]],Shares[File Type],"*particle*")</f>
        <v>0</v>
      </c>
      <c r="H69" s="10">
        <f>SUM(Members3[[#This Row],[Sequence Shares]:[Particle Effects]])</f>
        <v>2</v>
      </c>
      <c r="I69" s="11" cm="1">
        <f t="array" ref="I69">MIN(IF(Shares[Shared by]=Members3[[#This Row],[Name]],Shares[Share Date]))</f>
        <v>44320</v>
      </c>
      <c r="J69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44534</v>
      </c>
      <c r="K69" s="10"/>
    </row>
    <row r="70" spans="2:11" ht="18.75" x14ac:dyDescent="0.3">
      <c r="B70" s="10" t="s">
        <v>94</v>
      </c>
      <c r="C70" s="9">
        <f>COUNTIFS(Shares[Shared by],Members3[[#This Row],[Name]],Shares[File Type],"*sequence*")</f>
        <v>1</v>
      </c>
      <c r="D70" s="9">
        <f>COUNTIFS(Shares[Shared by],Members3[[#This Row],[Name]],Shares[File Type],"*lyric*")</f>
        <v>0</v>
      </c>
      <c r="E70" s="10">
        <f>COUNTIFS(Shares[Shared by],Members3[[#This Row],[Name]],Shares[File Type],"*singing*")</f>
        <v>0</v>
      </c>
      <c r="F70" s="10">
        <f>COUNTIFS(Shares[Shared by],Members3[[#This Row],[Name]],Shares[File Type],"*presets*")</f>
        <v>0</v>
      </c>
      <c r="G70" s="10">
        <f>COUNTIFS(Shares[Shared by],Members3[[#This Row],[Name]],Shares[File Type],"*particle*")</f>
        <v>0</v>
      </c>
      <c r="H70" s="10">
        <f>SUM(Members3[[#This Row],[Sequence Shares]:[Particle Effects]])</f>
        <v>1</v>
      </c>
      <c r="I70" s="11" cm="1">
        <f t="array" ref="I70">MIN(IF(Shares[Shared by]=Members3[[#This Row],[Name]],Shares[Share Date]))</f>
        <v>44356</v>
      </c>
      <c r="J70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44539</v>
      </c>
      <c r="K70" s="10"/>
    </row>
    <row r="71" spans="2:11" ht="18.75" x14ac:dyDescent="0.3">
      <c r="B71" s="10" t="s">
        <v>1309</v>
      </c>
      <c r="C71" s="9">
        <f>COUNTIFS(Shares[Shared by],Members3[[#This Row],[Name]],Shares[File Type],"*sequence*")</f>
        <v>1</v>
      </c>
      <c r="D71" s="9">
        <f>COUNTIFS(Shares[Shared by],Members3[[#This Row],[Name]],Shares[File Type],"*lyric*")</f>
        <v>0</v>
      </c>
      <c r="E71" s="10">
        <f>COUNTIFS(Shares[Shared by],Members3[[#This Row],[Name]],Shares[File Type],"*singing*")</f>
        <v>0</v>
      </c>
      <c r="F71" s="10">
        <f>COUNTIFS(Shares[Shared by],Members3[[#This Row],[Name]],Shares[File Type],"*presets*")</f>
        <v>0</v>
      </c>
      <c r="G71" s="10">
        <f>COUNTIFS(Shares[Shared by],Members3[[#This Row],[Name]],Shares[File Type],"*particle*")</f>
        <v>0</v>
      </c>
      <c r="H71" s="10">
        <f>SUM(Members3[[#This Row],[Sequence Shares]:[Particle Effects]])</f>
        <v>1</v>
      </c>
      <c r="I71" s="11" cm="1">
        <f t="array" ref="I71">MIN(IF(Shares[Shared by]=Members3[[#This Row],[Name]],Shares[Share Date]))</f>
        <v>44360</v>
      </c>
      <c r="J71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44543</v>
      </c>
      <c r="K71" s="10"/>
    </row>
    <row r="72" spans="2:11" ht="18.75" x14ac:dyDescent="0.3">
      <c r="B72" s="10" t="s">
        <v>1269</v>
      </c>
      <c r="C72" s="9">
        <f>COUNTIFS(Shares[Shared by],Members3[[#This Row],[Name]],Shares[File Type],"*sequence*")</f>
        <v>1</v>
      </c>
      <c r="D72" s="9">
        <f>COUNTIFS(Shares[Shared by],Members3[[#This Row],[Name]],Shares[File Type],"*lyric*")</f>
        <v>0</v>
      </c>
      <c r="E72" s="10">
        <f>COUNTIFS(Shares[Shared by],Members3[[#This Row],[Name]],Shares[File Type],"*singing*")</f>
        <v>0</v>
      </c>
      <c r="F72" s="10">
        <f>COUNTIFS(Shares[Shared by],Members3[[#This Row],[Name]],Shares[File Type],"*presets*")</f>
        <v>0</v>
      </c>
      <c r="G72" s="10">
        <f>COUNTIFS(Shares[Shared by],Members3[[#This Row],[Name]],Shares[File Type],"*particle*")</f>
        <v>0</v>
      </c>
      <c r="H72" s="10">
        <f>SUM(Members3[[#This Row],[Sequence Shares]:[Particle Effects]])</f>
        <v>1</v>
      </c>
      <c r="I72" s="11" cm="1">
        <f t="array" ref="I72">MIN(IF(Shares[Shared by]=Members3[[#This Row],[Name]],Shares[Share Date]))</f>
        <v>44357</v>
      </c>
      <c r="J72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2" s="10"/>
    </row>
    <row r="73" spans="2:11" ht="18.75" x14ac:dyDescent="0.3">
      <c r="B73" s="10" t="s">
        <v>465</v>
      </c>
      <c r="C73" s="9">
        <f>COUNTIFS(Shares[Shared by],Members3[[#This Row],[Name]],Shares[File Type],"*sequence*")</f>
        <v>1</v>
      </c>
      <c r="D73" s="9">
        <f>COUNTIFS(Shares[Shared by],Members3[[#This Row],[Name]],Shares[File Type],"*lyric*")</f>
        <v>0</v>
      </c>
      <c r="E73" s="10">
        <f>COUNTIFS(Shares[Shared by],Members3[[#This Row],[Name]],Shares[File Type],"*singing*")</f>
        <v>0</v>
      </c>
      <c r="F73" s="10">
        <f>COUNTIFS(Shares[Shared by],Members3[[#This Row],[Name]],Shares[File Type],"*presets*")</f>
        <v>2</v>
      </c>
      <c r="G73" s="10">
        <f>COUNTIFS(Shares[Shared by],Members3[[#This Row],[Name]],Shares[File Type],"*particle*")</f>
        <v>0</v>
      </c>
      <c r="H73" s="10">
        <f>SUM(Members3[[#This Row],[Sequence Shares]:[Particle Effects]])</f>
        <v>3</v>
      </c>
      <c r="I73" s="11" cm="1">
        <f t="array" ref="I73">MIN(IF(Shares[Shared by]=Members3[[#This Row],[Name]],Shares[Share Date]))</f>
        <v>44299</v>
      </c>
      <c r="J7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44543</v>
      </c>
      <c r="K73" s="10"/>
    </row>
    <row r="74" spans="2:11" ht="18.75" x14ac:dyDescent="0.3">
      <c r="B74" s="10" t="s">
        <v>1274</v>
      </c>
      <c r="C74" s="9">
        <f>COUNTIFS(Shares[Shared by],Members3[[#This Row],[Name]],Shares[File Type],"*sequence*")</f>
        <v>1</v>
      </c>
      <c r="D74" s="9">
        <f>COUNTIFS(Shares[Shared by],Members3[[#This Row],[Name]],Shares[File Type],"*lyric*")</f>
        <v>0</v>
      </c>
      <c r="E74" s="10">
        <f>COUNTIFS(Shares[Shared by],Members3[[#This Row],[Name]],Shares[File Type],"*singing*")</f>
        <v>0</v>
      </c>
      <c r="F74" s="10">
        <f>COUNTIFS(Shares[Shared by],Members3[[#This Row],[Name]],Shares[File Type],"*presets*")</f>
        <v>0</v>
      </c>
      <c r="G74" s="10">
        <f>COUNTIFS(Shares[Shared by],Members3[[#This Row],[Name]],Shares[File Type],"*particle*")</f>
        <v>0</v>
      </c>
      <c r="H74" s="10">
        <f>SUM(Members3[[#This Row],[Sequence Shares]:[Particle Effects]])</f>
        <v>1</v>
      </c>
      <c r="I74" s="11" cm="1">
        <f t="array" ref="I74">MIN(IF(Shares[Shared by]=Members3[[#This Row],[Name]],Shares[Share Date]))</f>
        <v>44357</v>
      </c>
      <c r="J74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44540</v>
      </c>
      <c r="K74" s="10"/>
    </row>
    <row r="75" spans="2:11" ht="18.75" x14ac:dyDescent="0.3">
      <c r="B75" s="10" t="s">
        <v>1327</v>
      </c>
      <c r="C75" s="9">
        <f>COUNTIFS(Shares[Shared by],Members3[[#This Row],[Name]],Shares[File Type],"*sequence*")</f>
        <v>1</v>
      </c>
      <c r="D75" s="9">
        <f>COUNTIFS(Shares[Shared by],Members3[[#This Row],[Name]],Shares[File Type],"*lyric*")</f>
        <v>0</v>
      </c>
      <c r="E75" s="10">
        <f>COUNTIFS(Shares[Shared by],Members3[[#This Row],[Name]],Shares[File Type],"*singing*")</f>
        <v>0</v>
      </c>
      <c r="F75" s="10">
        <f>COUNTIFS(Shares[Shared by],Members3[[#This Row],[Name]],Shares[File Type],"*presets*")</f>
        <v>0</v>
      </c>
      <c r="G75" s="10">
        <f>COUNTIFS(Shares[Shared by],Members3[[#This Row],[Name]],Shares[File Type],"*particle*")</f>
        <v>0</v>
      </c>
      <c r="H75" s="10">
        <f>SUM(Members3[[#This Row],[Sequence Shares]:[Particle Effects]])</f>
        <v>1</v>
      </c>
      <c r="I75" s="11" cm="1">
        <f t="array" ref="I75">MIN(IF(Shares[Shared by]=Members3[[#This Row],[Name]],Shares[Share Date]))</f>
        <v>44363</v>
      </c>
      <c r="J75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44546</v>
      </c>
      <c r="K75" s="10"/>
    </row>
    <row r="76" spans="2:11" ht="18.75" x14ac:dyDescent="0.3">
      <c r="B76" s="10" t="s">
        <v>1002</v>
      </c>
      <c r="C76" s="9">
        <f>COUNTIFS(Shares[Shared by],Members3[[#This Row],[Name]],Shares[File Type],"*sequence*")</f>
        <v>1</v>
      </c>
      <c r="D76" s="9">
        <f>COUNTIFS(Shares[Shared by],Members3[[#This Row],[Name]],Shares[File Type],"*lyric*")</f>
        <v>1</v>
      </c>
      <c r="E76" s="10">
        <f>COUNTIFS(Shares[Shared by],Members3[[#This Row],[Name]],Shares[File Type],"*singing*")</f>
        <v>0</v>
      </c>
      <c r="F76" s="10">
        <f>COUNTIFS(Shares[Shared by],Members3[[#This Row],[Name]],Shares[File Type],"*presets*")</f>
        <v>0</v>
      </c>
      <c r="G76" s="10">
        <f>COUNTIFS(Shares[Shared by],Members3[[#This Row],[Name]],Shares[File Type],"*particle*")</f>
        <v>0</v>
      </c>
      <c r="H76" s="10">
        <f>SUM(Members3[[#This Row],[Sequence Shares]:[Particle Effects]])</f>
        <v>2</v>
      </c>
      <c r="I76" s="11" cm="1">
        <f t="array" ref="I76">MIN(IF(Shares[Shared by]=Members3[[#This Row],[Name]],Shares[Share Date]))</f>
        <v>44341</v>
      </c>
      <c r="J76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44555</v>
      </c>
      <c r="K76" s="10"/>
    </row>
    <row r="77" spans="2:11" ht="18.75" x14ac:dyDescent="0.3">
      <c r="B77" s="10" t="s">
        <v>1402</v>
      </c>
      <c r="C77" s="9">
        <f>COUNTIFS(Shares[Shared by],Members3[[#This Row],[Name]],Shares[File Type],"*sequence*")</f>
        <v>1</v>
      </c>
      <c r="D77" s="9">
        <f>COUNTIFS(Shares[Shared by],Members3[[#This Row],[Name]],Shares[File Type],"*lyric*")</f>
        <v>0</v>
      </c>
      <c r="E77" s="10">
        <f>COUNTIFS(Shares[Shared by],Members3[[#This Row],[Name]],Shares[File Type],"*singing*")</f>
        <v>0</v>
      </c>
      <c r="F77" s="10">
        <f>COUNTIFS(Shares[Shared by],Members3[[#This Row],[Name]],Shares[File Type],"*presets*")</f>
        <v>0</v>
      </c>
      <c r="G77" s="10">
        <f>COUNTIFS(Shares[Shared by],Members3[[#This Row],[Name]],Shares[File Type],"*particle*")</f>
        <v>0</v>
      </c>
      <c r="H77" s="10">
        <f>SUM(Members3[[#This Row],[Sequence Shares]:[Particle Effects]])</f>
        <v>1</v>
      </c>
      <c r="I77" s="11" cm="1">
        <f t="array" ref="I77">MIN(IF(Shares[Shared by]=Members3[[#This Row],[Name]],Shares[Share Date]))</f>
        <v>44378</v>
      </c>
      <c r="J77" s="11">
        <f>EDATE(Members3[[#This Row],[Date of First Share]],Members3[[#This Row],[Sequence Shares]]*6+Members3[[#This Row],[Lyric Shares]]*1+Members3[[#This Row],[Singing Faces]]*1+Members3[[#This Row],[Presets]]*2+Members3[[#This Row],[Particle Effects]]*1)</f>
        <v>44562</v>
      </c>
      <c r="K77" s="10"/>
    </row>
    <row r="78" spans="2:11" ht="18.75" x14ac:dyDescent="0.3">
      <c r="B78" s="10" t="s">
        <v>1031</v>
      </c>
      <c r="C78" s="9">
        <f>COUNTIFS(Shares[Shared by],Members3[[#This Row],[Name]],Shares[File Type],"*sequence*")</f>
        <v>1</v>
      </c>
      <c r="D78" s="9">
        <f>COUNTIFS(Shares[Shared by],Members3[[#This Row],[Name]],Shares[File Type],"*lyric*")</f>
        <v>1</v>
      </c>
      <c r="E78" s="10">
        <f>COUNTIFS(Shares[Shared by],Members3[[#This Row],[Name]],Shares[File Type],"*singing*")</f>
        <v>0</v>
      </c>
      <c r="F78" s="10">
        <f>COUNTIFS(Shares[Shared by],Members3[[#This Row],[Name]],Shares[File Type],"*presets*")</f>
        <v>0</v>
      </c>
      <c r="G78" s="10">
        <f>COUNTIFS(Shares[Shared by],Members3[[#This Row],[Name]],Shares[File Type],"*particle*")</f>
        <v>0</v>
      </c>
      <c r="H78" s="10">
        <f>SUM(Members3[[#This Row],[Sequence Shares]:[Particle Effects]])</f>
        <v>2</v>
      </c>
      <c r="I78" s="11" cm="1">
        <f t="array" ref="I78">MIN(IF(Shares[Shared by]=Members3[[#This Row],[Name]],Shares[Share Date]))</f>
        <v>44346</v>
      </c>
      <c r="J7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44560</v>
      </c>
      <c r="K78" s="10"/>
    </row>
    <row r="79" spans="2:11" ht="18.75" x14ac:dyDescent="0.3">
      <c r="B79" s="10" t="s">
        <v>1358</v>
      </c>
      <c r="C79" s="9">
        <f>COUNTIFS(Shares[Shared by],Members3[[#This Row],[Name]],Shares[File Type],"*sequence*")</f>
        <v>1</v>
      </c>
      <c r="D79" s="9">
        <f>COUNTIFS(Shares[Shared by],Members3[[#This Row],[Name]],Shares[File Type],"*lyric*")</f>
        <v>0</v>
      </c>
      <c r="E79" s="10">
        <f>COUNTIFS(Shares[Shared by],Members3[[#This Row],[Name]],Shares[File Type],"*singing*")</f>
        <v>0</v>
      </c>
      <c r="F79" s="10">
        <f>COUNTIFS(Shares[Shared by],Members3[[#This Row],[Name]],Shares[File Type],"*presets*")</f>
        <v>0</v>
      </c>
      <c r="G79" s="10">
        <f>COUNTIFS(Shares[Shared by],Members3[[#This Row],[Name]],Shares[File Type],"*particle*")</f>
        <v>0</v>
      </c>
      <c r="H79" s="10">
        <f>SUM(Members3[[#This Row],[Sequence Shares]:[Particle Effects]])</f>
        <v>1</v>
      </c>
      <c r="I79" s="11" cm="1">
        <f t="array" ref="I79">MIN(IF(Shares[Shared by]=Members3[[#This Row],[Name]],Shares[Share Date]))</f>
        <v>44369</v>
      </c>
      <c r="J7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44552</v>
      </c>
      <c r="K79" s="10"/>
    </row>
    <row r="80" spans="2:11" ht="18.75" x14ac:dyDescent="0.3">
      <c r="B80" s="10" t="s">
        <v>1381</v>
      </c>
      <c r="C80" s="9">
        <f>COUNTIFS(Shares[Shared by],Members3[[#This Row],[Name]],Shares[File Type],"*sequence*")</f>
        <v>1</v>
      </c>
      <c r="D80" s="9">
        <f>COUNTIFS(Shares[Shared by],Members3[[#This Row],[Name]],Shares[File Type],"*lyric*")</f>
        <v>0</v>
      </c>
      <c r="E80" s="10">
        <f>COUNTIFS(Shares[Shared by],Members3[[#This Row],[Name]],Shares[File Type],"*singing*")</f>
        <v>0</v>
      </c>
      <c r="F80" s="10">
        <f>COUNTIFS(Shares[Shared by],Members3[[#This Row],[Name]],Shares[File Type],"*presets*")</f>
        <v>0</v>
      </c>
      <c r="G80" s="10">
        <f>COUNTIFS(Shares[Shared by],Members3[[#This Row],[Name]],Shares[File Type],"*particle*")</f>
        <v>0</v>
      </c>
      <c r="H80" s="10">
        <f>SUM(Members3[[#This Row],[Sequence Shares]:[Particle Effects]])</f>
        <v>1</v>
      </c>
      <c r="I80" s="11" cm="1">
        <f t="array" ref="I80">MIN(IF(Shares[Shared by]=Members3[[#This Row],[Name]],Shares[Share Date]))</f>
        <v>44373</v>
      </c>
      <c r="J8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44556</v>
      </c>
      <c r="K80" s="10"/>
    </row>
    <row r="81" spans="2:11" ht="18.75" x14ac:dyDescent="0.3">
      <c r="B81" s="10" t="s">
        <v>1343</v>
      </c>
      <c r="C81" s="9">
        <f>COUNTIFS(Shares[Shared by],Members3[[#This Row],[Name]],Shares[File Type],"*sequence*")</f>
        <v>1</v>
      </c>
      <c r="D81" s="9">
        <f>COUNTIFS(Shares[Shared by],Members3[[#This Row],[Name]],Shares[File Type],"*lyric*")</f>
        <v>0</v>
      </c>
      <c r="E81" s="10">
        <f>COUNTIFS(Shares[Shared by],Members3[[#This Row],[Name]],Shares[File Type],"*singing*")</f>
        <v>0</v>
      </c>
      <c r="F81" s="10">
        <f>COUNTIFS(Shares[Shared by],Members3[[#This Row],[Name]],Shares[File Type],"*presets*")</f>
        <v>0</v>
      </c>
      <c r="G81" s="10">
        <f>COUNTIFS(Shares[Shared by],Members3[[#This Row],[Name]],Shares[File Type],"*particle*")</f>
        <v>0</v>
      </c>
      <c r="H81" s="10">
        <f>SUM(Members3[[#This Row],[Sequence Shares]:[Particle Effects]])</f>
        <v>1</v>
      </c>
      <c r="I81" s="11" cm="1">
        <f t="array" ref="I81">MIN(IF(Shares[Shared by]=Members3[[#This Row],[Name]],Shares[Share Date]))</f>
        <v>44366</v>
      </c>
      <c r="J8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44549</v>
      </c>
      <c r="K81" s="10"/>
    </row>
    <row r="82" spans="2:11" ht="18.75" x14ac:dyDescent="0.3">
      <c r="B82" s="10" t="s">
        <v>1375</v>
      </c>
      <c r="C82" s="9">
        <f>COUNTIFS(Shares[Shared by],Members3[[#This Row],[Name]],Shares[File Type],"*sequence*")</f>
        <v>1</v>
      </c>
      <c r="D82" s="9">
        <f>COUNTIFS(Shares[Shared by],Members3[[#This Row],[Name]],Shares[File Type],"*lyric*")</f>
        <v>0</v>
      </c>
      <c r="E82" s="10">
        <f>COUNTIFS(Shares[Shared by],Members3[[#This Row],[Name]],Shares[File Type],"*singing*")</f>
        <v>0</v>
      </c>
      <c r="F82" s="10">
        <f>COUNTIFS(Shares[Shared by],Members3[[#This Row],[Name]],Shares[File Type],"*presets*")</f>
        <v>0</v>
      </c>
      <c r="G82" s="10">
        <f>COUNTIFS(Shares[Shared by],Members3[[#This Row],[Name]],Shares[File Type],"*particle*")</f>
        <v>0</v>
      </c>
      <c r="H82" s="10">
        <f>SUM(Members3[[#This Row],[Sequence Shares]:[Particle Effects]])</f>
        <v>1</v>
      </c>
      <c r="I82" s="11" cm="1">
        <f t="array" ref="I82">MIN(IF(Shares[Shared by]=Members3[[#This Row],[Name]],Shares[Share Date]))</f>
        <v>44372</v>
      </c>
      <c r="J8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44555</v>
      </c>
      <c r="K82" s="10"/>
    </row>
    <row r="83" spans="2:11" ht="18.75" x14ac:dyDescent="0.3">
      <c r="B83" s="10" t="s">
        <v>1409</v>
      </c>
      <c r="C83" s="9">
        <f>COUNTIFS(Shares[Shared by],Members3[[#This Row],[Name]],Shares[File Type],"*sequence*")</f>
        <v>1</v>
      </c>
      <c r="D83" s="9">
        <f>COUNTIFS(Shares[Shared by],Members3[[#This Row],[Name]],Shares[File Type],"*lyric*")</f>
        <v>0</v>
      </c>
      <c r="E83" s="10">
        <f>COUNTIFS(Shares[Shared by],Members3[[#This Row],[Name]],Shares[File Type],"*singing*")</f>
        <v>0</v>
      </c>
      <c r="F83" s="10">
        <f>COUNTIFS(Shares[Shared by],Members3[[#This Row],[Name]],Shares[File Type],"*presets*")</f>
        <v>0</v>
      </c>
      <c r="G83" s="10">
        <f>COUNTIFS(Shares[Shared by],Members3[[#This Row],[Name]],Shares[File Type],"*particle*")</f>
        <v>0</v>
      </c>
      <c r="H83" s="10">
        <f>SUM(Members3[[#This Row],[Sequence Shares]:[Particle Effects]])</f>
        <v>1</v>
      </c>
      <c r="I83" s="11" cm="1">
        <f t="array" ref="I83">MIN(IF(Shares[Shared by]=Members3[[#This Row],[Name]],Shares[Share Date]))</f>
        <v>44378</v>
      </c>
      <c r="J8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44562</v>
      </c>
      <c r="K83" s="10"/>
    </row>
    <row r="84" spans="2:11" ht="18.75" x14ac:dyDescent="0.3">
      <c r="B84" s="10" t="s">
        <v>1353</v>
      </c>
      <c r="C84" s="9">
        <f>COUNTIFS(Shares[Shared by],Members3[[#This Row],[Name]],Shares[File Type],"*sequence*")</f>
        <v>1</v>
      </c>
      <c r="D84" s="9">
        <f>COUNTIFS(Shares[Shared by],Members3[[#This Row],[Name]],Shares[File Type],"*lyric*")</f>
        <v>0</v>
      </c>
      <c r="E84" s="10">
        <f>COUNTIFS(Shares[Shared by],Members3[[#This Row],[Name]],Shares[File Type],"*singing*")</f>
        <v>0</v>
      </c>
      <c r="F84" s="10">
        <f>COUNTIFS(Shares[Shared by],Members3[[#This Row],[Name]],Shares[File Type],"*presets*")</f>
        <v>0</v>
      </c>
      <c r="G84" s="10">
        <f>COUNTIFS(Shares[Shared by],Members3[[#This Row],[Name]],Shares[File Type],"*particle*")</f>
        <v>0</v>
      </c>
      <c r="H84" s="10">
        <f>SUM(Members3[[#This Row],[Sequence Shares]:[Particle Effects]])</f>
        <v>1</v>
      </c>
      <c r="I84" s="11" cm="1">
        <f t="array" ref="I84">MIN(IF(Shares[Shared by]=Members3[[#This Row],[Name]],Shares[Share Date]))</f>
        <v>44368</v>
      </c>
      <c r="J8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44551</v>
      </c>
      <c r="K84" s="10"/>
    </row>
    <row r="85" spans="2:11" ht="18.75" x14ac:dyDescent="0.3">
      <c r="B85" s="10" t="s">
        <v>1412</v>
      </c>
      <c r="C85" s="9">
        <f>COUNTIFS(Shares[Shared by],Members3[[#This Row],[Name]],Shares[File Type],"*sequence*")</f>
        <v>1</v>
      </c>
      <c r="D85" s="9">
        <f>COUNTIFS(Shares[Shared by],Members3[[#This Row],[Name]],Shares[File Type],"*lyric*")</f>
        <v>0</v>
      </c>
      <c r="E85" s="10">
        <f>COUNTIFS(Shares[Shared by],Members3[[#This Row],[Name]],Shares[File Type],"*singing*")</f>
        <v>0</v>
      </c>
      <c r="F85" s="10">
        <f>COUNTIFS(Shares[Shared by],Members3[[#This Row],[Name]],Shares[File Type],"*presets*")</f>
        <v>0</v>
      </c>
      <c r="G85" s="10">
        <f>COUNTIFS(Shares[Shared by],Members3[[#This Row],[Name]],Shares[File Type],"*particle*")</f>
        <v>0</v>
      </c>
      <c r="H85" s="10">
        <f>SUM(Members3[[#This Row],[Sequence Shares]:[Particle Effects]])</f>
        <v>1</v>
      </c>
      <c r="I85" s="11" cm="1">
        <f t="array" ref="I85">MIN(IF(Shares[Shared by]=Members3[[#This Row],[Name]],Shares[Share Date]))</f>
        <v>44379</v>
      </c>
      <c r="J8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85" s="10"/>
    </row>
    <row r="86" spans="2:11" ht="18.75" x14ac:dyDescent="0.3">
      <c r="B86" s="9" t="s">
        <v>1451</v>
      </c>
      <c r="C86" s="9">
        <f>COUNTIFS(Shares[Shared by],Members3[[#This Row],[Name]],Shares[File Type],"*sequence*")</f>
        <v>1</v>
      </c>
      <c r="D86" s="9">
        <f>COUNTIFS(Shares[Shared by],Members3[[#This Row],[Name]],Shares[File Type],"*lyric*")</f>
        <v>0</v>
      </c>
      <c r="E86" s="10">
        <f>COUNTIFS(Shares[Shared by],Members3[[#This Row],[Name]],Shares[File Type],"*singing*")</f>
        <v>0</v>
      </c>
      <c r="F86" s="10">
        <f>COUNTIFS(Shares[Shared by],Members3[[#This Row],[Name]],Shares[File Type],"*presets*")</f>
        <v>0</v>
      </c>
      <c r="G86" s="10">
        <f>COUNTIFS(Shares[Shared by],Members3[[#This Row],[Name]],Shares[File Type],"*particle*")</f>
        <v>0</v>
      </c>
      <c r="H86" s="10">
        <f>SUM(Members3[[#This Row],[Sequence Shares]:[Particle Effects]])</f>
        <v>1</v>
      </c>
      <c r="I86" s="11" cm="1">
        <f t="array" ref="I86">MIN(IF(Shares[Shared by]=Members3[[#This Row],[Name]],Shares[Share Date]))</f>
        <v>44393</v>
      </c>
      <c r="J8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44577</v>
      </c>
      <c r="K86" s="10"/>
    </row>
    <row r="87" spans="2:11" ht="18.75" x14ac:dyDescent="0.3">
      <c r="B87" s="9" t="s">
        <v>706</v>
      </c>
      <c r="C87" s="9">
        <f>COUNTIFS(Shares[Shared by],Members3[[#This Row],[Name]],Shares[File Type],"*sequence*")</f>
        <v>1</v>
      </c>
      <c r="D87" s="9">
        <f>COUNTIFS(Shares[Shared by],Members3[[#This Row],[Name]],Shares[File Type],"*lyric*")</f>
        <v>1</v>
      </c>
      <c r="E87" s="10">
        <f>COUNTIFS(Shares[Shared by],Members3[[#This Row],[Name]],Shares[File Type],"*singing*")</f>
        <v>0</v>
      </c>
      <c r="F87" s="10">
        <f>COUNTIFS(Shares[Shared by],Members3[[#This Row],[Name]],Shares[File Type],"*presets*")</f>
        <v>1</v>
      </c>
      <c r="G87" s="10">
        <f>COUNTIFS(Shares[Shared by],Members3[[#This Row],[Name]],Shares[File Type],"*particle*")</f>
        <v>0</v>
      </c>
      <c r="H87" s="10">
        <f>SUM(Members3[[#This Row],[Sequence Shares]:[Particle Effects]])</f>
        <v>3</v>
      </c>
      <c r="I87" s="11" cm="1">
        <f t="array" ref="I87">MIN(IF(Shares[Shared by]=Members3[[#This Row],[Name]],Shares[Share Date]))</f>
        <v>44321</v>
      </c>
      <c r="J8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87" s="10"/>
    </row>
    <row r="88" spans="2:11" ht="18.75" x14ac:dyDescent="0.3">
      <c r="B88" s="9" t="s">
        <v>1988</v>
      </c>
      <c r="C88" s="9">
        <f>COUNTIFS(Shares[Shared by],Members3[[#This Row],[Name]],Shares[File Type],"*sequence*")</f>
        <v>1</v>
      </c>
      <c r="D88" s="9">
        <f>COUNTIFS(Shares[Shared by],Members3[[#This Row],[Name]],Shares[File Type],"*lyric*")</f>
        <v>0</v>
      </c>
      <c r="E88" s="10">
        <f>COUNTIFS(Shares[Shared by],Members3[[#This Row],[Name]],Shares[File Type],"*singing*")</f>
        <v>0</v>
      </c>
      <c r="F88" s="10">
        <f>COUNTIFS(Shares[Shared by],Members3[[#This Row],[Name]],Shares[File Type],"*presets*")</f>
        <v>0</v>
      </c>
      <c r="G88" s="10">
        <f>COUNTIFS(Shares[Shared by],Members3[[#This Row],[Name]],Shares[File Type],"*particle*")</f>
        <v>0</v>
      </c>
      <c r="H88" s="10">
        <f>SUM(Members3[[#This Row],[Sequence Shares]:[Particle Effects]])</f>
        <v>1</v>
      </c>
      <c r="I88" s="11" cm="1">
        <f t="array" ref="I88">MIN(IF(Shares[Shared by]=Members3[[#This Row],[Name]],Shares[Share Date]))</f>
        <v>44406</v>
      </c>
      <c r="J8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88" s="10"/>
    </row>
    <row r="89" spans="2:11" ht="18.75" x14ac:dyDescent="0.3">
      <c r="B89" s="9" t="s">
        <v>1879</v>
      </c>
      <c r="C89" s="9">
        <f>COUNTIFS(Shares[Shared by],Members3[[#This Row],[Name]],Shares[File Type],"*sequence*")</f>
        <v>1</v>
      </c>
      <c r="D89" s="9">
        <f>COUNTIFS(Shares[Shared by],Members3[[#This Row],[Name]],Shares[File Type],"*lyric*")</f>
        <v>0</v>
      </c>
      <c r="E89" s="10">
        <f>COUNTIFS(Shares[Shared by],Members3[[#This Row],[Name]],Shares[File Type],"*singing*")</f>
        <v>0</v>
      </c>
      <c r="F89" s="10">
        <f>COUNTIFS(Shares[Shared by],Members3[[#This Row],[Name]],Shares[File Type],"*presets*")</f>
        <v>0</v>
      </c>
      <c r="G89" s="10">
        <f>COUNTIFS(Shares[Shared by],Members3[[#This Row],[Name]],Shares[File Type],"*particle*")</f>
        <v>0</v>
      </c>
      <c r="H89" s="10">
        <f>SUM(Members3[[#This Row],[Sequence Shares]:[Particle Effects]])</f>
        <v>1</v>
      </c>
      <c r="I89" s="11" cm="1">
        <f t="array" ref="I89">MIN(IF(Shares[Shared by]=Members3[[#This Row],[Name]],Shares[Share Date]))</f>
        <v>44402</v>
      </c>
      <c r="J8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44586</v>
      </c>
      <c r="K89" s="10"/>
    </row>
    <row r="90" spans="2:11" ht="18.75" x14ac:dyDescent="0.3">
      <c r="B90" s="9" t="s">
        <v>1494</v>
      </c>
      <c r="C90" s="9">
        <f>COUNTIFS(Shares[Shared by],Members3[[#This Row],[Name]],Shares[File Type],"*sequence*")</f>
        <v>1</v>
      </c>
      <c r="D90" s="9">
        <f>COUNTIFS(Shares[Shared by],Members3[[#This Row],[Name]],Shares[File Type],"*lyric*")</f>
        <v>0</v>
      </c>
      <c r="E90" s="10">
        <f>COUNTIFS(Shares[Shared by],Members3[[#This Row],[Name]],Shares[File Type],"*singing*")</f>
        <v>0</v>
      </c>
      <c r="F90" s="10">
        <f>COUNTIFS(Shares[Shared by],Members3[[#This Row],[Name]],Shares[File Type],"*presets*")</f>
        <v>0</v>
      </c>
      <c r="G90" s="10">
        <f>COUNTIFS(Shares[Shared by],Members3[[#This Row],[Name]],Shares[File Type],"*particle*")</f>
        <v>0</v>
      </c>
      <c r="H90" s="10">
        <f>SUM(Members3[[#This Row],[Sequence Shares]:[Particle Effects]])</f>
        <v>1</v>
      </c>
      <c r="I90" s="11" cm="1">
        <f t="array" ref="I90">MIN(IF(Shares[Shared by]=Members3[[#This Row],[Name]],Shares[Share Date]))</f>
        <v>44395</v>
      </c>
      <c r="J9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0" s="10"/>
    </row>
    <row r="91" spans="2:11" ht="18.75" x14ac:dyDescent="0.3">
      <c r="B91" s="9" t="s">
        <v>1618</v>
      </c>
      <c r="C91" s="9">
        <f>COUNTIFS(Shares[Shared by],Members3[[#This Row],[Name]],Shares[File Type],"*sequence*")</f>
        <v>1</v>
      </c>
      <c r="D91" s="9">
        <f>COUNTIFS(Shares[Shared by],Members3[[#This Row],[Name]],Shares[File Type],"*lyric*")</f>
        <v>0</v>
      </c>
      <c r="E91" s="10">
        <f>COUNTIFS(Shares[Shared by],Members3[[#This Row],[Name]],Shares[File Type],"*singing*")</f>
        <v>0</v>
      </c>
      <c r="F91" s="10">
        <f>COUNTIFS(Shares[Shared by],Members3[[#This Row],[Name]],Shares[File Type],"*presets*")</f>
        <v>0</v>
      </c>
      <c r="G91" s="10">
        <f>COUNTIFS(Shares[Shared by],Members3[[#This Row],[Name]],Shares[File Type],"*particle*")</f>
        <v>0</v>
      </c>
      <c r="H91" s="10">
        <f>SUM(Members3[[#This Row],[Sequence Shares]:[Particle Effects]])</f>
        <v>1</v>
      </c>
      <c r="I91" s="11" cm="1">
        <f t="array" ref="I91">MIN(IF(Shares[Shared by]=Members3[[#This Row],[Name]],Shares[Share Date]))</f>
        <v>44401</v>
      </c>
      <c r="J9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44585</v>
      </c>
      <c r="K91" s="10"/>
    </row>
    <row r="92" spans="2:11" ht="18.75" x14ac:dyDescent="0.3">
      <c r="B92" s="9" t="s">
        <v>1511</v>
      </c>
      <c r="C92" s="9">
        <f>COUNTIFS(Shares[Shared by],Members3[[#This Row],[Name]],Shares[File Type],"*sequence*")</f>
        <v>1</v>
      </c>
      <c r="D92" s="9">
        <f>COUNTIFS(Shares[Shared by],Members3[[#This Row],[Name]],Shares[File Type],"*lyric*")</f>
        <v>0</v>
      </c>
      <c r="E92" s="10">
        <f>COUNTIFS(Shares[Shared by],Members3[[#This Row],[Name]],Shares[File Type],"*singing*")</f>
        <v>0</v>
      </c>
      <c r="F92" s="10">
        <f>COUNTIFS(Shares[Shared by],Members3[[#This Row],[Name]],Shares[File Type],"*presets*")</f>
        <v>0</v>
      </c>
      <c r="G92" s="10">
        <f>COUNTIFS(Shares[Shared by],Members3[[#This Row],[Name]],Shares[File Type],"*particle*")</f>
        <v>0</v>
      </c>
      <c r="H92" s="10">
        <f>SUM(Members3[[#This Row],[Sequence Shares]:[Particle Effects]])</f>
        <v>1</v>
      </c>
      <c r="I92" s="11" cm="1">
        <f t="array" ref="I92">MIN(IF(Shares[Shared by]=Members3[[#This Row],[Name]],Shares[Share Date]))</f>
        <v>44395</v>
      </c>
      <c r="J9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44579</v>
      </c>
      <c r="K92" s="10"/>
    </row>
    <row r="93" spans="2:11" ht="18.75" x14ac:dyDescent="0.3">
      <c r="B93" s="9" t="s">
        <v>1119</v>
      </c>
      <c r="C93" s="9">
        <f>COUNTIFS(Shares[Shared by],Members3[[#This Row],[Name]],Shares[File Type],"*sequence*")</f>
        <v>1</v>
      </c>
      <c r="D93" s="9">
        <f>COUNTIFS(Shares[Shared by],Members3[[#This Row],[Name]],Shares[File Type],"*lyric*")</f>
        <v>1</v>
      </c>
      <c r="E93" s="10">
        <f>COUNTIFS(Shares[Shared by],Members3[[#This Row],[Name]],Shares[File Type],"*singing*")</f>
        <v>0</v>
      </c>
      <c r="F93" s="10">
        <f>COUNTIFS(Shares[Shared by],Members3[[#This Row],[Name]],Shares[File Type],"*presets*")</f>
        <v>0</v>
      </c>
      <c r="G93" s="10">
        <f>COUNTIFS(Shares[Shared by],Members3[[#This Row],[Name]],Shares[File Type],"*particle*")</f>
        <v>0</v>
      </c>
      <c r="H93" s="10">
        <f>SUM(Members3[[#This Row],[Sequence Shares]:[Particle Effects]])</f>
        <v>2</v>
      </c>
      <c r="I93" s="11" cm="1">
        <f t="array" ref="I93">MIN(IF(Shares[Shared by]=Members3[[#This Row],[Name]],Shares[Share Date]))</f>
        <v>44353</v>
      </c>
      <c r="J9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44567</v>
      </c>
      <c r="K93" s="10"/>
    </row>
    <row r="94" spans="2:11" ht="18.75" x14ac:dyDescent="0.3">
      <c r="B94" s="9" t="s">
        <v>1443</v>
      </c>
      <c r="C94" s="9">
        <f>COUNTIFS(Shares[Shared by],Members3[[#This Row],[Name]],Shares[File Type],"*sequence*")</f>
        <v>1</v>
      </c>
      <c r="D94" s="9">
        <f>COUNTIFS(Shares[Shared by],Members3[[#This Row],[Name]],Shares[File Type],"*lyric*")</f>
        <v>0</v>
      </c>
      <c r="E94" s="10">
        <f>COUNTIFS(Shares[Shared by],Members3[[#This Row],[Name]],Shares[File Type],"*singing*")</f>
        <v>0</v>
      </c>
      <c r="F94" s="10">
        <f>COUNTIFS(Shares[Shared by],Members3[[#This Row],[Name]],Shares[File Type],"*presets*")</f>
        <v>0</v>
      </c>
      <c r="G94" s="10">
        <f>COUNTIFS(Shares[Shared by],Members3[[#This Row],[Name]],Shares[File Type],"*particle*")</f>
        <v>0</v>
      </c>
      <c r="H94" s="10">
        <f>SUM(Members3[[#This Row],[Sequence Shares]:[Particle Effects]])</f>
        <v>1</v>
      </c>
      <c r="I94" s="11" cm="1">
        <f t="array" ref="I94">MIN(IF(Shares[Shared by]=Members3[[#This Row],[Name]],Shares[Share Date]))</f>
        <v>44392</v>
      </c>
      <c r="J9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44576</v>
      </c>
      <c r="K94" s="10"/>
    </row>
    <row r="95" spans="2:11" ht="18.75" x14ac:dyDescent="0.3">
      <c r="B95" s="9" t="s">
        <v>1434</v>
      </c>
      <c r="C95" s="9">
        <f>COUNTIFS(Shares[Shared by],Members3[[#This Row],[Name]],Shares[File Type],"*sequence*")</f>
        <v>1</v>
      </c>
      <c r="D95" s="9">
        <f>COUNTIFS(Shares[Shared by],Members3[[#This Row],[Name]],Shares[File Type],"*lyric*")</f>
        <v>0</v>
      </c>
      <c r="E95" s="10">
        <f>COUNTIFS(Shares[Shared by],Members3[[#This Row],[Name]],Shares[File Type],"*singing*")</f>
        <v>0</v>
      </c>
      <c r="F95" s="10">
        <f>COUNTIFS(Shares[Shared by],Members3[[#This Row],[Name]],Shares[File Type],"*presets*")</f>
        <v>0</v>
      </c>
      <c r="G95" s="10">
        <f>COUNTIFS(Shares[Shared by],Members3[[#This Row],[Name]],Shares[File Type],"*particle*")</f>
        <v>0</v>
      </c>
      <c r="H95" s="10">
        <f>SUM(Members3[[#This Row],[Sequence Shares]:[Particle Effects]])</f>
        <v>1</v>
      </c>
      <c r="I95" s="11" cm="1">
        <f t="array" ref="I95">MIN(IF(Shares[Shared by]=Members3[[#This Row],[Name]],Shares[Share Date]))</f>
        <v>44385</v>
      </c>
      <c r="J9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44569</v>
      </c>
      <c r="K95" s="10"/>
    </row>
    <row r="96" spans="2:11" ht="18.75" x14ac:dyDescent="0.3">
      <c r="B96" s="9" t="s">
        <v>1429</v>
      </c>
      <c r="C96" s="9">
        <f>COUNTIFS(Shares[Shared by],Members3[[#This Row],[Name]],Shares[File Type],"*sequence*")</f>
        <v>1</v>
      </c>
      <c r="D96" s="9">
        <f>COUNTIFS(Shares[Shared by],Members3[[#This Row],[Name]],Shares[File Type],"*lyric*")</f>
        <v>0</v>
      </c>
      <c r="E96" s="10">
        <f>COUNTIFS(Shares[Shared by],Members3[[#This Row],[Name]],Shares[File Type],"*singing*")</f>
        <v>0</v>
      </c>
      <c r="F96" s="10">
        <f>COUNTIFS(Shares[Shared by],Members3[[#This Row],[Name]],Shares[File Type],"*presets*")</f>
        <v>0</v>
      </c>
      <c r="G96" s="10">
        <f>COUNTIFS(Shares[Shared by],Members3[[#This Row],[Name]],Shares[File Type],"*particle*")</f>
        <v>0</v>
      </c>
      <c r="H96" s="10">
        <f>SUM(Members3[[#This Row],[Sequence Shares]:[Particle Effects]])</f>
        <v>1</v>
      </c>
      <c r="I96" s="11" cm="1">
        <f t="array" ref="I96">MIN(IF(Shares[Shared by]=Members3[[#This Row],[Name]],Shares[Share Date]))</f>
        <v>44384</v>
      </c>
      <c r="J9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44568</v>
      </c>
      <c r="K96" s="10"/>
    </row>
    <row r="97" spans="2:11" ht="18.75" x14ac:dyDescent="0.3">
      <c r="B97" s="9" t="s">
        <v>1104</v>
      </c>
      <c r="C97" s="9">
        <f>COUNTIFS(Shares[Shared by],Members3[[#This Row],[Name]],Shares[File Type],"*sequence*")</f>
        <v>1</v>
      </c>
      <c r="D97" s="9">
        <f>COUNTIFS(Shares[Shared by],Members3[[#This Row],[Name]],Shares[File Type],"*lyric*")</f>
        <v>1</v>
      </c>
      <c r="E97" s="10">
        <f>COUNTIFS(Shares[Shared by],Members3[[#This Row],[Name]],Shares[File Type],"*singing*")</f>
        <v>0</v>
      </c>
      <c r="F97" s="10">
        <f>COUNTIFS(Shares[Shared by],Members3[[#This Row],[Name]],Shares[File Type],"*presets*")</f>
        <v>0</v>
      </c>
      <c r="G97" s="10">
        <f>COUNTIFS(Shares[Shared by],Members3[[#This Row],[Name]],Shares[File Type],"*particle*")</f>
        <v>0</v>
      </c>
      <c r="H97" s="10">
        <f>SUM(Members3[[#This Row],[Sequence Shares]:[Particle Effects]])</f>
        <v>2</v>
      </c>
      <c r="I97" s="11" cm="1">
        <f t="array" ref="I97">MIN(IF(Shares[Shared by]=Members3[[#This Row],[Name]],Shares[Share Date]))</f>
        <v>44352</v>
      </c>
      <c r="J9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97" s="10"/>
    </row>
    <row r="98" spans="2:11" ht="18.75" x14ac:dyDescent="0.3">
      <c r="B98" s="9" t="s">
        <v>1472</v>
      </c>
      <c r="C98" s="9">
        <f>COUNTIFS(Shares[Shared by],Members3[[#This Row],[Name]],Shares[File Type],"*sequence*")</f>
        <v>1</v>
      </c>
      <c r="D98" s="9">
        <f>COUNTIFS(Shares[Shared by],Members3[[#This Row],[Name]],Shares[File Type],"*lyric*")</f>
        <v>0</v>
      </c>
      <c r="E98" s="10">
        <f>COUNTIFS(Shares[Shared by],Members3[[#This Row],[Name]],Shares[File Type],"*singing*")</f>
        <v>0</v>
      </c>
      <c r="F98" s="10">
        <f>COUNTIFS(Shares[Shared by],Members3[[#This Row],[Name]],Shares[File Type],"*presets*")</f>
        <v>0</v>
      </c>
      <c r="G98" s="10">
        <f>COUNTIFS(Shares[Shared by],Members3[[#This Row],[Name]],Shares[File Type],"*particle*")</f>
        <v>0</v>
      </c>
      <c r="H98" s="10">
        <f>SUM(Members3[[#This Row],[Sequence Shares]:[Particle Effects]])</f>
        <v>1</v>
      </c>
      <c r="I98" s="11" cm="1">
        <f t="array" ref="I98">MIN(IF(Shares[Shared by]=Members3[[#This Row],[Name]],Shares[Share Date]))</f>
        <v>44394</v>
      </c>
      <c r="J9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44578</v>
      </c>
      <c r="K98" s="10"/>
    </row>
    <row r="99" spans="2:11" ht="18.75" x14ac:dyDescent="0.3">
      <c r="B99" s="9" t="s">
        <v>1979</v>
      </c>
      <c r="C99" s="9">
        <f>COUNTIFS(Shares[Shared by],Members3[[#This Row],[Name]],Shares[File Type],"*sequence*")</f>
        <v>1</v>
      </c>
      <c r="D99" s="9">
        <f>COUNTIFS(Shares[Shared by],Members3[[#This Row],[Name]],Shares[File Type],"*lyric*")</f>
        <v>0</v>
      </c>
      <c r="E99" s="10">
        <f>COUNTIFS(Shares[Shared by],Members3[[#This Row],[Name]],Shares[File Type],"*singing*")</f>
        <v>0</v>
      </c>
      <c r="F99" s="10">
        <f>COUNTIFS(Shares[Shared by],Members3[[#This Row],[Name]],Shares[File Type],"*presets*")</f>
        <v>0</v>
      </c>
      <c r="G99" s="10">
        <f>COUNTIFS(Shares[Shared by],Members3[[#This Row],[Name]],Shares[File Type],"*particle*")</f>
        <v>0</v>
      </c>
      <c r="H99" s="10">
        <f>SUM(Members3[[#This Row],[Sequence Shares]:[Particle Effects]])</f>
        <v>1</v>
      </c>
      <c r="I99" s="11" cm="1">
        <f t="array" ref="I99">MIN(IF(Shares[Shared by]=Members3[[#This Row],[Name]],Shares[Share Date]))</f>
        <v>44405</v>
      </c>
      <c r="J9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99" s="10"/>
    </row>
    <row r="100" spans="2:11" ht="18.75" x14ac:dyDescent="0.3">
      <c r="B100" s="9" t="s">
        <v>1071</v>
      </c>
      <c r="C100" s="9">
        <f>COUNTIFS(Shares[Shared by],Members3[[#This Row],[Name]],Shares[File Type],"*sequence*")</f>
        <v>1</v>
      </c>
      <c r="D100" s="9">
        <f>COUNTIFS(Shares[Shared by],Members3[[#This Row],[Name]],Shares[File Type],"*lyric*")</f>
        <v>1</v>
      </c>
      <c r="E100" s="10">
        <f>COUNTIFS(Shares[Shared by],Members3[[#This Row],[Name]],Shares[File Type],"*singing*")</f>
        <v>0</v>
      </c>
      <c r="F100" s="10">
        <f>COUNTIFS(Shares[Shared by],Members3[[#This Row],[Name]],Shares[File Type],"*presets*")</f>
        <v>0</v>
      </c>
      <c r="G100" s="10">
        <f>COUNTIFS(Shares[Shared by],Members3[[#This Row],[Name]],Shares[File Type],"*particle*")</f>
        <v>0</v>
      </c>
      <c r="H100" s="10">
        <f>SUM(Members3[[#This Row],[Sequence Shares]:[Particle Effects]])</f>
        <v>2</v>
      </c>
      <c r="I100" s="11" cm="1">
        <f t="array" ref="I100">MIN(IF(Shares[Shared by]=Members3[[#This Row],[Name]],Shares[Share Date]))</f>
        <v>44350</v>
      </c>
      <c r="J10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44564</v>
      </c>
      <c r="K100" s="10"/>
    </row>
    <row r="101" spans="2:11" ht="18.75" x14ac:dyDescent="0.3">
      <c r="B101" s="9" t="s">
        <v>177</v>
      </c>
      <c r="C101" s="9">
        <f>COUNTIFS(Shares[Shared by],Members3[[#This Row],[Name]],Shares[File Type],"*sequence*")</f>
        <v>1</v>
      </c>
      <c r="D101" s="9">
        <f>COUNTIFS(Shares[Shared by],Members3[[#This Row],[Name]],Shares[File Type],"*lyric*")</f>
        <v>6</v>
      </c>
      <c r="E101" s="10">
        <f>COUNTIFS(Shares[Shared by],Members3[[#This Row],[Name]],Shares[File Type],"*singing*")</f>
        <v>0</v>
      </c>
      <c r="F101" s="10">
        <f>COUNTIFS(Shares[Shared by],Members3[[#This Row],[Name]],Shares[File Type],"*presets*")</f>
        <v>0</v>
      </c>
      <c r="G101" s="10">
        <f>COUNTIFS(Shares[Shared by],Members3[[#This Row],[Name]],Shares[File Type],"*particle*")</f>
        <v>0</v>
      </c>
      <c r="H101" s="10">
        <f>SUM(Members3[[#This Row],[Sequence Shares]:[Particle Effects]])</f>
        <v>7</v>
      </c>
      <c r="I101" s="11" cm="1">
        <f t="array" ref="I101">MIN(IF(Shares[Shared by]=Members3[[#This Row],[Name]],Shares[Share Date]))</f>
        <v>44261</v>
      </c>
      <c r="J10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44626</v>
      </c>
      <c r="K101" s="10"/>
    </row>
    <row r="102" spans="2:11" ht="18.75" x14ac:dyDescent="0.3">
      <c r="B102" s="9" t="s">
        <v>1595</v>
      </c>
      <c r="C102" s="9">
        <f>COUNTIFS(Shares[Shared by],Members3[[#This Row],[Name]],Shares[File Type],"*sequence*")</f>
        <v>1</v>
      </c>
      <c r="D102" s="9">
        <f>COUNTIFS(Shares[Shared by],Members3[[#This Row],[Name]],Shares[File Type],"*lyric*")</f>
        <v>0</v>
      </c>
      <c r="E102" s="10">
        <f>COUNTIFS(Shares[Shared by],Members3[[#This Row],[Name]],Shares[File Type],"*singing*")</f>
        <v>0</v>
      </c>
      <c r="F102" s="10">
        <f>COUNTIFS(Shares[Shared by],Members3[[#This Row],[Name]],Shares[File Type],"*presets*")</f>
        <v>0</v>
      </c>
      <c r="G102" s="10">
        <f>COUNTIFS(Shares[Shared by],Members3[[#This Row],[Name]],Shares[File Type],"*particle*")</f>
        <v>0</v>
      </c>
      <c r="H102" s="10">
        <f>SUM(Members3[[#This Row],[Sequence Shares]:[Particle Effects]])</f>
        <v>1</v>
      </c>
      <c r="I102" s="11" cm="1">
        <f t="array" ref="I102">MIN(IF(Shares[Shared by]=Members3[[#This Row],[Name]],Shares[Share Date]))</f>
        <v>44399</v>
      </c>
      <c r="J10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44583</v>
      </c>
      <c r="K102" s="10"/>
    </row>
    <row r="103" spans="2:11" ht="18.75" x14ac:dyDescent="0.3">
      <c r="B103" s="9" t="s">
        <v>654</v>
      </c>
      <c r="C103" s="9">
        <f>COUNTIFS(Shares[Shared by],Members3[[#This Row],[Name]],Shares[File Type],"*sequence*")</f>
        <v>0</v>
      </c>
      <c r="D103" s="9">
        <f>COUNTIFS(Shares[Shared by],Members3[[#This Row],[Name]],Shares[File Type],"*lyric*")</f>
        <v>8</v>
      </c>
      <c r="E103" s="10">
        <f>COUNTIFS(Shares[Shared by],Members3[[#This Row],[Name]],Shares[File Type],"*singing*")</f>
        <v>0</v>
      </c>
      <c r="F103" s="10">
        <f>COUNTIFS(Shares[Shared by],Members3[[#This Row],[Name]],Shares[File Type],"*presets*")</f>
        <v>0</v>
      </c>
      <c r="G103" s="10">
        <f>COUNTIFS(Shares[Shared by],Members3[[#This Row],[Name]],Shares[File Type],"*particle*")</f>
        <v>0</v>
      </c>
      <c r="H103" s="10">
        <f>SUM(Members3[[#This Row],[Sequence Shares]:[Particle Effects]])</f>
        <v>8</v>
      </c>
      <c r="I103" s="11" cm="1">
        <f t="array" ref="I103">MIN(IF(Shares[Shared by]=Members3[[#This Row],[Name]],Shares[Share Date]))</f>
        <v>44318</v>
      </c>
      <c r="J10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44563</v>
      </c>
      <c r="K103" s="10"/>
    </row>
    <row r="104" spans="2:11" ht="18.75" x14ac:dyDescent="0.3">
      <c r="B104" s="9" t="s">
        <v>1973</v>
      </c>
      <c r="C104" s="9">
        <f>COUNTIFS(Shares[Shared by],Members3[[#This Row],[Name]],Shares[File Type],"*sequence*")</f>
        <v>1</v>
      </c>
      <c r="D104" s="9">
        <f>COUNTIFS(Shares[Shared by],Members3[[#This Row],[Name]],Shares[File Type],"*lyric*")</f>
        <v>0</v>
      </c>
      <c r="E104" s="10">
        <f>COUNTIFS(Shares[Shared by],Members3[[#This Row],[Name]],Shares[File Type],"*singing*")</f>
        <v>0</v>
      </c>
      <c r="F104" s="10">
        <f>COUNTIFS(Shares[Shared by],Members3[[#This Row],[Name]],Shares[File Type],"*presets*")</f>
        <v>0</v>
      </c>
      <c r="G104" s="10">
        <f>COUNTIFS(Shares[Shared by],Members3[[#This Row],[Name]],Shares[File Type],"*particle*")</f>
        <v>0</v>
      </c>
      <c r="H104" s="10">
        <f>SUM(Members3[[#This Row],[Sequence Shares]:[Particle Effects]])</f>
        <v>1</v>
      </c>
      <c r="I104" s="11" cm="1">
        <f t="array" ref="I104">MIN(IF(Shares[Shared by]=Members3[[#This Row],[Name]],Shares[Share Date]))</f>
        <v>44405</v>
      </c>
      <c r="J10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44589</v>
      </c>
      <c r="K104" s="10"/>
    </row>
    <row r="105" spans="2:11" ht="18.75" x14ac:dyDescent="0.3">
      <c r="B105" s="10" t="s">
        <v>2749</v>
      </c>
      <c r="C105" s="9">
        <f>COUNTIFS(Shares[Shared by],Members3[[#This Row],[Name]],Shares[File Type],"*sequence*")</f>
        <v>0</v>
      </c>
      <c r="D105" s="9">
        <f>COUNTIFS(Shares[Shared by],Members3[[#This Row],[Name]],Shares[File Type],"*lyric*")</f>
        <v>0</v>
      </c>
      <c r="E105" s="10">
        <f>COUNTIFS(Shares[Shared by],Members3[[#This Row],[Name]],Shares[File Type],"*singing*")</f>
        <v>0</v>
      </c>
      <c r="F105" s="10">
        <f>COUNTIFS(Shares[Shared by],Members3[[#This Row],[Name]],Shares[File Type],"*presets*")</f>
        <v>0</v>
      </c>
      <c r="G105" s="10">
        <f>COUNTIFS(Shares[Shared by],Members3[[#This Row],[Name]],Shares[File Type],"*particle*")</f>
        <v>0</v>
      </c>
      <c r="H105" s="10">
        <f>SUM(Members3[[#This Row],[Sequence Shares]:[Particle Effects]])</f>
        <v>0</v>
      </c>
      <c r="I105" s="11" cm="1">
        <f t="array" ref="I105">MIN(IF(Shares[Shared by]=Members3[[#This Row],[Name]],Shares[Share Date]))</f>
        <v>0</v>
      </c>
      <c r="J10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5" s="10"/>
    </row>
    <row r="106" spans="2:11" ht="18.75" x14ac:dyDescent="0.3">
      <c r="B106" s="10" t="s">
        <v>706</v>
      </c>
      <c r="C106" s="9">
        <f>COUNTIFS(Shares[Shared by],Members3[[#This Row],[Name]],Shares[File Type],"*sequence*")</f>
        <v>1</v>
      </c>
      <c r="D106" s="9">
        <f>COUNTIFS(Shares[Shared by],Members3[[#This Row],[Name]],Shares[File Type],"*lyric*")</f>
        <v>1</v>
      </c>
      <c r="E106" s="10">
        <f>COUNTIFS(Shares[Shared by],Members3[[#This Row],[Name]],Shares[File Type],"*singing*")</f>
        <v>0</v>
      </c>
      <c r="F106" s="10">
        <f>COUNTIFS(Shares[Shared by],Members3[[#This Row],[Name]],Shares[File Type],"*presets*")</f>
        <v>1</v>
      </c>
      <c r="G106" s="10">
        <f>COUNTIFS(Shares[Shared by],Members3[[#This Row],[Name]],Shares[File Type],"*particle*")</f>
        <v>0</v>
      </c>
      <c r="H106" s="10">
        <f>SUM(Members3[[#This Row],[Sequence Shares]:[Particle Effects]])</f>
        <v>3</v>
      </c>
      <c r="I106" s="11" cm="1">
        <f t="array" ref="I106">MIN(IF(Shares[Shared by]=Members3[[#This Row],[Name]],Shares[Share Date]))</f>
        <v>44321</v>
      </c>
      <c r="J10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44566</v>
      </c>
      <c r="K106" s="10"/>
    </row>
    <row r="107" spans="2:11" ht="18.75" x14ac:dyDescent="0.3">
      <c r="B107" s="10" t="s">
        <v>1988</v>
      </c>
      <c r="C107" s="9">
        <f>COUNTIFS(Shares[Shared by],Members3[[#This Row],[Name]],Shares[File Type],"*sequence*")</f>
        <v>1</v>
      </c>
      <c r="D107" s="9">
        <f>COUNTIFS(Shares[Shared by],Members3[[#This Row],[Name]],Shares[File Type],"*lyric*")</f>
        <v>0</v>
      </c>
      <c r="E107" s="10">
        <f>COUNTIFS(Shares[Shared by],Members3[[#This Row],[Name]],Shares[File Type],"*singing*")</f>
        <v>0</v>
      </c>
      <c r="F107" s="10">
        <f>COUNTIFS(Shares[Shared by],Members3[[#This Row],[Name]],Shares[File Type],"*presets*")</f>
        <v>0</v>
      </c>
      <c r="G107" s="10">
        <f>COUNTIFS(Shares[Shared by],Members3[[#This Row],[Name]],Shares[File Type],"*particle*")</f>
        <v>0</v>
      </c>
      <c r="H107" s="10">
        <f>SUM(Members3[[#This Row],[Sequence Shares]:[Particle Effects]])</f>
        <v>1</v>
      </c>
      <c r="I107" s="11" cm="1">
        <f t="array" ref="I107">MIN(IF(Shares[Shared by]=Members3[[#This Row],[Name]],Shares[Share Date]))</f>
        <v>44406</v>
      </c>
      <c r="J10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44590</v>
      </c>
      <c r="K107" s="10"/>
    </row>
    <row r="108" spans="2:11" ht="18.75" x14ac:dyDescent="0.3">
      <c r="B108" s="10"/>
      <c r="C108" s="9">
        <f>COUNTIFS(Shares[Shared by],Members3[[#This Row],[Name]],Shares[File Type],"*sequence*")</f>
        <v>0</v>
      </c>
      <c r="D108" s="9">
        <f>COUNTIFS(Shares[Shared by],Members3[[#This Row],[Name]],Shares[File Type],"*lyric*")</f>
        <v>0</v>
      </c>
      <c r="E108" s="10">
        <f>COUNTIFS(Shares[Shared by],Members3[[#This Row],[Name]],Shares[File Type],"*singing*")</f>
        <v>0</v>
      </c>
      <c r="F108" s="10">
        <f>COUNTIFS(Shares[Shared by],Members3[[#This Row],[Name]],Shares[File Type],"*presets*")</f>
        <v>0</v>
      </c>
      <c r="G108" s="10">
        <f>COUNTIFS(Shares[Shared by],Members3[[#This Row],[Name]],Shares[File Type],"*particle*")</f>
        <v>0</v>
      </c>
      <c r="H108" s="10">
        <f>SUM(Members3[[#This Row],[Sequence Shares]:[Particle Effects]])</f>
        <v>0</v>
      </c>
      <c r="I108" s="11" cm="1">
        <f t="array" ref="I108">MIN(IF(Shares[Shared by]=Members3[[#This Row],[Name]],Shares[Share Date]))</f>
        <v>0</v>
      </c>
      <c r="J10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8" s="10"/>
    </row>
    <row r="109" spans="2:11" ht="18.75" x14ac:dyDescent="0.3">
      <c r="B109" s="10"/>
      <c r="C109" s="9">
        <f>COUNTIFS(Shares[Shared by],Members3[[#This Row],[Name]],Shares[File Type],"*sequence*")</f>
        <v>0</v>
      </c>
      <c r="D109" s="9">
        <f>COUNTIFS(Shares[Shared by],Members3[[#This Row],[Name]],Shares[File Type],"*lyric*")</f>
        <v>0</v>
      </c>
      <c r="E109" s="10">
        <f>COUNTIFS(Shares[Shared by],Members3[[#This Row],[Name]],Shares[File Type],"*singing*")</f>
        <v>0</v>
      </c>
      <c r="F109" s="10">
        <f>COUNTIFS(Shares[Shared by],Members3[[#This Row],[Name]],Shares[File Type],"*presets*")</f>
        <v>0</v>
      </c>
      <c r="G109" s="10">
        <f>COUNTIFS(Shares[Shared by],Members3[[#This Row],[Name]],Shares[File Type],"*particle*")</f>
        <v>0</v>
      </c>
      <c r="H109" s="10">
        <f>SUM(Members3[[#This Row],[Sequence Shares]:[Particle Effects]])</f>
        <v>0</v>
      </c>
      <c r="I109" s="11" cm="1">
        <f t="array" ref="I109">MIN(IF(Shares[Shared by]=Members3[[#This Row],[Name]],Shares[Share Date]))</f>
        <v>0</v>
      </c>
      <c r="J10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09" s="10"/>
    </row>
    <row r="110" spans="2:11" ht="18.75" x14ac:dyDescent="0.3">
      <c r="B110" s="10"/>
      <c r="C110" s="9">
        <f>COUNTIFS(Shares[Shared by],Members3[[#This Row],[Name]],Shares[File Type],"*sequence*")</f>
        <v>0</v>
      </c>
      <c r="D110" s="9">
        <f>COUNTIFS(Shares[Shared by],Members3[[#This Row],[Name]],Shares[File Type],"*lyric*")</f>
        <v>0</v>
      </c>
      <c r="E110" s="10">
        <f>COUNTIFS(Shares[Shared by],Members3[[#This Row],[Name]],Shares[File Type],"*singing*")</f>
        <v>0</v>
      </c>
      <c r="F110" s="10">
        <f>COUNTIFS(Shares[Shared by],Members3[[#This Row],[Name]],Shares[File Type],"*presets*")</f>
        <v>0</v>
      </c>
      <c r="G110" s="10">
        <f>COUNTIFS(Shares[Shared by],Members3[[#This Row],[Name]],Shares[File Type],"*particle*")</f>
        <v>0</v>
      </c>
      <c r="H110" s="10">
        <f>SUM(Members3[[#This Row],[Sequence Shares]:[Particle Effects]])</f>
        <v>0</v>
      </c>
      <c r="I110" s="11" cm="1">
        <f t="array" ref="I110">MIN(IF(Shares[Shared by]=Members3[[#This Row],[Name]],Shares[Share Date]))</f>
        <v>0</v>
      </c>
      <c r="J11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0" s="10"/>
    </row>
    <row r="111" spans="2:11" ht="18.75" x14ac:dyDescent="0.3">
      <c r="B111" s="10"/>
      <c r="C111" s="9">
        <f>COUNTIFS(Shares[Shared by],Members3[[#This Row],[Name]],Shares[File Type],"*sequence*")</f>
        <v>0</v>
      </c>
      <c r="D111" s="9">
        <f>COUNTIFS(Shares[Shared by],Members3[[#This Row],[Name]],Shares[File Type],"*lyric*")</f>
        <v>0</v>
      </c>
      <c r="E111" s="10">
        <f>COUNTIFS(Shares[Shared by],Members3[[#This Row],[Name]],Shares[File Type],"*singing*")</f>
        <v>0</v>
      </c>
      <c r="F111" s="10">
        <f>COUNTIFS(Shares[Shared by],Members3[[#This Row],[Name]],Shares[File Type],"*presets*")</f>
        <v>0</v>
      </c>
      <c r="G111" s="10">
        <f>COUNTIFS(Shares[Shared by],Members3[[#This Row],[Name]],Shares[File Type],"*particle*")</f>
        <v>0</v>
      </c>
      <c r="H111" s="10">
        <f>SUM(Members3[[#This Row],[Sequence Shares]:[Particle Effects]])</f>
        <v>0</v>
      </c>
      <c r="I111" s="11" cm="1">
        <f t="array" ref="I111">MIN(IF(Shares[Shared by]=Members3[[#This Row],[Name]],Shares[Share Date]))</f>
        <v>0</v>
      </c>
      <c r="J11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1" s="10"/>
    </row>
    <row r="112" spans="2:11" ht="18.75" x14ac:dyDescent="0.3">
      <c r="B112" s="10"/>
      <c r="C112" s="9">
        <f>COUNTIFS(Shares[Shared by],Members3[[#This Row],[Name]],Shares[File Type],"*sequence*")</f>
        <v>0</v>
      </c>
      <c r="D112" s="9">
        <f>COUNTIFS(Shares[Shared by],Members3[[#This Row],[Name]],Shares[File Type],"*lyric*")</f>
        <v>0</v>
      </c>
      <c r="E112" s="10">
        <f>COUNTIFS(Shares[Shared by],Members3[[#This Row],[Name]],Shares[File Type],"*singing*")</f>
        <v>0</v>
      </c>
      <c r="F112" s="10">
        <f>COUNTIFS(Shares[Shared by],Members3[[#This Row],[Name]],Shares[File Type],"*presets*")</f>
        <v>0</v>
      </c>
      <c r="G112" s="10">
        <f>COUNTIFS(Shares[Shared by],Members3[[#This Row],[Name]],Shares[File Type],"*particle*")</f>
        <v>0</v>
      </c>
      <c r="H112" s="10">
        <f>SUM(Members3[[#This Row],[Sequence Shares]:[Particle Effects]])</f>
        <v>0</v>
      </c>
      <c r="I112" s="11" cm="1">
        <f t="array" ref="I112">MIN(IF(Shares[Shared by]=Members3[[#This Row],[Name]],Shares[Share Date]))</f>
        <v>0</v>
      </c>
      <c r="J11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2" s="10"/>
    </row>
    <row r="113" spans="2:11" ht="18.75" x14ac:dyDescent="0.3">
      <c r="B113" s="10"/>
      <c r="C113" s="9">
        <f>COUNTIFS(Shares[Shared by],Members3[[#This Row],[Name]],Shares[File Type],"*sequence*")</f>
        <v>0</v>
      </c>
      <c r="D113" s="9">
        <f>COUNTIFS(Shares[Shared by],Members3[[#This Row],[Name]],Shares[File Type],"*lyric*")</f>
        <v>0</v>
      </c>
      <c r="E113" s="10">
        <f>COUNTIFS(Shares[Shared by],Members3[[#This Row],[Name]],Shares[File Type],"*singing*")</f>
        <v>0</v>
      </c>
      <c r="F113" s="10">
        <f>COUNTIFS(Shares[Shared by],Members3[[#This Row],[Name]],Shares[File Type],"*presets*")</f>
        <v>0</v>
      </c>
      <c r="G113" s="10">
        <f>COUNTIFS(Shares[Shared by],Members3[[#This Row],[Name]],Shares[File Type],"*particle*")</f>
        <v>0</v>
      </c>
      <c r="H113" s="10">
        <f>SUM(Members3[[#This Row],[Sequence Shares]:[Particle Effects]])</f>
        <v>0</v>
      </c>
      <c r="I113" s="11" cm="1">
        <f t="array" ref="I113">MIN(IF(Shares[Shared by]=Members3[[#This Row],[Name]],Shares[Share Date]))</f>
        <v>0</v>
      </c>
      <c r="J11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3" s="10"/>
    </row>
    <row r="114" spans="2:11" ht="18.75" x14ac:dyDescent="0.3">
      <c r="B114" s="10"/>
      <c r="C114" s="9">
        <f>COUNTIFS(Shares[Shared by],Members3[[#This Row],[Name]],Shares[File Type],"*sequence*")</f>
        <v>0</v>
      </c>
      <c r="D114" s="9">
        <f>COUNTIFS(Shares[Shared by],Members3[[#This Row],[Name]],Shares[File Type],"*lyric*")</f>
        <v>0</v>
      </c>
      <c r="E114" s="10">
        <f>COUNTIFS(Shares[Shared by],Members3[[#This Row],[Name]],Shares[File Type],"*singing*")</f>
        <v>0</v>
      </c>
      <c r="F114" s="10">
        <f>COUNTIFS(Shares[Shared by],Members3[[#This Row],[Name]],Shares[File Type],"*presets*")</f>
        <v>0</v>
      </c>
      <c r="G114" s="10">
        <f>COUNTIFS(Shares[Shared by],Members3[[#This Row],[Name]],Shares[File Type],"*particle*")</f>
        <v>0</v>
      </c>
      <c r="H114" s="10">
        <f>SUM(Members3[[#This Row],[Sequence Shares]:[Particle Effects]])</f>
        <v>0</v>
      </c>
      <c r="I114" s="11" cm="1">
        <f t="array" ref="I114">MIN(IF(Shares[Shared by]=Members3[[#This Row],[Name]],Shares[Share Date]))</f>
        <v>0</v>
      </c>
      <c r="J114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4" s="10"/>
    </row>
    <row r="115" spans="2:11" ht="18.75" x14ac:dyDescent="0.3">
      <c r="B115" s="10"/>
      <c r="C115" s="9">
        <f>COUNTIFS(Shares[Shared by],Members3[[#This Row],[Name]],Shares[File Type],"*sequence*")</f>
        <v>0</v>
      </c>
      <c r="D115" s="9">
        <f>COUNTIFS(Shares[Shared by],Members3[[#This Row],[Name]],Shares[File Type],"*lyric*")</f>
        <v>0</v>
      </c>
      <c r="E115" s="10">
        <f>COUNTIFS(Shares[Shared by],Members3[[#This Row],[Name]],Shares[File Type],"*singing*")</f>
        <v>0</v>
      </c>
      <c r="F115" s="10">
        <f>COUNTIFS(Shares[Shared by],Members3[[#This Row],[Name]],Shares[File Type],"*presets*")</f>
        <v>0</v>
      </c>
      <c r="G115" s="10">
        <f>COUNTIFS(Shares[Shared by],Members3[[#This Row],[Name]],Shares[File Type],"*particle*")</f>
        <v>0</v>
      </c>
      <c r="H115" s="10">
        <f>SUM(Members3[[#This Row],[Sequence Shares]:[Particle Effects]])</f>
        <v>0</v>
      </c>
      <c r="I115" s="11" cm="1">
        <f t="array" ref="I115">MIN(IF(Shares[Shared by]=Members3[[#This Row],[Name]],Shares[Share Date]))</f>
        <v>0</v>
      </c>
      <c r="J115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5" s="10"/>
    </row>
    <row r="116" spans="2:11" ht="18.75" x14ac:dyDescent="0.3">
      <c r="B116" s="10"/>
      <c r="C116" s="9">
        <f>COUNTIFS(Shares[Shared by],Members3[[#This Row],[Name]],Shares[File Type],"*sequence*")</f>
        <v>0</v>
      </c>
      <c r="D116" s="9">
        <f>COUNTIFS(Shares[Shared by],Members3[[#This Row],[Name]],Shares[File Type],"*lyric*")</f>
        <v>0</v>
      </c>
      <c r="E116" s="10">
        <f>COUNTIFS(Shares[Shared by],Members3[[#This Row],[Name]],Shares[File Type],"*singing*")</f>
        <v>0</v>
      </c>
      <c r="F116" s="10">
        <f>COUNTIFS(Shares[Shared by],Members3[[#This Row],[Name]],Shares[File Type],"*presets*")</f>
        <v>0</v>
      </c>
      <c r="G116" s="10">
        <f>COUNTIFS(Shares[Shared by],Members3[[#This Row],[Name]],Shares[File Type],"*particle*")</f>
        <v>0</v>
      </c>
      <c r="H116" s="10">
        <f>SUM(Members3[[#This Row],[Sequence Shares]:[Particle Effects]])</f>
        <v>0</v>
      </c>
      <c r="I116" s="11" cm="1">
        <f t="array" ref="I116">MIN(IF(Shares[Shared by]=Members3[[#This Row],[Name]],Shares[Share Date]))</f>
        <v>0</v>
      </c>
      <c r="J116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6" s="10"/>
    </row>
    <row r="117" spans="2:11" ht="18.75" x14ac:dyDescent="0.3">
      <c r="B117" s="10"/>
      <c r="C117" s="9">
        <f>COUNTIFS(Shares[Shared by],Members3[[#This Row],[Name]],Shares[File Type],"*sequence*")</f>
        <v>0</v>
      </c>
      <c r="D117" s="9">
        <f>COUNTIFS(Shares[Shared by],Members3[[#This Row],[Name]],Shares[File Type],"*lyric*")</f>
        <v>0</v>
      </c>
      <c r="E117" s="10">
        <f>COUNTIFS(Shares[Shared by],Members3[[#This Row],[Name]],Shares[File Type],"*singing*")</f>
        <v>0</v>
      </c>
      <c r="F117" s="10">
        <f>COUNTIFS(Shares[Shared by],Members3[[#This Row],[Name]],Shares[File Type],"*presets*")</f>
        <v>0</v>
      </c>
      <c r="G117" s="10">
        <f>COUNTIFS(Shares[Shared by],Members3[[#This Row],[Name]],Shares[File Type],"*particle*")</f>
        <v>0</v>
      </c>
      <c r="H117" s="10">
        <f>SUM(Members3[[#This Row],[Sequence Shares]:[Particle Effects]])</f>
        <v>0</v>
      </c>
      <c r="I117" s="11" cm="1">
        <f t="array" ref="I117">MIN(IF(Shares[Shared by]=Members3[[#This Row],[Name]],Shares[Share Date]))</f>
        <v>0</v>
      </c>
      <c r="J117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7" s="10"/>
    </row>
    <row r="118" spans="2:11" ht="18.75" x14ac:dyDescent="0.3">
      <c r="B118" s="10"/>
      <c r="C118" s="9">
        <f>COUNTIFS(Shares[Shared by],Members3[[#This Row],[Name]],Shares[File Type],"*sequence*")</f>
        <v>0</v>
      </c>
      <c r="D118" s="9">
        <f>COUNTIFS(Shares[Shared by],Members3[[#This Row],[Name]],Shares[File Type],"*lyric*")</f>
        <v>0</v>
      </c>
      <c r="E118" s="10">
        <f>COUNTIFS(Shares[Shared by],Members3[[#This Row],[Name]],Shares[File Type],"*singing*")</f>
        <v>0</v>
      </c>
      <c r="F118" s="10">
        <f>COUNTIFS(Shares[Shared by],Members3[[#This Row],[Name]],Shares[File Type],"*presets*")</f>
        <v>0</v>
      </c>
      <c r="G118" s="10">
        <f>COUNTIFS(Shares[Shared by],Members3[[#This Row],[Name]],Shares[File Type],"*particle*")</f>
        <v>0</v>
      </c>
      <c r="H118" s="10">
        <f>SUM(Members3[[#This Row],[Sequence Shares]:[Particle Effects]])</f>
        <v>0</v>
      </c>
      <c r="I118" s="11" cm="1">
        <f t="array" ref="I118">MIN(IF(Shares[Shared by]=Members3[[#This Row],[Name]],Shares[Share Date]))</f>
        <v>0</v>
      </c>
      <c r="J118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8" s="10"/>
    </row>
    <row r="119" spans="2:11" ht="18.75" x14ac:dyDescent="0.3">
      <c r="B119" s="10"/>
      <c r="C119" s="9">
        <f>COUNTIFS(Shares[Shared by],Members3[[#This Row],[Name]],Shares[File Type],"*sequence*")</f>
        <v>0</v>
      </c>
      <c r="D119" s="9">
        <f>COUNTIFS(Shares[Shared by],Members3[[#This Row],[Name]],Shares[File Type],"*lyric*")</f>
        <v>0</v>
      </c>
      <c r="E119" s="10">
        <f>COUNTIFS(Shares[Shared by],Members3[[#This Row],[Name]],Shares[File Type],"*singing*")</f>
        <v>0</v>
      </c>
      <c r="F119" s="10">
        <f>COUNTIFS(Shares[Shared by],Members3[[#This Row],[Name]],Shares[File Type],"*presets*")</f>
        <v>0</v>
      </c>
      <c r="G119" s="10">
        <f>COUNTIFS(Shares[Shared by],Members3[[#This Row],[Name]],Shares[File Type],"*particle*")</f>
        <v>0</v>
      </c>
      <c r="H119" s="10">
        <f>SUM(Members3[[#This Row],[Sequence Shares]:[Particle Effects]])</f>
        <v>0</v>
      </c>
      <c r="I119" s="11" cm="1">
        <f t="array" ref="I119">MIN(IF(Shares[Shared by]=Members3[[#This Row],[Name]],Shares[Share Date]))</f>
        <v>0</v>
      </c>
      <c r="J119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19" s="10"/>
    </row>
    <row r="120" spans="2:11" ht="18.75" x14ac:dyDescent="0.3">
      <c r="B120" s="10"/>
      <c r="C120" s="9">
        <f>COUNTIFS(Shares[Shared by],Members3[[#This Row],[Name]],Shares[File Type],"*sequence*")</f>
        <v>0</v>
      </c>
      <c r="D120" s="9">
        <f>COUNTIFS(Shares[Shared by],Members3[[#This Row],[Name]],Shares[File Type],"*lyric*")</f>
        <v>0</v>
      </c>
      <c r="E120" s="10">
        <f>COUNTIFS(Shares[Shared by],Members3[[#This Row],[Name]],Shares[File Type],"*singing*")</f>
        <v>0</v>
      </c>
      <c r="F120" s="10">
        <f>COUNTIFS(Shares[Shared by],Members3[[#This Row],[Name]],Shares[File Type],"*presets*")</f>
        <v>0</v>
      </c>
      <c r="G120" s="10">
        <f>COUNTIFS(Shares[Shared by],Members3[[#This Row],[Name]],Shares[File Type],"*particle*")</f>
        <v>0</v>
      </c>
      <c r="H120" s="10">
        <f>SUM(Members3[[#This Row],[Sequence Shares]:[Particle Effects]])</f>
        <v>0</v>
      </c>
      <c r="I120" s="11" cm="1">
        <f t="array" ref="I120">MIN(IF(Shares[Shared by]=Members3[[#This Row],[Name]],Shares[Share Date]))</f>
        <v>0</v>
      </c>
      <c r="J120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0" s="10"/>
    </row>
    <row r="121" spans="2:11" ht="18.75" x14ac:dyDescent="0.3">
      <c r="B121" s="10"/>
      <c r="C121" s="9">
        <f>COUNTIFS(Shares[Shared by],Members3[[#This Row],[Name]],Shares[File Type],"*sequence*")</f>
        <v>0</v>
      </c>
      <c r="D121" s="9">
        <f>COUNTIFS(Shares[Shared by],Members3[[#This Row],[Name]],Shares[File Type],"*lyric*")</f>
        <v>0</v>
      </c>
      <c r="E121" s="10">
        <f>COUNTIFS(Shares[Shared by],Members3[[#This Row],[Name]],Shares[File Type],"*singing*")</f>
        <v>0</v>
      </c>
      <c r="F121" s="10">
        <f>COUNTIFS(Shares[Shared by],Members3[[#This Row],[Name]],Shares[File Type],"*presets*")</f>
        <v>0</v>
      </c>
      <c r="G121" s="10">
        <f>COUNTIFS(Shares[Shared by],Members3[[#This Row],[Name]],Shares[File Type],"*particle*")</f>
        <v>0</v>
      </c>
      <c r="H121" s="10">
        <f>SUM(Members3[[#This Row],[Sequence Shares]:[Particle Effects]])</f>
        <v>0</v>
      </c>
      <c r="I121" s="11" cm="1">
        <f t="array" ref="I121">MIN(IF(Shares[Shared by]=Members3[[#This Row],[Name]],Shares[Share Date]))</f>
        <v>0</v>
      </c>
      <c r="J121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1" s="10"/>
    </row>
    <row r="122" spans="2:11" ht="18.75" x14ac:dyDescent="0.3">
      <c r="B122" s="10"/>
      <c r="C122" s="9">
        <f>COUNTIFS(Shares[Shared by],Members3[[#This Row],[Name]],Shares[File Type],"*sequence*")</f>
        <v>0</v>
      </c>
      <c r="D122" s="9">
        <f>COUNTIFS(Shares[Shared by],Members3[[#This Row],[Name]],Shares[File Type],"*lyric*")</f>
        <v>0</v>
      </c>
      <c r="E122" s="10">
        <f>COUNTIFS(Shares[Shared by],Members3[[#This Row],[Name]],Shares[File Type],"*singing*")</f>
        <v>0</v>
      </c>
      <c r="F122" s="10">
        <f>COUNTIFS(Shares[Shared by],Members3[[#This Row],[Name]],Shares[File Type],"*presets*")</f>
        <v>0</v>
      </c>
      <c r="G122" s="10">
        <f>COUNTIFS(Shares[Shared by],Members3[[#This Row],[Name]],Shares[File Type],"*particle*")</f>
        <v>0</v>
      </c>
      <c r="H122" s="10">
        <f>SUM(Members3[[#This Row],[Sequence Shares]:[Particle Effects]])</f>
        <v>0</v>
      </c>
      <c r="I122" s="11" cm="1">
        <f t="array" ref="I122">MIN(IF(Shares[Shared by]=Members3[[#This Row],[Name]],Shares[Share Date]))</f>
        <v>0</v>
      </c>
      <c r="J122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2" s="10"/>
    </row>
    <row r="123" spans="2:11" ht="18.75" x14ac:dyDescent="0.3">
      <c r="B123" s="10"/>
      <c r="C123" s="9">
        <f>COUNTIFS(Shares[Shared by],Members3[[#This Row],[Name]],Shares[File Type],"*sequence*")</f>
        <v>0</v>
      </c>
      <c r="D123" s="9">
        <f>COUNTIFS(Shares[Shared by],Members3[[#This Row],[Name]],Shares[File Type],"*lyric*")</f>
        <v>0</v>
      </c>
      <c r="E123" s="10">
        <f>COUNTIFS(Shares[Shared by],Members3[[#This Row],[Name]],Shares[File Type],"*singing*")</f>
        <v>0</v>
      </c>
      <c r="F123" s="10">
        <f>COUNTIFS(Shares[Shared by],Members3[[#This Row],[Name]],Shares[File Type],"*presets*")</f>
        <v>0</v>
      </c>
      <c r="G123" s="10">
        <f>COUNTIFS(Shares[Shared by],Members3[[#This Row],[Name]],Shares[File Type],"*particle*")</f>
        <v>0</v>
      </c>
      <c r="H123" s="10">
        <f>SUM(Members3[[#This Row],[Sequence Shares]:[Particle Effects]])</f>
        <v>0</v>
      </c>
      <c r="I123" s="11" cm="1">
        <f t="array" ref="I123">MIN(IF(Shares[Shared by]=Members3[[#This Row],[Name]],Shares[Share Date]))</f>
        <v>0</v>
      </c>
      <c r="J123" s="11">
        <f>EDATE(Members3[[#This Row],[Date of First Share]],Members3[[#This Row],[Sequence Shares]]*6+Members3[[#This Row],[Lyric Shares]]*1+Members3[[#This Row],[Singing Faces]]*1+Members3[[#This Row],[Presets]]*1+Members3[[#This Row],[Particle Effects]]*1)</f>
        <v>0</v>
      </c>
      <c r="K123" s="10"/>
    </row>
  </sheetData>
  <conditionalFormatting sqref="J2:J123">
    <cfRule type="cellIs" dxfId="2" priority="1" stopIfTrue="1" operator="lessThan">
      <formula>TODAY()</formula>
    </cfRule>
    <cfRule type="cellIs" dxfId="1" priority="2" stopIfTrue="1" operator="lessThan">
      <formula>EDATE(TODAY(),1)</formula>
    </cfRule>
    <cfRule type="notContainsBlanks" dxfId="0" priority="3">
      <formula>LEN(TRIM(J2))&gt;0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91869-8D20-4CE0-AB21-744367563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Shares</vt:lpstr>
      <vt:lpstr>Members</vt:lpstr>
      <vt:lpstr>Video Tutorials</vt:lpstr>
      <vt:lpstr>Ex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 Littlewood</dc:creator>
  <cp:keywords/>
  <dc:description/>
  <cp:lastModifiedBy>Maurits ten Seldam</cp:lastModifiedBy>
  <cp:revision/>
  <dcterms:created xsi:type="dcterms:W3CDTF">2021-05-30T19:44:34Z</dcterms:created>
  <dcterms:modified xsi:type="dcterms:W3CDTF">2022-01-31T07:50:19Z</dcterms:modified>
  <cp:category/>
  <cp:contentStatus/>
</cp:coreProperties>
</file>