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<sst xmlns="http://schemas.openxmlformats.org/spreadsheetml/2006/main" count="1330" uniqueCount="229">
  <si>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</si>
  <si>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</si>
  <si>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</si>
  <si>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</si>
  <si>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</si>
  <si>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</si>
  <si>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</si>
  <si>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ALUPLEX</t>
  </si>
  <si>
    <t>L5</t>
  </si>
  <si>
    <t xml:space="preserve">  L3</t>
  </si>
  <si>
    <t>Inkortmaat kast aangepast: 11 mm ipv 10 mm</t>
  </si>
  <si>
    <t xml:space="preserve">Adres: </t>
  </si>
  <si>
    <t>STANDPLAATS 55</t>
  </si>
  <si>
    <t>Nieuwe berekening voor aantal lamellen</t>
  </si>
  <si>
    <t>DUFFEL 2570</t>
  </si>
  <si>
    <t>L7</t>
  </si>
  <si>
    <t>Lamelhoogte 42 aangepast naar 41,5 mm dekhoogte</t>
  </si>
  <si>
    <t xml:space="preserve">BTW: </t>
  </si>
  <si>
    <t/>
  </si>
  <si>
    <t>L6</t>
  </si>
  <si>
    <t xml:space="preserve"> L2</t>
  </si>
  <si>
    <t>Toevoeging Solar IO &amp; Gaposa Solar 8K60</t>
  </si>
  <si>
    <t xml:space="preserve">Tel.: </t>
  </si>
  <si>
    <t>0472138506</t>
  </si>
  <si>
    <t xml:space="preserve">Prod. Nr: </t>
  </si>
  <si>
    <t>20240527-3108</t>
  </si>
  <si>
    <t xml:space="preserve"> L1</t>
  </si>
  <si>
    <t xml:space="preserve">GSM: </t>
  </si>
  <si>
    <t xml:space="preserve">E-mail: </t>
  </si>
  <si>
    <t>VOLKAERTS.KRISTOF@GMAIL.COM</t>
  </si>
  <si>
    <t xml:space="preserve">Afhaling (J/N): </t>
  </si>
  <si>
    <t>J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</si>
  <si>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</si>
  <si>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</si>
  <si>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</si>
  <si>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</si>
  <si>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</si>
  <si>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TIRYAKI - BOLDERS</t>
  </si>
  <si>
    <t>12/04/2024</t>
  </si>
  <si>
    <t>N</t>
  </si>
  <si>
    <t xml:space="preserve"> R7</t>
  </si>
  <si>
    <t>R01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</si>
  <si>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</si>
  <si>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</si>
  <si>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</si>
  <si>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</si>
  <si>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</si>
  <si>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</si>
  <si>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</si>
  <si>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</si>
  <si>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</si>
  <si>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</si>
  <si>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</si>
  <si>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</si>
  <si>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WIT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</si>
  <si>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</si>
  <si>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</si>
  <si>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</si>
  <si>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</si>
  <si>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</si>
  <si>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>7023 MAT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</si>
  <si>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</si>
  <si>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</si>
  <si>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</si>
  <si>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</si>
  <si>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</si>
  <si>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</si>
  <si>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</si>
  <si>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</si>
  <si>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</si>
  <si>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</si>
  <si>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</si>
  <si>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</si>
  <si>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</si>
  <si>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</si>
  <si>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</si>
  <si>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</si>
  <si>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</si>
  <si>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G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</si>
  <si>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</si>
  <si>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</si>
  <si>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</si>
  <si>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</si>
  <si>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t>O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</si>
  <si>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</si>
  <si>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</si>
  <si>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</si>
  <si>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</si>
  <si>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</si>
  <si>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</si>
  <si>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</si>
  <si>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</si>
  <si>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</si>
  <si>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</si>
  <si>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</si>
  <si>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</si>
  <si>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</si>
  <si>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</si>
  <si>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</si>
  <si>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</si>
  <si>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</si>
  <si>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</si>
  <si>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</si>
  <si>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</si>
  <si>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Rolluik 1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</si>
  <si>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</si>
  <si>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</si>
  <si>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</si>
  <si>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</si>
  <si>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</si>
  <si>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</si>
  <si>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</si>
  <si>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</si>
  <si>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</si>
  <si>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</si>
  <si>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</si>
  <si>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</si>
  <si>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</si>
  <si>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</si>
  <si>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</si>
  <si>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</si>
  <si>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</si>
  <si>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</si>
  <si>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</si>
  <si>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</si>
  <si>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</si>
  <si>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</si>
  <si>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</si>
  <si>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</si>
  <si>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</si>
  <si>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</si>
  <si>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</si>
  <si>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</si>
  <si>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</si>
  <si>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</si>
  <si>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</si>
  <si>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</si>
  <si>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</si>
  <si>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</si>
  <si>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</si>
  <si>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</si>
  <si>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</si>
  <si>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</si>
  <si>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</si>
  <si>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</si>
  <si>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</si>
  <si>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</si>
  <si>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</si>
  <si>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</si>
  <si>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</si>
  <si>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</si>
  <si>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</si>
  <si>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</si>
  <si>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</si>
  <si>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</si>
  <si>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</si>
  <si>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</si>
  <si>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</si>
  <si>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</si>
  <si>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</si>
  <si>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</si>
  <si>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</si>
  <si>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</si>
  <si>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</si>
  <si>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</si>
  <si>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</si>
  <si>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</si>
  <si>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</si>
  <si>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</si>
  <si>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</si>
  <si>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</si>
  <si>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</si>
  <si>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</si>
  <si>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</si>
  <si>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</si>
  <si>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</si>
  <si>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</si>
  <si>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</si>
  <si>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</si>
  <si>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</si>
  <si>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</si>
  <si>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</si>
  <si>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</si>
  <si>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</si>
  <si>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</si>
  <si>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</si>
  <si>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</si>
  <si>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</si>
  <si>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</si>
  <si>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</si>
  <si>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</si>
  <si>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</si>
  <si>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</si>
  <si>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</si>
  <si>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</si>
  <si>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</si>
  <si>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</si>
  <si>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</si>
  <si>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</si>
  <si>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</si>
  <si>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</si>
  <si>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</si>
  <si>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>AE30017702320</t>
  </si>
  <si>
    <t xml:space="preserve"> </t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</si>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</sst>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14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15</v>
      </c>
      <c r="O6" s="38"/>
      <c r="P6" s="24"/>
      <c r="R6" s="15">
        <v>45195</v>
      </c>
      <c r="S6" s="1" t="s">
        <v>16</v>
      </c>
    </row>
    <row r="7" spans="1:19" x14ac:dyDescent="0.25">
      <c r="A7" s="25" t="s">
        <v>17</v>
      </c>
      <c r="B7" s="26" t="s">
        <v>18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19</v>
      </c>
      <c r="O7" s="38"/>
      <c r="P7" s="24" t="s">
        <v>20</v>
      </c>
      <c r="R7" s="39">
        <v>45296</v>
      </c>
      <c r="S7" s="2" t="s">
        <v>21</v>
      </c>
    </row>
    <row r="8" spans="1:16" x14ac:dyDescent="0.25">
      <c r="A8" s="25" t="s">
        <v>22</v>
      </c>
      <c r="B8" s="26" t="s">
        <v>23</v>
      </c>
      <c r="C8" s="27"/>
      <c r="D8" s="27"/>
      <c r="E8" s="28"/>
      <c r="G8" s="40" t="s">
        <v>24</v>
      </c>
      <c r="H8" s="41"/>
      <c r="I8" s="42" t="s">
        <v>25</v>
      </c>
      <c r="J8" s="43"/>
      <c r="K8" s="43"/>
      <c r="L8" s="44"/>
      <c r="N8" s="45"/>
      <c r="O8" s="46"/>
      <c r="P8" s="47" t="s">
        <v>26</v>
      </c>
    </row>
    <row r="9" spans="1:12" x14ac:dyDescent="0.25">
      <c r="A9" s="25" t="s">
        <v>27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28</v>
      </c>
      <c r="B10" s="49" t="s">
        <v>29</v>
      </c>
      <c r="C10" s="50"/>
      <c r="D10" s="50"/>
      <c r="E10" s="51"/>
      <c r="G10" s="40" t="s">
        <v>30</v>
      </c>
      <c r="H10" s="41"/>
      <c r="I10" s="52" t="s">
        <v>31</v>
      </c>
      <c r="J10" s="38"/>
      <c r="N10" s="12"/>
      <c r="O10" s="53"/>
      <c r="P10" s="54" t="s">
        <v>32</v>
      </c>
    </row>
    <row r="11" spans="7:16" x14ac:dyDescent="0.25">
      <c r="G11" s="38"/>
      <c r="H11" s="38"/>
      <c r="I11" s="38"/>
      <c r="K11" s="55" t="s">
        <v>33</v>
      </c>
      <c r="L11" s="56"/>
      <c r="N11" s="22" t="s">
        <v>34</v>
      </c>
      <c r="O11" s="57"/>
      <c r="P11" s="58" t="s">
        <v>35</v>
      </c>
    </row>
    <row r="12" spans="1:16" x14ac:dyDescent="0.25">
      <c r="A12" s="59" t="s">
        <v>36</v>
      </c>
      <c r="B12" s="42" t="s">
        <v>37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38</v>
      </c>
      <c r="J12" s="38"/>
      <c r="K12" s="61" t="s">
        <v>39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40</v>
      </c>
    </row>
    <row r="14" ht="15" customHeight="1" spans="1:16" x14ac:dyDescent="0.25">
      <c r="A14" s="64"/>
      <c r="B14" s="65"/>
      <c r="C14" s="66" t="s">
        <v>41</v>
      </c>
      <c r="D14" s="66" t="s">
        <v>42</v>
      </c>
      <c r="E14" s="66" t="s">
        <v>43</v>
      </c>
      <c r="F14" s="66" t="s">
        <v>44</v>
      </c>
      <c r="G14" s="67" t="s">
        <v>45</v>
      </c>
      <c r="H14" s="23"/>
      <c r="I14" s="23"/>
      <c r="J14" s="23"/>
      <c r="K14" s="23"/>
      <c r="L14" s="23"/>
      <c r="N14" s="22" t="s">
        <v>46</v>
      </c>
      <c r="O14" s="38"/>
      <c r="P14" s="24" t="s">
        <v>47</v>
      </c>
    </row>
    <row r="15" ht="14.45" customHeight="1" spans="1:16" x14ac:dyDescent="0.25">
      <c r="A15" s="68" t="s">
        <v>48</v>
      </c>
      <c r="B15" s="69"/>
      <c r="C15" s="70">
        <v>1</v>
      </c>
      <c r="D15" s="71"/>
      <c r="E15" s="71"/>
      <c r="F15" s="71"/>
      <c r="G15" s="72"/>
      <c r="H15" s="73"/>
      <c r="I15" s="73"/>
      <c r="J15" s="73"/>
      <c r="K15" s="73"/>
      <c r="L15" s="73"/>
      <c r="N15" s="74" t="s">
        <v>49</v>
      </c>
      <c r="O15" s="46"/>
      <c r="P15" s="75"/>
    </row>
    <row r="16" ht="14.45" customHeight="1" spans="1:10" x14ac:dyDescent="0.25">
      <c r="A16" s="76" t="s">
        <v>50</v>
      </c>
      <c r="B16" s="77"/>
      <c r="C16" s="78" t="s">
        <v>51</v>
      </c>
      <c r="D16" s="78"/>
      <c r="E16" s="78"/>
      <c r="F16" s="78"/>
      <c r="G16" s="79"/>
      <c r="I16" s="80" t="s">
        <v>52</v>
      </c>
      <c r="J16" s="81"/>
    </row>
    <row r="17" ht="14.45" customHeight="1" spans="1:14" x14ac:dyDescent="0.25">
      <c r="A17" s="76" t="s">
        <v>53</v>
      </c>
      <c r="B17" s="77"/>
      <c r="C17" s="78" t="s">
        <v>54</v>
      </c>
      <c r="D17" s="78"/>
      <c r="E17" s="78"/>
      <c r="F17" s="78"/>
      <c r="G17" s="78"/>
      <c r="H17" s="82"/>
      <c r="I17" s="81"/>
      <c r="J17" s="81"/>
      <c r="N17" s="1" t="s">
        <v>55</v>
      </c>
    </row>
    <row r="18" ht="14.45" customHeight="1" spans="1:10" x14ac:dyDescent="0.25">
      <c r="A18" s="76" t="s">
        <v>56</v>
      </c>
      <c r="B18" s="77"/>
      <c r="C18" s="83">
        <v>0.5</v>
      </c>
      <c r="D18" s="83">
        <f>IF(D15&gt;0.1,0.5,"")</f>
      </c>
      <c r="E18" s="83">
        <f>IF(E15&gt;0.1,0.5,"")</f>
      </c>
      <c r="F18" s="83">
        <f>IF(F15&gt;0.1,0.5,"")</f>
      </c>
      <c r="G18" s="84">
        <f>IF(G15&gt;0.1,0.5,"")</f>
      </c>
      <c r="I18" s="80" t="s">
        <v>57</v>
      </c>
      <c r="J18" s="81"/>
    </row>
    <row r="19" ht="14.45" customHeight="1" spans="1:10" x14ac:dyDescent="0.25">
      <c r="A19" s="76" t="s">
        <v>58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59</v>
      </c>
      <c r="B20" s="77"/>
      <c r="C20" s="78" t="s">
        <v>60</v>
      </c>
      <c r="D20" s="78"/>
      <c r="E20" s="78"/>
      <c r="F20" s="78"/>
      <c r="G20" s="79"/>
      <c r="I20" s="81"/>
      <c r="J20" s="81"/>
    </row>
    <row r="21" ht="14.45" customHeight="1" spans="1:10" x14ac:dyDescent="0.25">
      <c r="A21" s="76" t="s">
        <v>61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62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63</v>
      </c>
      <c r="B23" s="77"/>
      <c r="C23" s="89">
        <v>2203</v>
      </c>
      <c r="D23" s="89"/>
      <c r="E23" s="89"/>
      <c r="F23" s="89"/>
      <c r="G23" s="90"/>
      <c r="I23" s="81"/>
      <c r="J23" s="81"/>
    </row>
    <row r="24" ht="14.45" customHeight="1" spans="1:10" x14ac:dyDescent="0.25">
      <c r="A24" s="76" t="s">
        <v>64</v>
      </c>
      <c r="B24" s="77"/>
      <c r="C24" s="89">
        <v>1698</v>
      </c>
      <c r="D24" s="89"/>
      <c r="E24" s="89"/>
      <c r="F24" s="89"/>
      <c r="G24" s="90"/>
      <c r="I24" s="81"/>
      <c r="J24" s="81"/>
    </row>
    <row r="25" ht="14.45" customHeight="1" spans="1:16" x14ac:dyDescent="0.25">
      <c r="A25" s="76" t="s">
        <v>65</v>
      </c>
      <c r="B25" s="77"/>
      <c r="C25" s="87">
        <v>60</v>
      </c>
      <c r="D25" s="87"/>
      <c r="E25" s="87"/>
      <c r="F25" s="87"/>
      <c r="G25" s="88"/>
      <c r="I25" s="80" t="s">
        <v>66</v>
      </c>
      <c r="P25" s="2"/>
    </row>
    <row r="26" ht="14.45" customHeight="1" spans="1:9" x14ac:dyDescent="0.25">
      <c r="A26" s="76" t="s">
        <v>67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68</v>
      </c>
    </row>
    <row r="27" ht="14.45" customHeight="1" spans="1:9" x14ac:dyDescent="0.25">
      <c r="A27" s="76" t="s">
        <v>69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165</v>
      </c>
      <c r="D27" s="91">
        <f>IF(OR(D31="SIO",D31="GSS"),IF(D16="P42",J212,IF(D16="A42",J213,IF(D16="U42",J214,IF(D16="U52",J215,"")))),IF(D31="SIO",J213,IF(D16="P42",C205,IF(D16="A42",C206,IF(D16="U42",C207,IF(D16="U52",C208,""))))))</f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70</v>
      </c>
    </row>
    <row r="28" ht="14.45" customHeight="1" spans="1:9" x14ac:dyDescent="0.25">
      <c r="A28" s="76" t="s">
        <v>71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72</v>
      </c>
    </row>
    <row r="29" ht="14.45" customHeight="1" spans="1:9" x14ac:dyDescent="0.25">
      <c r="A29" s="76" t="s">
        <v>73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72</v>
      </c>
    </row>
    <row r="30" ht="14.45" customHeight="1" spans="1:9" x14ac:dyDescent="0.25">
      <c r="A30" s="76" t="s">
        <v>74</v>
      </c>
      <c r="B30" s="77"/>
      <c r="C30" s="78" t="s">
        <v>75</v>
      </c>
      <c r="D30" s="78"/>
      <c r="E30" s="78"/>
      <c r="F30" s="78"/>
      <c r="G30" s="78"/>
      <c r="I30" s="80" t="s">
        <v>76</v>
      </c>
    </row>
    <row r="31" ht="14.45" customHeight="1" spans="1:9" x14ac:dyDescent="0.25">
      <c r="A31" s="76" t="s">
        <v>77</v>
      </c>
      <c r="B31" s="77"/>
      <c r="C31" s="78" t="s">
        <v>78</v>
      </c>
      <c r="D31" s="78"/>
      <c r="E31" s="78"/>
      <c r="F31" s="78"/>
      <c r="G31" s="78"/>
      <c r="I31" s="94" t="s">
        <v>79</v>
      </c>
    </row>
    <row r="32" ht="14.45" customHeight="1" spans="1:9" x14ac:dyDescent="0.25">
      <c r="A32" s="76" t="s">
        <v>80</v>
      </c>
      <c r="B32" s="77"/>
      <c r="C32" s="78" t="s">
        <v>49</v>
      </c>
      <c r="D32" s="78"/>
      <c r="E32" s="78"/>
      <c r="F32" s="78"/>
      <c r="G32" s="78"/>
      <c r="I32" s="80" t="s">
        <v>81</v>
      </c>
    </row>
    <row r="33" ht="14.45" customHeight="1" spans="1:9" x14ac:dyDescent="0.25">
      <c r="A33" s="76" t="s">
        <v>82</v>
      </c>
      <c r="B33" s="77"/>
      <c r="C33" s="78" t="s">
        <v>83</v>
      </c>
      <c r="D33" s="78"/>
      <c r="E33" s="78"/>
      <c r="F33" s="78"/>
      <c r="G33" s="78"/>
      <c r="I33" s="80" t="s">
        <v>84</v>
      </c>
    </row>
    <row r="34" ht="14.45" customHeight="1" spans="1:9" x14ac:dyDescent="0.25">
      <c r="A34" s="95" t="s">
        <v>85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86</v>
      </c>
    </row>
    <row r="35" ht="14.45" customHeight="1" spans="1:24" x14ac:dyDescent="0.25">
      <c r="A35" s="76" t="s">
        <v>87</v>
      </c>
      <c r="B35" s="77"/>
      <c r="C35" s="91">
        <f>IF(C34="RTS","T1",IF(C34="IO","S1",IF(C34="GS","H1","")))</f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88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89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90</v>
      </c>
      <c r="B39" s="77"/>
      <c r="C39" s="87"/>
      <c r="D39" s="87"/>
      <c r="E39" s="87"/>
      <c r="F39" s="87"/>
      <c r="G39" s="88"/>
      <c r="I39" s="80" t="s">
        <v>91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92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93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94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95</v>
      </c>
      <c r="B46" s="118">
        <f>IF(B12&gt;0,B12,"")</f>
      </c>
      <c r="C46" s="119"/>
      <c r="D46" s="119"/>
      <c r="E46" s="119"/>
      <c r="F46" s="119"/>
      <c r="G46" s="120"/>
      <c r="I46" s="23" t="s">
        <v>96</v>
      </c>
      <c r="J46" s="23"/>
      <c r="K46" s="23" t="s">
        <v>97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98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99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99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99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99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99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99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99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99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99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99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99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99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99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99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99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99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99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99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99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99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100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101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102</v>
      </c>
      <c r="V203" s="151" t="s">
        <v>103</v>
      </c>
      <c r="W203" s="151"/>
    </row>
    <row r="204" spans="1:23" x14ac:dyDescent="0.25">
      <c r="A204" s="157"/>
      <c r="B204" s="158" t="s">
        <v>104</v>
      </c>
      <c r="C204" s="158" t="s">
        <v>42</v>
      </c>
      <c r="D204" s="158" t="s">
        <v>43</v>
      </c>
      <c r="E204" s="158" t="s">
        <v>44</v>
      </c>
      <c r="F204" s="159" t="s">
        <v>45</v>
      </c>
      <c r="G204" s="160"/>
      <c r="H204" s="160"/>
      <c r="I204" s="160"/>
      <c r="J204" s="160"/>
      <c r="K204" s="160"/>
      <c r="U204" s="161" t="s">
        <v>105</v>
      </c>
      <c r="V204" s="162"/>
      <c r="W204" s="162"/>
    </row>
    <row r="205" spans="1:23" x14ac:dyDescent="0.25">
      <c r="A205" s="163" t="s">
        <v>106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107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108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109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110</v>
      </c>
      <c r="B210" s="153"/>
      <c r="C210" s="153"/>
      <c r="D210" s="153"/>
      <c r="E210" s="153"/>
      <c r="F210" s="154"/>
      <c r="G210" s="155"/>
      <c r="H210" s="152" t="s">
        <v>111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104</v>
      </c>
      <c r="C211" s="158" t="s">
        <v>42</v>
      </c>
      <c r="D211" s="158" t="s">
        <v>43</v>
      </c>
      <c r="E211" s="158" t="s">
        <v>44</v>
      </c>
      <c r="F211" s="159" t="s">
        <v>45</v>
      </c>
      <c r="G211" s="160"/>
      <c r="H211" s="173"/>
      <c r="I211" s="174" t="s">
        <v>104</v>
      </c>
      <c r="J211" s="174" t="s">
        <v>42</v>
      </c>
      <c r="K211" s="174" t="s">
        <v>43</v>
      </c>
      <c r="L211" s="174" t="s">
        <v>44</v>
      </c>
      <c r="M211" s="175" t="s">
        <v>45</v>
      </c>
      <c r="U211" s="4" t="s">
        <v>49</v>
      </c>
      <c r="V211" s="162"/>
      <c r="W211" s="162"/>
    </row>
    <row r="212" spans="1:23" x14ac:dyDescent="0.25">
      <c r="A212" s="163" t="s">
        <v>106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106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107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107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108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108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109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109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112</v>
      </c>
      <c r="B217" s="153"/>
      <c r="C217" s="153"/>
      <c r="D217" s="153"/>
      <c r="E217" s="153"/>
      <c r="F217" s="154"/>
      <c r="G217" s="155"/>
      <c r="U217" s="161" t="s">
        <v>46</v>
      </c>
      <c r="V217" s="162"/>
      <c r="W217" s="162"/>
    </row>
    <row r="218" spans="1:23" x14ac:dyDescent="0.25">
      <c r="A218" s="157"/>
      <c r="B218" s="158" t="s">
        <v>104</v>
      </c>
      <c r="C218" s="158" t="s">
        <v>42</v>
      </c>
      <c r="D218" s="158" t="s">
        <v>43</v>
      </c>
      <c r="E218" s="158" t="s">
        <v>44</v>
      </c>
      <c r="F218" s="159" t="s">
        <v>45</v>
      </c>
      <c r="G218" s="160"/>
      <c r="U218" s="161"/>
      <c r="V218" s="162"/>
      <c r="W218" s="162"/>
    </row>
    <row r="219" spans="1:23" x14ac:dyDescent="0.25">
      <c r="A219" s="163" t="s">
        <v>106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107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108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109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113</v>
      </c>
      <c r="V223" s="162"/>
      <c r="W223" s="162"/>
    </row>
    <row r="224" ht="13.5" customHeight="1" spans="1:23" x14ac:dyDescent="0.25">
      <c r="A224" s="182" t="s">
        <v>114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106</v>
      </c>
      <c r="B225" s="186">
        <v>41.5</v>
      </c>
      <c r="C225" s="187" t="s">
        <v>107</v>
      </c>
      <c r="D225" s="187">
        <v>41.5</v>
      </c>
      <c r="E225" s="188" t="s">
        <v>108</v>
      </c>
      <c r="F225" s="189">
        <v>41.5</v>
      </c>
      <c r="G225" s="190" t="s">
        <v>109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104</v>
      </c>
      <c r="B226" s="192" t="s">
        <v>42</v>
      </c>
      <c r="C226" s="192" t="s">
        <v>43</v>
      </c>
      <c r="D226" s="192" t="s">
        <v>44</v>
      </c>
      <c r="E226" s="193" t="s">
        <v>45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115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104</v>
      </c>
      <c r="E230" s="174" t="s">
        <v>42</v>
      </c>
      <c r="F230" s="174" t="s">
        <v>43</v>
      </c>
      <c r="G230" s="174" t="s">
        <v>44</v>
      </c>
      <c r="H230" s="175" t="s">
        <v>45</v>
      </c>
      <c r="I230" s="160"/>
      <c r="J230" s="160"/>
      <c r="K230" s="160"/>
      <c r="U230" s="161" t="s">
        <v>116</v>
      </c>
      <c r="V230" s="162"/>
      <c r="W230" s="162"/>
    </row>
    <row r="231" spans="1:23" x14ac:dyDescent="0.25">
      <c r="A231" s="202" t="s">
        <v>117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118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119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120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121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122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123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124</v>
      </c>
      <c r="V237" s="162"/>
      <c r="W237" s="162"/>
    </row>
    <row r="238" spans="1:23" x14ac:dyDescent="0.25">
      <c r="A238" s="202" t="s">
        <v>125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126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127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128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129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130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131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132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133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134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135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136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137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138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139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140</v>
      </c>
      <c r="V252" s="162"/>
      <c r="W252" s="162"/>
    </row>
    <row r="253" spans="1:23" x14ac:dyDescent="0.25">
      <c r="A253" s="1" t="s">
        <v>141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142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143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144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145</v>
      </c>
      <c r="B259" s="153"/>
      <c r="C259" s="153"/>
      <c r="D259" s="153"/>
      <c r="E259" s="154"/>
      <c r="U259" s="161" t="s">
        <v>146</v>
      </c>
      <c r="V259" s="162"/>
      <c r="W259" s="162"/>
    </row>
    <row r="260" spans="1:23" x14ac:dyDescent="0.25">
      <c r="A260" s="201" t="s">
        <v>104</v>
      </c>
      <c r="B260" s="174" t="s">
        <v>42</v>
      </c>
      <c r="C260" s="174" t="s">
        <v>43</v>
      </c>
      <c r="D260" s="174" t="s">
        <v>44</v>
      </c>
      <c r="E260" s="175" t="s">
        <v>45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147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104</v>
      </c>
      <c r="B265" s="174" t="s">
        <v>42</v>
      </c>
      <c r="C265" s="174" t="s">
        <v>43</v>
      </c>
      <c r="D265" s="174" t="s">
        <v>44</v>
      </c>
      <c r="E265" s="175" t="s">
        <v>45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148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149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19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15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150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104</v>
      </c>
      <c r="C318" s="192" t="s">
        <v>42</v>
      </c>
      <c r="D318" s="192" t="s">
        <v>43</v>
      </c>
      <c r="E318" s="192" t="s">
        <v>44</v>
      </c>
      <c r="F318" s="193" t="s">
        <v>45</v>
      </c>
    </row>
    <row r="319" spans="1:6" x14ac:dyDescent="0.25">
      <c r="A319" s="163" t="s">
        <v>151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152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153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154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155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156</v>
      </c>
      <c r="H323" s="253"/>
      <c r="I323" s="253"/>
      <c r="J323" s="254"/>
    </row>
    <row r="324" spans="1:6" x14ac:dyDescent="0.25">
      <c r="A324" s="163" t="s">
        <v>157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158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159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160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104</v>
      </c>
      <c r="C329" s="192" t="s">
        <v>42</v>
      </c>
      <c r="D329" s="192" t="s">
        <v>43</v>
      </c>
      <c r="E329" s="192" t="s">
        <v>44</v>
      </c>
      <c r="F329" s="193" t="s">
        <v>45</v>
      </c>
    </row>
    <row r="330" spans="1:6" x14ac:dyDescent="0.25">
      <c r="A330" s="163" t="s">
        <v>151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152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153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154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155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156</v>
      </c>
      <c r="H334" s="253"/>
      <c r="I334" s="253"/>
      <c r="J334" s="254"/>
    </row>
    <row r="335" spans="1:6" x14ac:dyDescent="0.25">
      <c r="A335" s="163" t="s">
        <v>157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158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159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161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104</v>
      </c>
      <c r="C340" s="192" t="s">
        <v>42</v>
      </c>
      <c r="D340" s="192" t="s">
        <v>43</v>
      </c>
      <c r="E340" s="192" t="s">
        <v>44</v>
      </c>
      <c r="F340" s="193" t="s">
        <v>45</v>
      </c>
      <c r="H340" s="2"/>
    </row>
    <row r="341" spans="1:9" x14ac:dyDescent="0.25">
      <c r="A341" s="163" t="s">
        <v>151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152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153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154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155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156</v>
      </c>
      <c r="H345" s="253"/>
      <c r="I345" s="253"/>
      <c r="J345" s="254"/>
    </row>
    <row r="346" spans="1:6" x14ac:dyDescent="0.25">
      <c r="A346" s="163" t="s">
        <v>157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158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159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162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104</v>
      </c>
      <c r="C351" s="192" t="s">
        <v>42</v>
      </c>
      <c r="D351" s="192" t="s">
        <v>43</v>
      </c>
      <c r="E351" s="192" t="s">
        <v>44</v>
      </c>
      <c r="F351" s="193" t="s">
        <v>45</v>
      </c>
    </row>
    <row r="352" spans="1:6" x14ac:dyDescent="0.25">
      <c r="A352" s="163" t="s">
        <v>151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152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153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154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155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156</v>
      </c>
      <c r="H356" s="253"/>
      <c r="I356" s="253"/>
      <c r="J356" s="254"/>
    </row>
    <row r="357" spans="1:6" x14ac:dyDescent="0.25">
      <c r="A357" s="163" t="s">
        <v>157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158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159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163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104</v>
      </c>
      <c r="C362" s="192" t="s">
        <v>42</v>
      </c>
      <c r="D362" s="192" t="s">
        <v>43</v>
      </c>
      <c r="E362" s="192" t="s">
        <v>44</v>
      </c>
      <c r="F362" s="193" t="s">
        <v>45</v>
      </c>
    </row>
    <row r="363" spans="1:6" x14ac:dyDescent="0.25">
      <c r="A363" s="163" t="s">
        <v>151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152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153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154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155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156</v>
      </c>
      <c r="H367" s="253"/>
      <c r="I367" s="253"/>
      <c r="J367" s="254"/>
    </row>
    <row r="368" spans="1:6" x14ac:dyDescent="0.25">
      <c r="A368" s="163" t="s">
        <v>157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158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159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204</v>
      </c>
      <c r="B1" s="350"/>
      <c r="C1" s="350"/>
      <c r="D1" s="350"/>
      <c r="E1" s="350"/>
      <c r="F1" s="350" t="s">
        <v>205</v>
      </c>
      <c r="G1" s="350"/>
      <c r="H1" s="350"/>
      <c r="I1" s="350"/>
      <c r="J1" s="350"/>
      <c r="K1" s="350" t="s">
        <v>206</v>
      </c>
      <c r="L1" s="350"/>
      <c r="M1" s="350"/>
      <c r="N1" s="350"/>
      <c r="O1" s="350"/>
      <c r="P1" s="350" t="s">
        <v>207</v>
      </c>
      <c r="Q1" s="350"/>
      <c r="R1" s="350"/>
      <c r="S1" s="351"/>
      <c r="U1" s="349" t="s">
        <v>208</v>
      </c>
      <c r="V1" s="350"/>
      <c r="W1" s="350"/>
      <c r="X1" s="351"/>
    </row>
    <row r="2" spans="1:24" x14ac:dyDescent="0.25">
      <c r="A2" s="352" t="s">
        <v>104</v>
      </c>
      <c r="B2" s="274"/>
      <c r="C2" s="274"/>
      <c r="D2" s="274"/>
      <c r="E2" s="274"/>
      <c r="F2" s="274" t="s">
        <v>104</v>
      </c>
      <c r="G2" s="274"/>
      <c r="H2" s="274"/>
      <c r="I2" s="274"/>
      <c r="J2" s="295"/>
      <c r="K2" s="274" t="s">
        <v>104</v>
      </c>
      <c r="L2" s="274"/>
      <c r="M2" s="274"/>
      <c r="N2" s="274"/>
      <c r="O2" s="274"/>
      <c r="P2" s="274" t="s">
        <v>104</v>
      </c>
      <c r="Q2" s="274"/>
      <c r="R2" s="274"/>
      <c r="S2" s="353"/>
      <c r="U2" s="352" t="s">
        <v>104</v>
      </c>
      <c r="V2" s="274"/>
      <c r="W2" s="274"/>
      <c r="X2" s="353"/>
    </row>
    <row r="3" spans="1:24" x14ac:dyDescent="0.25">
      <c r="A3" s="354"/>
      <c r="B3" s="137" t="s">
        <v>179</v>
      </c>
      <c r="C3" s="137" t="s">
        <v>209</v>
      </c>
      <c r="D3" s="137" t="s">
        <v>210</v>
      </c>
      <c r="G3" s="137" t="s">
        <v>179</v>
      </c>
      <c r="H3" s="137" t="s">
        <v>209</v>
      </c>
      <c r="I3" s="137" t="s">
        <v>210</v>
      </c>
      <c r="J3" s="355"/>
      <c r="L3" s="137" t="s">
        <v>179</v>
      </c>
      <c r="M3" s="137" t="s">
        <v>209</v>
      </c>
      <c r="N3" s="137" t="s">
        <v>210</v>
      </c>
      <c r="Q3" s="137" t="s">
        <v>179</v>
      </c>
      <c r="R3" s="137" t="s">
        <v>209</v>
      </c>
      <c r="S3" s="356" t="s">
        <v>210</v>
      </c>
      <c r="U3" s="354"/>
      <c r="V3" s="137" t="s">
        <v>179</v>
      </c>
      <c r="W3" s="137" t="s">
        <v>209</v>
      </c>
      <c r="X3" s="356" t="s">
        <v>210</v>
      </c>
    </row>
    <row r="4" spans="1:24" x14ac:dyDescent="0.25">
      <c r="A4" s="354" t="s">
        <v>211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211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211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211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211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212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212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212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212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212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213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213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214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213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213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215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215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216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215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215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215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42</v>
      </c>
      <c r="B10" s="274"/>
      <c r="C10" s="274"/>
      <c r="D10" s="274"/>
      <c r="E10" s="274"/>
      <c r="F10" s="274" t="s">
        <v>42</v>
      </c>
      <c r="G10" s="274"/>
      <c r="H10" s="274"/>
      <c r="I10" s="274"/>
      <c r="J10" s="355"/>
      <c r="K10" s="274" t="s">
        <v>42</v>
      </c>
      <c r="L10" s="274"/>
      <c r="M10" s="274"/>
      <c r="N10" s="274"/>
      <c r="O10" s="274"/>
      <c r="P10" s="274" t="s">
        <v>42</v>
      </c>
      <c r="Q10" s="274"/>
      <c r="R10" s="274"/>
      <c r="S10" s="353"/>
      <c r="U10" s="352" t="s">
        <v>42</v>
      </c>
      <c r="V10" s="274"/>
      <c r="W10" s="274"/>
      <c r="X10" s="353"/>
    </row>
    <row r="11" spans="1:24" x14ac:dyDescent="0.25">
      <c r="A11" s="354"/>
      <c r="B11" s="137" t="s">
        <v>179</v>
      </c>
      <c r="C11" s="137" t="s">
        <v>209</v>
      </c>
      <c r="D11" s="137" t="s">
        <v>210</v>
      </c>
      <c r="G11" s="137" t="s">
        <v>179</v>
      </c>
      <c r="H11" s="137" t="s">
        <v>209</v>
      </c>
      <c r="I11" s="137" t="s">
        <v>210</v>
      </c>
      <c r="J11" s="355"/>
      <c r="L11" s="137" t="s">
        <v>179</v>
      </c>
      <c r="M11" s="137" t="s">
        <v>209</v>
      </c>
      <c r="N11" s="137" t="s">
        <v>210</v>
      </c>
      <c r="Q11" s="137" t="s">
        <v>179</v>
      </c>
      <c r="R11" s="137" t="s">
        <v>209</v>
      </c>
      <c r="S11" s="356" t="s">
        <v>210</v>
      </c>
      <c r="U11" s="354"/>
      <c r="V11" s="137" t="s">
        <v>179</v>
      </c>
      <c r="W11" s="137" t="s">
        <v>209</v>
      </c>
      <c r="X11" s="356" t="s">
        <v>210</v>
      </c>
    </row>
    <row r="12" spans="1:24" x14ac:dyDescent="0.25">
      <c r="A12" s="354" t="s">
        <v>211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211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211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211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211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212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212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212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212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212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213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213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214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213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213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215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215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216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215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215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215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43</v>
      </c>
      <c r="B18" s="274"/>
      <c r="C18" s="274"/>
      <c r="D18" s="274"/>
      <c r="E18" s="274"/>
      <c r="F18" s="274" t="s">
        <v>43</v>
      </c>
      <c r="G18" s="274"/>
      <c r="H18" s="274"/>
      <c r="I18" s="274"/>
      <c r="J18" s="360"/>
      <c r="K18" s="274" t="s">
        <v>43</v>
      </c>
      <c r="L18" s="274"/>
      <c r="M18" s="274"/>
      <c r="N18" s="274"/>
      <c r="O18" s="274"/>
      <c r="P18" s="274" t="s">
        <v>43</v>
      </c>
      <c r="Q18" s="274"/>
      <c r="R18" s="274"/>
      <c r="S18" s="353"/>
      <c r="U18" s="352" t="s">
        <v>43</v>
      </c>
      <c r="V18" s="274"/>
      <c r="W18" s="274"/>
      <c r="X18" s="353"/>
    </row>
    <row r="19" spans="1:24" x14ac:dyDescent="0.25">
      <c r="A19" s="354"/>
      <c r="B19" s="137" t="s">
        <v>179</v>
      </c>
      <c r="C19" s="137" t="s">
        <v>209</v>
      </c>
      <c r="D19" s="137" t="s">
        <v>210</v>
      </c>
      <c r="G19" s="137" t="s">
        <v>179</v>
      </c>
      <c r="H19" s="137" t="s">
        <v>209</v>
      </c>
      <c r="I19" s="137" t="s">
        <v>210</v>
      </c>
      <c r="J19" s="359"/>
      <c r="L19" s="137" t="s">
        <v>179</v>
      </c>
      <c r="M19" s="137" t="s">
        <v>209</v>
      </c>
      <c r="N19" s="137" t="s">
        <v>210</v>
      </c>
      <c r="Q19" s="137" t="s">
        <v>179</v>
      </c>
      <c r="R19" s="137" t="s">
        <v>209</v>
      </c>
      <c r="S19" s="356" t="s">
        <v>210</v>
      </c>
      <c r="U19" s="354"/>
      <c r="V19" s="137" t="s">
        <v>179</v>
      </c>
      <c r="W19" s="137" t="s">
        <v>209</v>
      </c>
      <c r="X19" s="356" t="s">
        <v>210</v>
      </c>
    </row>
    <row r="20" spans="1:24" x14ac:dyDescent="0.25">
      <c r="A20" s="354" t="s">
        <v>211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211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211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211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211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212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212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212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212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212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213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213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214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213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213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215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215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216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215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215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215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44</v>
      </c>
      <c r="B26" s="274"/>
      <c r="C26" s="274"/>
      <c r="D26" s="274"/>
      <c r="E26" s="274"/>
      <c r="F26" s="274" t="s">
        <v>44</v>
      </c>
      <c r="G26" s="274"/>
      <c r="H26" s="274"/>
      <c r="I26" s="274"/>
      <c r="J26" s="274"/>
      <c r="K26" s="274" t="s">
        <v>44</v>
      </c>
      <c r="L26" s="274"/>
      <c r="M26" s="274"/>
      <c r="N26" s="274"/>
      <c r="O26" s="274"/>
      <c r="P26" s="274" t="s">
        <v>44</v>
      </c>
      <c r="Q26" s="274"/>
      <c r="R26" s="274"/>
      <c r="S26" s="353"/>
      <c r="U26" s="352" t="s">
        <v>44</v>
      </c>
      <c r="V26" s="274"/>
      <c r="W26" s="274"/>
      <c r="X26" s="353"/>
    </row>
    <row r="27" spans="1:24" x14ac:dyDescent="0.25">
      <c r="A27" s="354"/>
      <c r="B27" s="137" t="s">
        <v>179</v>
      </c>
      <c r="C27" s="137" t="s">
        <v>209</v>
      </c>
      <c r="D27" s="137" t="s">
        <v>210</v>
      </c>
      <c r="G27" s="137" t="s">
        <v>179</v>
      </c>
      <c r="H27" s="137" t="s">
        <v>209</v>
      </c>
      <c r="I27" s="137" t="s">
        <v>210</v>
      </c>
      <c r="L27" s="137" t="s">
        <v>179</v>
      </c>
      <c r="M27" s="137" t="s">
        <v>209</v>
      </c>
      <c r="N27" s="137" t="s">
        <v>210</v>
      </c>
      <c r="Q27" s="137" t="s">
        <v>179</v>
      </c>
      <c r="R27" s="137" t="s">
        <v>209</v>
      </c>
      <c r="S27" s="356" t="s">
        <v>210</v>
      </c>
      <c r="U27" s="354"/>
      <c r="V27" s="137" t="s">
        <v>179</v>
      </c>
      <c r="W27" s="137" t="s">
        <v>209</v>
      </c>
      <c r="X27" s="356" t="s">
        <v>210</v>
      </c>
    </row>
    <row r="28" spans="1:24" x14ac:dyDescent="0.25">
      <c r="A28" s="354" t="s">
        <v>211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211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211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211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211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212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212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212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212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212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213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213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214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213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213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215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215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216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215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215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215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45</v>
      </c>
      <c r="B34" s="274"/>
      <c r="C34" s="274"/>
      <c r="D34" s="274"/>
      <c r="E34" s="274"/>
      <c r="F34" s="274" t="s">
        <v>45</v>
      </c>
      <c r="G34" s="274"/>
      <c r="H34" s="274"/>
      <c r="I34" s="274"/>
      <c r="J34" s="274"/>
      <c r="K34" s="274" t="s">
        <v>45</v>
      </c>
      <c r="L34" s="274"/>
      <c r="M34" s="274"/>
      <c r="N34" s="274"/>
      <c r="O34" s="274"/>
      <c r="P34" s="274" t="s">
        <v>45</v>
      </c>
      <c r="Q34" s="274"/>
      <c r="R34" s="274"/>
      <c r="S34" s="353"/>
      <c r="U34" s="352" t="s">
        <v>45</v>
      </c>
      <c r="V34" s="274"/>
      <c r="W34" s="274"/>
      <c r="X34" s="353"/>
    </row>
    <row r="35" spans="1:24" x14ac:dyDescent="0.25">
      <c r="A35" s="354"/>
      <c r="B35" s="137" t="s">
        <v>179</v>
      </c>
      <c r="C35" s="137" t="s">
        <v>209</v>
      </c>
      <c r="D35" s="137" t="s">
        <v>210</v>
      </c>
      <c r="G35" s="137" t="s">
        <v>179</v>
      </c>
      <c r="H35" s="137" t="s">
        <v>209</v>
      </c>
      <c r="I35" s="137" t="s">
        <v>210</v>
      </c>
      <c r="L35" s="137" t="s">
        <v>179</v>
      </c>
      <c r="M35" s="137" t="s">
        <v>209</v>
      </c>
      <c r="N35" s="137" t="s">
        <v>210</v>
      </c>
      <c r="Q35" s="137" t="s">
        <v>179</v>
      </c>
      <c r="R35" s="137" t="s">
        <v>209</v>
      </c>
      <c r="S35" s="356" t="s">
        <v>210</v>
      </c>
      <c r="U35" s="354"/>
      <c r="V35" s="137" t="s">
        <v>179</v>
      </c>
      <c r="W35" s="137" t="s">
        <v>209</v>
      </c>
      <c r="X35" s="356" t="s">
        <v>210</v>
      </c>
    </row>
    <row r="36" spans="1:24" x14ac:dyDescent="0.25">
      <c r="A36" s="354" t="s">
        <v>211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211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211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211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211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212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212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212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212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212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213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213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214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213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213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215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215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216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215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215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215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217</v>
      </c>
      <c r="B43" s="371"/>
      <c r="C43" s="372" t="s">
        <v>218</v>
      </c>
      <c r="D43" s="373">
        <v>42</v>
      </c>
      <c r="E43" s="374">
        <v>3.5</v>
      </c>
      <c r="F43" s="375" t="s">
        <v>219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92</v>
      </c>
      <c r="Q43" s="378"/>
      <c r="R43" s="379">
        <v>52</v>
      </c>
      <c r="S43" s="380" t="s">
        <v>220</v>
      </c>
    </row>
    <row r="44" ht="18" customHeight="1" spans="1:19" s="381" customFormat="1" x14ac:dyDescent="0.25">
      <c r="A44" s="382" t="s">
        <v>204</v>
      </c>
      <c r="F44" s="381" t="s">
        <v>205</v>
      </c>
      <c r="K44" s="381" t="s">
        <v>206</v>
      </c>
      <c r="P44" s="381" t="s">
        <v>207</v>
      </c>
      <c r="S44" s="383"/>
    </row>
    <row r="45" spans="1:19" s="274" customFormat="1" x14ac:dyDescent="0.25">
      <c r="A45" s="352" t="s">
        <v>104</v>
      </c>
      <c r="F45" s="274" t="s">
        <v>104</v>
      </c>
      <c r="J45" s="295"/>
      <c r="K45" s="274" t="s">
        <v>104</v>
      </c>
      <c r="P45" s="274" t="s">
        <v>104</v>
      </c>
      <c r="S45" s="353"/>
    </row>
    <row r="46" spans="1:19" x14ac:dyDescent="0.25">
      <c r="A46" s="354"/>
      <c r="B46" s="137" t="s">
        <v>179</v>
      </c>
      <c r="C46" s="137" t="s">
        <v>209</v>
      </c>
      <c r="D46" s="137" t="s">
        <v>210</v>
      </c>
      <c r="G46" s="137" t="s">
        <v>179</v>
      </c>
      <c r="H46" s="137" t="s">
        <v>209</v>
      </c>
      <c r="I46" s="137" t="s">
        <v>210</v>
      </c>
      <c r="J46" s="355"/>
      <c r="L46" s="137" t="s">
        <v>179</v>
      </c>
      <c r="M46" s="137" t="s">
        <v>209</v>
      </c>
      <c r="N46" s="137" t="s">
        <v>210</v>
      </c>
      <c r="Q46" s="137" t="s">
        <v>179</v>
      </c>
      <c r="R46" s="137" t="s">
        <v>209</v>
      </c>
      <c r="S46" s="356" t="s">
        <v>210</v>
      </c>
    </row>
    <row r="47" spans="1:19" x14ac:dyDescent="0.25">
      <c r="A47" s="354" t="s">
        <v>211</v>
      </c>
      <c r="B47" s="357">
        <f>WERKBON!$C$23</f>
        <v>0</v>
      </c>
      <c r="C47" s="341">
        <v>60</v>
      </c>
      <c r="D47" s="357">
        <f>B47-C47</f>
        <v>-60</v>
      </c>
      <c r="F47" t="s">
        <v>211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211</v>
      </c>
      <c r="L47" s="357">
        <f>WERKBON!$C$23</f>
        <v>0</v>
      </c>
      <c r="M47" s="341">
        <v>60</v>
      </c>
      <c r="N47" s="357">
        <f>L47-M47</f>
        <v>-60</v>
      </c>
      <c r="P47" t="s">
        <v>211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212</v>
      </c>
      <c r="B48" s="357">
        <f>B47</f>
        <v>0</v>
      </c>
      <c r="C48" s="341">
        <v>11</v>
      </c>
      <c r="D48" s="357">
        <f>B48-C48</f>
        <v>-11</v>
      </c>
      <c r="F48" t="s">
        <v>212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212</v>
      </c>
      <c r="L48" s="357">
        <f>L47</f>
        <v>0</v>
      </c>
      <c r="M48" s="341">
        <v>11</v>
      </c>
      <c r="N48" s="357">
        <f>L48-M48</f>
        <v>-11</v>
      </c>
      <c r="P48" t="s">
        <v>212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213</v>
      </c>
      <c r="B49" s="357">
        <f>B47</f>
        <v>0</v>
      </c>
      <c r="C49" s="137">
        <v>52</v>
      </c>
      <c r="D49" s="357">
        <f>B49-C49</f>
        <v>-52</v>
      </c>
      <c r="F49" t="s">
        <v>213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214</v>
      </c>
      <c r="L49" s="357">
        <f>L47</f>
        <v>0</v>
      </c>
      <c r="M49" s="137">
        <v>66</v>
      </c>
      <c r="N49" s="357">
        <f>L49-M49</f>
        <v>-66</v>
      </c>
      <c r="P49" t="s">
        <v>213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215</v>
      </c>
      <c r="B50" s="357">
        <f>B47</f>
        <v>0</v>
      </c>
      <c r="C50" s="137">
        <v>70</v>
      </c>
      <c r="D50" s="357">
        <f>B50-C50</f>
        <v>-70</v>
      </c>
      <c r="F50" t="s">
        <v>215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216</v>
      </c>
      <c r="L50" s="357">
        <f>L47</f>
        <v>0</v>
      </c>
      <c r="M50" s="137">
        <v>60</v>
      </c>
      <c r="N50" s="357">
        <f>L50-M50</f>
        <v>-60</v>
      </c>
      <c r="P50" t="s">
        <v>215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215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42</v>
      </c>
      <c r="F53" s="274" t="s">
        <v>42</v>
      </c>
      <c r="J53" s="355"/>
      <c r="K53" s="274" t="s">
        <v>42</v>
      </c>
      <c r="P53" s="274" t="s">
        <v>42</v>
      </c>
      <c r="S53" s="353"/>
    </row>
    <row r="54" spans="1:19" x14ac:dyDescent="0.25">
      <c r="A54" s="354"/>
      <c r="B54" s="137" t="s">
        <v>179</v>
      </c>
      <c r="C54" s="137" t="s">
        <v>209</v>
      </c>
      <c r="D54" s="137" t="s">
        <v>210</v>
      </c>
      <c r="G54" s="137" t="s">
        <v>179</v>
      </c>
      <c r="H54" s="137" t="s">
        <v>209</v>
      </c>
      <c r="I54" s="137" t="s">
        <v>210</v>
      </c>
      <c r="J54" s="355"/>
      <c r="L54" s="137" t="s">
        <v>179</v>
      </c>
      <c r="M54" s="137" t="s">
        <v>209</v>
      </c>
      <c r="N54" s="137" t="s">
        <v>210</v>
      </c>
      <c r="Q54" s="137" t="s">
        <v>179</v>
      </c>
      <c r="R54" s="137" t="s">
        <v>209</v>
      </c>
      <c r="S54" s="356" t="s">
        <v>210</v>
      </c>
    </row>
    <row r="55" spans="1:19" x14ac:dyDescent="0.25">
      <c r="A55" s="354" t="s">
        <v>211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211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211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211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212</v>
      </c>
      <c r="B56" s="357">
        <f>B55</f>
        <v>0</v>
      </c>
      <c r="C56" s="341">
        <f>C48</f>
        <v>11</v>
      </c>
      <c r="D56" s="357">
        <f>B56-C56</f>
        <v>-11</v>
      </c>
      <c r="F56" t="s">
        <v>212</v>
      </c>
      <c r="G56" s="357">
        <f>G55</f>
        <v>0</v>
      </c>
      <c r="H56" s="341">
        <f>H48</f>
        <v>11</v>
      </c>
      <c r="I56" s="357">
        <f>G56-H56</f>
        <v>-11</v>
      </c>
      <c r="K56" t="s">
        <v>212</v>
      </c>
      <c r="L56" s="357">
        <f>L55</f>
        <v>0</v>
      </c>
      <c r="M56" s="341">
        <f>M48</f>
        <v>11</v>
      </c>
      <c r="N56" s="357">
        <f>L56-M56</f>
        <v>-11</v>
      </c>
      <c r="P56" t="s">
        <v>212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213</v>
      </c>
      <c r="B57" s="357">
        <f>B55</f>
        <v>0</v>
      </c>
      <c r="C57" s="137">
        <f>C49</f>
        <v>52</v>
      </c>
      <c r="D57" s="357">
        <f>B57-C57</f>
        <v>-52</v>
      </c>
      <c r="F57" t="s">
        <v>213</v>
      </c>
      <c r="G57" s="357">
        <f>G55</f>
        <v>0</v>
      </c>
      <c r="H57" s="137">
        <f>H49</f>
        <v>57</v>
      </c>
      <c r="I57" s="357">
        <f>G57-H57</f>
        <v>-57</v>
      </c>
      <c r="K57" t="s">
        <v>214</v>
      </c>
      <c r="L57" s="357">
        <f>L55</f>
        <v>0</v>
      </c>
      <c r="M57" s="137">
        <v>66</v>
      </c>
      <c r="N57" s="357">
        <f>L57-M57</f>
        <v>-66</v>
      </c>
      <c r="P57" t="s">
        <v>213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215</v>
      </c>
      <c r="B58" s="357">
        <f>B55</f>
        <v>0</v>
      </c>
      <c r="C58" s="137">
        <f>C50</f>
        <v>70</v>
      </c>
      <c r="D58" s="357">
        <f>B58-C58</f>
        <v>-70</v>
      </c>
      <c r="F58" t="s">
        <v>215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216</v>
      </c>
      <c r="L58" s="357">
        <f>L55</f>
        <v>0</v>
      </c>
      <c r="M58" s="137">
        <v>60</v>
      </c>
      <c r="N58" s="357">
        <f>L58-M58</f>
        <v>-60</v>
      </c>
      <c r="P58" t="s">
        <v>215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215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43</v>
      </c>
      <c r="F61" s="274" t="s">
        <v>43</v>
      </c>
      <c r="J61" s="360"/>
      <c r="K61" s="274" t="s">
        <v>43</v>
      </c>
      <c r="P61" s="274" t="s">
        <v>43</v>
      </c>
      <c r="S61" s="353"/>
    </row>
    <row r="62" spans="1:19" x14ac:dyDescent="0.25">
      <c r="A62" s="354"/>
      <c r="B62" s="137" t="s">
        <v>179</v>
      </c>
      <c r="C62" s="137" t="s">
        <v>209</v>
      </c>
      <c r="D62" s="137" t="s">
        <v>210</v>
      </c>
      <c r="G62" s="137" t="s">
        <v>179</v>
      </c>
      <c r="H62" s="137" t="s">
        <v>209</v>
      </c>
      <c r="I62" s="137" t="s">
        <v>210</v>
      </c>
      <c r="J62" s="359"/>
      <c r="L62" s="137" t="s">
        <v>179</v>
      </c>
      <c r="M62" s="137" t="s">
        <v>209</v>
      </c>
      <c r="N62" s="137" t="s">
        <v>210</v>
      </c>
      <c r="Q62" s="137" t="s">
        <v>179</v>
      </c>
      <c r="R62" s="137" t="s">
        <v>209</v>
      </c>
      <c r="S62" s="356" t="s">
        <v>210</v>
      </c>
    </row>
    <row r="63" spans="1:19" x14ac:dyDescent="0.25">
      <c r="A63" s="354" t="s">
        <v>211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211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211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211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212</v>
      </c>
      <c r="B64" s="357">
        <f>B63</f>
        <v>0</v>
      </c>
      <c r="C64" s="341">
        <f>C48</f>
        <v>11</v>
      </c>
      <c r="D64" s="357">
        <f>B64-C64</f>
        <v>-11</v>
      </c>
      <c r="F64" t="s">
        <v>212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212</v>
      </c>
      <c r="L64" s="357">
        <f>L63</f>
        <v>0</v>
      </c>
      <c r="M64" s="341">
        <f>M48</f>
        <v>11</v>
      </c>
      <c r="N64" s="357">
        <f>L64-M64</f>
        <v>-11</v>
      </c>
      <c r="P64" t="s">
        <v>212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213</v>
      </c>
      <c r="B65" s="357">
        <f>B63</f>
        <v>0</v>
      </c>
      <c r="C65" s="137">
        <f>C49</f>
        <v>52</v>
      </c>
      <c r="D65" s="357">
        <f>B65-C65</f>
        <v>-52</v>
      </c>
      <c r="F65" t="s">
        <v>213</v>
      </c>
      <c r="G65" s="357">
        <f>G63</f>
        <v>0</v>
      </c>
      <c r="H65" s="137">
        <f>H49</f>
        <v>57</v>
      </c>
      <c r="I65" s="357">
        <f>G65-H65</f>
        <v>-57</v>
      </c>
      <c r="K65" t="s">
        <v>214</v>
      </c>
      <c r="L65" s="357">
        <f>L63</f>
        <v>0</v>
      </c>
      <c r="M65" s="137">
        <v>66</v>
      </c>
      <c r="N65" s="357">
        <f>L65-M65</f>
        <v>-66</v>
      </c>
      <c r="P65" t="s">
        <v>213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215</v>
      </c>
      <c r="B66" s="357">
        <f>B63</f>
        <v>0</v>
      </c>
      <c r="C66" s="137">
        <f>C50</f>
        <v>70</v>
      </c>
      <c r="D66" s="357">
        <f>B66-C66</f>
        <v>-70</v>
      </c>
      <c r="F66" t="s">
        <v>215</v>
      </c>
      <c r="G66" s="357">
        <f>G63</f>
        <v>0</v>
      </c>
      <c r="H66" s="137">
        <f>H50</f>
        <v>70</v>
      </c>
      <c r="I66" s="357">
        <f>G66-H66</f>
        <v>-70</v>
      </c>
      <c r="K66" t="s">
        <v>216</v>
      </c>
      <c r="L66" s="357">
        <f>L63</f>
        <v>0</v>
      </c>
      <c r="M66" s="137">
        <v>60</v>
      </c>
      <c r="N66" s="357">
        <f>L66-M66</f>
        <v>-60</v>
      </c>
      <c r="P66" t="s">
        <v>215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215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44</v>
      </c>
      <c r="F69" s="274" t="s">
        <v>44</v>
      </c>
      <c r="K69" s="274" t="s">
        <v>44</v>
      </c>
      <c r="P69" s="274" t="s">
        <v>44</v>
      </c>
      <c r="S69" s="353"/>
    </row>
    <row r="70" spans="1:19" x14ac:dyDescent="0.25">
      <c r="A70" s="354"/>
      <c r="B70" s="137" t="s">
        <v>179</v>
      </c>
      <c r="C70" s="137" t="s">
        <v>209</v>
      </c>
      <c r="D70" s="137" t="s">
        <v>210</v>
      </c>
      <c r="G70" s="137" t="s">
        <v>179</v>
      </c>
      <c r="H70" s="137" t="s">
        <v>209</v>
      </c>
      <c r="I70" s="137" t="s">
        <v>210</v>
      </c>
      <c r="L70" s="137" t="s">
        <v>179</v>
      </c>
      <c r="M70" s="137" t="s">
        <v>209</v>
      </c>
      <c r="N70" s="137" t="s">
        <v>210</v>
      </c>
      <c r="Q70" s="137" t="s">
        <v>179</v>
      </c>
      <c r="R70" s="137" t="s">
        <v>209</v>
      </c>
      <c r="S70" s="356" t="s">
        <v>210</v>
      </c>
    </row>
    <row r="71" spans="1:19" x14ac:dyDescent="0.25">
      <c r="A71" s="354" t="s">
        <v>211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211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211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211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212</v>
      </c>
      <c r="B72" s="357">
        <f>B71</f>
        <v>0</v>
      </c>
      <c r="C72" s="341">
        <f>C48</f>
        <v>11</v>
      </c>
      <c r="D72" s="357">
        <f>B72-C72</f>
        <v>-11</v>
      </c>
      <c r="F72" t="s">
        <v>212</v>
      </c>
      <c r="G72" s="357">
        <f>G71</f>
        <v>0</v>
      </c>
      <c r="H72" s="341">
        <f>H48</f>
        <v>11</v>
      </c>
      <c r="I72" s="357">
        <f>G72-H72</f>
        <v>-11</v>
      </c>
      <c r="K72" t="s">
        <v>212</v>
      </c>
      <c r="L72" s="357">
        <f>L71</f>
        <v>0</v>
      </c>
      <c r="M72" s="341">
        <f>M48</f>
        <v>11</v>
      </c>
      <c r="N72" s="357">
        <f>L72-M72</f>
        <v>-11</v>
      </c>
      <c r="P72" t="s">
        <v>212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213</v>
      </c>
      <c r="B73" s="357">
        <f>B71</f>
        <v>0</v>
      </c>
      <c r="C73" s="137">
        <f>C49</f>
        <v>52</v>
      </c>
      <c r="D73" s="357">
        <f>B73-C73</f>
        <v>-52</v>
      </c>
      <c r="F73" t="s">
        <v>213</v>
      </c>
      <c r="G73" s="357">
        <f>G71</f>
        <v>0</v>
      </c>
      <c r="H73" s="137">
        <f>H49</f>
        <v>57</v>
      </c>
      <c r="I73" s="357">
        <f>G73-H73</f>
        <v>-57</v>
      </c>
      <c r="K73" t="s">
        <v>214</v>
      </c>
      <c r="L73" s="357">
        <f>L71</f>
        <v>0</v>
      </c>
      <c r="M73" s="137">
        <v>66</v>
      </c>
      <c r="N73" s="357">
        <f>L73-M73</f>
        <v>-66</v>
      </c>
      <c r="P73" t="s">
        <v>213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215</v>
      </c>
      <c r="B74" s="357">
        <f>B71</f>
        <v>0</v>
      </c>
      <c r="C74" s="137">
        <f>C50</f>
        <v>70</v>
      </c>
      <c r="D74" s="357">
        <f>B74-C74</f>
        <v>-70</v>
      </c>
      <c r="F74" t="s">
        <v>215</v>
      </c>
      <c r="G74" s="357">
        <f>G71</f>
        <v>0</v>
      </c>
      <c r="H74" s="137">
        <f>H50</f>
        <v>70</v>
      </c>
      <c r="I74" s="357">
        <f>G74-H74</f>
        <v>-70</v>
      </c>
      <c r="K74" t="s">
        <v>216</v>
      </c>
      <c r="L74" s="357">
        <f>L71</f>
        <v>0</v>
      </c>
      <c r="M74" s="137">
        <v>60</v>
      </c>
      <c r="N74" s="357">
        <f>L74-M74</f>
        <v>-60</v>
      </c>
      <c r="P74" t="s">
        <v>215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215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45</v>
      </c>
      <c r="F77" s="274" t="s">
        <v>45</v>
      </c>
      <c r="K77" s="274" t="s">
        <v>45</v>
      </c>
      <c r="P77" s="274" t="s">
        <v>45</v>
      </c>
      <c r="S77" s="353"/>
    </row>
    <row r="78" spans="1:19" x14ac:dyDescent="0.25">
      <c r="A78" s="354"/>
      <c r="B78" s="137" t="s">
        <v>179</v>
      </c>
      <c r="C78" s="137" t="s">
        <v>209</v>
      </c>
      <c r="D78" s="137" t="s">
        <v>210</v>
      </c>
      <c r="G78" s="137" t="s">
        <v>179</v>
      </c>
      <c r="H78" s="137" t="s">
        <v>209</v>
      </c>
      <c r="I78" s="137" t="s">
        <v>210</v>
      </c>
      <c r="L78" s="137" t="s">
        <v>179</v>
      </c>
      <c r="M78" s="137" t="s">
        <v>209</v>
      </c>
      <c r="N78" s="137" t="s">
        <v>210</v>
      </c>
      <c r="Q78" s="137" t="s">
        <v>179</v>
      </c>
      <c r="R78" s="137" t="s">
        <v>209</v>
      </c>
      <c r="S78" s="356" t="s">
        <v>210</v>
      </c>
    </row>
    <row r="79" spans="1:19" x14ac:dyDescent="0.25">
      <c r="A79" s="354" t="s">
        <v>211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211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211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211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212</v>
      </c>
      <c r="B80" s="357">
        <f>B79</f>
        <v>0</v>
      </c>
      <c r="C80" s="341">
        <f>C48</f>
        <v>11</v>
      </c>
      <c r="D80" s="357">
        <f>B80-C80</f>
        <v>-11</v>
      </c>
      <c r="F80" t="s">
        <v>212</v>
      </c>
      <c r="G80" s="357">
        <f>G79</f>
        <v>0</v>
      </c>
      <c r="H80" s="341">
        <f>H48</f>
        <v>11</v>
      </c>
      <c r="I80" s="357">
        <f>G80-H80</f>
        <v>-11</v>
      </c>
      <c r="K80" t="s">
        <v>212</v>
      </c>
      <c r="L80" s="357">
        <f>L79</f>
        <v>0</v>
      </c>
      <c r="M80" s="341">
        <f>M48</f>
        <v>11</v>
      </c>
      <c r="N80" s="357">
        <f>L80-M80</f>
        <v>-11</v>
      </c>
      <c r="P80" t="s">
        <v>212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213</v>
      </c>
      <c r="B81" s="357">
        <f>B79</f>
        <v>0</v>
      </c>
      <c r="C81" s="137">
        <f>C49</f>
        <v>52</v>
      </c>
      <c r="D81" s="357">
        <f>B81-C81</f>
        <v>-52</v>
      </c>
      <c r="F81" t="s">
        <v>213</v>
      </c>
      <c r="G81" s="357">
        <f>G79</f>
        <v>0</v>
      </c>
      <c r="H81" s="137">
        <f>H49</f>
        <v>57</v>
      </c>
      <c r="I81" s="357">
        <f>G81-H81</f>
        <v>-57</v>
      </c>
      <c r="K81" t="s">
        <v>214</v>
      </c>
      <c r="L81" s="357">
        <f>L79</f>
        <v>0</v>
      </c>
      <c r="M81" s="137">
        <v>66</v>
      </c>
      <c r="N81" s="357">
        <f>L81-M81</f>
        <v>-66</v>
      </c>
      <c r="P81" t="s">
        <v>213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215</v>
      </c>
      <c r="B82" s="357">
        <f>B79</f>
        <v>0</v>
      </c>
      <c r="C82" s="137">
        <f>C50</f>
        <v>70</v>
      </c>
      <c r="D82" s="357">
        <f>B82-C82</f>
        <v>-70</v>
      </c>
      <c r="F82" t="s">
        <v>215</v>
      </c>
      <c r="G82" s="357">
        <f>G79</f>
        <v>0</v>
      </c>
      <c r="H82" s="137">
        <f>H50</f>
        <v>70</v>
      </c>
      <c r="I82" s="357">
        <f>G82-H82</f>
        <v>-70</v>
      </c>
      <c r="K82" t="s">
        <v>216</v>
      </c>
      <c r="L82" s="357">
        <f>L79</f>
        <v>0</v>
      </c>
      <c r="M82" s="137">
        <v>60</v>
      </c>
      <c r="N82" s="357">
        <f>L82-M82</f>
        <v>-60</v>
      </c>
      <c r="P82" t="s">
        <v>215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215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217</v>
      </c>
      <c r="B86" s="371"/>
      <c r="C86" s="372" t="s">
        <v>221</v>
      </c>
      <c r="D86" s="373">
        <v>42</v>
      </c>
      <c r="E86" s="374">
        <v>4</v>
      </c>
      <c r="F86" s="375" t="s">
        <v>219</v>
      </c>
      <c r="G86" s="385" t="s">
        <v>222</v>
      </c>
      <c r="H86" s="386"/>
      <c r="I86" s="387"/>
      <c r="J86" s="387"/>
      <c r="K86" s="387"/>
      <c r="L86" s="387"/>
      <c r="M86" s="387"/>
      <c r="N86" s="377"/>
      <c r="O86" s="377"/>
      <c r="P86" s="378" t="s">
        <v>92</v>
      </c>
      <c r="Q86" s="378"/>
      <c r="R86" s="379">
        <v>52</v>
      </c>
      <c r="S86" s="380" t="s">
        <v>220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223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204</v>
      </c>
      <c r="B88" s="381"/>
      <c r="C88" s="381"/>
      <c r="D88" s="381"/>
      <c r="E88" s="381"/>
      <c r="F88" s="381" t="s">
        <v>205</v>
      </c>
      <c r="G88" s="381"/>
      <c r="H88" s="381"/>
      <c r="I88" s="381"/>
      <c r="J88" s="381"/>
      <c r="K88" s="381" t="s">
        <v>206</v>
      </c>
      <c r="L88" s="381"/>
      <c r="M88" s="381"/>
      <c r="N88" s="381"/>
      <c r="O88" s="381"/>
      <c r="P88" s="381" t="s">
        <v>207</v>
      </c>
      <c r="Q88" s="381"/>
      <c r="R88" s="381"/>
      <c r="S88" s="383"/>
      <c r="U88" s="381" t="s">
        <v>224</v>
      </c>
      <c r="V88" s="381"/>
      <c r="W88" s="381"/>
      <c r="X88" s="383"/>
    </row>
    <row r="89" spans="1:24" x14ac:dyDescent="0.25">
      <c r="A89" s="352" t="s">
        <v>104</v>
      </c>
      <c r="B89" s="274"/>
      <c r="C89" s="274"/>
      <c r="D89" s="274"/>
      <c r="E89" s="274"/>
      <c r="F89" s="274" t="s">
        <v>104</v>
      </c>
      <c r="G89" s="274"/>
      <c r="H89" s="274"/>
      <c r="I89" s="274"/>
      <c r="J89" s="295"/>
      <c r="K89" s="274" t="s">
        <v>104</v>
      </c>
      <c r="L89" s="274"/>
      <c r="M89" s="274"/>
      <c r="N89" s="274"/>
      <c r="O89" s="274"/>
      <c r="P89" s="274" t="s">
        <v>104</v>
      </c>
      <c r="Q89" s="274"/>
      <c r="R89" s="274"/>
      <c r="S89" s="353"/>
      <c r="U89" s="274" t="s">
        <v>104</v>
      </c>
      <c r="V89" s="274"/>
      <c r="W89" s="274"/>
      <c r="X89" s="353"/>
    </row>
    <row r="90" spans="1:24" x14ac:dyDescent="0.25">
      <c r="A90" s="354"/>
      <c r="B90" s="137" t="s">
        <v>179</v>
      </c>
      <c r="C90" s="137" t="s">
        <v>209</v>
      </c>
      <c r="D90" s="137" t="s">
        <v>210</v>
      </c>
      <c r="G90" s="137" t="s">
        <v>179</v>
      </c>
      <c r="H90" s="137" t="s">
        <v>209</v>
      </c>
      <c r="I90" s="137" t="s">
        <v>210</v>
      </c>
      <c r="J90" s="355"/>
      <c r="L90" s="137" t="s">
        <v>179</v>
      </c>
      <c r="M90" s="137" t="s">
        <v>209</v>
      </c>
      <c r="N90" s="137" t="s">
        <v>210</v>
      </c>
      <c r="Q90" s="137" t="s">
        <v>179</v>
      </c>
      <c r="R90" s="137" t="s">
        <v>209</v>
      </c>
      <c r="S90" s="356" t="s">
        <v>210</v>
      </c>
      <c r="V90" s="137" t="s">
        <v>179</v>
      </c>
      <c r="W90" s="137" t="s">
        <v>209</v>
      </c>
      <c r="X90" s="356" t="s">
        <v>210</v>
      </c>
    </row>
    <row r="91" spans="1:24" x14ac:dyDescent="0.25">
      <c r="A91" s="354" t="s">
        <v>211</v>
      </c>
      <c r="B91" s="357">
        <f>WERKBON!$C$23</f>
        <v>0</v>
      </c>
      <c r="C91" s="341">
        <v>74</v>
      </c>
      <c r="D91" s="357">
        <f>B91-C91</f>
        <v>-74</v>
      </c>
      <c r="F91" t="s">
        <v>211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211</v>
      </c>
      <c r="L91" s="357">
        <f>WERKBON!$C$23</f>
        <v>0</v>
      </c>
      <c r="M91" s="341">
        <v>74</v>
      </c>
      <c r="N91" s="357">
        <f>L91-M91</f>
        <v>-74</v>
      </c>
      <c r="P91" t="s">
        <v>211</v>
      </c>
      <c r="Q91" s="357">
        <f>WERKBON!$C$23</f>
        <v>0</v>
      </c>
      <c r="R91" s="341">
        <v>74</v>
      </c>
      <c r="S91" s="358">
        <f>Q91-R91</f>
        <v>-74</v>
      </c>
      <c r="U91" t="s">
        <v>211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212</v>
      </c>
      <c r="B92" s="357">
        <f>B91</f>
        <v>0</v>
      </c>
      <c r="C92" s="341">
        <v>11</v>
      </c>
      <c r="D92" s="357">
        <f>B92-C92</f>
        <v>-11</v>
      </c>
      <c r="F92" t="s">
        <v>212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212</v>
      </c>
      <c r="L92" s="357">
        <f>L91</f>
        <v>0</v>
      </c>
      <c r="M92" s="341">
        <v>11</v>
      </c>
      <c r="N92" s="357">
        <f>L92-M92</f>
        <v>-11</v>
      </c>
      <c r="P92" t="s">
        <v>212</v>
      </c>
      <c r="Q92" s="357">
        <f>Q91</f>
        <v>0</v>
      </c>
      <c r="R92" s="341">
        <v>11</v>
      </c>
      <c r="S92" s="358">
        <f>Q92-R92</f>
        <v>-11</v>
      </c>
      <c r="U92" t="s">
        <v>212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213</v>
      </c>
      <c r="B93" s="357">
        <f>B91</f>
        <v>0</v>
      </c>
      <c r="C93" s="137">
        <v>52</v>
      </c>
      <c r="D93" s="357">
        <f>B93-C93</f>
        <v>-52</v>
      </c>
      <c r="F93" t="s">
        <v>213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214</v>
      </c>
      <c r="L93" s="357">
        <f>L91</f>
        <v>0</v>
      </c>
      <c r="M93" s="137">
        <v>66</v>
      </c>
      <c r="N93" s="357">
        <f>L93-M93</f>
        <v>-66</v>
      </c>
      <c r="P93" t="s">
        <v>213</v>
      </c>
      <c r="Q93" s="357">
        <f>Q91</f>
        <v>0</v>
      </c>
      <c r="R93" s="137">
        <v>68</v>
      </c>
      <c r="S93" s="358">
        <f>Q93-R93</f>
        <v>-68</v>
      </c>
      <c r="U93" t="s">
        <v>213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215</v>
      </c>
      <c r="B94" s="357">
        <f>B91</f>
        <v>0</v>
      </c>
      <c r="C94" s="137">
        <v>74</v>
      </c>
      <c r="D94" s="357">
        <f>B94-C94</f>
        <v>-74</v>
      </c>
      <c r="F94" t="s">
        <v>215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216</v>
      </c>
      <c r="L94" s="357">
        <f>L92</f>
        <v>0</v>
      </c>
      <c r="M94" s="137">
        <v>60</v>
      </c>
      <c r="N94" s="357">
        <f>L94-M94</f>
        <v>-60</v>
      </c>
      <c r="P94" t="s">
        <v>215</v>
      </c>
      <c r="Q94" s="357">
        <f>Q91</f>
        <v>0</v>
      </c>
      <c r="R94" s="137">
        <v>74</v>
      </c>
      <c r="S94" s="358">
        <f>Q94-R94</f>
        <v>-74</v>
      </c>
      <c r="U94" t="s">
        <v>215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215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42</v>
      </c>
      <c r="B97" s="274"/>
      <c r="C97" s="274"/>
      <c r="D97" s="274"/>
      <c r="E97" s="274"/>
      <c r="F97" s="274" t="s">
        <v>42</v>
      </c>
      <c r="G97" s="274"/>
      <c r="H97" s="274"/>
      <c r="I97" s="274"/>
      <c r="J97" s="355"/>
      <c r="K97" s="274" t="s">
        <v>42</v>
      </c>
      <c r="L97" s="274"/>
      <c r="M97" s="274"/>
      <c r="N97" s="274"/>
      <c r="O97" s="274"/>
      <c r="P97" s="274" t="s">
        <v>42</v>
      </c>
      <c r="Q97" s="274"/>
      <c r="R97" s="274"/>
      <c r="S97" s="353"/>
      <c r="U97" s="274" t="s">
        <v>42</v>
      </c>
      <c r="V97" s="274"/>
      <c r="W97" s="274"/>
      <c r="X97" s="353"/>
    </row>
    <row r="98" spans="1:24" x14ac:dyDescent="0.25">
      <c r="A98" s="354"/>
      <c r="B98" s="137" t="s">
        <v>179</v>
      </c>
      <c r="C98" s="137" t="s">
        <v>209</v>
      </c>
      <c r="D98" s="137" t="s">
        <v>210</v>
      </c>
      <c r="G98" s="137" t="s">
        <v>179</v>
      </c>
      <c r="H98" s="137" t="s">
        <v>209</v>
      </c>
      <c r="I98" s="137" t="s">
        <v>210</v>
      </c>
      <c r="J98" s="355"/>
      <c r="L98" s="137" t="s">
        <v>179</v>
      </c>
      <c r="M98" s="137" t="s">
        <v>209</v>
      </c>
      <c r="N98" s="137" t="s">
        <v>210</v>
      </c>
      <c r="Q98" s="137" t="s">
        <v>179</v>
      </c>
      <c r="R98" s="137" t="s">
        <v>209</v>
      </c>
      <c r="S98" s="356" t="s">
        <v>210</v>
      </c>
      <c r="V98" s="137" t="s">
        <v>179</v>
      </c>
      <c r="W98" s="137" t="s">
        <v>209</v>
      </c>
      <c r="X98" s="356" t="s">
        <v>210</v>
      </c>
    </row>
    <row r="99" spans="1:24" x14ac:dyDescent="0.25">
      <c r="A99" s="354" t="s">
        <v>211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211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211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211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211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212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212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212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212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212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213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213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214</v>
      </c>
      <c r="L101" s="357">
        <f>L99</f>
        <v>0</v>
      </c>
      <c r="M101" s="137">
        <v>66</v>
      </c>
      <c r="N101" s="357">
        <f>L101-M101</f>
        <v>-66</v>
      </c>
      <c r="P101" t="s">
        <v>213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213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215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215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216</v>
      </c>
      <c r="L102" s="357">
        <f>L100</f>
        <v>0</v>
      </c>
      <c r="M102" s="137">
        <v>60</v>
      </c>
      <c r="N102" s="357">
        <f>L102-M102</f>
        <v>-60</v>
      </c>
      <c r="P102" t="s">
        <v>215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215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215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43</v>
      </c>
      <c r="B105" s="274"/>
      <c r="C105" s="274"/>
      <c r="D105" s="274"/>
      <c r="E105" s="274"/>
      <c r="F105" s="274" t="s">
        <v>43</v>
      </c>
      <c r="G105" s="274"/>
      <c r="H105" s="274"/>
      <c r="I105" s="274"/>
      <c r="J105" s="360"/>
      <c r="K105" s="274" t="s">
        <v>43</v>
      </c>
      <c r="L105" s="274"/>
      <c r="M105" s="274"/>
      <c r="N105" s="274"/>
      <c r="O105" s="274"/>
      <c r="P105" s="274" t="s">
        <v>43</v>
      </c>
      <c r="Q105" s="274"/>
      <c r="R105" s="274"/>
      <c r="S105" s="353"/>
      <c r="U105" s="274" t="s">
        <v>43</v>
      </c>
      <c r="V105" s="274"/>
      <c r="W105" s="274"/>
      <c r="X105" s="353"/>
    </row>
    <row r="106" spans="1:24" x14ac:dyDescent="0.25">
      <c r="A106" s="354"/>
      <c r="B106" s="137" t="s">
        <v>179</v>
      </c>
      <c r="C106" s="137" t="s">
        <v>209</v>
      </c>
      <c r="D106" s="137" t="s">
        <v>210</v>
      </c>
      <c r="G106" s="137" t="s">
        <v>179</v>
      </c>
      <c r="H106" s="137" t="s">
        <v>209</v>
      </c>
      <c r="I106" s="137" t="s">
        <v>210</v>
      </c>
      <c r="J106" s="359"/>
      <c r="L106" s="137" t="s">
        <v>179</v>
      </c>
      <c r="M106" s="137" t="s">
        <v>209</v>
      </c>
      <c r="N106" s="137" t="s">
        <v>210</v>
      </c>
      <c r="Q106" s="137" t="s">
        <v>179</v>
      </c>
      <c r="R106" s="137" t="s">
        <v>209</v>
      </c>
      <c r="S106" s="356" t="s">
        <v>210</v>
      </c>
      <c r="V106" s="137" t="s">
        <v>179</v>
      </c>
      <c r="W106" s="137" t="s">
        <v>209</v>
      </c>
      <c r="X106" s="356" t="s">
        <v>210</v>
      </c>
    </row>
    <row r="107" spans="1:24" x14ac:dyDescent="0.25">
      <c r="A107" s="354" t="s">
        <v>211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211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211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211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211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212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212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212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212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212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213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213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214</v>
      </c>
      <c r="L109" s="357">
        <f>L107</f>
        <v>0</v>
      </c>
      <c r="M109" s="137">
        <v>66</v>
      </c>
      <c r="N109" s="357">
        <f>L109-M109</f>
        <v>-66</v>
      </c>
      <c r="P109" t="s">
        <v>213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213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215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215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216</v>
      </c>
      <c r="L110" s="357">
        <f>L108</f>
        <v>0</v>
      </c>
      <c r="M110" s="137">
        <v>60</v>
      </c>
      <c r="N110" s="357">
        <f>L110-M110</f>
        <v>-60</v>
      </c>
      <c r="P110" t="s">
        <v>215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215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215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44</v>
      </c>
      <c r="B113" s="274"/>
      <c r="C113" s="274"/>
      <c r="D113" s="274"/>
      <c r="E113" s="274"/>
      <c r="F113" s="274" t="s">
        <v>44</v>
      </c>
      <c r="G113" s="274"/>
      <c r="H113" s="274"/>
      <c r="I113" s="274"/>
      <c r="J113" s="274"/>
      <c r="K113" s="274" t="s">
        <v>44</v>
      </c>
      <c r="L113" s="274"/>
      <c r="M113" s="274"/>
      <c r="N113" s="274"/>
      <c r="O113" s="274"/>
      <c r="P113" s="274" t="s">
        <v>44</v>
      </c>
      <c r="Q113" s="274"/>
      <c r="R113" s="274"/>
      <c r="S113" s="353"/>
      <c r="U113" s="274" t="s">
        <v>44</v>
      </c>
      <c r="V113" s="274"/>
      <c r="W113" s="274"/>
      <c r="X113" s="353"/>
    </row>
    <row r="114" spans="1:24" x14ac:dyDescent="0.25">
      <c r="A114" s="354"/>
      <c r="B114" s="137" t="s">
        <v>179</v>
      </c>
      <c r="C114" s="137" t="s">
        <v>209</v>
      </c>
      <c r="D114" s="137" t="s">
        <v>210</v>
      </c>
      <c r="G114" s="137" t="s">
        <v>179</v>
      </c>
      <c r="H114" s="137" t="s">
        <v>209</v>
      </c>
      <c r="I114" s="137" t="s">
        <v>210</v>
      </c>
      <c r="L114" s="137" t="s">
        <v>179</v>
      </c>
      <c r="M114" s="137" t="s">
        <v>209</v>
      </c>
      <c r="N114" s="137" t="s">
        <v>210</v>
      </c>
      <c r="Q114" s="137" t="s">
        <v>179</v>
      </c>
      <c r="R114" s="137" t="s">
        <v>209</v>
      </c>
      <c r="S114" s="356" t="s">
        <v>210</v>
      </c>
      <c r="V114" s="137" t="s">
        <v>179</v>
      </c>
      <c r="W114" s="137" t="s">
        <v>209</v>
      </c>
      <c r="X114" s="356" t="s">
        <v>210</v>
      </c>
    </row>
    <row r="115" spans="1:24" x14ac:dyDescent="0.25">
      <c r="A115" s="354" t="s">
        <v>211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211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211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211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211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212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212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212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212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212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213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213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214</v>
      </c>
      <c r="L117" s="357">
        <f>L115</f>
        <v>0</v>
      </c>
      <c r="M117" s="137">
        <v>66</v>
      </c>
      <c r="N117" s="357">
        <f>L117-M117</f>
        <v>-66</v>
      </c>
      <c r="P117" t="s">
        <v>213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213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215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215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216</v>
      </c>
      <c r="L118" s="357">
        <f>L116</f>
        <v>0</v>
      </c>
      <c r="M118" s="137">
        <v>60</v>
      </c>
      <c r="N118" s="357">
        <f>L118-M118</f>
        <v>-60</v>
      </c>
      <c r="P118" t="s">
        <v>215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215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215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45</v>
      </c>
      <c r="B121" s="274"/>
      <c r="C121" s="274"/>
      <c r="D121" s="274"/>
      <c r="E121" s="274"/>
      <c r="F121" s="274" t="s">
        <v>45</v>
      </c>
      <c r="G121" s="274"/>
      <c r="H121" s="274"/>
      <c r="I121" s="274"/>
      <c r="J121" s="274"/>
      <c r="K121" s="274" t="s">
        <v>45</v>
      </c>
      <c r="L121" s="274"/>
      <c r="M121" s="274"/>
      <c r="N121" s="274"/>
      <c r="O121" s="274"/>
      <c r="P121" s="274" t="s">
        <v>45</v>
      </c>
      <c r="Q121" s="274"/>
      <c r="R121" s="274"/>
      <c r="S121" s="353"/>
      <c r="U121" s="274" t="s">
        <v>45</v>
      </c>
      <c r="V121" s="274"/>
      <c r="W121" s="274"/>
      <c r="X121" s="353"/>
    </row>
    <row r="122" spans="1:24" x14ac:dyDescent="0.25">
      <c r="A122" s="354"/>
      <c r="B122" s="137" t="s">
        <v>179</v>
      </c>
      <c r="C122" s="137" t="s">
        <v>209</v>
      </c>
      <c r="D122" s="137" t="s">
        <v>210</v>
      </c>
      <c r="G122" s="137" t="s">
        <v>179</v>
      </c>
      <c r="H122" s="137" t="s">
        <v>209</v>
      </c>
      <c r="I122" s="137" t="s">
        <v>210</v>
      </c>
      <c r="L122" s="137" t="s">
        <v>179</v>
      </c>
      <c r="M122" s="137" t="s">
        <v>209</v>
      </c>
      <c r="N122" s="137" t="s">
        <v>210</v>
      </c>
      <c r="Q122" s="137" t="s">
        <v>179</v>
      </c>
      <c r="R122" s="137" t="s">
        <v>209</v>
      </c>
      <c r="S122" s="356" t="s">
        <v>210</v>
      </c>
      <c r="V122" s="137" t="s">
        <v>179</v>
      </c>
      <c r="W122" s="137" t="s">
        <v>209</v>
      </c>
      <c r="X122" s="356" t="s">
        <v>210</v>
      </c>
    </row>
    <row r="123" spans="1:24" x14ac:dyDescent="0.25">
      <c r="A123" s="354" t="s">
        <v>211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211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211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211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211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212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212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212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212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212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213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213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214</v>
      </c>
      <c r="L125" s="357">
        <f>L123</f>
        <v>0</v>
      </c>
      <c r="M125" s="137">
        <v>66</v>
      </c>
      <c r="N125" s="357">
        <f>L125-M125</f>
        <v>-66</v>
      </c>
      <c r="P125" t="s">
        <v>213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213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215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215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216</v>
      </c>
      <c r="L126" s="357">
        <f>L124</f>
        <v>0</v>
      </c>
      <c r="M126" s="137">
        <v>60</v>
      </c>
      <c r="N126" s="357">
        <f>L126-M126</f>
        <v>-60</v>
      </c>
      <c r="P126" t="s">
        <v>215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215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215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217</v>
      </c>
      <c r="B130" s="371"/>
      <c r="C130" s="372" t="s">
        <v>225</v>
      </c>
      <c r="D130" s="373">
        <v>42</v>
      </c>
      <c r="E130" s="396">
        <v>4.5</v>
      </c>
      <c r="F130" s="397" t="s">
        <v>219</v>
      </c>
      <c r="G130" s="394" t="s">
        <v>226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92</v>
      </c>
      <c r="Q130" s="378"/>
      <c r="R130" s="379">
        <v>52</v>
      </c>
      <c r="S130" s="380" t="s">
        <v>220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227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204</v>
      </c>
      <c r="B132" s="381"/>
      <c r="C132" s="381"/>
      <c r="D132" s="381"/>
      <c r="E132" s="381"/>
      <c r="F132" s="381" t="s">
        <v>205</v>
      </c>
      <c r="G132" s="381"/>
      <c r="H132" s="381"/>
      <c r="I132" s="381"/>
      <c r="J132" s="381"/>
      <c r="K132" s="381" t="s">
        <v>206</v>
      </c>
      <c r="L132" s="381"/>
      <c r="M132" s="381"/>
      <c r="N132" s="381"/>
      <c r="O132" s="381"/>
      <c r="P132" s="381" t="s">
        <v>207</v>
      </c>
      <c r="Q132" s="381"/>
      <c r="R132" s="381"/>
      <c r="S132" s="383"/>
    </row>
    <row r="133" spans="1:19" x14ac:dyDescent="0.25">
      <c r="A133" s="352" t="s">
        <v>104</v>
      </c>
      <c r="B133" s="274"/>
      <c r="C133" s="274"/>
      <c r="D133" s="274"/>
      <c r="E133" s="274"/>
      <c r="F133" s="274" t="s">
        <v>104</v>
      </c>
      <c r="G133" s="274"/>
      <c r="H133" s="274"/>
      <c r="I133" s="274"/>
      <c r="J133" s="295"/>
      <c r="K133" s="274" t="s">
        <v>104</v>
      </c>
      <c r="L133" s="274"/>
      <c r="M133" s="274"/>
      <c r="N133" s="274"/>
      <c r="O133" s="274"/>
      <c r="P133" s="274" t="s">
        <v>104</v>
      </c>
      <c r="Q133" s="274"/>
      <c r="R133" s="274"/>
      <c r="S133" s="353"/>
    </row>
    <row r="134" spans="1:19" x14ac:dyDescent="0.25">
      <c r="A134" s="354"/>
      <c r="B134" s="137" t="s">
        <v>179</v>
      </c>
      <c r="C134" s="137" t="s">
        <v>209</v>
      </c>
      <c r="D134" s="137" t="s">
        <v>210</v>
      </c>
      <c r="G134" s="137" t="s">
        <v>179</v>
      </c>
      <c r="H134" s="137" t="s">
        <v>209</v>
      </c>
      <c r="I134" s="137" t="s">
        <v>210</v>
      </c>
      <c r="J134" s="355"/>
      <c r="L134" s="137" t="s">
        <v>179</v>
      </c>
      <c r="M134" s="137" t="s">
        <v>209</v>
      </c>
      <c r="N134" s="137" t="s">
        <v>210</v>
      </c>
      <c r="Q134" s="137" t="s">
        <v>179</v>
      </c>
      <c r="R134" s="137" t="s">
        <v>209</v>
      </c>
      <c r="S134" s="356" t="s">
        <v>210</v>
      </c>
    </row>
    <row r="135" spans="1:19" x14ac:dyDescent="0.25">
      <c r="A135" s="354" t="s">
        <v>211</v>
      </c>
      <c r="B135" s="357">
        <f>WERKBON!$C$23</f>
        <v>0</v>
      </c>
      <c r="C135" s="341">
        <v>74</v>
      </c>
      <c r="D135" s="357">
        <f>B135-C135</f>
        <v>-74</v>
      </c>
      <c r="F135" t="s">
        <v>211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211</v>
      </c>
      <c r="L135" s="357">
        <f>WERKBON!$C$23</f>
        <v>0</v>
      </c>
      <c r="M135" s="341">
        <v>74</v>
      </c>
      <c r="N135" s="357">
        <f>L135-M135</f>
        <v>-74</v>
      </c>
      <c r="P135" t="s">
        <v>211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212</v>
      </c>
      <c r="B136" s="357">
        <f>B135</f>
        <v>0</v>
      </c>
      <c r="C136" s="341">
        <v>11</v>
      </c>
      <c r="D136" s="357">
        <f>B136-C136</f>
        <v>-11</v>
      </c>
      <c r="F136" t="s">
        <v>212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212</v>
      </c>
      <c r="L136" s="357">
        <f>L135</f>
        <v>0</v>
      </c>
      <c r="M136" s="341">
        <v>11</v>
      </c>
      <c r="N136" s="357">
        <f>L136-M136</f>
        <v>-11</v>
      </c>
      <c r="P136" t="s">
        <v>212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213</v>
      </c>
      <c r="B137" s="357">
        <f>B135</f>
        <v>0</v>
      </c>
      <c r="C137" s="137">
        <v>52</v>
      </c>
      <c r="D137" s="357">
        <f>B137-C137</f>
        <v>-52</v>
      </c>
      <c r="F137" t="s">
        <v>213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214</v>
      </c>
      <c r="L137" s="357">
        <f>L135</f>
        <v>0</v>
      </c>
      <c r="M137" s="137">
        <v>66</v>
      </c>
      <c r="N137" s="357">
        <f>L137-M137</f>
        <v>-66</v>
      </c>
      <c r="P137" t="s">
        <v>213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215</v>
      </c>
      <c r="B138" s="357">
        <f>B135</f>
        <v>0</v>
      </c>
      <c r="C138" s="137">
        <v>74</v>
      </c>
      <c r="D138" s="357">
        <f>B138-C138</f>
        <v>-74</v>
      </c>
      <c r="F138" t="s">
        <v>215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216</v>
      </c>
      <c r="L138" s="357">
        <f>L136</f>
        <v>0</v>
      </c>
      <c r="M138" s="137">
        <v>60</v>
      </c>
      <c r="N138" s="357">
        <f>L138-M138</f>
        <v>-60</v>
      </c>
      <c r="P138" t="s">
        <v>215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215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42</v>
      </c>
      <c r="B141" s="274"/>
      <c r="C141" s="274"/>
      <c r="D141" s="274"/>
      <c r="E141" s="274"/>
      <c r="F141" s="274" t="s">
        <v>42</v>
      </c>
      <c r="G141" s="274"/>
      <c r="H141" s="274"/>
      <c r="I141" s="274"/>
      <c r="J141" s="355"/>
      <c r="K141" s="274" t="s">
        <v>42</v>
      </c>
      <c r="L141" s="274"/>
      <c r="M141" s="274"/>
      <c r="N141" s="274"/>
      <c r="O141" s="274"/>
      <c r="P141" s="274" t="s">
        <v>42</v>
      </c>
      <c r="Q141" s="274"/>
      <c r="R141" s="274"/>
      <c r="S141" s="353"/>
    </row>
    <row r="142" spans="1:19" x14ac:dyDescent="0.25">
      <c r="A142" s="354"/>
      <c r="B142" s="137" t="s">
        <v>179</v>
      </c>
      <c r="C142" s="137" t="s">
        <v>209</v>
      </c>
      <c r="D142" s="137" t="s">
        <v>210</v>
      </c>
      <c r="G142" s="137" t="s">
        <v>179</v>
      </c>
      <c r="H142" s="137" t="s">
        <v>209</v>
      </c>
      <c r="I142" s="137" t="s">
        <v>210</v>
      </c>
      <c r="J142" s="355"/>
      <c r="L142" s="137" t="s">
        <v>179</v>
      </c>
      <c r="M142" s="137" t="s">
        <v>209</v>
      </c>
      <c r="N142" s="137" t="s">
        <v>210</v>
      </c>
      <c r="Q142" s="137" t="s">
        <v>179</v>
      </c>
      <c r="R142" s="137" t="s">
        <v>209</v>
      </c>
      <c r="S142" s="356" t="s">
        <v>210</v>
      </c>
    </row>
    <row r="143" spans="1:19" x14ac:dyDescent="0.25">
      <c r="A143" s="354" t="s">
        <v>211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211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211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211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212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212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212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212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213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213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214</v>
      </c>
      <c r="L145" s="357">
        <f>L143</f>
        <v>0</v>
      </c>
      <c r="M145" s="137">
        <v>66</v>
      </c>
      <c r="N145" s="357">
        <f>L145-M145</f>
        <v>-66</v>
      </c>
      <c r="P145" t="s">
        <v>213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215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215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216</v>
      </c>
      <c r="L146" s="357">
        <f>L144</f>
        <v>0</v>
      </c>
      <c r="M146" s="137">
        <v>60</v>
      </c>
      <c r="N146" s="357">
        <f>L146-M146</f>
        <v>-60</v>
      </c>
      <c r="P146" t="s">
        <v>215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215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43</v>
      </c>
      <c r="B149" s="274"/>
      <c r="C149" s="274"/>
      <c r="D149" s="274"/>
      <c r="E149" s="274"/>
      <c r="F149" s="274" t="s">
        <v>43</v>
      </c>
      <c r="G149" s="274"/>
      <c r="H149" s="274"/>
      <c r="I149" s="274"/>
      <c r="J149" s="360"/>
      <c r="K149" s="274" t="s">
        <v>43</v>
      </c>
      <c r="L149" s="274"/>
      <c r="M149" s="274"/>
      <c r="N149" s="274"/>
      <c r="O149" s="274"/>
      <c r="P149" s="274" t="s">
        <v>43</v>
      </c>
      <c r="Q149" s="274"/>
      <c r="R149" s="274"/>
      <c r="S149" s="353"/>
    </row>
    <row r="150" spans="1:19" x14ac:dyDescent="0.25">
      <c r="A150" s="354"/>
      <c r="B150" s="137" t="s">
        <v>179</v>
      </c>
      <c r="C150" s="137" t="s">
        <v>209</v>
      </c>
      <c r="D150" s="137" t="s">
        <v>210</v>
      </c>
      <c r="G150" s="137" t="s">
        <v>179</v>
      </c>
      <c r="H150" s="137" t="s">
        <v>209</v>
      </c>
      <c r="I150" s="137" t="s">
        <v>210</v>
      </c>
      <c r="J150" s="359"/>
      <c r="L150" s="137" t="s">
        <v>179</v>
      </c>
      <c r="M150" s="137" t="s">
        <v>209</v>
      </c>
      <c r="N150" s="137" t="s">
        <v>210</v>
      </c>
      <c r="Q150" s="137" t="s">
        <v>179</v>
      </c>
      <c r="R150" s="137" t="s">
        <v>209</v>
      </c>
      <c r="S150" s="356" t="s">
        <v>210</v>
      </c>
    </row>
    <row r="151" spans="1:19" x14ac:dyDescent="0.25">
      <c r="A151" s="354" t="s">
        <v>211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211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211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211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212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212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212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212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213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213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214</v>
      </c>
      <c r="L153" s="357">
        <f>L151</f>
        <v>0</v>
      </c>
      <c r="M153" s="137">
        <v>66</v>
      </c>
      <c r="N153" s="357">
        <f>L153-M153</f>
        <v>-66</v>
      </c>
      <c r="P153" t="s">
        <v>213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215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215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216</v>
      </c>
      <c r="L154" s="357">
        <f>L152</f>
        <v>0</v>
      </c>
      <c r="M154" s="137">
        <v>60</v>
      </c>
      <c r="N154" s="357">
        <f>L154-M154</f>
        <v>-60</v>
      </c>
      <c r="P154" t="s">
        <v>215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215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44</v>
      </c>
      <c r="B157" s="274"/>
      <c r="C157" s="274"/>
      <c r="D157" s="274"/>
      <c r="E157" s="274"/>
      <c r="F157" s="274" t="s">
        <v>44</v>
      </c>
      <c r="G157" s="274"/>
      <c r="H157" s="274"/>
      <c r="I157" s="274"/>
      <c r="J157" s="274"/>
      <c r="K157" s="274" t="s">
        <v>44</v>
      </c>
      <c r="L157" s="274"/>
      <c r="M157" s="274"/>
      <c r="N157" s="274"/>
      <c r="O157" s="274"/>
      <c r="P157" s="274" t="s">
        <v>44</v>
      </c>
      <c r="Q157" s="274"/>
      <c r="R157" s="274"/>
      <c r="S157" s="353"/>
    </row>
    <row r="158" spans="1:19" x14ac:dyDescent="0.25">
      <c r="A158" s="354"/>
      <c r="B158" s="137" t="s">
        <v>179</v>
      </c>
      <c r="C158" s="137" t="s">
        <v>209</v>
      </c>
      <c r="D158" s="137" t="s">
        <v>210</v>
      </c>
      <c r="G158" s="137" t="s">
        <v>179</v>
      </c>
      <c r="H158" s="137" t="s">
        <v>209</v>
      </c>
      <c r="I158" s="137" t="s">
        <v>210</v>
      </c>
      <c r="L158" s="137" t="s">
        <v>179</v>
      </c>
      <c r="M158" s="137" t="s">
        <v>209</v>
      </c>
      <c r="N158" s="137" t="s">
        <v>210</v>
      </c>
      <c r="Q158" s="137" t="s">
        <v>179</v>
      </c>
      <c r="R158" s="137" t="s">
        <v>209</v>
      </c>
      <c r="S158" s="356" t="s">
        <v>210</v>
      </c>
    </row>
    <row r="159" spans="1:19" x14ac:dyDescent="0.25">
      <c r="A159" s="354" t="s">
        <v>211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211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211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211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212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212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212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212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213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213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214</v>
      </c>
      <c r="L161" s="357">
        <f>L159</f>
        <v>0</v>
      </c>
      <c r="M161" s="137">
        <v>66</v>
      </c>
      <c r="N161" s="357">
        <f>L161-M161</f>
        <v>-66</v>
      </c>
      <c r="P161" t="s">
        <v>213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215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215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216</v>
      </c>
      <c r="L162" s="357">
        <f>L160</f>
        <v>0</v>
      </c>
      <c r="M162" s="137">
        <v>60</v>
      </c>
      <c r="N162" s="357">
        <f>L162-M162</f>
        <v>-60</v>
      </c>
      <c r="P162" t="s">
        <v>215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215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45</v>
      </c>
      <c r="B165" s="274"/>
      <c r="C165" s="274"/>
      <c r="D165" s="274"/>
      <c r="E165" s="274"/>
      <c r="F165" s="274" t="s">
        <v>45</v>
      </c>
      <c r="G165" s="274"/>
      <c r="H165" s="274"/>
      <c r="I165" s="274"/>
      <c r="J165" s="274"/>
      <c r="K165" s="274" t="s">
        <v>45</v>
      </c>
      <c r="L165" s="274"/>
      <c r="M165" s="274"/>
      <c r="N165" s="274"/>
      <c r="O165" s="274"/>
      <c r="P165" s="274" t="s">
        <v>45</v>
      </c>
      <c r="Q165" s="274"/>
      <c r="R165" s="274"/>
      <c r="S165" s="353"/>
    </row>
    <row r="166" spans="1:19" x14ac:dyDescent="0.25">
      <c r="A166" s="354"/>
      <c r="B166" s="137" t="s">
        <v>179</v>
      </c>
      <c r="C166" s="137" t="s">
        <v>209</v>
      </c>
      <c r="D166" s="137" t="s">
        <v>210</v>
      </c>
      <c r="G166" s="137" t="s">
        <v>179</v>
      </c>
      <c r="H166" s="137" t="s">
        <v>209</v>
      </c>
      <c r="I166" s="137" t="s">
        <v>210</v>
      </c>
      <c r="L166" s="137" t="s">
        <v>179</v>
      </c>
      <c r="M166" s="137" t="s">
        <v>209</v>
      </c>
      <c r="N166" s="137" t="s">
        <v>210</v>
      </c>
      <c r="Q166" s="137" t="s">
        <v>179</v>
      </c>
      <c r="R166" s="137" t="s">
        <v>209</v>
      </c>
      <c r="S166" s="356" t="s">
        <v>210</v>
      </c>
    </row>
    <row r="167" spans="1:19" x14ac:dyDescent="0.25">
      <c r="A167" s="354" t="s">
        <v>211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211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211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211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212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212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212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212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213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213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214</v>
      </c>
      <c r="L169" s="357">
        <f>L167</f>
        <v>0</v>
      </c>
      <c r="M169" s="137">
        <v>66</v>
      </c>
      <c r="N169" s="357">
        <f>L169-M169</f>
        <v>-66</v>
      </c>
      <c r="P169" t="s">
        <v>213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215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215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216</v>
      </c>
      <c r="L170" s="357">
        <f>L168</f>
        <v>0</v>
      </c>
      <c r="M170" s="137">
        <v>60</v>
      </c>
      <c r="N170" s="357">
        <f>L170-M170</f>
        <v>-60</v>
      </c>
      <c r="P170" t="s">
        <v>215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215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217</v>
      </c>
      <c r="B174" s="371"/>
      <c r="C174" s="372" t="s">
        <v>225</v>
      </c>
      <c r="D174" s="373">
        <v>52</v>
      </c>
      <c r="E174" s="374">
        <v>4.5</v>
      </c>
      <c r="F174" s="375" t="s">
        <v>219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92</v>
      </c>
      <c r="Q174" s="378"/>
      <c r="R174" s="379">
        <v>52</v>
      </c>
      <c r="S174" s="380" t="s">
        <v>220</v>
      </c>
    </row>
    <row r="175" ht="18" customHeight="1" spans="1:19" x14ac:dyDescent="0.25">
      <c r="A175" s="388"/>
      <c r="B175" s="389"/>
      <c r="C175" s="390"/>
      <c r="D175" s="391"/>
      <c r="E175" s="401" t="s">
        <v>228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204</v>
      </c>
      <c r="B176" s="381"/>
      <c r="C176" s="381"/>
      <c r="D176" s="381"/>
      <c r="E176" s="381"/>
      <c r="F176" s="381" t="s">
        <v>205</v>
      </c>
      <c r="G176" s="381"/>
      <c r="H176" s="381"/>
      <c r="I176" s="381"/>
      <c r="J176" s="381"/>
      <c r="K176" s="381" t="s">
        <v>206</v>
      </c>
      <c r="L176" s="381"/>
      <c r="M176" s="381"/>
      <c r="N176" s="381"/>
      <c r="O176" s="381"/>
      <c r="P176" s="381" t="s">
        <v>207</v>
      </c>
      <c r="Q176" s="381"/>
      <c r="R176" s="381"/>
      <c r="S176" s="383"/>
    </row>
    <row r="177" spans="1:19" x14ac:dyDescent="0.25">
      <c r="A177" s="352" t="s">
        <v>104</v>
      </c>
      <c r="B177" s="274"/>
      <c r="C177" s="274"/>
      <c r="D177" s="274"/>
      <c r="E177" s="274"/>
      <c r="F177" s="274" t="s">
        <v>104</v>
      </c>
      <c r="G177" s="274"/>
      <c r="H177" s="274"/>
      <c r="I177" s="274"/>
      <c r="J177" s="295"/>
      <c r="K177" s="274" t="s">
        <v>104</v>
      </c>
      <c r="L177" s="274"/>
      <c r="M177" s="274"/>
      <c r="N177" s="274"/>
      <c r="O177" s="274"/>
      <c r="P177" s="274" t="s">
        <v>104</v>
      </c>
      <c r="Q177" s="274"/>
      <c r="R177" s="274"/>
      <c r="S177" s="353"/>
    </row>
    <row r="178" spans="1:19" x14ac:dyDescent="0.25">
      <c r="A178" s="354"/>
      <c r="B178" s="137" t="s">
        <v>179</v>
      </c>
      <c r="C178" s="137" t="s">
        <v>209</v>
      </c>
      <c r="D178" s="137" t="s">
        <v>210</v>
      </c>
      <c r="G178" s="137" t="s">
        <v>179</v>
      </c>
      <c r="H178" s="137" t="s">
        <v>209</v>
      </c>
      <c r="I178" s="137" t="s">
        <v>210</v>
      </c>
      <c r="J178" s="355"/>
      <c r="L178" s="137" t="s">
        <v>179</v>
      </c>
      <c r="M178" s="137" t="s">
        <v>209</v>
      </c>
      <c r="N178" s="137" t="s">
        <v>210</v>
      </c>
      <c r="Q178" s="137" t="s">
        <v>179</v>
      </c>
      <c r="R178" s="137" t="s">
        <v>209</v>
      </c>
      <c r="S178" s="356" t="s">
        <v>210</v>
      </c>
    </row>
    <row r="179" spans="1:19" x14ac:dyDescent="0.25">
      <c r="A179" s="354" t="s">
        <v>211</v>
      </c>
      <c r="B179" s="357">
        <f>WERKBON!$C$23</f>
        <v>0</v>
      </c>
      <c r="C179" s="341">
        <v>70</v>
      </c>
      <c r="D179" s="357">
        <f>B179-C179</f>
        <v>-70</v>
      </c>
      <c r="F179" t="s">
        <v>211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211</v>
      </c>
      <c r="L179" s="357">
        <f>WERKBON!$C$23</f>
        <v>0</v>
      </c>
      <c r="M179" s="341">
        <v>70</v>
      </c>
      <c r="N179" s="357">
        <f>L179-M179</f>
        <v>-70</v>
      </c>
      <c r="P179" t="s">
        <v>211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212</v>
      </c>
      <c r="B180" s="357">
        <f>B179</f>
        <v>0</v>
      </c>
      <c r="C180" s="341">
        <v>11</v>
      </c>
      <c r="D180" s="357">
        <f>B180-C180</f>
        <v>-11</v>
      </c>
      <c r="F180" t="s">
        <v>212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212</v>
      </c>
      <c r="L180" s="357">
        <f>L179</f>
        <v>0</v>
      </c>
      <c r="M180" s="341">
        <v>11</v>
      </c>
      <c r="N180" s="357">
        <f>L180-M180</f>
        <v>-11</v>
      </c>
      <c r="P180" t="s">
        <v>212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213</v>
      </c>
      <c r="B181" s="357">
        <f>B179</f>
        <v>0</v>
      </c>
      <c r="C181" s="137">
        <v>52</v>
      </c>
      <c r="D181" s="357">
        <f>B181-C181</f>
        <v>-52</v>
      </c>
      <c r="F181" t="s">
        <v>213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214</v>
      </c>
      <c r="L181" s="357">
        <f>L179</f>
        <v>0</v>
      </c>
      <c r="M181" s="137">
        <v>66</v>
      </c>
      <c r="N181" s="357">
        <f>L181-M181</f>
        <v>-66</v>
      </c>
      <c r="P181" t="s">
        <v>213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215</v>
      </c>
      <c r="B182" s="357">
        <f>B179</f>
        <v>0</v>
      </c>
      <c r="C182" s="137">
        <v>70</v>
      </c>
      <c r="D182" s="357">
        <f>B182-C182</f>
        <v>-70</v>
      </c>
      <c r="F182" t="s">
        <v>215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216</v>
      </c>
      <c r="L182" s="357">
        <f>L180</f>
        <v>0</v>
      </c>
      <c r="M182" s="137">
        <v>60</v>
      </c>
      <c r="N182" s="357">
        <f>L182-M182</f>
        <v>-60</v>
      </c>
      <c r="P182" t="s">
        <v>215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215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42</v>
      </c>
      <c r="B185" s="274"/>
      <c r="C185" s="274"/>
      <c r="D185" s="274"/>
      <c r="E185" s="274"/>
      <c r="F185" s="274" t="s">
        <v>42</v>
      </c>
      <c r="G185" s="274"/>
      <c r="H185" s="274"/>
      <c r="I185" s="274"/>
      <c r="J185" s="355"/>
      <c r="K185" s="274" t="s">
        <v>42</v>
      </c>
      <c r="L185" s="274"/>
      <c r="M185" s="274"/>
      <c r="N185" s="274"/>
      <c r="O185" s="274"/>
      <c r="P185" s="274" t="s">
        <v>42</v>
      </c>
      <c r="Q185" s="274"/>
      <c r="R185" s="274"/>
      <c r="S185" s="353"/>
    </row>
    <row r="186" spans="1:19" x14ac:dyDescent="0.25">
      <c r="A186" s="354"/>
      <c r="B186" s="137" t="s">
        <v>179</v>
      </c>
      <c r="C186" s="137" t="s">
        <v>209</v>
      </c>
      <c r="D186" s="137" t="s">
        <v>210</v>
      </c>
      <c r="G186" s="137" t="s">
        <v>179</v>
      </c>
      <c r="H186" s="137" t="s">
        <v>209</v>
      </c>
      <c r="I186" s="137" t="s">
        <v>210</v>
      </c>
      <c r="J186" s="355"/>
      <c r="L186" s="137" t="s">
        <v>179</v>
      </c>
      <c r="M186" s="137" t="s">
        <v>209</v>
      </c>
      <c r="N186" s="137" t="s">
        <v>210</v>
      </c>
      <c r="Q186" s="137" t="s">
        <v>179</v>
      </c>
      <c r="R186" s="137" t="s">
        <v>209</v>
      </c>
      <c r="S186" s="356" t="s">
        <v>210</v>
      </c>
    </row>
    <row r="187" spans="1:19" x14ac:dyDescent="0.25">
      <c r="A187" s="354" t="s">
        <v>211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211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211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211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212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212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212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212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213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213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214</v>
      </c>
      <c r="L189" s="357">
        <f>L187</f>
        <v>0</v>
      </c>
      <c r="M189" s="137">
        <v>66</v>
      </c>
      <c r="N189" s="357">
        <f>L189-M189</f>
        <v>-66</v>
      </c>
      <c r="P189" t="s">
        <v>213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215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215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216</v>
      </c>
      <c r="L190" s="357">
        <f>L188</f>
        <v>0</v>
      </c>
      <c r="M190" s="137">
        <v>60</v>
      </c>
      <c r="N190" s="357">
        <f>L190-M190</f>
        <v>-60</v>
      </c>
      <c r="P190" t="s">
        <v>215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215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43</v>
      </c>
      <c r="B193" s="274"/>
      <c r="C193" s="274"/>
      <c r="D193" s="274"/>
      <c r="E193" s="274"/>
      <c r="F193" s="274" t="s">
        <v>43</v>
      </c>
      <c r="G193" s="274"/>
      <c r="H193" s="274"/>
      <c r="I193" s="274"/>
      <c r="J193" s="360"/>
      <c r="K193" s="274" t="s">
        <v>43</v>
      </c>
      <c r="L193" s="274"/>
      <c r="M193" s="274"/>
      <c r="N193" s="274"/>
      <c r="O193" s="274"/>
      <c r="P193" s="274" t="s">
        <v>43</v>
      </c>
      <c r="Q193" s="274"/>
      <c r="R193" s="274"/>
      <c r="S193" s="353"/>
    </row>
    <row r="194" spans="1:19" x14ac:dyDescent="0.25">
      <c r="A194" s="354"/>
      <c r="B194" s="137" t="s">
        <v>179</v>
      </c>
      <c r="C194" s="137" t="s">
        <v>209</v>
      </c>
      <c r="D194" s="137" t="s">
        <v>210</v>
      </c>
      <c r="G194" s="137" t="s">
        <v>179</v>
      </c>
      <c r="H194" s="137" t="s">
        <v>209</v>
      </c>
      <c r="I194" s="137" t="s">
        <v>210</v>
      </c>
      <c r="J194" s="359"/>
      <c r="L194" s="137" t="s">
        <v>179</v>
      </c>
      <c r="M194" s="137" t="s">
        <v>209</v>
      </c>
      <c r="N194" s="137" t="s">
        <v>210</v>
      </c>
      <c r="Q194" s="137" t="s">
        <v>179</v>
      </c>
      <c r="R194" s="137" t="s">
        <v>209</v>
      </c>
      <c r="S194" s="356" t="s">
        <v>210</v>
      </c>
    </row>
    <row r="195" spans="1:19" x14ac:dyDescent="0.25">
      <c r="A195" s="354" t="s">
        <v>211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211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211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211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212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212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212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212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213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213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214</v>
      </c>
      <c r="L197" s="357">
        <f>L195</f>
        <v>0</v>
      </c>
      <c r="M197" s="137">
        <v>66</v>
      </c>
      <c r="N197" s="357">
        <f>L197-M197</f>
        <v>-66</v>
      </c>
      <c r="P197" t="s">
        <v>213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215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215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216</v>
      </c>
      <c r="L198" s="357">
        <f>L196</f>
        <v>0</v>
      </c>
      <c r="M198" s="137">
        <v>60</v>
      </c>
      <c r="N198" s="357">
        <f>L198-M198</f>
        <v>-60</v>
      </c>
      <c r="P198" t="s">
        <v>215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215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44</v>
      </c>
      <c r="B201" s="274"/>
      <c r="C201" s="274"/>
      <c r="D201" s="274"/>
      <c r="E201" s="274"/>
      <c r="F201" s="274" t="s">
        <v>44</v>
      </c>
      <c r="G201" s="274"/>
      <c r="H201" s="274"/>
      <c r="I201" s="274"/>
      <c r="J201" s="274"/>
      <c r="K201" s="274" t="s">
        <v>44</v>
      </c>
      <c r="L201" s="274"/>
      <c r="M201" s="274"/>
      <c r="N201" s="274"/>
      <c r="O201" s="274"/>
      <c r="P201" s="274" t="s">
        <v>44</v>
      </c>
      <c r="Q201" s="274"/>
      <c r="R201" s="274"/>
      <c r="S201" s="353"/>
    </row>
    <row r="202" spans="1:19" x14ac:dyDescent="0.25">
      <c r="A202" s="354"/>
      <c r="B202" s="137" t="s">
        <v>179</v>
      </c>
      <c r="C202" s="137" t="s">
        <v>209</v>
      </c>
      <c r="D202" s="137" t="s">
        <v>210</v>
      </c>
      <c r="G202" s="137" t="s">
        <v>179</v>
      </c>
      <c r="H202" s="137" t="s">
        <v>209</v>
      </c>
      <c r="I202" s="137" t="s">
        <v>210</v>
      </c>
      <c r="L202" s="137" t="s">
        <v>179</v>
      </c>
      <c r="M202" s="137" t="s">
        <v>209</v>
      </c>
      <c r="N202" s="137" t="s">
        <v>210</v>
      </c>
      <c r="Q202" s="137" t="s">
        <v>179</v>
      </c>
      <c r="R202" s="137" t="s">
        <v>209</v>
      </c>
      <c r="S202" s="356" t="s">
        <v>210</v>
      </c>
    </row>
    <row r="203" spans="1:19" x14ac:dyDescent="0.25">
      <c r="A203" s="354" t="s">
        <v>211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211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211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211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212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212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212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212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213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213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214</v>
      </c>
      <c r="L205" s="357">
        <f>L203</f>
        <v>0</v>
      </c>
      <c r="M205" s="137">
        <v>66</v>
      </c>
      <c r="N205" s="357">
        <f>L205-M205</f>
        <v>-66</v>
      </c>
      <c r="P205" t="s">
        <v>213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215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215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216</v>
      </c>
      <c r="L206" s="357">
        <f>L204</f>
        <v>0</v>
      </c>
      <c r="M206" s="137">
        <v>60</v>
      </c>
      <c r="N206" s="357">
        <f>L206-M206</f>
        <v>-60</v>
      </c>
      <c r="P206" t="s">
        <v>215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215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45</v>
      </c>
      <c r="B209" s="274"/>
      <c r="C209" s="274"/>
      <c r="D209" s="274"/>
      <c r="E209" s="274"/>
      <c r="F209" s="274" t="s">
        <v>45</v>
      </c>
      <c r="G209" s="274"/>
      <c r="H209" s="274"/>
      <c r="I209" s="274"/>
      <c r="J209" s="274"/>
      <c r="K209" s="274" t="s">
        <v>45</v>
      </c>
      <c r="L209" s="274"/>
      <c r="M209" s="274"/>
      <c r="N209" s="274"/>
      <c r="O209" s="274"/>
      <c r="P209" s="274" t="s">
        <v>45</v>
      </c>
      <c r="Q209" s="274"/>
      <c r="R209" s="274"/>
      <c r="S209" s="353"/>
    </row>
    <row r="210" spans="1:19" x14ac:dyDescent="0.25">
      <c r="A210" s="354"/>
      <c r="B210" s="137" t="s">
        <v>179</v>
      </c>
      <c r="C210" s="137" t="s">
        <v>209</v>
      </c>
      <c r="D210" s="137" t="s">
        <v>210</v>
      </c>
      <c r="G210" s="137" t="s">
        <v>179</v>
      </c>
      <c r="H210" s="137" t="s">
        <v>209</v>
      </c>
      <c r="I210" s="137" t="s">
        <v>210</v>
      </c>
      <c r="L210" s="137" t="s">
        <v>179</v>
      </c>
      <c r="M210" s="137" t="s">
        <v>209</v>
      </c>
      <c r="N210" s="137" t="s">
        <v>210</v>
      </c>
      <c r="Q210" s="137" t="s">
        <v>179</v>
      </c>
      <c r="R210" s="137" t="s">
        <v>209</v>
      </c>
      <c r="S210" s="356" t="s">
        <v>210</v>
      </c>
    </row>
    <row r="211" spans="1:19" x14ac:dyDescent="0.25">
      <c r="A211" s="354" t="s">
        <v>211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211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211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211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212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212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212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212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213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213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214</v>
      </c>
      <c r="L213" s="357">
        <f>L211</f>
        <v>0</v>
      </c>
      <c r="M213" s="137">
        <v>66</v>
      </c>
      <c r="N213" s="357">
        <f>L213-M213</f>
        <v>-66</v>
      </c>
      <c r="P213" t="s">
        <v>213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215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215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216</v>
      </c>
      <c r="L214" s="357">
        <f>L212</f>
        <v>0</v>
      </c>
      <c r="M214" s="137">
        <v>60</v>
      </c>
      <c r="N214" s="357">
        <f>L214-M214</f>
        <v>-60</v>
      </c>
      <c r="P214" t="s">
        <v>215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215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164</v>
      </c>
      <c r="F2" s="255"/>
      <c r="G2" s="255"/>
      <c r="H2" s="255" t="s">
        <v>165</v>
      </c>
      <c r="I2" s="256" t="s">
        <v>166</v>
      </c>
      <c r="J2" s="257" t="s">
        <v>167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168</v>
      </c>
      <c r="F3" s="255"/>
      <c r="G3" s="255"/>
      <c r="H3" s="255" t="s">
        <v>169</v>
      </c>
      <c r="I3" s="256"/>
      <c r="J3" s="257" t="s">
        <v>170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171</v>
      </c>
      <c r="F4" s="255"/>
      <c r="G4" s="255"/>
      <c r="H4" s="255" t="s">
        <v>172</v>
      </c>
      <c r="I4" s="257" t="s">
        <v>173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174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175</v>
      </c>
      <c r="C7" s="270">
        <f>IF(WERKBON!I4&gt;0,WERKBON!I4,"")</f>
      </c>
      <c r="H7" s="269" t="s">
        <v>176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177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178</v>
      </c>
      <c r="B18" s="275" t="s">
        <v>179</v>
      </c>
      <c r="C18" s="275" t="s">
        <v>180</v>
      </c>
      <c r="D18" s="275" t="s">
        <v>181</v>
      </c>
      <c r="E18" s="275" t="s">
        <v>182</v>
      </c>
      <c r="F18" s="275" t="s">
        <v>183</v>
      </c>
      <c r="G18" s="275" t="s">
        <v>184</v>
      </c>
      <c r="H18" s="275" t="s">
        <v>185</v>
      </c>
      <c r="I18" s="275" t="s">
        <v>186</v>
      </c>
      <c r="J18" s="275"/>
      <c r="K18" s="275"/>
      <c r="L18" s="275"/>
      <c r="M18" s="275"/>
      <c r="N18" s="275"/>
      <c r="O18" s="275" t="s">
        <v>187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188</v>
      </c>
    </row>
    <row r="41" spans="1:9" x14ac:dyDescent="0.25">
      <c r="A41" s="307" t="s">
        <v>100</v>
      </c>
      <c r="B41" s="137"/>
      <c r="C41" s="308"/>
      <c r="E41" s="137"/>
      <c r="F41" s="137"/>
      <c r="G41" s="137"/>
      <c r="H41" s="137"/>
      <c r="I41" s="307" t="s">
        <v>189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190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191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192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193</v>
      </c>
      <c r="H3" s="316" t="s">
        <v>169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194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195</v>
      </c>
      <c r="G10" s="324" t="s">
        <v>196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197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198</v>
      </c>
      <c r="C16" s="328">
        <f>IF(WERKBON!C20&gt;0,WERKBON!C20,"")</f>
      </c>
      <c r="D16" s="328"/>
      <c r="E16" s="327" t="s">
        <v>199</v>
      </c>
      <c r="F16" s="327"/>
      <c r="G16" s="329" t="s">
        <v>200</v>
      </c>
      <c r="H16" s="329"/>
      <c r="L16" s="312"/>
    </row>
    <row r="17" ht="20.1" customHeight="1" spans="2:8" x14ac:dyDescent="0.25">
      <c r="B17" s="330" t="s">
        <v>201</v>
      </c>
      <c r="C17" s="125" t="s">
        <v>202</v>
      </c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18</v>
      </c>
      <c r="J21" s="73"/>
      <c r="K21" s="335" t="s">
        <v>18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18</v>
      </c>
      <c r="J22" s="23"/>
      <c r="K22" s="23" t="s">
        <v>18</v>
      </c>
      <c r="L22" s="38"/>
      <c r="M22" s="38"/>
      <c r="N22" s="336" t="s">
        <v>18</v>
      </c>
      <c r="O22" s="337" t="s">
        <v>203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18</v>
      </c>
      <c r="J23" s="338" t="s">
        <v>18</v>
      </c>
      <c r="K23" s="23" t="s">
        <v>18</v>
      </c>
      <c r="L23" s="38"/>
      <c r="M23" s="38"/>
      <c r="N23" s="336" t="s">
        <v>18</v>
      </c>
      <c r="O23" s="115" t="s">
        <v>203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18</v>
      </c>
      <c r="J24" s="338" t="s">
        <v>18</v>
      </c>
      <c r="K24" s="23" t="s">
        <v>18</v>
      </c>
      <c r="L24" s="38"/>
      <c r="M24" s="38"/>
      <c r="N24" s="336" t="s">
        <v>18</v>
      </c>
      <c r="O24" s="115" t="s">
        <v>203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18</v>
      </c>
      <c r="J25" s="338" t="s">
        <v>18</v>
      </c>
      <c r="K25" s="23" t="s">
        <v>18</v>
      </c>
      <c r="L25" s="38" t="s">
        <v>18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18</v>
      </c>
      <c r="J26" s="23" t="s">
        <v>18</v>
      </c>
      <c r="K26" s="23" t="s">
        <v>18</v>
      </c>
      <c r="L26" s="38" t="s">
        <v>18</v>
      </c>
      <c r="M26" s="38"/>
      <c r="N26" s="336" t="s">
        <v>18</v>
      </c>
      <c r="O26" s="115" t="s">
        <v>203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100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