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F:\Code\Corpus\Libri-recogNsynth\dev-clean\"/>
    </mc:Choice>
  </mc:AlternateContent>
  <xr:revisionPtr revIDLastSave="0" documentId="13_ncr:1_{51AB0FAA-969F-4FB0-B48F-0F27DC7AD2D0}" xr6:coauthVersionLast="47" xr6:coauthVersionMax="47" xr10:uidLastSave="{00000000-0000-0000-0000-000000000000}"/>
  <bookViews>
    <workbookView minimized="1" xWindow="570" yWindow="1350" windowWidth="21600" windowHeight="11295" activeTab="2" xr2:uid="{00000000-000D-0000-FFFF-FFFF00000000}"/>
  </bookViews>
  <sheets>
    <sheet name="Chart1" sheetId="2" r:id="rId1"/>
    <sheet name="Chart2" sheetId="3" r:id="rId2"/>
    <sheet name="Libr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/>
  <c r="K18" i="1"/>
  <c r="J18" i="1"/>
  <c r="I18" i="1"/>
  <c r="K19" i="1"/>
  <c r="J19" i="1"/>
  <c r="K17" i="1"/>
  <c r="K3" i="1"/>
  <c r="K4" i="1"/>
  <c r="K5" i="1"/>
  <c r="K6" i="1"/>
  <c r="K7" i="1"/>
  <c r="K8" i="1"/>
  <c r="K9" i="1"/>
  <c r="K10" i="1"/>
  <c r="K11" i="1"/>
  <c r="K12" i="1"/>
  <c r="K13" i="1"/>
  <c r="K2" i="1"/>
  <c r="G14" i="1"/>
  <c r="L3" i="1"/>
  <c r="L4" i="1"/>
  <c r="L5" i="1"/>
  <c r="L6" i="1"/>
  <c r="L7" i="1"/>
  <c r="L8" i="1"/>
  <c r="L9" i="1"/>
  <c r="L10" i="1"/>
  <c r="L11" i="1"/>
  <c r="L12" i="1"/>
  <c r="L13" i="1"/>
  <c r="L2" i="1"/>
  <c r="J2" i="1"/>
  <c r="J3" i="1"/>
  <c r="J4" i="1"/>
  <c r="J5" i="1"/>
  <c r="J6" i="1"/>
  <c r="J7" i="1"/>
  <c r="J8" i="1"/>
  <c r="J9" i="1"/>
  <c r="J10" i="1"/>
  <c r="J11" i="1"/>
  <c r="J12" i="1"/>
  <c r="J13" i="1"/>
  <c r="I3" i="1"/>
  <c r="I4" i="1"/>
  <c r="I5" i="1"/>
  <c r="I6" i="1"/>
  <c r="I7" i="1"/>
  <c r="I8" i="1"/>
  <c r="I9" i="1"/>
  <c r="I10" i="1"/>
  <c r="I11" i="1"/>
  <c r="I12" i="1"/>
  <c r="I13" i="1"/>
  <c r="I2" i="1"/>
  <c r="H14" i="1"/>
  <c r="F14" i="1"/>
  <c r="E14" i="1"/>
  <c r="J17" i="1" l="1"/>
  <c r="I17" i="1"/>
</calcChain>
</file>

<file path=xl/sharedStrings.xml><?xml version="1.0" encoding="utf-8"?>
<sst xmlns="http://schemas.openxmlformats.org/spreadsheetml/2006/main" count="53" uniqueCount="35">
  <si>
    <t>No</t>
    <phoneticPr fontId="1" type="noConversion"/>
  </si>
  <si>
    <t>84-121123-0001</t>
    <phoneticPr fontId="1" type="noConversion"/>
  </si>
  <si>
    <t xml:space="preserve">Duration </t>
    <phoneticPr fontId="1" type="noConversion"/>
  </si>
  <si>
    <t>Female</t>
    <phoneticPr fontId="1" type="noConversion"/>
  </si>
  <si>
    <t>Gender</t>
    <phoneticPr fontId="1" type="noConversion"/>
  </si>
  <si>
    <t>84-121123-0005</t>
  </si>
  <si>
    <t>Speaker</t>
    <phoneticPr fontId="1" type="noConversion"/>
  </si>
  <si>
    <t>Christie Nowak</t>
  </si>
  <si>
    <t>84-121550-0013</t>
  </si>
  <si>
    <t>174-50561-0001</t>
  </si>
  <si>
    <t>174-84280-0006</t>
  </si>
  <si>
    <t>174-168635-0000</t>
  </si>
  <si>
    <t>Peter Eastman</t>
  </si>
  <si>
    <t>Male</t>
    <phoneticPr fontId="1" type="noConversion"/>
  </si>
  <si>
    <t>251-118436-0003</t>
  </si>
  <si>
    <t>251-136532-0004</t>
  </si>
  <si>
    <t>Mark Nelson</t>
  </si>
  <si>
    <t>1462-170138-0027</t>
  </si>
  <si>
    <t>1462-170142-0005</t>
  </si>
  <si>
    <t>E. Tavano</t>
  </si>
  <si>
    <t>Natural Score</t>
    <phoneticPr fontId="1" type="noConversion"/>
  </si>
  <si>
    <t>1462-170145-0000</t>
    <phoneticPr fontId="1" type="noConversion"/>
  </si>
  <si>
    <t>251-137823-0023</t>
    <phoneticPr fontId="1" type="noConversion"/>
  </si>
  <si>
    <t>WER</t>
    <phoneticPr fontId="1" type="noConversion"/>
  </si>
  <si>
    <t>Average</t>
    <phoneticPr fontId="1" type="noConversion"/>
  </si>
  <si>
    <t>Natural Rank</t>
    <phoneticPr fontId="1" type="noConversion"/>
  </si>
  <si>
    <t>WER Rank</t>
    <phoneticPr fontId="1" type="noConversion"/>
  </si>
  <si>
    <t>CharTTS Score</t>
    <phoneticPr fontId="1" type="noConversion"/>
  </si>
  <si>
    <t>VITS Score</t>
    <phoneticPr fontId="1" type="noConversion"/>
  </si>
  <si>
    <t>VITS Rank</t>
    <phoneticPr fontId="1" type="noConversion"/>
  </si>
  <si>
    <t>ChatTTS Rank</t>
    <phoneticPr fontId="1" type="noConversion"/>
  </si>
  <si>
    <t>SRCC with WER</t>
    <phoneticPr fontId="1" type="noConversion"/>
  </si>
  <si>
    <t>PCC with WER</t>
    <phoneticPr fontId="1" type="noConversion"/>
  </si>
  <si>
    <t>SRCC btw MOS</t>
    <phoneticPr fontId="1" type="noConversion"/>
  </si>
  <si>
    <t>PCC btw MOS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</si>
</sst>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1" xfId="0" applyBorder="1"/>
    <xf numFmtId="177" fontId="0" fillId="0" borderId="1" xfId="0" applyNumberFormat="1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MOSNet</a:t>
            </a:r>
            <a:r>
              <a:rPr lang="en-US" altLang="zh-CN" sz="1800" baseline="0"/>
              <a:t> Evaluation Scores for Natural Speeches and Synthesized Speeches</a:t>
            </a:r>
          </a:p>
        </c:rich>
      </c:tx>
      <c:layout>
        <c:manualLayout>
          <c:xMode val="edge"/>
          <c:yMode val="edge"/>
          <c:x val="0.11775943517658308"/>
          <c:y val="1.25326412008110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Libri!$E$1</c:f>
              <c:strCache>
                <c:ptCount val="1"/>
                <c:pt idx="0">
                  <c:v>Natural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Libri!$A$2:$A$12</c:f>
              <c:strCache>
                <c:ptCount val="11"/>
                <c:pt idx="0">
                  <c:v>84-121123-0001</c:v>
                </c:pt>
                <c:pt idx="1">
                  <c:v>84-121123-0005</c:v>
                </c:pt>
                <c:pt idx="2">
                  <c:v>84-121550-0013</c:v>
                </c:pt>
                <c:pt idx="3">
                  <c:v>174-50561-0001</c:v>
                </c:pt>
                <c:pt idx="4">
                  <c:v>174-84280-0006</c:v>
                </c:pt>
                <c:pt idx="5">
                  <c:v>174-168635-0000</c:v>
                </c:pt>
                <c:pt idx="6">
                  <c:v>251-118436-0003</c:v>
                </c:pt>
                <c:pt idx="7">
                  <c:v>251-136532-0004</c:v>
                </c:pt>
                <c:pt idx="8">
                  <c:v>251-137823-0023</c:v>
                </c:pt>
                <c:pt idx="9">
                  <c:v>1462-170138-0027</c:v>
                </c:pt>
                <c:pt idx="10">
                  <c:v>1462-170142-0005</c:v>
                </c:pt>
              </c:strCache>
            </c:strRef>
          </c:cat>
          <c:val>
            <c:numRef>
              <c:f>Libri!$E$2:$E$12</c:f>
              <c:numCache>
                <c:formatCode>0.000</c:formatCode>
                <c:ptCount val="11"/>
                <c:pt idx="0">
                  <c:v>3.0219999999999998</c:v>
                </c:pt>
                <c:pt idx="1">
                  <c:v>4.1289999999999996</c:v>
                </c:pt>
                <c:pt idx="2">
                  <c:v>3.1589999999999998</c:v>
                </c:pt>
                <c:pt idx="3">
                  <c:v>3.4169999999999998</c:v>
                </c:pt>
                <c:pt idx="4">
                  <c:v>2.8580000000000001</c:v>
                </c:pt>
                <c:pt idx="5">
                  <c:v>2.8239999999999998</c:v>
                </c:pt>
                <c:pt idx="6">
                  <c:v>3.2749999999999999</c:v>
                </c:pt>
                <c:pt idx="7">
                  <c:v>3.2909999999999999</c:v>
                </c:pt>
                <c:pt idx="8">
                  <c:v>2.99</c:v>
                </c:pt>
                <c:pt idx="9">
                  <c:v>3.1160000000000001</c:v>
                </c:pt>
                <c:pt idx="10">
                  <c:v>2.88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D-4B9F-BF07-E0BD55B2325E}"/>
            </c:ext>
          </c:extLst>
        </c:ser>
        <c:ser>
          <c:idx val="1"/>
          <c:order val="1"/>
          <c:tx>
            <c:strRef>
              <c:f>Libri!$F$1</c:f>
              <c:strCache>
                <c:ptCount val="1"/>
                <c:pt idx="0">
                  <c:v>VITS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Libri!$A$2:$A$12</c:f>
              <c:strCache>
                <c:ptCount val="11"/>
                <c:pt idx="0">
                  <c:v>84-121123-0001</c:v>
                </c:pt>
                <c:pt idx="1">
                  <c:v>84-121123-0005</c:v>
                </c:pt>
                <c:pt idx="2">
                  <c:v>84-121550-0013</c:v>
                </c:pt>
                <c:pt idx="3">
                  <c:v>174-50561-0001</c:v>
                </c:pt>
                <c:pt idx="4">
                  <c:v>174-84280-0006</c:v>
                </c:pt>
                <c:pt idx="5">
                  <c:v>174-168635-0000</c:v>
                </c:pt>
                <c:pt idx="6">
                  <c:v>251-118436-0003</c:v>
                </c:pt>
                <c:pt idx="7">
                  <c:v>251-136532-0004</c:v>
                </c:pt>
                <c:pt idx="8">
                  <c:v>251-137823-0023</c:v>
                </c:pt>
                <c:pt idx="9">
                  <c:v>1462-170138-0027</c:v>
                </c:pt>
                <c:pt idx="10">
                  <c:v>1462-170142-0005</c:v>
                </c:pt>
              </c:strCache>
            </c:strRef>
          </c:cat>
          <c:val>
            <c:numRef>
              <c:f>Libri!$F$2:$F$12</c:f>
              <c:numCache>
                <c:formatCode>0.000</c:formatCode>
                <c:ptCount val="11"/>
                <c:pt idx="0">
                  <c:v>4.0541</c:v>
                </c:pt>
                <c:pt idx="1">
                  <c:v>4.1790999999999903</c:v>
                </c:pt>
                <c:pt idx="2">
                  <c:v>4.2088000000000001</c:v>
                </c:pt>
                <c:pt idx="3">
                  <c:v>3.6629499999999999</c:v>
                </c:pt>
                <c:pt idx="4">
                  <c:v>3.9104000000000001</c:v>
                </c:pt>
                <c:pt idx="5">
                  <c:v>3.8513999999999999</c:v>
                </c:pt>
                <c:pt idx="6">
                  <c:v>3.9241000000000001</c:v>
                </c:pt>
                <c:pt idx="7">
                  <c:v>3.8499500000000002</c:v>
                </c:pt>
                <c:pt idx="8">
                  <c:v>3.3016499999999902</c:v>
                </c:pt>
                <c:pt idx="9">
                  <c:v>3.9045999999999998</c:v>
                </c:pt>
                <c:pt idx="10">
                  <c:v>4.2085499999999998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D-4B9F-BF07-E0BD55B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78063"/>
        <c:axId val="700458079"/>
      </c:barChart>
      <c:catAx>
        <c:axId val="69787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Speech</a:t>
                </a:r>
                <a:r>
                  <a:rPr lang="en-US" altLang="zh-CN" sz="1100" baseline="0"/>
                  <a:t> No. in LibriSpeech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0458079"/>
        <c:crosses val="autoZero"/>
        <c:auto val="1"/>
        <c:lblAlgn val="ctr"/>
        <c:lblOffset val="100"/>
        <c:noMultiLvlLbl val="0"/>
      </c:catAx>
      <c:valAx>
        <c:axId val="7004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MOS Scores</a:t>
                </a:r>
              </a:p>
              <a:p>
                <a:pPr>
                  <a:defRPr sz="1200"/>
                </a:pP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7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Speech</a:t>
            </a:r>
            <a:r>
              <a:rPr lang="en-US" altLang="zh-CN" sz="1800" baseline="0"/>
              <a:t> No. versus WER and MOS Scores of Natural and Synthesized Speeches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684810802399343E-2"/>
          <c:y val="8.799044326677595E-2"/>
          <c:w val="0.89730206534158563"/>
          <c:h val="0.60069584346321248"/>
        </c:manualLayout>
      </c:layout>
      <c:lineChart>
        <c:grouping val="standard"/>
        <c:varyColors val="0"/>
        <c:ser>
          <c:idx val="0"/>
          <c:order val="0"/>
          <c:tx>
            <c:strRef>
              <c:f>Libri!$E$1</c:f>
              <c:strCache>
                <c:ptCount val="1"/>
                <c:pt idx="0">
                  <c:v>Natural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Libri!$A$2:$A$13</c:f>
              <c:strCache>
                <c:ptCount val="12"/>
                <c:pt idx="0">
                  <c:v>84-121123-0001</c:v>
                </c:pt>
                <c:pt idx="1">
                  <c:v>84-121123-0005</c:v>
                </c:pt>
                <c:pt idx="2">
                  <c:v>84-121550-0013</c:v>
                </c:pt>
                <c:pt idx="3">
                  <c:v>174-50561-0001</c:v>
                </c:pt>
                <c:pt idx="4">
                  <c:v>174-84280-0006</c:v>
                </c:pt>
                <c:pt idx="5">
                  <c:v>174-168635-0000</c:v>
                </c:pt>
                <c:pt idx="6">
                  <c:v>251-118436-0003</c:v>
                </c:pt>
                <c:pt idx="7">
                  <c:v>251-136532-0004</c:v>
                </c:pt>
                <c:pt idx="8">
                  <c:v>251-137823-0023</c:v>
                </c:pt>
                <c:pt idx="9">
                  <c:v>1462-170138-0027</c:v>
                </c:pt>
                <c:pt idx="10">
                  <c:v>1462-170142-0005</c:v>
                </c:pt>
                <c:pt idx="11">
                  <c:v>1462-170145-0000</c:v>
                </c:pt>
              </c:strCache>
            </c:strRef>
          </c:cat>
          <c:val>
            <c:numRef>
              <c:f>Libri!$E$2:$E$13</c:f>
              <c:numCache>
                <c:formatCode>0.000</c:formatCode>
                <c:ptCount val="12"/>
                <c:pt idx="0">
                  <c:v>3.0219999999999998</c:v>
                </c:pt>
                <c:pt idx="1">
                  <c:v>4.1289999999999996</c:v>
                </c:pt>
                <c:pt idx="2">
                  <c:v>3.1589999999999998</c:v>
                </c:pt>
                <c:pt idx="3">
                  <c:v>3.4169999999999998</c:v>
                </c:pt>
                <c:pt idx="4">
                  <c:v>2.8580000000000001</c:v>
                </c:pt>
                <c:pt idx="5">
                  <c:v>2.8239999999999998</c:v>
                </c:pt>
                <c:pt idx="6">
                  <c:v>3.2749999999999999</c:v>
                </c:pt>
                <c:pt idx="7">
                  <c:v>3.2909999999999999</c:v>
                </c:pt>
                <c:pt idx="8">
                  <c:v>2.99</c:v>
                </c:pt>
                <c:pt idx="9">
                  <c:v>3.1160000000000001</c:v>
                </c:pt>
                <c:pt idx="10">
                  <c:v>2.88</c:v>
                </c:pt>
                <c:pt idx="11">
                  <c:v>3.2719999999999998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E-4EEC-B94D-05F4F991209D}"/>
            </c:ext>
          </c:extLst>
        </c:ser>
        <c:ser>
          <c:idx val="1"/>
          <c:order val="1"/>
          <c:tx>
            <c:strRef>
              <c:f>Libri!$F$1</c:f>
              <c:strCache>
                <c:ptCount val="1"/>
                <c:pt idx="0">
                  <c:v>VITS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Libri!$A$2:$A$13</c:f>
              <c:strCache>
                <c:ptCount val="12"/>
                <c:pt idx="0">
                  <c:v>84-121123-0001</c:v>
                </c:pt>
                <c:pt idx="1">
                  <c:v>84-121123-0005</c:v>
                </c:pt>
                <c:pt idx="2">
                  <c:v>84-121550-0013</c:v>
                </c:pt>
                <c:pt idx="3">
                  <c:v>174-50561-0001</c:v>
                </c:pt>
                <c:pt idx="4">
                  <c:v>174-84280-0006</c:v>
                </c:pt>
                <c:pt idx="5">
                  <c:v>174-168635-0000</c:v>
                </c:pt>
                <c:pt idx="6">
                  <c:v>251-118436-0003</c:v>
                </c:pt>
                <c:pt idx="7">
                  <c:v>251-136532-0004</c:v>
                </c:pt>
                <c:pt idx="8">
                  <c:v>251-137823-0023</c:v>
                </c:pt>
                <c:pt idx="9">
                  <c:v>1462-170138-0027</c:v>
                </c:pt>
                <c:pt idx="10">
                  <c:v>1462-170142-0005</c:v>
                </c:pt>
                <c:pt idx="11">
                  <c:v>1462-170145-0000</c:v>
                </c:pt>
              </c:strCache>
            </c:strRef>
          </c:cat>
          <c:val>
            <c:numRef>
              <c:f>Libri!$F$2:$F$13</c:f>
              <c:numCache>
                <c:formatCode>0.000</c:formatCode>
                <c:ptCount val="12"/>
                <c:pt idx="0">
                  <c:v>4.0541</c:v>
                </c:pt>
                <c:pt idx="1">
                  <c:v>4.1790999999999903</c:v>
                </c:pt>
                <c:pt idx="2">
                  <c:v>4.2088000000000001</c:v>
                </c:pt>
                <c:pt idx="3">
                  <c:v>3.6629499999999999</c:v>
                </c:pt>
                <c:pt idx="4">
                  <c:v>3.9104000000000001</c:v>
                </c:pt>
                <c:pt idx="5">
                  <c:v>3.8513999999999999</c:v>
                </c:pt>
                <c:pt idx="6">
                  <c:v>3.9241000000000001</c:v>
                </c:pt>
                <c:pt idx="7">
                  <c:v>3.8499500000000002</c:v>
                </c:pt>
                <c:pt idx="8">
                  <c:v>3.3016499999999902</c:v>
                </c:pt>
                <c:pt idx="9">
                  <c:v>3.9045999999999998</c:v>
                </c:pt>
                <c:pt idx="10">
                  <c:v>4.2085499999999998</c:v>
                </c:pt>
                <c:pt idx="11">
                  <c:v>4.1153499999999896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E-4EEC-B94D-05F4F991209D}"/>
            </c:ext>
          </c:extLst>
        </c:ser>
        <c:ser>
          <c:idx val="2"/>
          <c:order val="2"/>
          <c:tx>
            <c:strRef>
              <c:f>Libri!$H$1</c:f>
              <c:strCache>
                <c:ptCount val="1"/>
                <c:pt idx="0">
                  <c:v>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Libri!$A$2:$A$13</c:f>
              <c:strCache>
                <c:ptCount val="12"/>
                <c:pt idx="0">
                  <c:v>84-121123-0001</c:v>
                </c:pt>
                <c:pt idx="1">
                  <c:v>84-121123-0005</c:v>
                </c:pt>
                <c:pt idx="2">
                  <c:v>84-121550-0013</c:v>
                </c:pt>
                <c:pt idx="3">
                  <c:v>174-50561-0001</c:v>
                </c:pt>
                <c:pt idx="4">
                  <c:v>174-84280-0006</c:v>
                </c:pt>
                <c:pt idx="5">
                  <c:v>174-168635-0000</c:v>
                </c:pt>
                <c:pt idx="6">
                  <c:v>251-118436-0003</c:v>
                </c:pt>
                <c:pt idx="7">
                  <c:v>251-136532-0004</c:v>
                </c:pt>
                <c:pt idx="8">
                  <c:v>251-137823-0023</c:v>
                </c:pt>
                <c:pt idx="9">
                  <c:v>1462-170138-0027</c:v>
                </c:pt>
                <c:pt idx="10">
                  <c:v>1462-170142-0005</c:v>
                </c:pt>
                <c:pt idx="11">
                  <c:v>1462-170145-0000</c:v>
                </c:pt>
              </c:strCache>
            </c:strRef>
          </c:cat>
          <c:val>
            <c:numRef>
              <c:f>Libri!$H$2:$H$13</c:f>
              <c:numCache>
                <c:formatCode>General</c:formatCode>
                <c:ptCount val="12"/>
                <c:pt idx="0">
                  <c:v>0</c:v>
                </c:pt>
                <c:pt idx="1">
                  <c:v>4.2000000000000003E-2</c:v>
                </c:pt>
                <c:pt idx="2">
                  <c:v>6.7000000000000004E-2</c:v>
                </c:pt>
                <c:pt idx="3">
                  <c:v>0.08</c:v>
                </c:pt>
                <c:pt idx="4">
                  <c:v>7.4999999999999997E-2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E-4EEC-B94D-05F4F991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019631"/>
        <c:axId val="872018671"/>
      </c:lineChart>
      <c:catAx>
        <c:axId val="8720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18671"/>
        <c:crosses val="autoZero"/>
        <c:auto val="1"/>
        <c:lblAlgn val="ctr"/>
        <c:lblOffset val="100"/>
        <c:noMultiLvlLbl val="0"/>
      </c:catAx>
      <c:valAx>
        <c:axId val="8720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1963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07B8FF-0038-4D96-92F9-A22661941955}">
  <sheetPr codeName="图表1"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2CCAE6-CEE4-4874-80D8-A1E536F6C573}">
  <sheetPr codeName="图表2"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8ED67D-2C7C-A005-F58B-21C04F3EDA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929C66-AC60-96E2-F0EE-D837F196A2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N30"/>
  <sheetViews>
    <sheetView tabSelected="1" zoomScale="130" zoomScaleNormal="130" workbookViewId="0">
      <selection activeCell="G17" sqref="G17"/>
    </sheetView>
  </sheetViews>
  <sheetFormatPr defaultRowHeight="14.25" x14ac:dyDescent="0.2"/>
  <cols>
    <col min="1" max="1" width="18.375" bestFit="1" customWidth="1"/>
    <col min="2" max="2" width="14" bestFit="1" customWidth="1"/>
    <col min="4" max="4" width="9" style="2"/>
    <col min="5" max="5" width="12.875" bestFit="1" customWidth="1"/>
    <col min="6" max="6" width="10.625" bestFit="1" customWidth="1"/>
    <col min="7" max="7" width="13.75" bestFit="1" customWidth="1"/>
    <col min="9" max="12" width="15.5" customWidth="1"/>
    <col min="13" max="13" width="12.875" bestFit="1" customWidth="1"/>
    <col min="14" max="14" width="16.875" bestFit="1" customWidth="1"/>
  </cols>
  <sheetData>
    <row r="1" spans="1:12" x14ac:dyDescent="0.2">
      <c r="A1" t="s">
        <v>0</v>
      </c>
      <c r="B1" t="s">
        <v>6</v>
      </c>
      <c r="C1" t="s">
        <v>4</v>
      </c>
      <c r="D1" s="2" t="s">
        <v>2</v>
      </c>
      <c r="E1" t="s">
        <v>20</v>
      </c>
      <c r="F1" t="s">
        <v>28</v>
      </c>
      <c r="G1" t="s">
        <v>27</v>
      </c>
      <c r="H1" t="s">
        <v>23</v>
      </c>
      <c r="I1" t="s">
        <v>25</v>
      </c>
      <c r="J1" t="s">
        <v>29</v>
      </c>
      <c r="K1" t="s">
        <v>30</v>
      </c>
      <c r="L1" t="s">
        <v>26</v>
      </c>
    </row>
    <row r="2" spans="1:12" x14ac:dyDescent="0.2">
      <c r="A2" t="s">
        <v>1</v>
      </c>
      <c r="B2" t="s">
        <v>7</v>
      </c>
      <c r="C2" t="s">
        <v>3</v>
      </c>
      <c r="D2" s="2">
        <v>3.4722222222222222E-5</v>
      </c>
      <c r="E2" s="1">
        <v>3.0219999999999998</v>
      </c>
      <c r="F2" s="1">
        <v>4.0541</v>
      </c>
      <c r="G2" s="1">
        <v>3.4161999999999901</v>
      </c>
      <c r="H2">
        <v>0</v>
      </c>
      <c r="I2">
        <f>_xlfn.RANK.AVG(E2, $E$2:$E$13)</f>
        <v>8</v>
      </c>
      <c r="J2">
        <f>_xlfn.RANK.AVG(F2, F$2:F$13)</f>
        <v>5</v>
      </c>
      <c r="K2">
        <f>_xlfn.RANK.AVG(G2, G$2:G$13)</f>
        <v>3</v>
      </c>
      <c r="L2">
        <f>_xlfn.RANK.AVG(H2, H$2:H$13, 1)</f>
        <v>4</v>
      </c>
    </row>
    <row r="3" spans="1:12" x14ac:dyDescent="0.2">
      <c r="A3" t="s">
        <v>5</v>
      </c>
      <c r="B3" t="s">
        <v>7</v>
      </c>
      <c r="C3" t="s">
        <v>3</v>
      </c>
      <c r="D3" s="2">
        <v>1.7361111111111112E-4</v>
      </c>
      <c r="E3" s="1">
        <v>4.1289999999999996</v>
      </c>
      <c r="F3" s="1">
        <v>4.1790999999999903</v>
      </c>
      <c r="G3" s="1">
        <v>3.2494999999999998</v>
      </c>
      <c r="H3">
        <v>4.2000000000000003E-2</v>
      </c>
      <c r="I3">
        <f t="shared" ref="I3:I13" si="0">_xlfn.RANK.AVG(E3, $E$2:$E$13)</f>
        <v>1</v>
      </c>
      <c r="J3">
        <f>_xlfn.RANK.AVG(F3, F$2:$F$13)</f>
        <v>3</v>
      </c>
      <c r="K3">
        <f t="shared" ref="K3:K13" si="1">_xlfn.RANK.AVG(G3, G$2:G$13)</f>
        <v>8</v>
      </c>
      <c r="L3">
        <f t="shared" ref="L3:L13" si="2">_xlfn.RANK.AVG(H3, H$2:H$13, 1)</f>
        <v>9</v>
      </c>
    </row>
    <row r="4" spans="1:12" x14ac:dyDescent="0.2">
      <c r="A4" t="s">
        <v>8</v>
      </c>
      <c r="B4" t="s">
        <v>7</v>
      </c>
      <c r="C4" t="s">
        <v>3</v>
      </c>
      <c r="D4" s="2">
        <v>2.199074074074074E-4</v>
      </c>
      <c r="E4" s="1">
        <v>3.1589999999999998</v>
      </c>
      <c r="F4" s="1">
        <v>4.2088000000000001</v>
      </c>
      <c r="G4" s="1">
        <v>3.19274999999999</v>
      </c>
      <c r="H4">
        <v>6.7000000000000004E-2</v>
      </c>
      <c r="I4">
        <f t="shared" si="0"/>
        <v>6</v>
      </c>
      <c r="J4">
        <f>_xlfn.RANK.AVG(F4, F$2:$F$13)</f>
        <v>1</v>
      </c>
      <c r="K4">
        <f t="shared" si="1"/>
        <v>9</v>
      </c>
      <c r="L4">
        <f t="shared" si="2"/>
        <v>10</v>
      </c>
    </row>
    <row r="5" spans="1:12" s="3" customFormat="1" x14ac:dyDescent="0.2">
      <c r="A5" s="3" t="s">
        <v>9</v>
      </c>
      <c r="B5" s="3" t="s">
        <v>12</v>
      </c>
      <c r="C5" s="3" t="s">
        <v>13</v>
      </c>
      <c r="D5" s="4">
        <v>1.7361111111111112E-4</v>
      </c>
      <c r="E5" s="5">
        <v>3.4169999999999998</v>
      </c>
      <c r="F5" s="5">
        <v>3.6629499999999999</v>
      </c>
      <c r="G5" s="5">
        <v>2.90265</v>
      </c>
      <c r="H5">
        <v>0.08</v>
      </c>
      <c r="I5">
        <f t="shared" si="0"/>
        <v>2</v>
      </c>
      <c r="J5">
        <f>_xlfn.RANK.AVG(F5, F$2:$F$13)</f>
        <v>11</v>
      </c>
      <c r="K5">
        <f t="shared" si="1"/>
        <v>12</v>
      </c>
      <c r="L5">
        <f t="shared" si="2"/>
        <v>12</v>
      </c>
    </row>
    <row r="6" spans="1:12" x14ac:dyDescent="0.2">
      <c r="A6" t="s">
        <v>10</v>
      </c>
      <c r="B6" t="s">
        <v>12</v>
      </c>
      <c r="C6" t="s">
        <v>13</v>
      </c>
      <c r="D6" s="2">
        <v>8.1018518518518516E-5</v>
      </c>
      <c r="E6" s="1">
        <v>2.8580000000000001</v>
      </c>
      <c r="F6" s="1">
        <v>3.9104000000000001</v>
      </c>
      <c r="G6" s="1">
        <v>3.5026999999999999</v>
      </c>
      <c r="H6">
        <v>7.4999999999999997E-2</v>
      </c>
      <c r="I6">
        <f t="shared" si="0"/>
        <v>11</v>
      </c>
      <c r="J6">
        <f>_xlfn.RANK.AVG(F6, F$2:$F$13)</f>
        <v>7</v>
      </c>
      <c r="K6">
        <f t="shared" si="1"/>
        <v>1</v>
      </c>
      <c r="L6">
        <f t="shared" si="2"/>
        <v>11</v>
      </c>
    </row>
    <row r="7" spans="1:12" x14ac:dyDescent="0.2">
      <c r="A7" t="s">
        <v>11</v>
      </c>
      <c r="B7" t="s">
        <v>12</v>
      </c>
      <c r="C7" t="s">
        <v>13</v>
      </c>
      <c r="D7" s="2">
        <v>4.6296296296296294E-5</v>
      </c>
      <c r="E7" s="1">
        <v>2.8239999999999998</v>
      </c>
      <c r="F7" s="1">
        <v>3.8513999999999999</v>
      </c>
      <c r="G7" s="1">
        <v>3.3101500000000001</v>
      </c>
      <c r="H7">
        <v>0</v>
      </c>
      <c r="I7">
        <f t="shared" si="0"/>
        <v>12</v>
      </c>
      <c r="J7">
        <f>_xlfn.RANK.AVG(F7, F$2:$F$13)</f>
        <v>9</v>
      </c>
      <c r="K7">
        <f t="shared" si="1"/>
        <v>4</v>
      </c>
      <c r="L7">
        <f t="shared" si="2"/>
        <v>4</v>
      </c>
    </row>
    <row r="8" spans="1:12" s="3" customFormat="1" x14ac:dyDescent="0.2">
      <c r="A8" s="3" t="s">
        <v>14</v>
      </c>
      <c r="B8" s="3" t="s">
        <v>16</v>
      </c>
      <c r="C8" s="3" t="s">
        <v>13</v>
      </c>
      <c r="D8" s="4">
        <v>1.273148148148148E-4</v>
      </c>
      <c r="E8" s="5">
        <v>3.2749999999999999</v>
      </c>
      <c r="F8" s="5">
        <v>3.9241000000000001</v>
      </c>
      <c r="G8" s="5">
        <v>3.2822499999999999</v>
      </c>
      <c r="H8">
        <v>0</v>
      </c>
      <c r="I8">
        <f t="shared" si="0"/>
        <v>4</v>
      </c>
      <c r="J8">
        <f>_xlfn.RANK.AVG(F8, F$2:$F$13)</f>
        <v>6</v>
      </c>
      <c r="K8">
        <f t="shared" si="1"/>
        <v>6</v>
      </c>
      <c r="L8">
        <f t="shared" si="2"/>
        <v>4</v>
      </c>
    </row>
    <row r="9" spans="1:12" x14ac:dyDescent="0.2">
      <c r="A9" t="s">
        <v>15</v>
      </c>
      <c r="B9" t="s">
        <v>16</v>
      </c>
      <c r="C9" t="s">
        <v>13</v>
      </c>
      <c r="D9" s="2">
        <v>2.7777777777777778E-4</v>
      </c>
      <c r="E9" s="1">
        <v>3.2909999999999999</v>
      </c>
      <c r="F9" s="1">
        <v>3.8499500000000002</v>
      </c>
      <c r="G9" s="1">
        <v>3.1547499999999902</v>
      </c>
      <c r="H9">
        <v>0</v>
      </c>
      <c r="I9">
        <f t="shared" si="0"/>
        <v>3</v>
      </c>
      <c r="J9">
        <f>_xlfn.RANK.AVG(F9, F$2:$F$13)</f>
        <v>10</v>
      </c>
      <c r="K9">
        <f t="shared" si="1"/>
        <v>10</v>
      </c>
      <c r="L9">
        <f t="shared" si="2"/>
        <v>4</v>
      </c>
    </row>
    <row r="10" spans="1:12" x14ac:dyDescent="0.2">
      <c r="A10" t="s">
        <v>22</v>
      </c>
      <c r="B10" t="s">
        <v>16</v>
      </c>
      <c r="C10" t="s">
        <v>13</v>
      </c>
      <c r="D10" s="2">
        <v>2.3148148148148147E-5</v>
      </c>
      <c r="E10" s="1">
        <v>2.99</v>
      </c>
      <c r="F10" s="1">
        <v>3.3016499999999902</v>
      </c>
      <c r="G10" s="1">
        <v>2.99629999999999</v>
      </c>
      <c r="H10">
        <v>0</v>
      </c>
      <c r="I10">
        <f t="shared" si="0"/>
        <v>9</v>
      </c>
      <c r="J10">
        <f>_xlfn.RANK.AVG(F10, F$2:$F$13)</f>
        <v>12</v>
      </c>
      <c r="K10">
        <f t="shared" si="1"/>
        <v>11</v>
      </c>
      <c r="L10">
        <f t="shared" si="2"/>
        <v>4</v>
      </c>
    </row>
    <row r="11" spans="1:12" s="3" customFormat="1" x14ac:dyDescent="0.2">
      <c r="A11" s="3" t="s">
        <v>17</v>
      </c>
      <c r="B11" s="3" t="s">
        <v>19</v>
      </c>
      <c r="C11" s="3" t="s">
        <v>3</v>
      </c>
      <c r="D11" s="4">
        <v>5.7870370370370373E-5</v>
      </c>
      <c r="E11" s="5">
        <v>3.1160000000000001</v>
      </c>
      <c r="F11" s="5">
        <v>3.9045999999999998</v>
      </c>
      <c r="G11" s="5">
        <v>3.25754999999999</v>
      </c>
      <c r="H11">
        <v>0</v>
      </c>
      <c r="I11">
        <f t="shared" si="0"/>
        <v>7</v>
      </c>
      <c r="J11">
        <f>_xlfn.RANK.AVG(F11, F$2:$F$13)</f>
        <v>8</v>
      </c>
      <c r="K11">
        <f t="shared" si="1"/>
        <v>7</v>
      </c>
      <c r="L11">
        <f t="shared" si="2"/>
        <v>4</v>
      </c>
    </row>
    <row r="12" spans="1:12" x14ac:dyDescent="0.2">
      <c r="A12" t="s">
        <v>18</v>
      </c>
      <c r="B12" t="s">
        <v>19</v>
      </c>
      <c r="C12" t="s">
        <v>3</v>
      </c>
      <c r="D12" s="2">
        <v>1.273148148148148E-4</v>
      </c>
      <c r="E12" s="1">
        <v>2.88</v>
      </c>
      <c r="F12" s="1">
        <v>4.2085499999999998</v>
      </c>
      <c r="G12" s="1">
        <v>3.4632499999999999</v>
      </c>
      <c r="H12">
        <v>0</v>
      </c>
      <c r="I12">
        <f t="shared" si="0"/>
        <v>10</v>
      </c>
      <c r="J12">
        <f>_xlfn.RANK.AVG(F12, F$2:$F$13)</f>
        <v>2</v>
      </c>
      <c r="K12">
        <f t="shared" si="1"/>
        <v>2</v>
      </c>
      <c r="L12">
        <f t="shared" si="2"/>
        <v>4</v>
      </c>
    </row>
    <row r="13" spans="1:12" x14ac:dyDescent="0.2">
      <c r="A13" t="s">
        <v>21</v>
      </c>
      <c r="B13" t="s">
        <v>19</v>
      </c>
      <c r="C13" t="s">
        <v>3</v>
      </c>
      <c r="D13" s="2">
        <v>1.7361111111111112E-4</v>
      </c>
      <c r="E13" s="1">
        <v>3.2719999999999998</v>
      </c>
      <c r="F13" s="1">
        <v>4.1153499999999896</v>
      </c>
      <c r="G13" s="1">
        <v>3.2906</v>
      </c>
      <c r="H13">
        <v>2.4E-2</v>
      </c>
      <c r="I13">
        <f t="shared" si="0"/>
        <v>5</v>
      </c>
      <c r="J13">
        <f>_xlfn.RANK.AVG(F13, F$2:$F$13)</f>
        <v>4</v>
      </c>
      <c r="K13">
        <f t="shared" si="1"/>
        <v>5</v>
      </c>
      <c r="L13">
        <f t="shared" si="2"/>
        <v>8</v>
      </c>
    </row>
    <row r="14" spans="1:12" x14ac:dyDescent="0.2">
      <c r="A14" t="s">
        <v>24</v>
      </c>
      <c r="E14">
        <f>AVERAGE(E2:E13)</f>
        <v>3.1860833333333329</v>
      </c>
      <c r="F14">
        <f>AVERAGE(F2:F13)</f>
        <v>3.930912499999998</v>
      </c>
      <c r="G14">
        <f>AVERAGE(G2:G13)</f>
        <v>3.2515541666666627</v>
      </c>
      <c r="H14">
        <f>AVERAGE(H2:H13)</f>
        <v>2.4000000000000004E-2</v>
      </c>
    </row>
    <row r="17" spans="1:14" x14ac:dyDescent="0.2">
      <c r="A17" t="s">
        <v>31</v>
      </c>
      <c r="I17">
        <f>CORREL(I2:I13, $L$2:$L$13)</f>
        <v>-0.31971787502550425</v>
      </c>
      <c r="J17">
        <f>CORREL(J2:J13, $L$2:$L$13)</f>
        <v>-0.16375793598867291</v>
      </c>
      <c r="K17">
        <f>CORREL(K2:K13, $L$2:$L$13)</f>
        <v>0.17155593294051447</v>
      </c>
    </row>
    <row r="18" spans="1:14" x14ac:dyDescent="0.2">
      <c r="A18" t="s">
        <v>32</v>
      </c>
      <c r="I18">
        <f>PEARSON(E2:E13, $H$2:$H$13)</f>
        <v>0.26339559218739989</v>
      </c>
      <c r="J18">
        <f>PEARSON(F2:F13, $H$2:$H$13)</f>
        <v>0.11110789533485733</v>
      </c>
      <c r="K18">
        <f>PEARSON(G2:G13, $H$2:$H$13)</f>
        <v>-0.19073558421812414</v>
      </c>
    </row>
    <row r="19" spans="1:14" x14ac:dyDescent="0.2">
      <c r="A19" t="s">
        <v>33</v>
      </c>
      <c r="J19">
        <f>CORREL(I2:I13, J2:J13)</f>
        <v>4.8951048951048966E-2</v>
      </c>
      <c r="K19">
        <f>CORREL(I2:I13, K2:K13)</f>
        <v>-0.63636363636363646</v>
      </c>
      <c r="M19" s="1"/>
      <c r="N19" s="1"/>
    </row>
    <row r="20" spans="1:14" x14ac:dyDescent="0.2">
      <c r="A20" t="s">
        <v>34</v>
      </c>
      <c r="J20">
        <f>PEARSON(E2:E13,F2:F13)</f>
        <v>0.22415153850064751</v>
      </c>
      <c r="K20">
        <f>PEARSON(E2:E13,G2:G13)</f>
        <v>-0.33754880805818588</v>
      </c>
      <c r="M20" s="1"/>
      <c r="N20" s="1"/>
    </row>
    <row r="21" spans="1:14" x14ac:dyDescent="0.2">
      <c r="M21" s="1"/>
      <c r="N21" s="1"/>
    </row>
    <row r="22" spans="1:14" x14ac:dyDescent="0.2">
      <c r="M22" s="1"/>
      <c r="N22" s="1"/>
    </row>
    <row r="23" spans="1:14" x14ac:dyDescent="0.2">
      <c r="M23" s="1"/>
      <c r="N23" s="1"/>
    </row>
    <row r="24" spans="1:14" x14ac:dyDescent="0.2">
      <c r="M24" s="1"/>
      <c r="N24" s="1"/>
    </row>
    <row r="25" spans="1:14" x14ac:dyDescent="0.2">
      <c r="M25" s="1"/>
      <c r="N25" s="1"/>
    </row>
    <row r="26" spans="1:14" x14ac:dyDescent="0.2">
      <c r="M26" s="1"/>
      <c r="N26" s="1"/>
    </row>
    <row r="27" spans="1:14" x14ac:dyDescent="0.2">
      <c r="M27" s="1"/>
      <c r="N27" s="1"/>
    </row>
    <row r="28" spans="1:14" x14ac:dyDescent="0.2">
      <c r="M28" s="1"/>
      <c r="N28" s="1"/>
    </row>
    <row r="29" spans="1:14" x14ac:dyDescent="0.2">
      <c r="M29" s="1"/>
      <c r="N29" s="1"/>
    </row>
    <row r="30" spans="1:14" x14ac:dyDescent="0.2">
      <c r="M30" s="1"/>
      <c r="N3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Libri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2024-07-16T10:09:07Z</dcterms:modified>
</cp:coreProperties>
</file>