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db5bef28c90cef88/ISEC/PA/TP_PA/"/>
    </mc:Choice>
  </mc:AlternateContent>
  <xr:revisionPtr revIDLastSave="1020" documentId="8_{986A1525-35C6-4315-8CBC-A398834F60FA}" xr6:coauthVersionLast="47" xr6:coauthVersionMax="47" xr10:uidLastSave="{89593B46-8639-4070-9489-C7F9C2E46CC7}"/>
  <bookViews>
    <workbookView xWindow="-28920" yWindow="-120" windowWidth="29040" windowHeight="15840" activeTab="2" xr2:uid="{571B48B5-5D3A-4135-9BE4-89FB72B0D477}"/>
  </bookViews>
  <sheets>
    <sheet name="To-do" sheetId="4" r:id="rId1"/>
    <sheet name="Infos gerais" sheetId="2" r:id="rId2"/>
    <sheet name="Enunciado-indice" sheetId="8" r:id="rId3"/>
    <sheet name="Enunciado-main" sheetId="3" r:id="rId4"/>
    <sheet name="Enunciado-extra" sheetId="9" r:id="rId5"/>
  </sheets>
  <definedNames>
    <definedName name="__2" localSheetId="0" hidden="1">'To-do'!$A$1:$P$2</definedName>
    <definedName name="__c" localSheetId="0" hidden="1">'To-do'!$A$1:$P$2</definedName>
    <definedName name="_1" localSheetId="0" hidden="1">'To-do'!$A$1:$P$2</definedName>
    <definedName name="_13" localSheetId="0" hidden="1">'To-do'!$A$1:$P$2</definedName>
    <definedName name="_33" localSheetId="0" hidden="1">'To-do'!$A$1:$P$2</definedName>
    <definedName name="_filterDatabase2" localSheetId="0" hidden="1">'To-do'!$A$1:$J$2</definedName>
    <definedName name="_xlnm._FilterDatabase" localSheetId="0" hidden="1">'To-do'!$A$1:$P$27</definedName>
    <definedName name="main" localSheetId="0" hidden="1">'To-do'!$A$1:$P$2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5" i="4" l="1"/>
  <c r="O5" i="4"/>
  <c r="N5" i="4"/>
  <c r="M5" i="4"/>
  <c r="P4" i="4"/>
  <c r="O4" i="4"/>
  <c r="N4" i="4"/>
  <c r="M4" i="4"/>
  <c r="I4" i="4"/>
  <c r="E4" i="4"/>
  <c r="M10" i="4"/>
  <c r="N10" i="4"/>
  <c r="O10" i="4"/>
  <c r="P10" i="4"/>
  <c r="M11" i="4"/>
  <c r="N11" i="4"/>
  <c r="O11" i="4"/>
  <c r="P11" i="4"/>
  <c r="N6" i="4" l="1"/>
  <c r="N7" i="4"/>
  <c r="N8" i="4"/>
  <c r="N9" i="4"/>
  <c r="N12" i="4"/>
  <c r="N13" i="4"/>
  <c r="N14" i="4"/>
  <c r="N15" i="4"/>
  <c r="N16" i="4"/>
  <c r="N17" i="4"/>
  <c r="N18" i="4"/>
  <c r="N19" i="4"/>
  <c r="N20" i="4"/>
  <c r="N21" i="4"/>
  <c r="N22" i="4"/>
  <c r="N23" i="4"/>
  <c r="N24" i="4"/>
  <c r="N25" i="4"/>
  <c r="N26" i="4"/>
  <c r="N27" i="4"/>
  <c r="L2" i="4"/>
  <c r="M2" i="4"/>
  <c r="N2" i="4"/>
  <c r="O2" i="4"/>
  <c r="P2" i="4"/>
  <c r="E3" i="4"/>
  <c r="I3" i="4"/>
  <c r="L3" i="4"/>
  <c r="M3" i="4"/>
  <c r="N3" i="4"/>
  <c r="O3" i="4"/>
  <c r="P3" i="4"/>
  <c r="P27" i="4"/>
  <c r="O27" i="4"/>
  <c r="M27" i="4"/>
  <c r="I27" i="4"/>
  <c r="E27" i="4"/>
  <c r="P26" i="4"/>
  <c r="O26" i="4"/>
  <c r="M26" i="4"/>
  <c r="I26" i="4"/>
  <c r="E26" i="4"/>
  <c r="P25" i="4"/>
  <c r="O25" i="4"/>
  <c r="M25" i="4"/>
  <c r="I25" i="4"/>
  <c r="E25" i="4"/>
  <c r="P24" i="4"/>
  <c r="O24" i="4"/>
  <c r="M24" i="4"/>
  <c r="I24" i="4"/>
  <c r="E24" i="4"/>
  <c r="P23" i="4"/>
  <c r="O23" i="4"/>
  <c r="M23" i="4"/>
  <c r="I23" i="4"/>
  <c r="E23" i="4"/>
  <c r="P22" i="4"/>
  <c r="O22" i="4"/>
  <c r="M22" i="4"/>
  <c r="I22" i="4"/>
  <c r="E22" i="4"/>
  <c r="P21" i="4"/>
  <c r="O21" i="4"/>
  <c r="M21" i="4"/>
  <c r="I21" i="4"/>
  <c r="E21" i="4"/>
  <c r="P20" i="4"/>
  <c r="O20" i="4"/>
  <c r="M20" i="4"/>
  <c r="I20" i="4"/>
  <c r="E20" i="4"/>
  <c r="P19" i="4"/>
  <c r="O19" i="4"/>
  <c r="M19" i="4"/>
  <c r="I19" i="4"/>
  <c r="E19" i="4"/>
  <c r="P18" i="4"/>
  <c r="O18" i="4"/>
  <c r="M18" i="4"/>
  <c r="I18" i="4"/>
  <c r="E18" i="4"/>
  <c r="P17" i="4"/>
  <c r="O17" i="4"/>
  <c r="M17" i="4"/>
  <c r="I17" i="4"/>
  <c r="E17" i="4"/>
  <c r="P16" i="4"/>
  <c r="O16" i="4"/>
  <c r="M16" i="4"/>
  <c r="I16" i="4"/>
  <c r="E16" i="4"/>
  <c r="P15" i="4"/>
  <c r="O15" i="4"/>
  <c r="M15" i="4"/>
  <c r="I15" i="4"/>
  <c r="E15" i="4"/>
  <c r="P14" i="4"/>
  <c r="O14" i="4"/>
  <c r="M14" i="4"/>
  <c r="I14" i="4"/>
  <c r="E14" i="4"/>
  <c r="P13" i="4"/>
  <c r="O13" i="4"/>
  <c r="M13" i="4"/>
  <c r="I13" i="4"/>
  <c r="E13" i="4"/>
  <c r="P12" i="4"/>
  <c r="O12" i="4"/>
  <c r="M12" i="4"/>
  <c r="I12" i="4"/>
  <c r="E12" i="4"/>
  <c r="I11" i="4"/>
  <c r="E11" i="4"/>
  <c r="I10" i="4"/>
  <c r="E10" i="4"/>
  <c r="P9" i="4"/>
  <c r="O9" i="4"/>
  <c r="M9" i="4"/>
  <c r="I9" i="4"/>
  <c r="E9" i="4"/>
  <c r="P8" i="4"/>
  <c r="O8" i="4"/>
  <c r="M8" i="4"/>
  <c r="I8" i="4"/>
  <c r="E8" i="4"/>
  <c r="P7" i="4"/>
  <c r="O7" i="4"/>
  <c r="M7" i="4"/>
  <c r="I7" i="4"/>
  <c r="E7" i="4"/>
  <c r="P6" i="4"/>
  <c r="O6" i="4"/>
  <c r="M6" i="4"/>
  <c r="I6" i="4"/>
  <c r="E6" i="4"/>
  <c r="I5" i="4"/>
  <c r="E5" i="4"/>
  <c r="AB1" i="4"/>
  <c r="W1" i="4"/>
  <c r="Y1" i="4" s="1"/>
  <c r="U1" i="4"/>
  <c r="L4" i="4" l="1"/>
  <c r="L5" i="4" s="1"/>
  <c r="K5" i="4" s="1"/>
  <c r="K4" i="4" l="1"/>
  <c r="L6" i="4" l="1"/>
  <c r="L7" i="4" l="1"/>
  <c r="K6" i="4"/>
  <c r="K7" i="4" l="1"/>
  <c r="L8" i="4"/>
  <c r="L9" i="4" l="1"/>
  <c r="K8" i="4"/>
  <c r="K9" i="4" l="1"/>
  <c r="L10" i="4"/>
  <c r="K10" i="4" l="1"/>
  <c r="L11" i="4"/>
  <c r="K11" i="4" l="1"/>
  <c r="L12" i="4"/>
  <c r="K12" i="4" l="1"/>
  <c r="L13" i="4"/>
  <c r="K13" i="4" l="1"/>
  <c r="L14" i="4"/>
  <c r="K14" i="4" l="1"/>
  <c r="L15" i="4"/>
  <c r="L16" i="4" l="1"/>
  <c r="K15" i="4"/>
  <c r="L17" i="4" l="1"/>
  <c r="K16" i="4"/>
  <c r="L18" i="4" l="1"/>
  <c r="K17" i="4"/>
  <c r="L19" i="4" l="1"/>
  <c r="K18" i="4"/>
  <c r="L20" i="4" l="1"/>
  <c r="K19" i="4"/>
  <c r="K20" i="4" l="1"/>
  <c r="L21" i="4"/>
  <c r="K21" i="4" l="1"/>
  <c r="L22" i="4"/>
  <c r="K22" i="4" l="1"/>
  <c r="L23" i="4"/>
  <c r="K23" i="4" l="1"/>
  <c r="L24" i="4"/>
  <c r="K24" i="4" l="1"/>
  <c r="L25" i="4"/>
  <c r="K25" i="4" l="1"/>
  <c r="L26" i="4"/>
  <c r="L27" i="4" l="1"/>
  <c r="K27" i="4" s="1"/>
  <c r="K26" i="4"/>
</calcChain>
</file>

<file path=xl/sharedStrings.xml><?xml version="1.0" encoding="utf-8"?>
<sst xmlns="http://schemas.openxmlformats.org/spreadsheetml/2006/main" count="485" uniqueCount="278">
  <si>
    <t>Active</t>
  </si>
  <si>
    <t>Periodo</t>
  </si>
  <si>
    <t>Disciplinas</t>
  </si>
  <si>
    <t>Task</t>
  </si>
  <si>
    <t>Status</t>
  </si>
  <si>
    <t>Level</t>
  </si>
  <si>
    <t>Horas</t>
  </si>
  <si>
    <t>Horas Previstas</t>
  </si>
  <si>
    <t>Dias Previstos</t>
  </si>
  <si>
    <t>Deadline</t>
  </si>
  <si>
    <t>Danger Zone</t>
  </si>
  <si>
    <t>Time to spare h</t>
  </si>
  <si>
    <t>Dias  prazo</t>
  </si>
  <si>
    <t>Dias intervalo</t>
  </si>
  <si>
    <t>Semanas  prazo</t>
  </si>
  <si>
    <t>Meses Prazo</t>
  </si>
  <si>
    <t>estudo - h/dias</t>
  </si>
  <si>
    <t>Estudo - h/Semana</t>
  </si>
  <si>
    <t>Dias</t>
  </si>
  <si>
    <t>horas</t>
  </si>
  <si>
    <t>estudo - N.A. h/dias</t>
  </si>
  <si>
    <t>No</t>
  </si>
  <si>
    <t>-</t>
  </si>
  <si>
    <t>Done</t>
  </si>
  <si>
    <t>Aulas</t>
  </si>
  <si>
    <t>N.A.</t>
  </si>
  <si>
    <t>1-high</t>
  </si>
  <si>
    <t>Yes</t>
  </si>
  <si>
    <t>TP Meta 1</t>
  </si>
  <si>
    <t>2-TP</t>
  </si>
  <si>
    <t>Semana pausa Pascoa</t>
  </si>
  <si>
    <t>TP Meta 2</t>
  </si>
  <si>
    <t>Semana pausa 1 Avaliações</t>
  </si>
  <si>
    <t>PA</t>
  </si>
  <si>
    <t>Semana pausa Queima</t>
  </si>
  <si>
    <t>Semana pausa 2 Avaliações</t>
  </si>
  <si>
    <t>Exames de recurso 01-07 a 14-07</t>
  </si>
  <si>
    <t xml:space="preserve"> --&gt; Exame</t>
  </si>
  <si>
    <t>Exames de recurso 15-07 a 26-07</t>
  </si>
  <si>
    <t>Colegas</t>
  </si>
  <si>
    <t>Carlos Santos</t>
  </si>
  <si>
    <t>Leonardo Sousa</t>
  </si>
  <si>
    <t>Email</t>
  </si>
  <si>
    <t xml:space="preserve">a2019129243@isec.pt -- leodgsousa@gmail.com  </t>
  </si>
  <si>
    <t>a2003035578@isec.pt</t>
  </si>
  <si>
    <t>Verificamos os nossos horários na altura</t>
  </si>
  <si>
    <t>Proponho reuniões de organização de 15 em 15 dias 1h após a saída do enunciado</t>
  </si>
  <si>
    <t>Além disso podemos depois organizar outras reuniuões de trabalho à medida das necessidades</t>
  </si>
  <si>
    <t>Aulas - ínicio</t>
  </si>
  <si>
    <t>Subject</t>
  </si>
  <si>
    <t>Dados</t>
  </si>
  <si>
    <t>d1</t>
  </si>
  <si>
    <t>d2</t>
  </si>
  <si>
    <t>d3</t>
  </si>
  <si>
    <t>d4</t>
  </si>
  <si>
    <t xml:space="preserve">Classificação dos estudantes matriculados na UC de PoE com vista à sua seriação (i.e., um valor decimal compreendido entre 0.0 e 1.0) e informação acerca dos alunos terem a possibilidade de realizar estágio ou, pelo contrário, apenas terem acesso a projetos; </t>
  </si>
  <si>
    <t>Recolha de propostas;</t>
  </si>
  <si>
    <t>Info adicional</t>
  </si>
  <si>
    <t>Candidaturas, em que os estudantes indicam quais os projetos ou estágios que pretendem e qual a ordem de preferência;</t>
  </si>
  <si>
    <t>Interfaces</t>
  </si>
  <si>
    <t>Código fonte</t>
  </si>
  <si>
    <t>cf1</t>
  </si>
  <si>
    <t>O modelo não deve incluir qualquer tipo de interação com o utilizador e a interface com o utilizador não deve incluir lógica de negócio - A estrutura do projeto, em termos de packages</t>
  </si>
  <si>
    <t>A aplicação deve ser desenvolvida seguindo o padrão State (FSM - Finite-State Machine), segundo uma abordagem polimórfica e organização semelhante à apresentada durante as aulas</t>
  </si>
  <si>
    <t>cf2</t>
  </si>
  <si>
    <t>Para o efeito, considera-se a existência de fases distintas no processo de gestão dos projetos e estágios, cada uma possibilitando um leque específico de funcionalidades</t>
  </si>
  <si>
    <t>cf3</t>
  </si>
  <si>
    <t>(note que a organização da FSM não é necessariamente um decalque exato do processo de gestão explicado a seguir).</t>
  </si>
  <si>
    <t>Alternar entre os modos de gestão de alunos, docentes e propostas de estágios ou
projetos. Quando a aplicação está num destes modos não deve disponibilizar as uncionalidades relativas aos outros. Por exemplo, quando a aplicação está no modo de gestão de alunos não deve permitir operações relativas à gestão de docentes ou propostas.</t>
  </si>
  <si>
    <t>Inserção, consulta, edição e eliminação dos dados referentes a alunos matriculados na
UC de PoE (modo de gestão de alunos), sendo estes caracterizados por: número de
estudante (long); nome; endereço de email; sigla do curso (“LEI” ou “LEI-PL”); sigla do
ramo (“DA”, “RAS” ou “SI”); classificação (double); possibilidade de aceder a estágios
além de projetos (boolean).</t>
  </si>
  <si>
    <t>Inserção, consulta, edição e eliminação dos dados referentes a docentes (modo de gestão de docentes), sendo estes caracterizados por um endereço de email e um nome. Os docentes poderão ter o papel de orientador ou proponente de projeto.</t>
  </si>
  <si>
    <t>Inserção, consulta, edição e eliminação dos dados referentes a propostas (modo de
gestão de propostas), existindo três tipos:</t>
  </si>
  <si>
    <t>T1 - Estágio. Dados a gerir: código de identificação (String e único, ex.: “P010”);
área(s) de destino (“RAS”, “DA” e/ou “SI”); título; identificação da entidade de
acolhimento (ex: “ISEC”, “Tecnologias do Passado, Lda.”). O estágio poderá ter a
indicação do aluno (número de aluno) ao qual deve ser atribuído.</t>
  </si>
  <si>
    <t>T2 - Projeto (proposto por docente): Dados a gerir: código de identificação
(String e único, ex.: “P010”); ramo(s) de destino (“RAS”, “DA” e/ou “SI”); título;
docente proponente (previamente registado). O projeto poderá ter a indicação
do aluno ao qual deve ser atribuído (através de um número do aluno registado).</t>
  </si>
  <si>
    <t>T3 - Estágio/projeto autoproposto por um aluno. Dados a gerir: código de
identificação (String e único, ex.: “P010”); título; número do estudante
proponente (o estágio/projeto fica com uma atribuição prévia ao aluno em
questão, ou seja, ser-lhe-á automaticamente atribuído o estágio/projecto). Um
aluno tem que estar registado previamente e apenas poderá apresentar uma
proposta.</t>
  </si>
  <si>
    <t>Fechar a fase (bloqueio das operações desta fase, não sendo possíveis futuras
alterações, mantendo-se a possibilidade de consultar os dados). Apenas deverá ser
permitido o fecho da fase se, para cada ramo, o número total de propostas for igual ou
superior ao número de alunos.</t>
  </si>
  <si>
    <t>Avançar para a fase seguinte (mesmo sem esta fase estar fechada).</t>
  </si>
  <si>
    <t>Configuração - Fase1</t>
  </si>
  <si>
    <t>Config1</t>
  </si>
  <si>
    <t>Config2</t>
  </si>
  <si>
    <t>Config3</t>
  </si>
  <si>
    <t>Config4</t>
  </si>
  <si>
    <t>Config4 a</t>
  </si>
  <si>
    <t>Config4 b</t>
  </si>
  <si>
    <t>Config4 c</t>
  </si>
  <si>
    <t>Config6</t>
  </si>
  <si>
    <t>Config5</t>
  </si>
  <si>
    <t>Candidatura - Fase 2</t>
  </si>
  <si>
    <t>Candidat1</t>
  </si>
  <si>
    <t>Candidat2</t>
  </si>
  <si>
    <t>Candidat3</t>
  </si>
  <si>
    <t>Candidat4</t>
  </si>
  <si>
    <t>Inserção, consulta, edição e eliminação de candidaturas, as quais correspondem à indicação das propostas pretendidas (códigos de identificação das propostas). As opções devem ser indicadas por ordem de preferência (a mais preferida em primeiro lugar). Não deverão ser permitidas escolhas de projetos ou estágios que tenham uma atribuição prévia de aluno.</t>
  </si>
  <si>
    <t>Obtenção de listas de alunos:
▪ Com autoproposta.
▪ Com candidatura já registada.
▪ Sem candidatura registada.</t>
  </si>
  <si>
    <t>Obtenção de listas de propostas de projecto/estágio de acordo com os seguintes
critérios (podem ser indicados 0 ou mais filtros):
▪ Autopropostas de alunos.
▪ Propostas de docentes.
▪ Propostas com candidaturas.
▪ Propostas sem candidatura.</t>
  </si>
  <si>
    <t xml:space="preserve"> Fechar a fase (inclui passagem para a fase seguinte e bloqueio das operações desta fase,
não sendo possíveis futuras alterações, mantendo-se a possibilidade de consultar os
dados). Esta fase não poderá ser fechada, caso a anterior ainda se mantenha em aberto.</t>
  </si>
  <si>
    <t>Candidat5</t>
  </si>
  <si>
    <t>Candidat6</t>
  </si>
  <si>
    <t>Propostas - Fase 3</t>
  </si>
  <si>
    <t xml:space="preserve">Atribuição automática das autopropostas ou propostas de docentes com aluno
associado (trata-se, no fundo, de confirmar a associação entre aluno e proposta que
ficou prevista quando a proposta foi inserida). </t>
  </si>
  <si>
    <t>Esta será a única forma de atribuição
permitida, caso a fase anterior ainda esteja aberta.</t>
  </si>
  <si>
    <t xml:space="preserve">Atribuição automática de uma proposta disponível aos alunos ainda sem atribuições
definidas, com base nas suas classificações, restrição de acesso a estágios e opções
indicadas no processo de candidatura. </t>
  </si>
  <si>
    <t>Em situação de empate o processo deverá ser interrompido, para solicitar ao utilizador a resolução do conflito. Durante essa fase, o utilizador deverá poder consultar os dados completos dos alunos envolvidos, bem como das propostas incluídas nas candidaturas desses alunos. Resolvido o conflito, deverá ser retomado o processo de atribuição automática.</t>
  </si>
  <si>
    <t>Descrição</t>
  </si>
  <si>
    <t>Tema</t>
  </si>
  <si>
    <t>Propostas1</t>
  </si>
  <si>
    <t>Propostas2</t>
  </si>
  <si>
    <t>Propostas3</t>
  </si>
  <si>
    <t>Propostas4</t>
  </si>
  <si>
    <t>Propostas5</t>
  </si>
  <si>
    <t>Propostas6</t>
  </si>
  <si>
    <t>Remoção manual de uma atribuição previamente realizada ou de todas as atribuições (excepto as autopropostas ou propostas de docentes com aluno associado). É eliminada a associação aluno-proposta, mas não são eliminados os dados do aluno nem os dados da proposta.</t>
  </si>
  <si>
    <t>Obtenção de listas de alunos (incluindo indicação dos seus dados) que respeitam um dos
seguintes critérios:
▪ Têm autoproposta associada.
▪ Têm candidatura já registada.
▪ Têm proposta atribuída (com indicação de qual a ordem de preferência, sendo uma autoproposta interpretada como ordem “1”).
▪ Não têm qualquer proposta atribuída.</t>
  </si>
  <si>
    <t xml:space="preserve">A gestão manual deverá permitir operações de undo e redo.
 </t>
  </si>
  <si>
    <t xml:space="preserve">Atribuição manual de propostas disponíveis aos alunos sem atribuição ainda definida.
 </t>
  </si>
  <si>
    <t xml:space="preserve">Avançar para a fase seguinte (mesmo sem esta fase estar fechada).
 </t>
  </si>
  <si>
    <t xml:space="preserve">Informação acerca dos docentes que farão a orientação de cada projeto ou estágio.
 </t>
  </si>
  <si>
    <t>Propostas7</t>
  </si>
  <si>
    <t>Propostas8</t>
  </si>
  <si>
    <t>Propostas9</t>
  </si>
  <si>
    <t>Propostas10</t>
  </si>
  <si>
    <t>Obtenção de listas de propostas de projecto estágio de acordo com os seguintes critérios
(podem ser indicados 0 ou mais filtros):
▪ Autopropostas de alunos.
▪ Propostas de docentes.
▪ Propostas disponíveis (não atribuídas a alunos).
▪ Propostas atribuídas.</t>
  </si>
  <si>
    <t>Fechar a fase (inclui passagem para a fase seguinte e bloqueio das operações desta fase,
não sendo possíveis futuras alterações, mantendo-se a possibilidade de consultar os
dados). Apenas será possível fechar esta fase se todos os alunos com candidaturas
submetidas possuírem projeto atribuído.</t>
  </si>
  <si>
    <t xml:space="preserve">Regresso à fase anterior para consulta de dados ou realizar alterações (caso essa fase
não esteja fechada).
 </t>
  </si>
  <si>
    <t xml:space="preserve">
 </t>
  </si>
  <si>
    <t>Orientadores - Fase 4</t>
  </si>
  <si>
    <t>As funcionalidades disponíveis na fase de atribuição de orientadores são as seguintes: o Associação automática dos docentes proponentes de projetos como orientador dos mesmos. Tal como no caso da atribuição automática de alunos às suas autopropostas, trata-se de confirmar a associação proposta-docente que ficou prevista na altura da criação da proposta.</t>
  </si>
  <si>
    <t xml:space="preserve">A gestão da atribuição manual de orientações deve permitir operações de undo e redo.
 </t>
  </si>
  <si>
    <t xml:space="preserve">Atribuição, consulta, alteração e eliminação de um orientador do ISEC (docente) aos alunos com propostas atribuídas.
 </t>
  </si>
  <si>
    <t>Obtenção de dados diversos sobre atribuição de orientadores, incluindo:
▪ lista de estudantes com proposta atribuída e com orientador associado.
▪ lista de estudantes com proposta atribuída mas sem orientador associado.
▪ número de orientações por docente, em média, mínimo, máximo, e por docente especificado.</t>
  </si>
  <si>
    <t xml:space="preserve"> Fechar fase (inclui passagem para a fase seguinte e bloqueio das operações desta fase,
não sendo possíveis futuras alterações)</t>
  </si>
  <si>
    <t xml:space="preserve">Regresso à fase anterior para consulta de dados ou realizar alterações (caso essa fase não esteja fechada).
 </t>
  </si>
  <si>
    <t>Regresso à fase anterior para consulta de dados ou realizar alterações (caso essa fase não esteja fechada).</t>
  </si>
  <si>
    <t>Orientadores1</t>
  </si>
  <si>
    <t>Orientadores2</t>
  </si>
  <si>
    <t>Orientadores3</t>
  </si>
  <si>
    <t>Orientadores4</t>
  </si>
  <si>
    <t>Orientadores5</t>
  </si>
  <si>
    <t>Orientadores6</t>
  </si>
  <si>
    <t>Orientadores7</t>
  </si>
  <si>
    <t>Orientadores8</t>
  </si>
  <si>
    <t>Consulta - Fase 4</t>
  </si>
  <si>
    <t>Atingida esta fase não será possível regressar a qualquer uma das fases anteriores.</t>
  </si>
  <si>
    <t>Consulta1</t>
  </si>
  <si>
    <t>Consulta2</t>
  </si>
  <si>
    <t>Consulta3</t>
  </si>
  <si>
    <t>Consulta4</t>
  </si>
  <si>
    <t>Consulta5</t>
  </si>
  <si>
    <t>Consulta6</t>
  </si>
  <si>
    <t xml:space="preserve">
▪ lista de estudantes com propostas atribuídas.
</t>
  </si>
  <si>
    <t xml:space="preserve">▪ lista de estudantes sem propostas atribuídas e com opções de candidatura.
 </t>
  </si>
  <si>
    <t xml:space="preserve">▪ conjunto de propostas disponíveis.
</t>
  </si>
  <si>
    <t xml:space="preserve">▪ conjunto de propostas atribuídas.
</t>
  </si>
  <si>
    <t xml:space="preserve">▪ número de orientações por docente, em média, mínimo, máximo, e por docente
especificado.
</t>
  </si>
  <si>
    <t xml:space="preserve">▪ outros dados (poderão ser incluídas outras listagens que sejam consideradas
pertinentes pelo grupo).
 </t>
  </si>
  <si>
    <t>cf4</t>
  </si>
  <si>
    <t>Regras Adicionais</t>
  </si>
  <si>
    <t xml:space="preserve">
 Outras indicações
 </t>
  </si>
  <si>
    <t xml:space="preserve">
 Consulta - As funcionalidades disponíveis na fase de consulta são as seguintes - Obtenção de dados diversos sobre todo o processo:
 </t>
  </si>
  <si>
    <t xml:space="preserve">
 Atribuição de orientadores - As funcionalidades disponíveis na fase de atribuição de orientadores são as seguintes:
 </t>
  </si>
  <si>
    <t xml:space="preserve">
 Atribuição de propostas - As funcionalidades disponíveis na fase de atribuição de propostas são as seguintes:
 </t>
  </si>
  <si>
    <t xml:space="preserve">
  Opções de candidatura - As funcionalidades disponíveis na fase de candidaturas são as seguintes:
 </t>
  </si>
  <si>
    <t xml:space="preserve">
 Configuração - As funcionalidades disponíveis na fase de configuração dizem respeito à gestão de alunos, docentes e propostas de estágio ou projeto
 </t>
  </si>
  <si>
    <t xml:space="preserve">
 Apresentar uma divisão clara entre o modelo e a interface com o utilizador
 </t>
  </si>
  <si>
    <t xml:space="preserve">
 A aplicação será alimentada com diversos tipos de dados consoante a fase em que se encontra o processo de gestão:
 </t>
  </si>
  <si>
    <t xml:space="preserve">
 Aplicação de apoio ao processo de gestão de projetos e estágios do Departamento de Engenharia Informática e de Sistemas do ISEC
 </t>
  </si>
  <si>
    <t>RA1</t>
  </si>
  <si>
    <t>RA2</t>
  </si>
  <si>
    <t>RA3</t>
  </si>
  <si>
    <t>RA4</t>
  </si>
  <si>
    <t>RA5</t>
  </si>
  <si>
    <t>RA6</t>
  </si>
  <si>
    <r>
      <t xml:space="preserve">A aplicação </t>
    </r>
    <r>
      <rPr>
        <u/>
        <sz val="11"/>
        <color theme="1"/>
        <rFont val="Calibri"/>
        <family val="2"/>
        <scheme val="minor"/>
      </rPr>
      <t>não deve</t>
    </r>
    <r>
      <rPr>
        <sz val="11"/>
        <color theme="1"/>
        <rFont val="Calibri"/>
        <family val="2"/>
        <scheme val="minor"/>
      </rPr>
      <t xml:space="preserve"> permitir a definição de propostas com o mesmo código ou previamente associadas ao mesmo estudante (número de aluno). </t>
    </r>
  </si>
  <si>
    <t xml:space="preserve"> (por exemplo, quando se edita um docente apenas se podem efectuar correções ao seu nome. </t>
  </si>
  <si>
    <t xml:space="preserve"> (ex.: opção de candidatura sem correspondência na lista de propostas)</t>
  </si>
  <si>
    <t>Também não deverá ser permitida a existência de docentes e alunos com endereços de e-mail iguais, nem alunos com números repetidos. Estes campos, que servem de identificador para as diversas entidades, não podem ser passíveis de alteração.</t>
  </si>
  <si>
    <t>Também devem ser identificadas e tratadas situações de inconsistência</t>
  </si>
  <si>
    <t>Para além das diversas listagens e possibilidades de informação indicadas para as diversas fases, poderão ser incluídas outras consultas que sejam consideradas relevantes.</t>
  </si>
  <si>
    <t>Fase 1 – importar a partir de ficheiro CSV os dados de alunos inscritos na UC de PoE, de propostas de projeto e estágio e de docentes. Também deve ser possível exportar esta informação para ficheiros CSV;</t>
  </si>
  <si>
    <t>Interfaces1</t>
  </si>
  <si>
    <t>Meta 1</t>
  </si>
  <si>
    <t>Meta 2</t>
  </si>
  <si>
    <r>
      <t xml:space="preserve">
 As interfaces com o utilizador desenvolvidas, tanto em modo texto (</t>
    </r>
    <r>
      <rPr>
        <u/>
        <sz val="11"/>
        <color theme="4" tint="-0.249977111117893"/>
        <rFont val="Calibri"/>
        <family val="2"/>
        <scheme val="minor"/>
      </rPr>
      <t>primeira meta</t>
    </r>
    <r>
      <rPr>
        <sz val="11"/>
        <color theme="4" tint="-0.249977111117893"/>
        <rFont val="Calibri"/>
        <family val="2"/>
        <scheme val="minor"/>
      </rPr>
      <t>) como gráfico (</t>
    </r>
    <r>
      <rPr>
        <u/>
        <sz val="11"/>
        <color theme="4" tint="-0.249977111117893"/>
        <rFont val="Calibri"/>
        <family val="2"/>
        <scheme val="minor"/>
      </rPr>
      <t>segunda meta</t>
    </r>
    <r>
      <rPr>
        <sz val="11"/>
        <color theme="4" tint="-0.249977111117893"/>
        <rFont val="Calibri"/>
        <family val="2"/>
        <scheme val="minor"/>
      </rPr>
      <t xml:space="preserve">), devem possibilitar:
 </t>
    </r>
  </si>
  <si>
    <t xml:space="preserve">
 Devem permitir a introdução dos dados referido, manualmente (teclado e rato) e por leitura de informação disp. em ficheiros no formatoCSV (comma-separated values) 
 </t>
  </si>
  <si>
    <t>Interfaces2</t>
  </si>
  <si>
    <t>Interfaces3</t>
  </si>
  <si>
    <t>Interfaces4</t>
  </si>
  <si>
    <t>Fase 2 – importar a partir de ficheiro CSV os dados referentes às opções indicadas pelos estudantes nas suas candidaturas. Também deve ser possível exportar esta informação para ficheiros CSV.</t>
  </si>
  <si>
    <t>Fase 3 – exportar para ficheiro CSV os dados referentes aos alunos inscritos na UC de PoE, incluindo opções de candidatura, proposta atribuída e ordem desta nas suas opções de candidatura;</t>
  </si>
  <si>
    <t xml:space="preserve"> Fases 4 e 5 – exportar para ficheiro CSV os dados referentes aos alunos inscritos na UC de PoE, incluindo opções de candidatura, proposta atribuída, ordem desta nas suas opções de candidatura e orientador atribuído.</t>
  </si>
  <si>
    <t>Interfaces5</t>
  </si>
  <si>
    <t>Deverão ser disponibilizadas opções para eliminar todos os dados, permitindo a especificação da operação por tipos (alunos, propostas, docentes, ...).</t>
  </si>
  <si>
    <t>A importação referida nos pontos anteriores corresponde à inserção de novos elementos sem eliminação dos eventualmente já existentes, devendo ser observadas as restrições quanto à não duplicação de códigos, endereços de email, atribuições prévias de propostas a alunos, etc., já anteriormente referidas.</t>
  </si>
  <si>
    <t>Interfaces6</t>
  </si>
  <si>
    <t>Interfaces7</t>
  </si>
  <si>
    <t>Todas as operações devem garantir a consistência dos dados (um exemplo entre outros que deverá ser identificado: eliminação de um aluno que realizou uma autoproposta - neste caso a proposta também deverá ser eliminada).</t>
  </si>
  <si>
    <t>Primeira meta, que inclui o modelo da aplicação pretendida utilizando os padrões apresentados
nas aulas e interface com o utilizador em modo texto (consola): 2 de maio (8h00);</t>
  </si>
  <si>
    <t xml:space="preserve"> Segunda meta, correspondente à funcionalidade completa da aplicação, incluindo uma interface
com o utilizador em modo gráfico baseada em JavaFX: 20 de junho (8h00).</t>
  </si>
  <si>
    <t xml:space="preserve">
 Outras regras
 </t>
  </si>
  <si>
    <t>Infos gerais</t>
  </si>
  <si>
    <t>geral1</t>
  </si>
  <si>
    <t>geral2</t>
  </si>
  <si>
    <t>geral3</t>
  </si>
  <si>
    <t>geral4</t>
  </si>
  <si>
    <t>geral5</t>
  </si>
  <si>
    <t>geral6</t>
  </si>
  <si>
    <t>geral7</t>
  </si>
  <si>
    <t>As entregas correspondentes às duas metas do trabalho devem ser feitas através do Nónio-InforEstudante num ficheiro compactado no formato ZIP e apenas neste formato. O nome deste ficheiro deve obrigatoriamente incluir o primeiro nome, o último nome e o número de estudante (do Nónio) dos elementos do grupo.
Exemplo: Antonio-Ferreira-202006104_Nelson-Pacheco-202007205.zip)</t>
  </si>
  <si>
    <t>O ficheiro ZIP deve conter, pelo menos:
● O projeto com todo o código fonte produzido (projeto IntelliJ ou Visual Studio Code, sem
diretórios de output da compilação: bin, out ou similares).
● Eventuais ficheiros adicionais de dados e recursos auxiliares necessários à execução do
programa, caso não estejam incluídos nos diretórios do projeto referidos no ponto anterior).
● O relatório em formato PDF</t>
  </si>
  <si>
    <t>A primeira meta será sujeita a defesa para 1/3 dos grupos. Na segunda meta todos os trabalhos serão
sujeitos a defesa, as quais incluem a apresentação, explicação e discussão do trabalho apresentado,
podendo ainda incluir a realização de alterações ao que foi entregue.</t>
  </si>
  <si>
    <t>À primeira meta do trabalho corresponde um coeficiente (fator multiplicativo) igual a 0.8 ou 1.0 e à
segunda fase 12 valores. A classificação final será o resultado da multiplicação do coeficiente da primeira
meta com o resultado obtido na segunda.</t>
  </si>
  <si>
    <t>Relatório</t>
  </si>
  <si>
    <t>Relat1</t>
  </si>
  <si>
    <t>Relat2</t>
  </si>
  <si>
    <t>Relat3</t>
  </si>
  <si>
    <t>Relat4</t>
  </si>
  <si>
    <t>Relat5</t>
  </si>
  <si>
    <t xml:space="preserve">
 O  relatório deve incluir em ambas as fases:
 </t>
  </si>
  <si>
    <r>
      <rPr>
        <u/>
        <sz val="11"/>
        <color theme="1"/>
        <rFont val="Calibri"/>
        <family val="2"/>
        <scheme val="minor"/>
      </rPr>
      <t>Não é admitido</t>
    </r>
    <r>
      <rPr>
        <sz val="11"/>
        <color theme="1"/>
        <rFont val="Calibri"/>
        <family val="2"/>
        <scheme val="minor"/>
      </rPr>
      <t xml:space="preserve"> o recurso a bibliotecas externas à Java API ou JavaFX para implementação das
funcionalidades da aplicação (por exemplo, bibliotecas para ler/escrever ficheiros CSV). A utilização de
bibliotecas externas implicará uma forte penalização no trabalho.</t>
    </r>
  </si>
  <si>
    <t xml:space="preserve">Uma descrição sintética acerca das opções e decisões tomadas na implementação (máximo de uma página).
 </t>
  </si>
  <si>
    <t xml:space="preserve"> O diagrama da máquina de estados que controla o apoio ao processo de gestão da UC de PoE, devidamente explicado; neste diagrama, o nome atribuído às transições de estado deve corresponder ao nome dado às funções da hierarquia de estados a que correspondem e o nome dos estados deve também corresponder ao nome das classes que os representam.
 </t>
  </si>
  <si>
    <t xml:space="preserve">Diagramas de outros padrões de programação que tenham eventualmente sido aplicados no trabalho.
 </t>
  </si>
  <si>
    <t xml:space="preserve">Descrição sucinta das classes utilizadas no programa (o que representam e os objetivos).
 </t>
  </si>
  <si>
    <t xml:space="preserve">Descrição sucinta do relacionamento entre as classes (podem ser usados diagramas UML). 
 </t>
  </si>
  <si>
    <t>Relat6</t>
  </si>
  <si>
    <t xml:space="preserve">Em ambas as metas, para cada funcionalidade da aplicação, a indicação de cumprido/implementado totalmente ou parcialmente (especificar o que foi efetivamente cumprido neste caso) ou não cumprido / implementado (especificar a razão). O uso de uma tabela pode simplificar a elaboração desta parte. 
 </t>
  </si>
  <si>
    <t>Estrutura de projeto</t>
  </si>
  <si>
    <t>Estrutura1</t>
  </si>
  <si>
    <t>Estrutura2</t>
  </si>
  <si>
    <t>Estrutura3</t>
  </si>
  <si>
    <t>Estrutura4</t>
  </si>
  <si>
    <t>Estrutura5</t>
  </si>
  <si>
    <t xml:space="preserve">
 A aplicação deve estar organizada em packages, incluindo os seguintes (podem existir outros):
 </t>
  </si>
  <si>
    <t xml:space="preserve">A aplicação deve estar organizada em packages, incluindo os seguintes (podem existir outros):
 </t>
  </si>
  <si>
    <t xml:space="preserve">pt.isec.pa.apoio_poe.model – tem a classe que constitui a fachada de acesso à lógica, que internamente distribui as responsabilidades que lhe são pedidas, gerindo a dinâmica de processamento através de uma máquina de estados. Esta classe apenas existirá na segunda meta. Na primeira meta a interface deverá aceder às funcionalidades através da classe Context da FSM.
 </t>
  </si>
  <si>
    <t xml:space="preserve">pt.isec.pa.apoio_poe.model.fsm – contém a hierarquia dos estados.
 </t>
  </si>
  <si>
    <t xml:space="preserve">pt.isec.pa.apoio_poe.model.data – contém as classes que representam as estruturas de dados e
que disponibilizam toda a funcionalidade.
 </t>
  </si>
  <si>
    <t xml:space="preserve">pt.isec.pa.apoio_poe.ui.text – classe(s) que implementa(m) a interface em modo texto.
 </t>
  </si>
  <si>
    <t>Estrutura6</t>
  </si>
  <si>
    <t xml:space="preserve">pt.isec.pa.apoio_poe.ui.gui – classes que implementam a interface em modo gráfico em JavaFx
(apenas na segunda meta).
 </t>
  </si>
  <si>
    <t>Exemplo de ficheiro CSV com dados dos alunos:
2022987654,Carlos Picoto,a2022987654@isec.pt,LEI-PL,SI,0.123,true
2015123456,Fernanda Gaspar,a2015123456@isec.pt,LEI,DA,0.37,true
2019999999,Mário Tavares,a2019999999@isec.pt,LEI,DA,0.37,false
2020111111,Rute Miranda,a2020111111@isec.pt,LEI,RAS,0.37,true</t>
  </si>
  <si>
    <t>Exemplo de ficheiro CSV com dados dos docentes:
Álvaro Santos,ans@isec.pt
João Durães,jduraes@isec.pt
José Marinho,fafe@isec.pt
Ricardo Silva,rmc.silva@isec.pt
Sarah Cunha,sarah.cunha@isec.pt</t>
  </si>
  <si>
    <t>Exemplo de ficheiro CSV com dados dos projetos (nota: assume-se que não existem vírgulas no contexto
das Strings; caso queiram suportar a vírgula, poderão obrigar a que as Strings onde isso acontece sejam
indicadas entre aspas “”):
T1,P010,DA,Aplicação para gestão de condomínios,Caves e Sótãos.Lda
T2,P027,RAS|SI|DA,Shared Wallet,ans@isec.pt,2022987654
T3,P007,Comunicação através de sinais de fumo,a2020111111@isec.pt
T2,P023,DA,Registo de presenças e ausências,jduraes@isec.pt
T1,P031,DA|SI,Controlo de estacionamento,Rotundas.SA</t>
  </si>
  <si>
    <t>Exemplo de ficheiro CSV com dados das candidaturas:
2015123456,P010,P031,P023
2019999999,P010,P023</t>
  </si>
  <si>
    <t>RA7</t>
  </si>
  <si>
    <t>RA8</t>
  </si>
  <si>
    <t xml:space="preserve">Devem ser seguidos os padrões apresentados nas aulas.
 </t>
  </si>
  <si>
    <t xml:space="preserve"> Deve ser aplicado, de forma adequada, o padrão State (“máquina de estados”) para concretizar a
lógica de controlo do processo de gestão dos projetos e estágios.
 </t>
  </si>
  <si>
    <t xml:space="preserve">A aplicação deve apresentar toda a informação necessária ao acompanhamento e verificação do
bom funcionamento da aplicação.
 </t>
  </si>
  <si>
    <t>RA9</t>
  </si>
  <si>
    <t xml:space="preserve">Em ambas as fases do trabalho, o código deve ser estruturado de maneira que a lógica não dependa da forma de interação com o utilizador (na lógica não pode ser pedida ou mostrada informação ao utilizador). Nas classes relacionadas com a interação com o utilizador não pode haver processamento de regras nem alteração direta dos dados internos da lógica. </t>
  </si>
  <si>
    <t xml:space="preserve">
Implementação das 5 fases da aplicação em modo texto, sem as operações de undo e
redo mencionadas. A introdução dos dados é realizada apenas por importação de
informação a partir de ficheiros CSV, não sendo necessário disponibilizar as
funcionalidades de edição e remoção de dados.
</t>
  </si>
  <si>
    <t xml:space="preserve">Gravação/carregamento do estado da aplicação usando um formato binário (deverá
incluir toda a informação necessária à continuação do normal funcionamento da
aplicação após a sua interrupção)..
 </t>
  </si>
  <si>
    <t xml:space="preserve">Objetivos e requisitos Meta1 </t>
  </si>
  <si>
    <t>ObjetivosM1</t>
  </si>
  <si>
    <t>ObjetivosM2</t>
  </si>
  <si>
    <t>Objetivos e requisitos Meta2</t>
  </si>
  <si>
    <t xml:space="preserve">
Os objetivos da meta 1 do trabalho prático são os seguintes:
 </t>
  </si>
  <si>
    <t xml:space="preserve">
Os objetivos da meta 2 do trabalho prático são os seguintes:
 </t>
  </si>
  <si>
    <t xml:space="preserve">
Inclusão das operações de undo e redo. Não é necessário manter a possibilidade de fazer
undo/redo após interrupção da aplicação (“sair e voltar a entrar”).
</t>
  </si>
  <si>
    <t>ObjetivosM3</t>
  </si>
  <si>
    <t xml:space="preserve">Introdução e gestão de dados realizada de forma interactiva na IU (mantendo-se a possibilidade de importar os dados a partir de ficheiros CSV).
 </t>
  </si>
  <si>
    <t xml:space="preserve">Implementação da aplicação com uma interface com o utilizador (IU) em modo gráfico (JavaFX).
 </t>
  </si>
  <si>
    <t>ObjetivosM4</t>
  </si>
  <si>
    <t>ObjetivosM5</t>
  </si>
  <si>
    <t xml:space="preserve">No contexto da última fase, deverá permitir a apresentação de gráficos de resumo do processo, incluindo gráficos circulares (i.e., “queijo”, “pizza”, “pie”, …) para visualizar a distribuição dos estágios/projetos por ramos (“DA”,”RAS” e “SI”), percentagem e valores absolutos relativos às propostas atribuídas e não atribuídas, e gráficos de barras com as empresas com mais estágios (top 5) e docentes com mais orientações (top 5).
 </t>
  </si>
  <si>
    <t>A interface com o utilizador em modo gráfico deve permitir ter um painel de resumo da entidade que se encontra a ser gerida em cada momento. Por exemplo, quando se faz a gestão das candidaturas deverá existir um painel que informe sobre o número total de alunos, número de alunos com candidatura, etc. A atualização deste tipo de painel, bem como outras atualizações de informação, deverão estar de acordo com o padrão de notificações assíncronas estudado nas aulas (deve obrigatoriamente ser usado JavaFX).</t>
  </si>
  <si>
    <t>ObjetivosM6</t>
  </si>
  <si>
    <t>ObjetivosM7</t>
  </si>
  <si>
    <t xml:space="preserve"> Código devidamente comentado usando JavaDoc.
 </t>
  </si>
  <si>
    <t xml:space="preserve">Soluções básicas não significativamente distintas de uma interface com o utilizador em
modo texto serão penalizadas. Espera-se que as interfaces com o utilizador sejam
apelativas, intuitivas e funcionais.
 </t>
  </si>
  <si>
    <t>Short-subject</t>
  </si>
  <si>
    <t>Excel -Tab</t>
  </si>
  <si>
    <t>Order</t>
  </si>
  <si>
    <t>order</t>
  </si>
  <si>
    <t>Enunciado-main</t>
  </si>
  <si>
    <t>Enunciado-extra</t>
  </si>
  <si>
    <t>Preparação TP - Leitura enunciado + Reunião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</si>
</sst>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theme="4" tint="-0.499984740745262"/>
      <name val="Calibri"/>
      <family val="2"/>
      <scheme val="minor"/>
    </font>
    <font>
      <sz val="11"/>
      <color theme="2" tint="-0.749992370372631"/>
      <name val="Calibri"/>
      <family val="2"/>
      <scheme val="minor"/>
    </font>
    <font>
      <sz val="11"/>
      <color theme="8" tint="-0.499984740745262"/>
      <name val="Calibri"/>
      <family val="2"/>
      <scheme val="minor"/>
    </font>
    <font>
      <sz val="8"/>
      <name val="Calibri"/>
      <family val="2"/>
      <scheme val="minor"/>
    </font>
    <font>
      <sz val="11"/>
      <color theme="4" tint="-0.249977111117893"/>
      <name val="Calibri"/>
      <family val="2"/>
      <scheme val="minor"/>
    </font>
    <font>
      <sz val="11"/>
      <color theme="2" tint="-0.499984740745262"/>
      <name val="Calibri"/>
      <family val="2"/>
      <scheme val="minor"/>
    </font>
    <font>
      <u/>
      <sz val="11"/>
      <color theme="1"/>
      <name val="Calibri"/>
      <family val="2"/>
      <scheme val="minor"/>
    </font>
    <font>
      <u/>
      <sz val="11"/>
      <color theme="4" tint="-0.249977111117893"/>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right"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164" fontId="0" fillId="0" borderId="1" xfId="1" applyNumberFormat="1" applyFont="1" applyBorder="1" applyAlignment="1">
      <alignment horizontal="center" vertical="center"/>
    </xf>
    <xf numFmtId="14" fontId="4" fillId="0" borderId="1" xfId="0" applyNumberFormat="1" applyFont="1" applyBorder="1" applyAlignment="1">
      <alignment horizontal="center" vertical="center" wrapText="1"/>
    </xf>
    <xf numFmtId="9" fontId="3" fillId="3" borderId="1" xfId="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0" fontId="5" fillId="0" borderId="1" xfId="0" applyFont="1" applyBorder="1" applyAlignment="1">
      <alignment horizontal="center" vertical="center"/>
    </xf>
    <xf numFmtId="1" fontId="5"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0" fontId="0" fillId="0" borderId="0" xfId="0"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left" vertical="center"/>
    </xf>
    <xf numFmtId="1" fontId="6" fillId="4" borderId="1" xfId="0" applyNumberFormat="1" applyFont="1" applyFill="1" applyBorder="1" applyAlignment="1">
      <alignment horizontal="center" vertical="center" wrapText="1"/>
    </xf>
    <xf numFmtId="14" fontId="6" fillId="4" borderId="1" xfId="0" applyNumberFormat="1" applyFont="1" applyFill="1" applyBorder="1" applyAlignment="1">
      <alignment horizontal="center" vertical="center" wrapText="1"/>
    </xf>
    <xf numFmtId="164" fontId="3" fillId="0" borderId="1" xfId="1" applyNumberFormat="1" applyFont="1" applyBorder="1" applyAlignment="1">
      <alignment horizontal="center" vertical="center"/>
    </xf>
    <xf numFmtId="164" fontId="3" fillId="4" borderId="1" xfId="1" applyNumberFormat="1" applyFont="1" applyFill="1" applyBorder="1" applyAlignment="1">
      <alignment horizontal="center" vertical="center"/>
    </xf>
    <xf numFmtId="0" fontId="5" fillId="0" borderId="1" xfId="0" applyFont="1" applyBorder="1"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xf>
    <xf numFmtId="0" fontId="0" fillId="0" borderId="0" xfId="0" applyFill="1"/>
    <xf numFmtId="2" fontId="2" fillId="0" borderId="1" xfId="0" applyNumberFormat="1" applyFont="1" applyBorder="1" applyAlignment="1">
      <alignment horizontal="center" vertical="center"/>
    </xf>
    <xf numFmtId="0" fontId="0" fillId="0" borderId="0" xfId="0" applyAlignment="1">
      <alignment horizontal="center" vertical="center" wrapText="1"/>
    </xf>
    <xf numFmtId="0" fontId="2" fillId="2" borderId="5" xfId="0" applyFont="1" applyFill="1" applyBorder="1" applyAlignment="1">
      <alignment horizontal="center" vertical="center"/>
    </xf>
    <xf numFmtId="0" fontId="8" fillId="2" borderId="5" xfId="0" applyFont="1" applyFill="1" applyBorder="1" applyAlignment="1">
      <alignment horizontal="left" vertical="center" wrapText="1"/>
    </xf>
    <xf numFmtId="9" fontId="8" fillId="2" borderId="5" xfId="1"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xf>
    <xf numFmtId="9" fontId="0" fillId="0" borderId="5" xfId="1" applyFont="1" applyBorder="1" applyAlignment="1">
      <alignment horizontal="center" vertical="center"/>
    </xf>
    <xf numFmtId="0" fontId="0" fillId="0" borderId="5" xfId="0" applyBorder="1" applyAlignment="1">
      <alignment horizontal="left" vertical="center" wrapText="1"/>
    </xf>
    <xf numFmtId="0" fontId="9" fillId="0" borderId="5" xfId="0" applyFont="1" applyBorder="1" applyAlignment="1">
      <alignment horizontal="left" vertical="center" wrapText="1"/>
    </xf>
    <xf numFmtId="9" fontId="9" fillId="0" borderId="5" xfId="1" applyFont="1" applyBorder="1" applyAlignment="1">
      <alignment horizontal="center" vertical="center"/>
    </xf>
    <xf numFmtId="0" fontId="9" fillId="0" borderId="5" xfId="0" applyFont="1" applyBorder="1" applyAlignment="1">
      <alignment horizontal="left" vertical="center" indent="6"/>
    </xf>
    <xf numFmtId="0" fontId="0" fillId="0" borderId="0" xfId="0" applyBorder="1" applyAlignment="1">
      <alignment horizontal="center" vertical="center"/>
    </xf>
    <xf numFmtId="0" fontId="0" fillId="0" borderId="0" xfId="0" applyBorder="1" applyAlignment="1">
      <alignment horizontal="left" vertical="center" wrapText="1"/>
    </xf>
    <xf numFmtId="9" fontId="0" fillId="0" borderId="0" xfId="1" applyFont="1" applyBorder="1" applyAlignment="1">
      <alignment horizontal="center" vertical="center"/>
    </xf>
    <xf numFmtId="0" fontId="0" fillId="0" borderId="0" xfId="0" applyAlignment="1">
      <alignment horizontal="left" wrapText="1"/>
    </xf>
    <xf numFmtId="0" fontId="2" fillId="2" borderId="6" xfId="0" applyFont="1" applyFill="1" applyBorder="1" applyAlignment="1">
      <alignment horizontal="center" vertical="center"/>
    </xf>
    <xf numFmtId="0" fontId="8" fillId="2" borderId="6" xfId="0" applyFont="1" applyFill="1" applyBorder="1" applyAlignment="1">
      <alignment horizontal="left" vertical="center" wrapText="1"/>
    </xf>
    <xf numFmtId="9" fontId="8" fillId="2" borderId="6" xfId="1" applyFont="1" applyFill="1" applyBorder="1" applyAlignment="1">
      <alignment horizontal="center" vertical="center"/>
    </xf>
    <xf numFmtId="0" fontId="2"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0" borderId="5" xfId="0" applyFont="1" applyBorder="1" applyAlignment="1">
      <alignment horizontal="left" vertical="center" wrapText="1"/>
    </xf>
    <xf numFmtId="0" fontId="2" fillId="2" borderId="5" xfId="0" applyFont="1" applyFill="1" applyBorder="1" applyAlignment="1">
      <alignment horizontal="center" vertical="center" wrapText="1"/>
    </xf>
    <xf numFmtId="9" fontId="10" fillId="0" borderId="5" xfId="1" applyFont="1" applyBorder="1" applyAlignment="1">
      <alignment horizontal="center" vertical="center"/>
    </xf>
  </cellXfs>
  <cellStyles count="2">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namedSheetView name="Vista1" id="{CB380D28-28CC-431B-B696-97FEC754AE30}">
    <nsvFilter filterId="{1DFEF2CF-56CA-490E-A314-69BCB4A61519}" ref="A1:P27" tableId="0">
      <columnFilter colId="0">
        <filter colId="0">
          <x:filters>
            <x:filter val="Yes"/>
          </x:filters>
        </filter>
      </columnFilter>
    </nsvFilter>
  </namedSheetView>
</namedSheetView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A96AB-B58D-48CD-AD49-121AE86EA70D}">
  <sheetPr filterMode="1"/>
  <dimension ref="A1:AB1048427"/>
  <sheetViews>
    <sheetView zoomScale="115" zoomScaleNormal="115" workbookViewId="0">
      <pane ySplit="1" topLeftCell="A2" activePane="bottomLeft" state="frozen"/>
      <selection activeCell="A44" sqref="A44"/>
      <selection pane="bottomLeft" activeCell="K5" sqref="K5:P5"/>
    </sheetView>
  </sheetViews>
  <sheetFormatPr defaultRowHeight="15" x14ac:dyDescent="0.25"/>
  <cols>
    <col min="1" max="1" width="11.140625" style="19" customWidth="1"/>
    <col min="2" max="2" width="8.28515625" style="19" customWidth="1"/>
    <col min="3" max="3" width="13.7109375" style="19" customWidth="1"/>
    <col min="4" max="4" width="55.140625" bestFit="1" customWidth="1"/>
    <col min="5" max="6" width="13.7109375" customWidth="1"/>
    <col min="7" max="7" width="10.5703125" bestFit="1" customWidth="1"/>
    <col min="8" max="8" width="11.5703125" customWidth="1"/>
    <col min="9" max="9" width="6" customWidth="1"/>
    <col min="10" max="10" width="13.7109375" customWidth="1"/>
    <col min="11" max="11" width="7.42578125" customWidth="1"/>
    <col min="12" max="12" width="7.7109375" customWidth="1"/>
    <col min="13" max="13" width="5.85546875" customWidth="1"/>
    <col min="14" max="14" width="5.28515625" customWidth="1"/>
    <col min="15" max="15" width="8.7109375" customWidth="1"/>
    <col min="16" max="16" width="7.85546875" customWidth="1"/>
    <col min="17" max="17" width="6.7109375" customWidth="1"/>
    <col min="18" max="18" width="8.28515625" bestFit="1" customWidth="1"/>
    <col min="19" max="19" width="8.140625" bestFit="1" customWidth="1"/>
    <col min="20" max="20" width="15.28515625" customWidth="1"/>
    <col min="21" max="21" width="3" bestFit="1" customWidth="1"/>
    <col min="22" max="22" width="4.7109375" bestFit="1" customWidth="1"/>
    <col min="23" max="23" width="3" bestFit="1" customWidth="1"/>
    <col min="24" max="24" width="5.85546875" bestFit="1" customWidth="1"/>
    <col min="25" max="25" width="4" bestFit="1" customWidth="1"/>
    <col min="26" max="26" width="4" customWidth="1"/>
  </cols>
  <sheetData>
    <row r="1" spans="1:28" ht="45" x14ac:dyDescent="0.25">
      <c r="A1" s="1" t="s">
        <v>0</v>
      </c>
      <c r="B1" s="1" t="s">
        <v>1</v>
      </c>
      <c r="C1" s="1" t="s">
        <v>2</v>
      </c>
      <c r="D1" s="1" t="s">
        <v>3</v>
      </c>
      <c r="E1" s="1" t="s">
        <v>4</v>
      </c>
      <c r="F1" s="1" t="s">
        <v>5</v>
      </c>
      <c r="G1" s="1" t="s">
        <v>6</v>
      </c>
      <c r="H1" s="1" t="s">
        <v>7</v>
      </c>
      <c r="I1" s="1" t="s">
        <v>8</v>
      </c>
      <c r="J1" s="1" t="s">
        <v>9</v>
      </c>
      <c r="K1" s="2" t="s">
        <v>10</v>
      </c>
      <c r="L1" s="3" t="s">
        <v>11</v>
      </c>
      <c r="M1" s="1" t="s">
        <v>12</v>
      </c>
      <c r="N1" s="1" t="s">
        <v>13</v>
      </c>
      <c r="O1" s="1" t="s">
        <v>14</v>
      </c>
      <c r="P1" s="4" t="s">
        <v>15</v>
      </c>
      <c r="Q1" s="5"/>
      <c r="R1" s="6" t="s">
        <v>16</v>
      </c>
      <c r="S1" s="7">
        <v>2</v>
      </c>
      <c r="T1" s="6" t="s">
        <v>17</v>
      </c>
      <c r="U1" s="8">
        <f>S1*5</f>
        <v>10</v>
      </c>
      <c r="V1" s="8" t="s">
        <v>18</v>
      </c>
      <c r="W1" s="9" t="e">
        <f ca="1">#REF!-TODAY()</f>
        <v>#REF!</v>
      </c>
      <c r="X1" s="8" t="s">
        <v>19</v>
      </c>
      <c r="Y1" s="9" t="e">
        <f ca="1">W1*S1</f>
        <v>#REF!</v>
      </c>
      <c r="Z1" s="9"/>
      <c r="AA1" s="6" t="s">
        <v>20</v>
      </c>
      <c r="AB1" s="7">
        <f>S1*2</f>
        <v>4</v>
      </c>
    </row>
    <row r="2" spans="1:28" hidden="1" x14ac:dyDescent="0.25">
      <c r="A2" s="10" t="s">
        <v>21</v>
      </c>
      <c r="B2" s="11"/>
      <c r="C2" s="8" t="s">
        <v>22</v>
      </c>
      <c r="D2" s="8" t="s">
        <v>22</v>
      </c>
      <c r="E2" s="12">
        <v>0.01</v>
      </c>
      <c r="F2" s="8" t="s">
        <v>23</v>
      </c>
      <c r="G2" s="8">
        <v>1</v>
      </c>
      <c r="H2" s="8">
        <v>1</v>
      </c>
      <c r="I2" s="8"/>
      <c r="J2" s="13">
        <v>44197</v>
      </c>
      <c r="K2" s="14">
        <v>1</v>
      </c>
      <c r="L2" s="15">
        <f t="shared" ref="L2:L27" ca="1" si="0">IF(A2="NO",0,IF(B2="N.A.",((IF(J2&gt;TODAY(),1,IF(NOW()&lt;12,0.85,IF(NOW()&gt;16,0.5,IF(NOW()&gt;20,0.25,1)))))*(S$1*2)+((N2-1)*S$1))-(H2-G2)+L1,((IF(J2&gt;TODAY(),1,0.4))*N2*(S$1*1))-(H2-G2)+L1))</f>
        <v>0</v>
      </c>
      <c r="M2" s="30" t="str">
        <f t="shared" ref="M2:M27" ca="1" si="1">IF((J2-TODAY())&lt;0,"",(J2-TODAY()))</f>
        <v/>
      </c>
      <c r="N2" s="30" t="e">
        <f t="shared" ref="N2:N27" ca="1" si="2">IF(J1&lt;TODAY(),J2 - TODAY(),J2-J1)</f>
        <v>#VALUE!</v>
      </c>
      <c r="O2" s="30" t="str">
        <f t="shared" ref="O2:O27" ca="1" si="3">IF((J2-TODAY())/7&lt;0,"",(J2-TODAY())/7)</f>
        <v/>
      </c>
      <c r="P2" s="30" t="str">
        <f t="shared" ref="P2:P27" ca="1" si="4">IF((J2-TODAY())/30&lt;0,"",(J2-TODAY())/30)</f>
        <v/>
      </c>
    </row>
    <row r="3" spans="1:28" hidden="1" x14ac:dyDescent="0.25">
      <c r="A3" s="16" t="s">
        <v>21</v>
      </c>
      <c r="B3" s="10" t="s">
        <v>24</v>
      </c>
      <c r="C3" s="16" t="s">
        <v>22</v>
      </c>
      <c r="D3" s="26" t="s">
        <v>48</v>
      </c>
      <c r="E3" s="24" t="str">
        <f>IFERROR(IF(ISBLANK(#REF!),"",G3/H3),"")</f>
        <v/>
      </c>
      <c r="F3" s="16" t="s">
        <v>22</v>
      </c>
      <c r="G3" s="16">
        <v>0</v>
      </c>
      <c r="H3" s="17">
        <v>0</v>
      </c>
      <c r="I3" s="17">
        <f t="shared" ref="I3:I27" si="5">H3/$S$1</f>
        <v>0</v>
      </c>
      <c r="J3" s="18">
        <v>44616</v>
      </c>
      <c r="K3" s="14">
        <v>1</v>
      </c>
      <c r="L3" s="15">
        <f t="shared" ca="1" si="0"/>
        <v>0</v>
      </c>
      <c r="M3" s="17" t="str">
        <f t="shared" ca="1" si="1"/>
        <v/>
      </c>
      <c r="N3" s="17">
        <f t="shared" ca="1" si="2"/>
        <v>-37</v>
      </c>
      <c r="O3" s="17" t="str">
        <f t="shared" ca="1" si="3"/>
        <v/>
      </c>
      <c r="P3" s="17" t="str">
        <f t="shared" ca="1" si="4"/>
        <v/>
      </c>
    </row>
    <row r="4" spans="1:28" x14ac:dyDescent="0.25">
      <c r="A4" s="16" t="s">
        <v>27</v>
      </c>
      <c r="B4" s="10" t="s">
        <v>24</v>
      </c>
      <c r="C4" s="16" t="s">
        <v>33</v>
      </c>
      <c r="D4" s="26" t="s">
        <v>277</v>
      </c>
      <c r="E4" s="24">
        <f>IFERROR(IF(ISBLANK(#REF!),"",G4/H4),"")</f>
        <v>0.6</v>
      </c>
      <c r="F4" s="16" t="s">
        <v>29</v>
      </c>
      <c r="G4" s="16">
        <v>3</v>
      </c>
      <c r="H4" s="17">
        <v>5</v>
      </c>
      <c r="I4" s="17">
        <f t="shared" si="5"/>
        <v>2.5</v>
      </c>
      <c r="J4" s="18">
        <v>44656</v>
      </c>
      <c r="K4" s="14">
        <f t="shared" ref="K4:K27" ca="1" si="6">IFERROR(IF(A4="NO",0,1-IFERROR(IF(E4+(IFERROR(L4*0.5/(H4-G4),1))&gt;1,1,E4+(IFERROR(L4*0.5/(H4-G4),1))),"")),0)</f>
        <v>0</v>
      </c>
      <c r="L4" s="15">
        <f t="shared" ca="1" si="0"/>
        <v>4</v>
      </c>
      <c r="M4" s="17">
        <f t="shared" ca="1" si="1"/>
        <v>3</v>
      </c>
      <c r="N4" s="17">
        <f t="shared" ca="1" si="2"/>
        <v>3</v>
      </c>
      <c r="O4" s="17">
        <f t="shared" ca="1" si="3"/>
        <v>0.42857142857142855</v>
      </c>
      <c r="P4" s="17">
        <f t="shared" ca="1" si="4"/>
        <v>0.1</v>
      </c>
    </row>
    <row r="5" spans="1:28" x14ac:dyDescent="0.25">
      <c r="A5" s="20" t="s">
        <v>27</v>
      </c>
      <c r="B5" s="20" t="s">
        <v>25</v>
      </c>
      <c r="C5" s="20" t="s">
        <v>25</v>
      </c>
      <c r="D5" s="21" t="s">
        <v>30</v>
      </c>
      <c r="E5" s="25" t="str">
        <f>IFERROR(IF(ISBLANK(#REF!),"",G5/H5),"")</f>
        <v/>
      </c>
      <c r="F5" s="20" t="s">
        <v>22</v>
      </c>
      <c r="G5" s="20">
        <v>0</v>
      </c>
      <c r="H5" s="22">
        <v>0</v>
      </c>
      <c r="I5" s="22">
        <f t="shared" si="5"/>
        <v>0</v>
      </c>
      <c r="J5" s="23">
        <v>44663</v>
      </c>
      <c r="K5" s="14">
        <f t="shared" ca="1" si="6"/>
        <v>0</v>
      </c>
      <c r="L5" s="15">
        <f t="shared" ca="1" si="0"/>
        <v>20</v>
      </c>
      <c r="M5" s="22">
        <f t="shared" ca="1" si="1"/>
        <v>10</v>
      </c>
      <c r="N5" s="17">
        <f t="shared" ca="1" si="2"/>
        <v>7</v>
      </c>
      <c r="O5" s="22">
        <f t="shared" ca="1" si="3"/>
        <v>1.4285714285714286</v>
      </c>
      <c r="P5" s="22">
        <f t="shared" ca="1" si="4"/>
        <v>0.33333333333333331</v>
      </c>
    </row>
    <row r="6" spans="1:28" x14ac:dyDescent="0.25">
      <c r="A6" s="20" t="s">
        <v>27</v>
      </c>
      <c r="B6" s="20" t="s">
        <v>25</v>
      </c>
      <c r="C6" s="20" t="s">
        <v>25</v>
      </c>
      <c r="D6" s="21" t="s">
        <v>30</v>
      </c>
      <c r="E6" s="25" t="str">
        <f>IFERROR(IF(ISBLANK(#REF!),"",G6/H6),"")</f>
        <v/>
      </c>
      <c r="F6" s="20" t="s">
        <v>22</v>
      </c>
      <c r="G6" s="20">
        <v>0</v>
      </c>
      <c r="H6" s="22">
        <v>0</v>
      </c>
      <c r="I6" s="22">
        <f t="shared" si="5"/>
        <v>0</v>
      </c>
      <c r="J6" s="23">
        <v>44664</v>
      </c>
      <c r="K6" s="14">
        <f t="shared" ca="1" si="6"/>
        <v>0</v>
      </c>
      <c r="L6" s="15">
        <f t="shared" ca="1" si="0"/>
        <v>24</v>
      </c>
      <c r="M6" s="22">
        <f t="shared" ca="1" si="1"/>
        <v>11</v>
      </c>
      <c r="N6" s="17">
        <f t="shared" ca="1" si="2"/>
        <v>1</v>
      </c>
      <c r="O6" s="22">
        <f t="shared" ca="1" si="3"/>
        <v>1.5714285714285714</v>
      </c>
      <c r="P6" s="22">
        <f t="shared" ca="1" si="4"/>
        <v>0.36666666666666664</v>
      </c>
    </row>
    <row r="7" spans="1:28" x14ac:dyDescent="0.25">
      <c r="A7" s="20" t="s">
        <v>27</v>
      </c>
      <c r="B7" s="20" t="s">
        <v>25</v>
      </c>
      <c r="C7" s="20" t="s">
        <v>25</v>
      </c>
      <c r="D7" s="21" t="s">
        <v>30</v>
      </c>
      <c r="E7" s="25" t="str">
        <f>IFERROR(IF(ISBLANK(#REF!),"",G7/H7),"")</f>
        <v/>
      </c>
      <c r="F7" s="20" t="s">
        <v>22</v>
      </c>
      <c r="G7" s="20">
        <v>0</v>
      </c>
      <c r="H7" s="22">
        <v>0</v>
      </c>
      <c r="I7" s="22">
        <f t="shared" si="5"/>
        <v>0</v>
      </c>
      <c r="J7" s="23">
        <v>44665</v>
      </c>
      <c r="K7" s="14">
        <f t="shared" ca="1" si="6"/>
        <v>0</v>
      </c>
      <c r="L7" s="15">
        <f t="shared" ca="1" si="0"/>
        <v>28</v>
      </c>
      <c r="M7" s="22">
        <f t="shared" ca="1" si="1"/>
        <v>12</v>
      </c>
      <c r="N7" s="17">
        <f t="shared" ca="1" si="2"/>
        <v>1</v>
      </c>
      <c r="O7" s="22">
        <f t="shared" ca="1" si="3"/>
        <v>1.7142857142857142</v>
      </c>
      <c r="P7" s="22">
        <f t="shared" ca="1" si="4"/>
        <v>0.4</v>
      </c>
    </row>
    <row r="8" spans="1:28" x14ac:dyDescent="0.25">
      <c r="A8" s="20" t="s">
        <v>27</v>
      </c>
      <c r="B8" s="20" t="s">
        <v>25</v>
      </c>
      <c r="C8" s="20" t="s">
        <v>25</v>
      </c>
      <c r="D8" s="21" t="s">
        <v>30</v>
      </c>
      <c r="E8" s="25" t="str">
        <f>IFERROR(IF(ISBLANK(#REF!),"",G8/H8),"")</f>
        <v/>
      </c>
      <c r="F8" s="20" t="s">
        <v>22</v>
      </c>
      <c r="G8" s="20">
        <v>0</v>
      </c>
      <c r="H8" s="22">
        <v>0</v>
      </c>
      <c r="I8" s="22">
        <f t="shared" si="5"/>
        <v>0</v>
      </c>
      <c r="J8" s="23">
        <v>44666</v>
      </c>
      <c r="K8" s="14">
        <f t="shared" ca="1" si="6"/>
        <v>0</v>
      </c>
      <c r="L8" s="15">
        <f t="shared" ca="1" si="0"/>
        <v>32</v>
      </c>
      <c r="M8" s="22">
        <f t="shared" ca="1" si="1"/>
        <v>13</v>
      </c>
      <c r="N8" s="17">
        <f t="shared" ca="1" si="2"/>
        <v>1</v>
      </c>
      <c r="O8" s="22">
        <f t="shared" ca="1" si="3"/>
        <v>1.8571428571428572</v>
      </c>
      <c r="P8" s="22">
        <f t="shared" ca="1" si="4"/>
        <v>0.43333333333333335</v>
      </c>
    </row>
    <row r="9" spans="1:28" x14ac:dyDescent="0.25">
      <c r="A9" s="20" t="s">
        <v>27</v>
      </c>
      <c r="B9" s="20" t="s">
        <v>25</v>
      </c>
      <c r="C9" s="20" t="s">
        <v>25</v>
      </c>
      <c r="D9" s="21" t="s">
        <v>32</v>
      </c>
      <c r="E9" s="25" t="str">
        <f>IFERROR(IF(ISBLANK(#REF!),"",G9/H9),"")</f>
        <v/>
      </c>
      <c r="F9" s="20" t="s">
        <v>22</v>
      </c>
      <c r="G9" s="20">
        <v>0</v>
      </c>
      <c r="H9" s="22">
        <v>0</v>
      </c>
      <c r="I9" s="22">
        <f t="shared" si="5"/>
        <v>0</v>
      </c>
      <c r="J9" s="23">
        <v>44683</v>
      </c>
      <c r="K9" s="14">
        <f t="shared" ca="1" si="6"/>
        <v>0</v>
      </c>
      <c r="L9" s="15">
        <f t="shared" ca="1" si="0"/>
        <v>68</v>
      </c>
      <c r="M9" s="22">
        <f t="shared" ca="1" si="1"/>
        <v>30</v>
      </c>
      <c r="N9" s="17">
        <f t="shared" ca="1" si="2"/>
        <v>17</v>
      </c>
      <c r="O9" s="22">
        <f t="shared" ca="1" si="3"/>
        <v>4.2857142857142856</v>
      </c>
      <c r="P9" s="22">
        <f t="shared" ca="1" si="4"/>
        <v>1</v>
      </c>
    </row>
    <row r="10" spans="1:28" x14ac:dyDescent="0.25">
      <c r="A10" s="16" t="s">
        <v>27</v>
      </c>
      <c r="B10" s="10" t="s">
        <v>24</v>
      </c>
      <c r="C10" s="16" t="s">
        <v>33</v>
      </c>
      <c r="D10" s="26" t="s">
        <v>28</v>
      </c>
      <c r="E10" s="24">
        <f>IFERROR(IF(ISBLANK(#REF!),"",G10/H10),"")</f>
        <v>0</v>
      </c>
      <c r="F10" s="16" t="s">
        <v>29</v>
      </c>
      <c r="G10" s="16">
        <v>0</v>
      </c>
      <c r="H10" s="17">
        <v>40</v>
      </c>
      <c r="I10" s="17">
        <f t="shared" si="5"/>
        <v>20</v>
      </c>
      <c r="J10" s="18">
        <v>44683</v>
      </c>
      <c r="K10" s="14">
        <f t="shared" ca="1" si="6"/>
        <v>0.65</v>
      </c>
      <c r="L10" s="15">
        <f t="shared" ca="1" si="0"/>
        <v>28</v>
      </c>
      <c r="M10" s="17">
        <f t="shared" ca="1" si="1"/>
        <v>30</v>
      </c>
      <c r="N10" s="17">
        <f t="shared" ca="1" si="2"/>
        <v>0</v>
      </c>
      <c r="O10" s="17">
        <f t="shared" ca="1" si="3"/>
        <v>4.2857142857142856</v>
      </c>
      <c r="P10" s="17">
        <f t="shared" ca="1" si="4"/>
        <v>1</v>
      </c>
    </row>
    <row r="11" spans="1:28" x14ac:dyDescent="0.25">
      <c r="A11" s="20" t="s">
        <v>27</v>
      </c>
      <c r="B11" s="20" t="s">
        <v>25</v>
      </c>
      <c r="C11" s="20" t="s">
        <v>25</v>
      </c>
      <c r="D11" s="21" t="s">
        <v>32</v>
      </c>
      <c r="E11" s="25" t="str">
        <f>IFERROR(IF(ISBLANK(#REF!),"",G11/H11),"")</f>
        <v/>
      </c>
      <c r="F11" s="20" t="s">
        <v>22</v>
      </c>
      <c r="G11" s="20">
        <v>0</v>
      </c>
      <c r="H11" s="22">
        <v>0</v>
      </c>
      <c r="I11" s="22">
        <f t="shared" si="5"/>
        <v>0</v>
      </c>
      <c r="J11" s="23">
        <v>44684</v>
      </c>
      <c r="K11" s="14">
        <f t="shared" ca="1" si="6"/>
        <v>0</v>
      </c>
      <c r="L11" s="15">
        <f t="shared" ca="1" si="0"/>
        <v>32</v>
      </c>
      <c r="M11" s="22">
        <f t="shared" ca="1" si="1"/>
        <v>31</v>
      </c>
      <c r="N11" s="17">
        <f t="shared" ca="1" si="2"/>
        <v>1</v>
      </c>
      <c r="O11" s="22">
        <f t="shared" ca="1" si="3"/>
        <v>4.4285714285714288</v>
      </c>
      <c r="P11" s="22">
        <f t="shared" ca="1" si="4"/>
        <v>1.0333333333333334</v>
      </c>
    </row>
    <row r="12" spans="1:28" x14ac:dyDescent="0.25">
      <c r="A12" s="20" t="s">
        <v>27</v>
      </c>
      <c r="B12" s="20" t="s">
        <v>25</v>
      </c>
      <c r="C12" s="20" t="s">
        <v>25</v>
      </c>
      <c r="D12" s="21" t="s">
        <v>32</v>
      </c>
      <c r="E12" s="25" t="str">
        <f>IFERROR(IF(ISBLANK(#REF!),"",G12/H12),"")</f>
        <v/>
      </c>
      <c r="F12" s="20" t="s">
        <v>22</v>
      </c>
      <c r="G12" s="20">
        <v>0</v>
      </c>
      <c r="H12" s="22">
        <v>0</v>
      </c>
      <c r="I12" s="22">
        <f t="shared" si="5"/>
        <v>0</v>
      </c>
      <c r="J12" s="23">
        <v>44685</v>
      </c>
      <c r="K12" s="14">
        <f t="shared" ca="1" si="6"/>
        <v>0</v>
      </c>
      <c r="L12" s="15">
        <f t="shared" ca="1" si="0"/>
        <v>36</v>
      </c>
      <c r="M12" s="22">
        <f t="shared" ca="1" si="1"/>
        <v>32</v>
      </c>
      <c r="N12" s="17">
        <f t="shared" ca="1" si="2"/>
        <v>1</v>
      </c>
      <c r="O12" s="22">
        <f t="shared" ca="1" si="3"/>
        <v>4.5714285714285712</v>
      </c>
      <c r="P12" s="22">
        <f t="shared" ca="1" si="4"/>
        <v>1.0666666666666667</v>
      </c>
    </row>
    <row r="13" spans="1:28" x14ac:dyDescent="0.25">
      <c r="A13" s="20" t="s">
        <v>27</v>
      </c>
      <c r="B13" s="20" t="s">
        <v>25</v>
      </c>
      <c r="C13" s="20" t="s">
        <v>25</v>
      </c>
      <c r="D13" s="21" t="s">
        <v>32</v>
      </c>
      <c r="E13" s="25" t="str">
        <f>IFERROR(IF(ISBLANK(#REF!),"",G13/H13),"")</f>
        <v/>
      </c>
      <c r="F13" s="20" t="s">
        <v>22</v>
      </c>
      <c r="G13" s="20">
        <v>0</v>
      </c>
      <c r="H13" s="22">
        <v>0</v>
      </c>
      <c r="I13" s="22">
        <f t="shared" si="5"/>
        <v>0</v>
      </c>
      <c r="J13" s="23">
        <v>44686</v>
      </c>
      <c r="K13" s="14">
        <f t="shared" ca="1" si="6"/>
        <v>0</v>
      </c>
      <c r="L13" s="15">
        <f t="shared" ca="1" si="0"/>
        <v>40</v>
      </c>
      <c r="M13" s="22">
        <f t="shared" ca="1" si="1"/>
        <v>33</v>
      </c>
      <c r="N13" s="17">
        <f t="shared" ca="1" si="2"/>
        <v>1</v>
      </c>
      <c r="O13" s="22">
        <f t="shared" ca="1" si="3"/>
        <v>4.7142857142857144</v>
      </c>
      <c r="P13" s="22">
        <f t="shared" ca="1" si="4"/>
        <v>1.1000000000000001</v>
      </c>
    </row>
    <row r="14" spans="1:28" ht="15" customHeight="1" x14ac:dyDescent="0.25">
      <c r="A14" s="20" t="s">
        <v>27</v>
      </c>
      <c r="B14" s="20" t="s">
        <v>25</v>
      </c>
      <c r="C14" s="20" t="s">
        <v>25</v>
      </c>
      <c r="D14" s="21" t="s">
        <v>32</v>
      </c>
      <c r="E14" s="25" t="str">
        <f>IFERROR(IF(ISBLANK(#REF!),"",G14/H14),"")</f>
        <v/>
      </c>
      <c r="F14" s="20" t="s">
        <v>22</v>
      </c>
      <c r="G14" s="20">
        <v>0</v>
      </c>
      <c r="H14" s="22">
        <v>0</v>
      </c>
      <c r="I14" s="22">
        <f t="shared" si="5"/>
        <v>0</v>
      </c>
      <c r="J14" s="23">
        <v>44687</v>
      </c>
      <c r="K14" s="14">
        <f t="shared" ca="1" si="6"/>
        <v>0</v>
      </c>
      <c r="L14" s="15">
        <f t="shared" ca="1" si="0"/>
        <v>44</v>
      </c>
      <c r="M14" s="22">
        <f t="shared" ca="1" si="1"/>
        <v>34</v>
      </c>
      <c r="N14" s="17">
        <f t="shared" ca="1" si="2"/>
        <v>1</v>
      </c>
      <c r="O14" s="22">
        <f t="shared" ca="1" si="3"/>
        <v>4.8571428571428568</v>
      </c>
      <c r="P14" s="22">
        <f t="shared" ca="1" si="4"/>
        <v>1.1333333333333333</v>
      </c>
    </row>
    <row r="15" spans="1:28" x14ac:dyDescent="0.25">
      <c r="A15" s="20" t="s">
        <v>27</v>
      </c>
      <c r="B15" s="20" t="s">
        <v>25</v>
      </c>
      <c r="C15" s="20" t="s">
        <v>25</v>
      </c>
      <c r="D15" s="21" t="s">
        <v>34</v>
      </c>
      <c r="E15" s="25" t="str">
        <f>IFERROR(IF(ISBLANK(#REF!),"",G15/H15),"")</f>
        <v/>
      </c>
      <c r="F15" s="20" t="s">
        <v>22</v>
      </c>
      <c r="G15" s="20">
        <v>0</v>
      </c>
      <c r="H15" s="22">
        <v>0</v>
      </c>
      <c r="I15" s="22">
        <f t="shared" si="5"/>
        <v>0</v>
      </c>
      <c r="J15" s="23">
        <v>44704</v>
      </c>
      <c r="K15" s="14">
        <f t="shared" ca="1" si="6"/>
        <v>0</v>
      </c>
      <c r="L15" s="15">
        <f t="shared" ca="1" si="0"/>
        <v>80</v>
      </c>
      <c r="M15" s="22">
        <f t="shared" ca="1" si="1"/>
        <v>51</v>
      </c>
      <c r="N15" s="17">
        <f t="shared" ca="1" si="2"/>
        <v>17</v>
      </c>
      <c r="O15" s="22">
        <f t="shared" ca="1" si="3"/>
        <v>7.2857142857142856</v>
      </c>
      <c r="P15" s="22">
        <f t="shared" ca="1" si="4"/>
        <v>1.7</v>
      </c>
    </row>
    <row r="16" spans="1:28" x14ac:dyDescent="0.25">
      <c r="A16" s="20" t="s">
        <v>27</v>
      </c>
      <c r="B16" s="20" t="s">
        <v>25</v>
      </c>
      <c r="C16" s="20" t="s">
        <v>25</v>
      </c>
      <c r="D16" s="21" t="s">
        <v>34</v>
      </c>
      <c r="E16" s="25" t="str">
        <f>IFERROR(IF(ISBLANK(#REF!),"",G16/H16),"")</f>
        <v/>
      </c>
      <c r="F16" s="20" t="s">
        <v>22</v>
      </c>
      <c r="G16" s="20">
        <v>0</v>
      </c>
      <c r="H16" s="22">
        <v>0</v>
      </c>
      <c r="I16" s="22">
        <f t="shared" si="5"/>
        <v>0</v>
      </c>
      <c r="J16" s="23">
        <v>44705</v>
      </c>
      <c r="K16" s="14">
        <f t="shared" ca="1" si="6"/>
        <v>0</v>
      </c>
      <c r="L16" s="15">
        <f t="shared" ca="1" si="0"/>
        <v>84</v>
      </c>
      <c r="M16" s="22">
        <f t="shared" ca="1" si="1"/>
        <v>52</v>
      </c>
      <c r="N16" s="17">
        <f t="shared" ca="1" si="2"/>
        <v>1</v>
      </c>
      <c r="O16" s="22">
        <f t="shared" ca="1" si="3"/>
        <v>7.4285714285714288</v>
      </c>
      <c r="P16" s="22">
        <f t="shared" ca="1" si="4"/>
        <v>1.7333333333333334</v>
      </c>
    </row>
    <row r="17" spans="1:16" ht="15" customHeight="1" x14ac:dyDescent="0.25">
      <c r="A17" s="20" t="s">
        <v>27</v>
      </c>
      <c r="B17" s="20" t="s">
        <v>25</v>
      </c>
      <c r="C17" s="20" t="s">
        <v>25</v>
      </c>
      <c r="D17" s="21" t="s">
        <v>34</v>
      </c>
      <c r="E17" s="25" t="str">
        <f>IFERROR(IF(ISBLANK(#REF!),"",G17/H17),"")</f>
        <v/>
      </c>
      <c r="F17" s="20" t="s">
        <v>22</v>
      </c>
      <c r="G17" s="20">
        <v>0</v>
      </c>
      <c r="H17" s="22">
        <v>0</v>
      </c>
      <c r="I17" s="22">
        <f t="shared" si="5"/>
        <v>0</v>
      </c>
      <c r="J17" s="23">
        <v>44706</v>
      </c>
      <c r="K17" s="14">
        <f t="shared" ca="1" si="6"/>
        <v>0</v>
      </c>
      <c r="L17" s="15">
        <f t="shared" ca="1" si="0"/>
        <v>88</v>
      </c>
      <c r="M17" s="22">
        <f t="shared" ca="1" si="1"/>
        <v>53</v>
      </c>
      <c r="N17" s="17">
        <f t="shared" ca="1" si="2"/>
        <v>1</v>
      </c>
      <c r="O17" s="22">
        <f t="shared" ca="1" si="3"/>
        <v>7.5714285714285712</v>
      </c>
      <c r="P17" s="22">
        <f t="shared" ca="1" si="4"/>
        <v>1.7666666666666666</v>
      </c>
    </row>
    <row r="18" spans="1:16" ht="15" customHeight="1" x14ac:dyDescent="0.25">
      <c r="A18" s="20" t="s">
        <v>27</v>
      </c>
      <c r="B18" s="20" t="s">
        <v>25</v>
      </c>
      <c r="C18" s="20" t="s">
        <v>25</v>
      </c>
      <c r="D18" s="21" t="s">
        <v>34</v>
      </c>
      <c r="E18" s="25" t="str">
        <f>IFERROR(IF(ISBLANK(#REF!),"",G18/H18),"")</f>
        <v/>
      </c>
      <c r="F18" s="20" t="s">
        <v>22</v>
      </c>
      <c r="G18" s="20">
        <v>0</v>
      </c>
      <c r="H18" s="22">
        <v>0</v>
      </c>
      <c r="I18" s="22">
        <f t="shared" si="5"/>
        <v>0</v>
      </c>
      <c r="J18" s="23">
        <v>44707</v>
      </c>
      <c r="K18" s="14">
        <f t="shared" ca="1" si="6"/>
        <v>0</v>
      </c>
      <c r="L18" s="15">
        <f t="shared" ca="1" si="0"/>
        <v>92</v>
      </c>
      <c r="M18" s="22">
        <f t="shared" ca="1" si="1"/>
        <v>54</v>
      </c>
      <c r="N18" s="17">
        <f t="shared" ca="1" si="2"/>
        <v>1</v>
      </c>
      <c r="O18" s="22">
        <f t="shared" ca="1" si="3"/>
        <v>7.7142857142857144</v>
      </c>
      <c r="P18" s="22">
        <f t="shared" ca="1" si="4"/>
        <v>1.8</v>
      </c>
    </row>
    <row r="19" spans="1:16" x14ac:dyDescent="0.25">
      <c r="A19" s="20" t="s">
        <v>27</v>
      </c>
      <c r="B19" s="20" t="s">
        <v>25</v>
      </c>
      <c r="C19" s="20" t="s">
        <v>25</v>
      </c>
      <c r="D19" s="21" t="s">
        <v>34</v>
      </c>
      <c r="E19" s="25" t="str">
        <f>IFERROR(IF(ISBLANK(#REF!),"",G19/H19),"")</f>
        <v/>
      </c>
      <c r="F19" s="20" t="s">
        <v>22</v>
      </c>
      <c r="G19" s="20">
        <v>0</v>
      </c>
      <c r="H19" s="22">
        <v>0</v>
      </c>
      <c r="I19" s="22">
        <f t="shared" si="5"/>
        <v>0</v>
      </c>
      <c r="J19" s="23">
        <v>44708</v>
      </c>
      <c r="K19" s="14">
        <f t="shared" ca="1" si="6"/>
        <v>0</v>
      </c>
      <c r="L19" s="15">
        <f t="shared" ca="1" si="0"/>
        <v>96</v>
      </c>
      <c r="M19" s="22">
        <f t="shared" ca="1" si="1"/>
        <v>55</v>
      </c>
      <c r="N19" s="17">
        <f t="shared" ca="1" si="2"/>
        <v>1</v>
      </c>
      <c r="O19" s="22">
        <f t="shared" ca="1" si="3"/>
        <v>7.8571428571428568</v>
      </c>
      <c r="P19" s="22">
        <f t="shared" ca="1" si="4"/>
        <v>1.8333333333333333</v>
      </c>
    </row>
    <row r="20" spans="1:16" x14ac:dyDescent="0.25">
      <c r="A20" s="16" t="s">
        <v>27</v>
      </c>
      <c r="B20" s="10" t="s">
        <v>24</v>
      </c>
      <c r="C20" s="16" t="s">
        <v>33</v>
      </c>
      <c r="D20" s="26" t="s">
        <v>31</v>
      </c>
      <c r="E20" s="24">
        <f>IFERROR(IF(ISBLANK(#REF!),"",G20/H20),"")</f>
        <v>0</v>
      </c>
      <c r="F20" s="16" t="s">
        <v>29</v>
      </c>
      <c r="G20" s="16">
        <v>0</v>
      </c>
      <c r="H20" s="17">
        <v>50</v>
      </c>
      <c r="I20" s="17">
        <f t="shared" si="5"/>
        <v>25</v>
      </c>
      <c r="J20" s="18">
        <v>44732</v>
      </c>
      <c r="K20" s="14">
        <f t="shared" ca="1" si="6"/>
        <v>6.0000000000000053E-2</v>
      </c>
      <c r="L20" s="15">
        <f t="shared" ca="1" si="0"/>
        <v>94</v>
      </c>
      <c r="M20" s="17">
        <f t="shared" ca="1" si="1"/>
        <v>79</v>
      </c>
      <c r="N20" s="17">
        <f t="shared" ca="1" si="2"/>
        <v>24</v>
      </c>
      <c r="O20" s="17">
        <f t="shared" ca="1" si="3"/>
        <v>11.285714285714286</v>
      </c>
      <c r="P20" s="17">
        <f t="shared" ca="1" si="4"/>
        <v>2.6333333333333333</v>
      </c>
    </row>
    <row r="21" spans="1:16" x14ac:dyDescent="0.25">
      <c r="A21" s="20" t="s">
        <v>27</v>
      </c>
      <c r="B21" s="20" t="s">
        <v>25</v>
      </c>
      <c r="C21" s="20" t="s">
        <v>25</v>
      </c>
      <c r="D21" s="21" t="s">
        <v>35</v>
      </c>
      <c r="E21" s="25" t="str">
        <f>IFERROR(IF(ISBLANK(#REF!),"",G21/H21),"")</f>
        <v/>
      </c>
      <c r="F21" s="20" t="s">
        <v>22</v>
      </c>
      <c r="G21" s="20">
        <v>0</v>
      </c>
      <c r="H21" s="22">
        <v>0</v>
      </c>
      <c r="I21" s="22">
        <f t="shared" si="5"/>
        <v>0</v>
      </c>
      <c r="J21" s="23">
        <v>44739</v>
      </c>
      <c r="K21" s="14">
        <f t="shared" ca="1" si="6"/>
        <v>0</v>
      </c>
      <c r="L21" s="15">
        <f t="shared" ca="1" si="0"/>
        <v>110</v>
      </c>
      <c r="M21" s="22">
        <f t="shared" ca="1" si="1"/>
        <v>86</v>
      </c>
      <c r="N21" s="17">
        <f t="shared" ca="1" si="2"/>
        <v>7</v>
      </c>
      <c r="O21" s="22">
        <f t="shared" ca="1" si="3"/>
        <v>12.285714285714286</v>
      </c>
      <c r="P21" s="22">
        <f t="shared" ca="1" si="4"/>
        <v>2.8666666666666667</v>
      </c>
    </row>
    <row r="22" spans="1:16" ht="15" customHeight="1" x14ac:dyDescent="0.25">
      <c r="A22" s="20" t="s">
        <v>27</v>
      </c>
      <c r="B22" s="20" t="s">
        <v>25</v>
      </c>
      <c r="C22" s="20" t="s">
        <v>25</v>
      </c>
      <c r="D22" s="21" t="s">
        <v>35</v>
      </c>
      <c r="E22" s="25" t="str">
        <f>IFERROR(IF(ISBLANK(#REF!),"",G22/H22),"")</f>
        <v/>
      </c>
      <c r="F22" s="20" t="s">
        <v>22</v>
      </c>
      <c r="G22" s="20">
        <v>0</v>
      </c>
      <c r="H22" s="22">
        <v>0</v>
      </c>
      <c r="I22" s="22">
        <f t="shared" si="5"/>
        <v>0</v>
      </c>
      <c r="J22" s="23">
        <v>44740</v>
      </c>
      <c r="K22" s="14">
        <f t="shared" ca="1" si="6"/>
        <v>0</v>
      </c>
      <c r="L22" s="15">
        <f t="shared" ca="1" si="0"/>
        <v>114</v>
      </c>
      <c r="M22" s="22">
        <f t="shared" ca="1" si="1"/>
        <v>87</v>
      </c>
      <c r="N22" s="17">
        <f t="shared" ca="1" si="2"/>
        <v>1</v>
      </c>
      <c r="O22" s="22">
        <f t="shared" ca="1" si="3"/>
        <v>12.428571428571429</v>
      </c>
      <c r="P22" s="22">
        <f t="shared" ca="1" si="4"/>
        <v>2.9</v>
      </c>
    </row>
    <row r="23" spans="1:16" ht="15" customHeight="1" x14ac:dyDescent="0.25">
      <c r="A23" s="20" t="s">
        <v>27</v>
      </c>
      <c r="B23" s="20" t="s">
        <v>25</v>
      </c>
      <c r="C23" s="20" t="s">
        <v>25</v>
      </c>
      <c r="D23" s="21" t="s">
        <v>35</v>
      </c>
      <c r="E23" s="25" t="str">
        <f>IFERROR(IF(ISBLANK(#REF!),"",G23/H23),"")</f>
        <v/>
      </c>
      <c r="F23" s="20" t="s">
        <v>22</v>
      </c>
      <c r="G23" s="20">
        <v>0</v>
      </c>
      <c r="H23" s="22">
        <v>0</v>
      </c>
      <c r="I23" s="22">
        <f t="shared" si="5"/>
        <v>0</v>
      </c>
      <c r="J23" s="23">
        <v>44741</v>
      </c>
      <c r="K23" s="14">
        <f t="shared" ca="1" si="6"/>
        <v>0</v>
      </c>
      <c r="L23" s="15">
        <f t="shared" ca="1" si="0"/>
        <v>118</v>
      </c>
      <c r="M23" s="22">
        <f t="shared" ca="1" si="1"/>
        <v>88</v>
      </c>
      <c r="N23" s="17">
        <f t="shared" ca="1" si="2"/>
        <v>1</v>
      </c>
      <c r="O23" s="22">
        <f t="shared" ca="1" si="3"/>
        <v>12.571428571428571</v>
      </c>
      <c r="P23" s="22">
        <f t="shared" ca="1" si="4"/>
        <v>2.9333333333333331</v>
      </c>
    </row>
    <row r="24" spans="1:16" ht="15" customHeight="1" x14ac:dyDescent="0.25">
      <c r="A24" s="20" t="s">
        <v>27</v>
      </c>
      <c r="B24" s="20" t="s">
        <v>25</v>
      </c>
      <c r="C24" s="20" t="s">
        <v>25</v>
      </c>
      <c r="D24" s="21" t="s">
        <v>35</v>
      </c>
      <c r="E24" s="25" t="str">
        <f>IFERROR(IF(ISBLANK(#REF!),"",G24/H24),"")</f>
        <v/>
      </c>
      <c r="F24" s="20" t="s">
        <v>22</v>
      </c>
      <c r="G24" s="20">
        <v>0</v>
      </c>
      <c r="H24" s="22">
        <v>0</v>
      </c>
      <c r="I24" s="22">
        <f t="shared" si="5"/>
        <v>0</v>
      </c>
      <c r="J24" s="23">
        <v>44742</v>
      </c>
      <c r="K24" s="14">
        <f t="shared" ca="1" si="6"/>
        <v>0</v>
      </c>
      <c r="L24" s="15">
        <f t="shared" ca="1" si="0"/>
        <v>122</v>
      </c>
      <c r="M24" s="22">
        <f t="shared" ca="1" si="1"/>
        <v>89</v>
      </c>
      <c r="N24" s="17">
        <f t="shared" ca="1" si="2"/>
        <v>1</v>
      </c>
      <c r="O24" s="22">
        <f t="shared" ca="1" si="3"/>
        <v>12.714285714285714</v>
      </c>
      <c r="P24" s="22">
        <f t="shared" ca="1" si="4"/>
        <v>2.9666666666666668</v>
      </c>
    </row>
    <row r="25" spans="1:16" ht="15" customHeight="1" x14ac:dyDescent="0.25">
      <c r="A25" s="20" t="s">
        <v>27</v>
      </c>
      <c r="B25" s="20" t="s">
        <v>25</v>
      </c>
      <c r="C25" s="20" t="s">
        <v>25</v>
      </c>
      <c r="D25" s="21" t="s">
        <v>36</v>
      </c>
      <c r="E25" s="25" t="str">
        <f>IFERROR(IF(ISBLANK(#REF!),"",G25/H25),"")</f>
        <v/>
      </c>
      <c r="F25" s="20" t="s">
        <v>22</v>
      </c>
      <c r="G25" s="20">
        <v>0</v>
      </c>
      <c r="H25" s="22">
        <v>0</v>
      </c>
      <c r="I25" s="22">
        <f t="shared" si="5"/>
        <v>0</v>
      </c>
      <c r="J25" s="23">
        <v>44743</v>
      </c>
      <c r="K25" s="14">
        <f t="shared" ca="1" si="6"/>
        <v>0</v>
      </c>
      <c r="L25" s="15">
        <f t="shared" ca="1" si="0"/>
        <v>126</v>
      </c>
      <c r="M25" s="22">
        <f t="shared" ca="1" si="1"/>
        <v>90</v>
      </c>
      <c r="N25" s="17">
        <f t="shared" ca="1" si="2"/>
        <v>1</v>
      </c>
      <c r="O25" s="22">
        <f t="shared" ca="1" si="3"/>
        <v>12.857142857142858</v>
      </c>
      <c r="P25" s="22">
        <f t="shared" ca="1" si="4"/>
        <v>3</v>
      </c>
    </row>
    <row r="26" spans="1:16" ht="15" customHeight="1" x14ac:dyDescent="0.25">
      <c r="A26" s="16" t="s">
        <v>27</v>
      </c>
      <c r="B26" s="16" t="s">
        <v>25</v>
      </c>
      <c r="C26" s="16" t="s">
        <v>33</v>
      </c>
      <c r="D26" s="26" t="s">
        <v>37</v>
      </c>
      <c r="E26" s="24">
        <f>IFERROR(IF(ISBLANK(#REF!),"",G26/H26),"")</f>
        <v>0</v>
      </c>
      <c r="F26" s="16" t="s">
        <v>26</v>
      </c>
      <c r="G26" s="16">
        <v>0</v>
      </c>
      <c r="H26" s="17">
        <v>20</v>
      </c>
      <c r="I26" s="17">
        <f t="shared" si="5"/>
        <v>10</v>
      </c>
      <c r="J26" s="18">
        <v>44743</v>
      </c>
      <c r="K26" s="14">
        <f t="shared" ca="1" si="6"/>
        <v>0</v>
      </c>
      <c r="L26" s="15">
        <f t="shared" ca="1" si="0"/>
        <v>108</v>
      </c>
      <c r="M26" s="17">
        <f t="shared" ca="1" si="1"/>
        <v>90</v>
      </c>
      <c r="N26" s="17">
        <f t="shared" ca="1" si="2"/>
        <v>0</v>
      </c>
      <c r="O26" s="17">
        <f t="shared" ca="1" si="3"/>
        <v>12.857142857142858</v>
      </c>
      <c r="P26" s="17">
        <f t="shared" ca="1" si="4"/>
        <v>3</v>
      </c>
    </row>
    <row r="27" spans="1:16" ht="15" customHeight="1" x14ac:dyDescent="0.25">
      <c r="A27" s="20" t="s">
        <v>27</v>
      </c>
      <c r="B27" s="20" t="s">
        <v>25</v>
      </c>
      <c r="C27" s="20" t="s">
        <v>25</v>
      </c>
      <c r="D27" s="21" t="s">
        <v>38</v>
      </c>
      <c r="E27" s="25" t="str">
        <f>IFERROR(IF(ISBLANK(#REF!),"",G27/H27),"")</f>
        <v/>
      </c>
      <c r="F27" s="20" t="s">
        <v>22</v>
      </c>
      <c r="G27" s="20">
        <v>0</v>
      </c>
      <c r="H27" s="22">
        <v>0</v>
      </c>
      <c r="I27" s="22">
        <f t="shared" si="5"/>
        <v>0</v>
      </c>
      <c r="J27" s="23">
        <v>44757</v>
      </c>
      <c r="K27" s="14">
        <f t="shared" ca="1" si="6"/>
        <v>0</v>
      </c>
      <c r="L27" s="15">
        <f t="shared" ca="1" si="0"/>
        <v>138</v>
      </c>
      <c r="M27" s="22">
        <f t="shared" ca="1" si="1"/>
        <v>104</v>
      </c>
      <c r="N27" s="17">
        <f t="shared" ca="1" si="2"/>
        <v>14</v>
      </c>
      <c r="O27" s="22">
        <f t="shared" ca="1" si="3"/>
        <v>14.857142857142858</v>
      </c>
      <c r="P27" s="22">
        <f t="shared" ca="1" si="4"/>
        <v>3.4666666666666668</v>
      </c>
    </row>
    <row r="1048427" spans="1:2" x14ac:dyDescent="0.25">
      <c r="A1048427" s="1"/>
      <c r="B1048427" s="27"/>
    </row>
  </sheetData>
  <autoFilter ref="A1:P27" xr:uid="{1DFEF2CF-56CA-490E-A314-69BCB4A61519}">
    <filterColumn colId="0">
      <filters>
        <filter val="Yes"/>
      </filters>
    </filterColumn>
    <sortState xmlns:xlrd2="http://schemas.microsoft.com/office/spreadsheetml/2017/richdata2" ref="A4:P27">
      <sortCondition ref="J1:J27"/>
    </sortState>
  </autoFilter>
  <conditionalFormatting sqref="J2">
    <cfRule type="colorScale" priority="2">
      <colorScale>
        <cfvo type="min"/>
        <cfvo type="percentile" val="20"/>
        <cfvo type="max"/>
        <color rgb="FFFF7D7D"/>
        <color theme="4" tint="0.79998168889431442"/>
        <color theme="0"/>
      </colorScale>
    </cfRule>
  </conditionalFormatting>
  <conditionalFormatting sqref="O2">
    <cfRule type="colorScale" priority="3">
      <colorScale>
        <cfvo type="min"/>
        <cfvo type="percentile" val="20"/>
        <cfvo type="max"/>
        <color rgb="FFFF7D7D"/>
        <color theme="4" tint="0.79998168889431442"/>
        <color theme="0"/>
      </colorScale>
    </cfRule>
  </conditionalFormatting>
  <conditionalFormatting sqref="M2:N2">
    <cfRule type="colorScale" priority="4">
      <colorScale>
        <cfvo type="min"/>
        <cfvo type="percentile" val="20"/>
        <cfvo type="max"/>
        <color rgb="FFFF7D7D"/>
        <color theme="4" tint="0.79998168889431442"/>
        <color theme="0"/>
      </colorScale>
    </cfRule>
  </conditionalFormatting>
  <conditionalFormatting sqref="P2">
    <cfRule type="colorScale" priority="1">
      <colorScale>
        <cfvo type="min"/>
        <cfvo type="percentile" val="20"/>
        <cfvo type="max"/>
        <color rgb="FFFF7D7D"/>
        <color theme="4" tint="0.79998168889431442"/>
        <color theme="0"/>
      </colorScale>
    </cfRule>
  </conditionalFormatting>
  <conditionalFormatting sqref="E2">
    <cfRule type="dataBar" priority="5">
      <dataBar>
        <cfvo type="min"/>
        <cfvo type="max"/>
        <color rgb="FF638EC6"/>
      </dataBar>
      <extLst>
        <ext xmlns:x14="http://schemas.microsoft.com/office/spreadsheetml/2009/9/main" uri="{B025F937-C7B1-47D3-B67F-A62EFF666E3E}">
          <x14:id>{9AD3DE3C-49F9-4FEA-A3BD-CECC65413097}</x14:id>
        </ext>
      </extLst>
    </cfRule>
  </conditionalFormatting>
  <conditionalFormatting sqref="K2:K27">
    <cfRule type="colorScale" priority="123">
      <colorScale>
        <cfvo type="min"/>
        <cfvo type="percentile" val="50"/>
        <cfvo type="max"/>
        <color theme="9" tint="0.39997558519241921"/>
        <color rgb="FFFFEB84"/>
        <color rgb="FFFF7D7D"/>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AD3DE3C-49F9-4FEA-A3BD-CECC65413097}">
            <x14:dataBar minLength="0" maxLength="100" gradient="0">
              <x14:cfvo type="autoMin"/>
              <x14:cfvo type="autoMax"/>
              <x14:negativeFillColor rgb="FFFF0000"/>
              <x14:axisColor rgb="FF000000"/>
            </x14:dataBar>
          </x14:cfRule>
          <xm:sqref>E2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D3283-715B-47E0-89D4-A225F66AD2B1}">
  <dimension ref="A1:D9"/>
  <sheetViews>
    <sheetView workbookViewId="0">
      <selection activeCell="B15" sqref="B15"/>
    </sheetView>
  </sheetViews>
  <sheetFormatPr defaultRowHeight="15" x14ac:dyDescent="0.25"/>
  <cols>
    <col min="1" max="1" width="15" bestFit="1" customWidth="1"/>
    <col min="2" max="2" width="74.42578125" bestFit="1" customWidth="1"/>
  </cols>
  <sheetData>
    <row r="1" spans="1:4" x14ac:dyDescent="0.25">
      <c r="A1" s="28" t="s">
        <v>39</v>
      </c>
      <c r="B1" s="28" t="s">
        <v>42</v>
      </c>
      <c r="C1" s="28"/>
      <c r="D1" s="28"/>
    </row>
    <row r="2" spans="1:4" x14ac:dyDescent="0.25">
      <c r="A2" t="s">
        <v>40</v>
      </c>
      <c r="B2" s="29" t="s">
        <v>44</v>
      </c>
    </row>
    <row r="3" spans="1:4" x14ac:dyDescent="0.25">
      <c r="A3" t="s">
        <v>41</v>
      </c>
      <c r="B3" t="s">
        <v>43</v>
      </c>
    </row>
    <row r="6" spans="1:4" x14ac:dyDescent="0.25">
      <c r="B6" t="s">
        <v>46</v>
      </c>
    </row>
    <row r="7" spans="1:4" x14ac:dyDescent="0.25">
      <c r="B7" t="s">
        <v>45</v>
      </c>
    </row>
    <row r="9" spans="1:4" x14ac:dyDescent="0.25">
      <c r="B9"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D912-7D62-4970-BAA0-3A4C535D5E36}">
  <dimension ref="A1:E16"/>
  <sheetViews>
    <sheetView tabSelected="1" workbookViewId="0">
      <selection activeCell="F10" sqref="F10"/>
    </sheetView>
  </sheetViews>
  <sheetFormatPr defaultRowHeight="15" x14ac:dyDescent="0.25"/>
  <cols>
    <col min="1" max="1" width="38" customWidth="1"/>
    <col min="2" max="3" width="24" style="28" customWidth="1"/>
    <col min="4" max="4" width="6.140625" style="28" bestFit="1" customWidth="1"/>
    <col min="5" max="5" width="24" customWidth="1"/>
  </cols>
  <sheetData>
    <row r="1" spans="1:5" ht="28.5" customHeight="1" x14ac:dyDescent="0.25">
      <c r="A1" s="49" t="s">
        <v>49</v>
      </c>
      <c r="B1" s="49" t="s">
        <v>271</v>
      </c>
      <c r="C1" s="49" t="s">
        <v>272</v>
      </c>
      <c r="D1" s="49" t="s">
        <v>273</v>
      </c>
      <c r="E1" s="50" t="s">
        <v>57</v>
      </c>
    </row>
    <row r="2" spans="1:5" ht="28.5" customHeight="1" x14ac:dyDescent="0.25">
      <c r="A2" s="32" t="s">
        <v>104</v>
      </c>
      <c r="B2" s="35" t="s">
        <v>22</v>
      </c>
      <c r="C2" s="35" t="s">
        <v>275</v>
      </c>
      <c r="D2" s="35">
        <v>1</v>
      </c>
      <c r="E2" s="35"/>
    </row>
    <row r="3" spans="1:5" ht="28.5" customHeight="1" x14ac:dyDescent="0.25">
      <c r="A3" s="32" t="s">
        <v>50</v>
      </c>
      <c r="B3" s="35" t="s">
        <v>51</v>
      </c>
      <c r="C3" s="35" t="s">
        <v>275</v>
      </c>
      <c r="D3" s="35">
        <v>2</v>
      </c>
      <c r="E3" s="35"/>
    </row>
    <row r="4" spans="1:5" ht="28.5" customHeight="1" x14ac:dyDescent="0.25">
      <c r="A4" s="32" t="s">
        <v>59</v>
      </c>
      <c r="B4" s="35" t="s">
        <v>179</v>
      </c>
      <c r="C4" s="35" t="s">
        <v>275</v>
      </c>
      <c r="D4" s="35">
        <v>3</v>
      </c>
      <c r="E4" s="35"/>
    </row>
    <row r="5" spans="1:5" ht="28.5" customHeight="1" x14ac:dyDescent="0.25">
      <c r="A5" s="32" t="s">
        <v>77</v>
      </c>
      <c r="B5" s="35" t="s">
        <v>78</v>
      </c>
      <c r="C5" s="35" t="s">
        <v>275</v>
      </c>
      <c r="D5" s="35">
        <v>4</v>
      </c>
      <c r="E5" s="35"/>
    </row>
    <row r="6" spans="1:5" ht="28.5" customHeight="1" x14ac:dyDescent="0.25">
      <c r="A6" s="32" t="s">
        <v>87</v>
      </c>
      <c r="B6" s="35" t="s">
        <v>88</v>
      </c>
      <c r="C6" s="35" t="s">
        <v>275</v>
      </c>
      <c r="D6" s="35">
        <v>5</v>
      </c>
      <c r="E6" s="35"/>
    </row>
    <row r="7" spans="1:5" ht="28.5" customHeight="1" x14ac:dyDescent="0.25">
      <c r="A7" s="32" t="s">
        <v>98</v>
      </c>
      <c r="B7" s="35" t="s">
        <v>105</v>
      </c>
      <c r="C7" s="35" t="s">
        <v>275</v>
      </c>
      <c r="D7" s="35">
        <v>6</v>
      </c>
      <c r="E7" s="35"/>
    </row>
    <row r="8" spans="1:5" ht="28.5" customHeight="1" x14ac:dyDescent="0.25">
      <c r="A8" s="32" t="s">
        <v>125</v>
      </c>
      <c r="B8" s="35" t="s">
        <v>133</v>
      </c>
      <c r="C8" s="35" t="s">
        <v>275</v>
      </c>
      <c r="D8" s="35">
        <v>7</v>
      </c>
      <c r="E8" s="35"/>
    </row>
    <row r="9" spans="1:5" ht="28.5" customHeight="1" x14ac:dyDescent="0.25">
      <c r="A9" s="32" t="s">
        <v>141</v>
      </c>
      <c r="B9" s="35" t="s">
        <v>143</v>
      </c>
      <c r="C9" s="35" t="s">
        <v>275</v>
      </c>
      <c r="D9" s="35">
        <v>8</v>
      </c>
      <c r="E9" s="35"/>
    </row>
    <row r="10" spans="1:5" ht="28.5" customHeight="1" x14ac:dyDescent="0.25">
      <c r="A10" s="52" t="s">
        <v>253</v>
      </c>
      <c r="B10" s="35" t="s">
        <v>254</v>
      </c>
      <c r="C10" s="35" t="s">
        <v>275</v>
      </c>
      <c r="D10" s="35">
        <v>9</v>
      </c>
      <c r="E10" s="35"/>
    </row>
    <row r="11" spans="1:5" ht="28.5" customHeight="1" x14ac:dyDescent="0.25">
      <c r="A11" s="52" t="s">
        <v>256</v>
      </c>
      <c r="B11" s="35" t="s">
        <v>254</v>
      </c>
      <c r="C11" s="35" t="s">
        <v>276</v>
      </c>
      <c r="D11" s="35">
        <v>10</v>
      </c>
      <c r="E11" s="35"/>
    </row>
    <row r="12" spans="1:5" ht="28.5" customHeight="1" x14ac:dyDescent="0.25">
      <c r="A12" s="32" t="s">
        <v>156</v>
      </c>
      <c r="B12" s="35" t="s">
        <v>166</v>
      </c>
      <c r="C12" s="35" t="s">
        <v>276</v>
      </c>
      <c r="D12" s="35">
        <v>11</v>
      </c>
      <c r="E12" s="35"/>
    </row>
    <row r="13" spans="1:5" ht="28.5" customHeight="1" x14ac:dyDescent="0.25">
      <c r="A13" s="32" t="s">
        <v>226</v>
      </c>
      <c r="B13" s="35" t="s">
        <v>227</v>
      </c>
      <c r="C13" s="35" t="s">
        <v>276</v>
      </c>
      <c r="D13" s="35">
        <v>12</v>
      </c>
      <c r="E13" s="35"/>
    </row>
    <row r="14" spans="1:5" ht="28.5" customHeight="1" x14ac:dyDescent="0.25">
      <c r="A14" s="32" t="s">
        <v>60</v>
      </c>
      <c r="B14" s="35" t="s">
        <v>61</v>
      </c>
      <c r="C14" s="35" t="s">
        <v>276</v>
      </c>
      <c r="D14" s="35">
        <v>13</v>
      </c>
      <c r="E14" s="35"/>
    </row>
    <row r="15" spans="1:5" ht="28.5" customHeight="1" x14ac:dyDescent="0.25">
      <c r="A15" s="32" t="s">
        <v>211</v>
      </c>
      <c r="B15" s="35" t="s">
        <v>212</v>
      </c>
      <c r="C15" s="35" t="s">
        <v>276</v>
      </c>
      <c r="D15" s="35">
        <v>14</v>
      </c>
      <c r="E15" s="35"/>
    </row>
    <row r="16" spans="1:5" ht="28.5" customHeight="1" x14ac:dyDescent="0.25">
      <c r="A16" s="32" t="s">
        <v>199</v>
      </c>
      <c r="B16" s="35" t="s">
        <v>200</v>
      </c>
      <c r="C16" s="35" t="s">
        <v>276</v>
      </c>
      <c r="D16" s="35">
        <v>15</v>
      </c>
      <c r="E16"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F38A5-7908-4C92-90AD-84325FF844C0}">
  <dimension ref="A1:F124"/>
  <sheetViews>
    <sheetView zoomScaleNormal="100" workbookViewId="0">
      <pane ySplit="1" topLeftCell="A44" activePane="bottomLeft" state="frozen"/>
      <selection pane="bottomLeft" activeCell="F11" sqref="F11"/>
    </sheetView>
  </sheetViews>
  <sheetFormatPr defaultRowHeight="15" x14ac:dyDescent="0.25"/>
  <cols>
    <col min="1" max="1" width="5.85546875" bestFit="1" customWidth="1"/>
    <col min="2" max="2" width="22.85546875" customWidth="1"/>
    <col min="3" max="3" width="94.7109375" customWidth="1"/>
    <col min="4" max="4" width="9.5703125" customWidth="1"/>
    <col min="5" max="5" width="8.5703125" customWidth="1"/>
    <col min="6" max="6" width="61.85546875" style="45" customWidth="1"/>
  </cols>
  <sheetData>
    <row r="1" spans="1:6" ht="27.75" customHeight="1" x14ac:dyDescent="0.25">
      <c r="A1" s="49" t="s">
        <v>274</v>
      </c>
      <c r="B1" s="49" t="s">
        <v>49</v>
      </c>
      <c r="C1" s="49" t="s">
        <v>103</v>
      </c>
      <c r="D1" s="49" t="s">
        <v>180</v>
      </c>
      <c r="E1" s="49" t="s">
        <v>181</v>
      </c>
      <c r="F1" s="50" t="s">
        <v>57</v>
      </c>
    </row>
    <row r="2" spans="1:6" ht="60" x14ac:dyDescent="0.25">
      <c r="A2" s="46">
        <v>1</v>
      </c>
      <c r="B2" s="46" t="s">
        <v>104</v>
      </c>
      <c r="C2" s="47" t="s">
        <v>165</v>
      </c>
      <c r="D2" s="48">
        <v>0</v>
      </c>
      <c r="E2" s="48">
        <v>0</v>
      </c>
      <c r="F2" s="47" t="s">
        <v>22</v>
      </c>
    </row>
    <row r="3" spans="1:6" ht="28.5" customHeight="1" x14ac:dyDescent="0.25"/>
    <row r="4" spans="1:6" ht="60" x14ac:dyDescent="0.25">
      <c r="A4" s="32">
        <v>2</v>
      </c>
      <c r="B4" s="32" t="s">
        <v>50</v>
      </c>
      <c r="C4" s="33" t="s">
        <v>164</v>
      </c>
      <c r="D4" s="34">
        <v>0</v>
      </c>
      <c r="E4" s="34">
        <v>0</v>
      </c>
      <c r="F4" s="33" t="s">
        <v>22</v>
      </c>
    </row>
    <row r="5" spans="1:6" ht="27.75" customHeight="1" x14ac:dyDescent="0.25">
      <c r="A5" s="35">
        <v>2</v>
      </c>
      <c r="B5" s="35" t="s">
        <v>51</v>
      </c>
      <c r="C5" s="36" t="s">
        <v>56</v>
      </c>
      <c r="D5" s="37">
        <v>0</v>
      </c>
      <c r="E5" s="37">
        <v>0</v>
      </c>
      <c r="F5" s="38"/>
    </row>
    <row r="6" spans="1:6" ht="27.75" customHeight="1" x14ac:dyDescent="0.25">
      <c r="A6" s="35">
        <v>2</v>
      </c>
      <c r="B6" s="35" t="s">
        <v>52</v>
      </c>
      <c r="C6" s="38" t="s">
        <v>55</v>
      </c>
      <c r="D6" s="37">
        <v>0</v>
      </c>
      <c r="E6" s="37">
        <v>0</v>
      </c>
      <c r="F6" s="38"/>
    </row>
    <row r="7" spans="1:6" ht="30" x14ac:dyDescent="0.25">
      <c r="A7" s="35">
        <v>2</v>
      </c>
      <c r="B7" s="35" t="s">
        <v>53</v>
      </c>
      <c r="C7" s="38" t="s">
        <v>58</v>
      </c>
      <c r="D7" s="37">
        <v>0</v>
      </c>
      <c r="E7" s="37">
        <v>0</v>
      </c>
      <c r="F7" s="38"/>
    </row>
    <row r="8" spans="1:6" ht="27.75" customHeight="1" x14ac:dyDescent="0.25">
      <c r="A8" s="35">
        <v>2</v>
      </c>
      <c r="B8" s="35" t="s">
        <v>54</v>
      </c>
      <c r="C8" s="38" t="s">
        <v>116</v>
      </c>
      <c r="D8" s="37">
        <v>0</v>
      </c>
      <c r="E8" s="37">
        <v>0</v>
      </c>
      <c r="F8" s="38"/>
    </row>
    <row r="9" spans="1:6" ht="27.75" customHeight="1" x14ac:dyDescent="0.25">
      <c r="A9" s="19"/>
      <c r="B9" s="19"/>
      <c r="C9" s="31" t="s">
        <v>124</v>
      </c>
      <c r="D9" s="19"/>
      <c r="E9" s="19"/>
    </row>
    <row r="10" spans="1:6" ht="75" x14ac:dyDescent="0.25">
      <c r="A10" s="32">
        <v>3</v>
      </c>
      <c r="B10" s="32" t="s">
        <v>59</v>
      </c>
      <c r="C10" s="33" t="s">
        <v>182</v>
      </c>
      <c r="D10" s="34">
        <v>0</v>
      </c>
      <c r="E10" s="34">
        <v>0</v>
      </c>
      <c r="F10" s="33" t="s">
        <v>183</v>
      </c>
    </row>
    <row r="11" spans="1:6" ht="45" x14ac:dyDescent="0.25">
      <c r="A11" s="35">
        <v>3</v>
      </c>
      <c r="B11" s="35" t="s">
        <v>179</v>
      </c>
      <c r="C11" s="38" t="s">
        <v>178</v>
      </c>
      <c r="D11" s="37">
        <v>0</v>
      </c>
      <c r="E11" s="37">
        <v>0</v>
      </c>
      <c r="F11" s="38"/>
    </row>
    <row r="12" spans="1:6" ht="30" x14ac:dyDescent="0.25">
      <c r="A12" s="35">
        <v>3</v>
      </c>
      <c r="B12" s="35" t="s">
        <v>184</v>
      </c>
      <c r="C12" s="38" t="s">
        <v>187</v>
      </c>
      <c r="D12" s="37">
        <v>0</v>
      </c>
      <c r="E12" s="37">
        <v>0</v>
      </c>
      <c r="F12" s="38"/>
    </row>
    <row r="13" spans="1:6" ht="30" x14ac:dyDescent="0.25">
      <c r="A13" s="35">
        <v>3</v>
      </c>
      <c r="B13" s="35" t="s">
        <v>185</v>
      </c>
      <c r="C13" s="38" t="s">
        <v>188</v>
      </c>
      <c r="D13" s="37">
        <v>0</v>
      </c>
      <c r="E13" s="37">
        <v>0</v>
      </c>
      <c r="F13" s="38"/>
    </row>
    <row r="14" spans="1:6" ht="45" x14ac:dyDescent="0.25">
      <c r="A14" s="35">
        <v>3</v>
      </c>
      <c r="B14" s="35" t="s">
        <v>186</v>
      </c>
      <c r="C14" s="38" t="s">
        <v>189</v>
      </c>
      <c r="D14" s="37">
        <v>0</v>
      </c>
      <c r="E14" s="37">
        <v>0</v>
      </c>
      <c r="F14" s="38"/>
    </row>
    <row r="15" spans="1:6" ht="60" x14ac:dyDescent="0.25">
      <c r="A15" s="35">
        <v>3</v>
      </c>
      <c r="B15" s="35" t="s">
        <v>190</v>
      </c>
      <c r="C15" s="38" t="s">
        <v>192</v>
      </c>
      <c r="D15" s="37">
        <v>0</v>
      </c>
      <c r="E15" s="37">
        <v>0</v>
      </c>
      <c r="F15" s="38"/>
    </row>
    <row r="16" spans="1:6" ht="30" x14ac:dyDescent="0.25">
      <c r="A16" s="35">
        <v>3</v>
      </c>
      <c r="B16" s="35" t="s">
        <v>193</v>
      </c>
      <c r="C16" s="38" t="s">
        <v>191</v>
      </c>
      <c r="D16" s="37">
        <v>0</v>
      </c>
      <c r="E16" s="37">
        <v>0</v>
      </c>
      <c r="F16" s="38"/>
    </row>
    <row r="17" spans="1:6" ht="45" x14ac:dyDescent="0.25">
      <c r="A17" s="35">
        <v>3</v>
      </c>
      <c r="B17" s="35" t="s">
        <v>194</v>
      </c>
      <c r="C17" s="38" t="s">
        <v>195</v>
      </c>
      <c r="D17" s="37">
        <v>0</v>
      </c>
      <c r="E17" s="37">
        <v>0</v>
      </c>
      <c r="F17" s="38"/>
    </row>
    <row r="18" spans="1:6" x14ac:dyDescent="0.25">
      <c r="A18" s="42"/>
      <c r="B18" s="42"/>
      <c r="C18" s="43"/>
      <c r="D18" s="44"/>
      <c r="E18" s="44"/>
      <c r="F18" s="43"/>
    </row>
    <row r="19" spans="1:6" x14ac:dyDescent="0.25">
      <c r="A19" s="42"/>
      <c r="B19" s="42"/>
      <c r="C19" s="43"/>
      <c r="D19" s="44"/>
      <c r="E19" s="44"/>
      <c r="F19" s="43"/>
    </row>
    <row r="20" spans="1:6" ht="27.75" customHeight="1" x14ac:dyDescent="0.25">
      <c r="A20" s="19"/>
      <c r="B20" s="19"/>
      <c r="C20" s="31" t="s">
        <v>124</v>
      </c>
      <c r="D20" s="19"/>
      <c r="E20" s="19"/>
    </row>
    <row r="21" spans="1:6" ht="60" x14ac:dyDescent="0.25">
      <c r="A21" s="32">
        <v>4</v>
      </c>
      <c r="B21" s="32" t="s">
        <v>77</v>
      </c>
      <c r="C21" s="33" t="s">
        <v>162</v>
      </c>
      <c r="D21" s="34">
        <v>0</v>
      </c>
      <c r="E21" s="34">
        <v>0</v>
      </c>
      <c r="F21" s="33" t="s">
        <v>22</v>
      </c>
    </row>
    <row r="22" spans="1:6" ht="60" x14ac:dyDescent="0.25">
      <c r="A22" s="35">
        <v>4</v>
      </c>
      <c r="B22" s="35" t="s">
        <v>78</v>
      </c>
      <c r="C22" s="38" t="s">
        <v>68</v>
      </c>
      <c r="D22" s="37">
        <v>0</v>
      </c>
      <c r="E22" s="37">
        <v>0</v>
      </c>
      <c r="F22" s="38"/>
    </row>
    <row r="23" spans="1:6" ht="75" x14ac:dyDescent="0.25">
      <c r="A23" s="35">
        <v>4</v>
      </c>
      <c r="B23" s="35" t="s">
        <v>79</v>
      </c>
      <c r="C23" s="38" t="s">
        <v>69</v>
      </c>
      <c r="D23" s="37">
        <v>0</v>
      </c>
      <c r="E23" s="37">
        <v>0</v>
      </c>
      <c r="F23" s="38"/>
    </row>
    <row r="24" spans="1:6" ht="45" x14ac:dyDescent="0.25">
      <c r="A24" s="35">
        <v>4</v>
      </c>
      <c r="B24" s="35" t="s">
        <v>80</v>
      </c>
      <c r="C24" s="38" t="s">
        <v>70</v>
      </c>
      <c r="D24" s="37">
        <v>0</v>
      </c>
      <c r="E24" s="37">
        <v>0</v>
      </c>
      <c r="F24" s="38"/>
    </row>
    <row r="25" spans="1:6" ht="30" x14ac:dyDescent="0.25">
      <c r="A25" s="35">
        <v>4</v>
      </c>
      <c r="B25" s="35" t="s">
        <v>81</v>
      </c>
      <c r="C25" s="38" t="s">
        <v>71</v>
      </c>
      <c r="D25" s="37">
        <v>0</v>
      </c>
      <c r="E25" s="37">
        <v>0</v>
      </c>
      <c r="F25" s="38"/>
    </row>
    <row r="26" spans="1:6" ht="60" x14ac:dyDescent="0.25">
      <c r="A26" s="35">
        <v>4</v>
      </c>
      <c r="B26" s="41" t="s">
        <v>82</v>
      </c>
      <c r="C26" s="39" t="s">
        <v>72</v>
      </c>
      <c r="D26" s="40">
        <v>0</v>
      </c>
      <c r="E26" s="40">
        <v>0</v>
      </c>
      <c r="F26" s="39"/>
    </row>
    <row r="27" spans="1:6" ht="60" x14ac:dyDescent="0.25">
      <c r="A27" s="35">
        <v>4</v>
      </c>
      <c r="B27" s="41" t="s">
        <v>83</v>
      </c>
      <c r="C27" s="39" t="s">
        <v>73</v>
      </c>
      <c r="D27" s="40">
        <v>0</v>
      </c>
      <c r="E27" s="40">
        <v>0</v>
      </c>
      <c r="F27" s="39"/>
    </row>
    <row r="28" spans="1:6" ht="90" x14ac:dyDescent="0.25">
      <c r="A28" s="35">
        <v>4</v>
      </c>
      <c r="B28" s="41" t="s">
        <v>84</v>
      </c>
      <c r="C28" s="39" t="s">
        <v>74</v>
      </c>
      <c r="D28" s="40">
        <v>0</v>
      </c>
      <c r="E28" s="40">
        <v>0</v>
      </c>
      <c r="F28" s="39"/>
    </row>
    <row r="29" spans="1:6" ht="60" x14ac:dyDescent="0.25">
      <c r="A29" s="35">
        <v>4</v>
      </c>
      <c r="B29" s="35" t="s">
        <v>86</v>
      </c>
      <c r="C29" s="38" t="s">
        <v>75</v>
      </c>
      <c r="D29" s="37">
        <v>0</v>
      </c>
      <c r="E29" s="37">
        <v>0</v>
      </c>
      <c r="F29" s="38"/>
    </row>
    <row r="30" spans="1:6" ht="27.75" customHeight="1" x14ac:dyDescent="0.25">
      <c r="A30" s="35">
        <v>4</v>
      </c>
      <c r="B30" s="35" t="s">
        <v>85</v>
      </c>
      <c r="C30" s="38" t="s">
        <v>115</v>
      </c>
      <c r="D30" s="37">
        <v>0</v>
      </c>
      <c r="E30" s="37">
        <v>0</v>
      </c>
      <c r="F30" s="38"/>
    </row>
    <row r="31" spans="1:6" ht="27.75" customHeight="1" x14ac:dyDescent="0.25">
      <c r="A31" s="19"/>
      <c r="B31" s="19"/>
      <c r="C31" s="31" t="s">
        <v>124</v>
      </c>
    </row>
    <row r="32" spans="1:6" ht="45" x14ac:dyDescent="0.25">
      <c r="A32" s="32">
        <v>5</v>
      </c>
      <c r="B32" s="32" t="s">
        <v>87</v>
      </c>
      <c r="C32" s="33" t="s">
        <v>161</v>
      </c>
      <c r="D32" s="34">
        <v>0</v>
      </c>
      <c r="E32" s="34">
        <v>0</v>
      </c>
      <c r="F32" s="33" t="s">
        <v>22</v>
      </c>
    </row>
    <row r="33" spans="1:6" ht="60" x14ac:dyDescent="0.25">
      <c r="A33" s="35">
        <v>5</v>
      </c>
      <c r="B33" s="35" t="s">
        <v>88</v>
      </c>
      <c r="C33" s="38" t="s">
        <v>92</v>
      </c>
      <c r="D33" s="37">
        <v>0</v>
      </c>
      <c r="E33" s="37">
        <v>0</v>
      </c>
      <c r="F33" s="38"/>
    </row>
    <row r="34" spans="1:6" ht="60" x14ac:dyDescent="0.25">
      <c r="A34" s="35">
        <v>5</v>
      </c>
      <c r="B34" s="35" t="s">
        <v>89</v>
      </c>
      <c r="C34" s="38" t="s">
        <v>93</v>
      </c>
      <c r="D34" s="37">
        <v>0</v>
      </c>
      <c r="E34" s="37">
        <v>0</v>
      </c>
      <c r="F34" s="38"/>
    </row>
    <row r="35" spans="1:6" ht="90" x14ac:dyDescent="0.25">
      <c r="A35" s="35">
        <v>5</v>
      </c>
      <c r="B35" s="35" t="s">
        <v>90</v>
      </c>
      <c r="C35" s="38" t="s">
        <v>94</v>
      </c>
      <c r="D35" s="37">
        <v>0</v>
      </c>
      <c r="E35" s="37">
        <v>0</v>
      </c>
      <c r="F35" s="38"/>
    </row>
    <row r="36" spans="1:6" ht="45" x14ac:dyDescent="0.25">
      <c r="A36" s="35">
        <v>5</v>
      </c>
      <c r="B36" s="35" t="s">
        <v>91</v>
      </c>
      <c r="C36" s="38" t="s">
        <v>95</v>
      </c>
      <c r="D36" s="37">
        <v>0</v>
      </c>
      <c r="E36" s="37">
        <v>0</v>
      </c>
      <c r="F36" s="38"/>
    </row>
    <row r="37" spans="1:6" ht="30" x14ac:dyDescent="0.25">
      <c r="A37" s="35">
        <v>5</v>
      </c>
      <c r="B37" s="35" t="s">
        <v>96</v>
      </c>
      <c r="C37" s="38" t="s">
        <v>132</v>
      </c>
      <c r="D37" s="37">
        <v>0</v>
      </c>
      <c r="E37" s="37">
        <v>0</v>
      </c>
      <c r="F37" s="38"/>
    </row>
    <row r="38" spans="1:6" ht="27.75" customHeight="1" x14ac:dyDescent="0.25">
      <c r="A38" s="35">
        <v>5</v>
      </c>
      <c r="B38" s="35" t="s">
        <v>97</v>
      </c>
      <c r="C38" s="38" t="s">
        <v>76</v>
      </c>
      <c r="D38" s="37">
        <v>0</v>
      </c>
      <c r="E38" s="37">
        <v>0</v>
      </c>
      <c r="F38" s="38"/>
    </row>
    <row r="39" spans="1:6" ht="30" x14ac:dyDescent="0.25">
      <c r="A39" s="19"/>
      <c r="B39" s="19"/>
      <c r="C39" s="31" t="s">
        <v>124</v>
      </c>
    </row>
    <row r="40" spans="1:6" ht="60" x14ac:dyDescent="0.25">
      <c r="A40" s="32">
        <v>6</v>
      </c>
      <c r="B40" s="32" t="s">
        <v>98</v>
      </c>
      <c r="C40" s="33" t="s">
        <v>160</v>
      </c>
      <c r="D40" s="34">
        <v>0</v>
      </c>
      <c r="E40" s="34">
        <v>0</v>
      </c>
      <c r="F40" s="33" t="s">
        <v>22</v>
      </c>
    </row>
    <row r="41" spans="1:6" ht="45" x14ac:dyDescent="0.25">
      <c r="A41" s="35">
        <v>6</v>
      </c>
      <c r="B41" s="35" t="s">
        <v>105</v>
      </c>
      <c r="C41" s="38" t="s">
        <v>99</v>
      </c>
      <c r="D41" s="37">
        <v>0</v>
      </c>
      <c r="E41" s="37">
        <v>0</v>
      </c>
      <c r="F41" s="38" t="s">
        <v>100</v>
      </c>
    </row>
    <row r="42" spans="1:6" ht="90" x14ac:dyDescent="0.25">
      <c r="A42" s="35">
        <v>6</v>
      </c>
      <c r="B42" s="35" t="s">
        <v>106</v>
      </c>
      <c r="C42" s="38" t="s">
        <v>101</v>
      </c>
      <c r="D42" s="37">
        <v>0</v>
      </c>
      <c r="E42" s="37">
        <v>0</v>
      </c>
      <c r="F42" s="38" t="s">
        <v>102</v>
      </c>
    </row>
    <row r="43" spans="1:6" ht="33" customHeight="1" x14ac:dyDescent="0.25">
      <c r="A43" s="35">
        <v>6</v>
      </c>
      <c r="B43" s="35" t="s">
        <v>107</v>
      </c>
      <c r="C43" s="38" t="s">
        <v>114</v>
      </c>
      <c r="D43" s="37">
        <v>0</v>
      </c>
      <c r="E43" s="37">
        <v>0</v>
      </c>
      <c r="F43" s="38"/>
    </row>
    <row r="44" spans="1:6" ht="45" x14ac:dyDescent="0.25">
      <c r="A44" s="35">
        <v>6</v>
      </c>
      <c r="B44" s="35" t="s">
        <v>108</v>
      </c>
      <c r="C44" s="38" t="s">
        <v>111</v>
      </c>
      <c r="D44" s="37">
        <v>0</v>
      </c>
      <c r="E44" s="37">
        <v>0</v>
      </c>
      <c r="F44" s="38"/>
    </row>
    <row r="45" spans="1:6" ht="51" customHeight="1" x14ac:dyDescent="0.25">
      <c r="A45" s="35">
        <v>6</v>
      </c>
      <c r="B45" s="35" t="s">
        <v>109</v>
      </c>
      <c r="C45" s="38" t="s">
        <v>113</v>
      </c>
      <c r="D45" s="37">
        <v>0</v>
      </c>
      <c r="E45" s="37">
        <v>0</v>
      </c>
      <c r="F45" s="38"/>
    </row>
    <row r="46" spans="1:6" ht="105" x14ac:dyDescent="0.25">
      <c r="A46" s="35">
        <v>6</v>
      </c>
      <c r="B46" s="35" t="s">
        <v>110</v>
      </c>
      <c r="C46" s="38" t="s">
        <v>112</v>
      </c>
      <c r="D46" s="37">
        <v>0</v>
      </c>
      <c r="E46" s="37">
        <v>0</v>
      </c>
      <c r="F46" s="38"/>
    </row>
    <row r="47" spans="1:6" ht="90" x14ac:dyDescent="0.25">
      <c r="A47" s="35">
        <v>6</v>
      </c>
      <c r="B47" s="35" t="s">
        <v>117</v>
      </c>
      <c r="C47" s="38" t="s">
        <v>121</v>
      </c>
      <c r="D47" s="37">
        <v>0</v>
      </c>
      <c r="E47" s="37">
        <v>0</v>
      </c>
      <c r="F47" s="38"/>
    </row>
    <row r="48" spans="1:6" ht="60" x14ac:dyDescent="0.25">
      <c r="A48" s="35">
        <v>6</v>
      </c>
      <c r="B48" s="35" t="s">
        <v>118</v>
      </c>
      <c r="C48" s="38" t="s">
        <v>122</v>
      </c>
      <c r="D48" s="37">
        <v>0</v>
      </c>
      <c r="E48" s="37">
        <v>0</v>
      </c>
      <c r="F48" s="38"/>
    </row>
    <row r="49" spans="1:6" ht="45" x14ac:dyDescent="0.25">
      <c r="A49" s="35">
        <v>6</v>
      </c>
      <c r="B49" s="35" t="s">
        <v>119</v>
      </c>
      <c r="C49" s="38" t="s">
        <v>123</v>
      </c>
      <c r="D49" s="37">
        <v>0</v>
      </c>
      <c r="E49" s="37">
        <v>0</v>
      </c>
      <c r="F49" s="38"/>
    </row>
    <row r="50" spans="1:6" ht="30" x14ac:dyDescent="0.25">
      <c r="A50" s="35">
        <v>6</v>
      </c>
      <c r="B50" s="35" t="s">
        <v>120</v>
      </c>
      <c r="C50" s="38" t="s">
        <v>115</v>
      </c>
      <c r="D50" s="37">
        <v>0</v>
      </c>
      <c r="E50" s="37">
        <v>0</v>
      </c>
      <c r="F50" s="38"/>
    </row>
    <row r="52" spans="1:6" ht="60" x14ac:dyDescent="0.25">
      <c r="A52" s="32">
        <v>7</v>
      </c>
      <c r="B52" s="32" t="s">
        <v>125</v>
      </c>
      <c r="C52" s="33" t="s">
        <v>159</v>
      </c>
      <c r="D52" s="34">
        <v>0</v>
      </c>
      <c r="E52" s="34">
        <v>0</v>
      </c>
      <c r="F52" s="33" t="s">
        <v>22</v>
      </c>
    </row>
    <row r="53" spans="1:6" ht="60" x14ac:dyDescent="0.25">
      <c r="A53" s="35">
        <v>7</v>
      </c>
      <c r="B53" s="35" t="s">
        <v>133</v>
      </c>
      <c r="C53" s="38" t="s">
        <v>126</v>
      </c>
      <c r="D53" s="37">
        <v>0</v>
      </c>
      <c r="E53" s="37">
        <v>0</v>
      </c>
      <c r="F53" s="38"/>
    </row>
    <row r="54" spans="1:6" ht="45" x14ac:dyDescent="0.25">
      <c r="A54" s="35">
        <v>7</v>
      </c>
      <c r="B54" s="35" t="s">
        <v>134</v>
      </c>
      <c r="C54" s="38" t="s">
        <v>128</v>
      </c>
      <c r="D54" s="37">
        <v>0</v>
      </c>
      <c r="E54" s="37">
        <v>0</v>
      </c>
      <c r="F54" s="38"/>
    </row>
    <row r="55" spans="1:6" ht="33" customHeight="1" x14ac:dyDescent="0.25">
      <c r="A55" s="35">
        <v>7</v>
      </c>
      <c r="B55" s="35" t="s">
        <v>135</v>
      </c>
      <c r="C55" s="38" t="s">
        <v>127</v>
      </c>
      <c r="D55" s="37">
        <v>0</v>
      </c>
      <c r="E55" s="37">
        <v>0</v>
      </c>
      <c r="F55" s="38"/>
    </row>
    <row r="56" spans="1:6" ht="60" x14ac:dyDescent="0.25">
      <c r="A56" s="35">
        <v>7</v>
      </c>
      <c r="B56" s="35" t="s">
        <v>136</v>
      </c>
      <c r="C56" s="38" t="s">
        <v>129</v>
      </c>
      <c r="D56" s="37">
        <v>0</v>
      </c>
      <c r="E56" s="37">
        <v>0</v>
      </c>
      <c r="F56" s="38"/>
    </row>
    <row r="57" spans="1:6" ht="51" customHeight="1" x14ac:dyDescent="0.25">
      <c r="A57" s="35">
        <v>7</v>
      </c>
      <c r="B57" s="35" t="s">
        <v>137</v>
      </c>
      <c r="C57" s="38" t="s">
        <v>113</v>
      </c>
      <c r="D57" s="37">
        <v>0</v>
      </c>
      <c r="E57" s="37">
        <v>0</v>
      </c>
      <c r="F57" s="38"/>
    </row>
    <row r="58" spans="1:6" ht="105" x14ac:dyDescent="0.25">
      <c r="A58" s="35">
        <v>7</v>
      </c>
      <c r="B58" s="35" t="s">
        <v>138</v>
      </c>
      <c r="C58" s="38" t="s">
        <v>112</v>
      </c>
      <c r="D58" s="37">
        <v>0</v>
      </c>
      <c r="E58" s="37">
        <v>0</v>
      </c>
      <c r="F58" s="38"/>
    </row>
    <row r="59" spans="1:6" ht="30" x14ac:dyDescent="0.25">
      <c r="A59" s="35">
        <v>7</v>
      </c>
      <c r="B59" s="35" t="s">
        <v>139</v>
      </c>
      <c r="C59" s="38" t="s">
        <v>130</v>
      </c>
      <c r="D59" s="37">
        <v>0</v>
      </c>
      <c r="E59" s="37">
        <v>0</v>
      </c>
      <c r="F59" s="38"/>
    </row>
    <row r="60" spans="1:6" ht="45" x14ac:dyDescent="0.25">
      <c r="A60" s="35">
        <v>7</v>
      </c>
      <c r="B60" s="35" t="s">
        <v>140</v>
      </c>
      <c r="C60" s="38" t="s">
        <v>131</v>
      </c>
      <c r="D60" s="37">
        <v>0</v>
      </c>
      <c r="E60" s="37">
        <v>0</v>
      </c>
      <c r="F60" s="38"/>
    </row>
    <row r="61" spans="1:6" ht="27.75" customHeight="1" x14ac:dyDescent="0.25"/>
    <row r="62" spans="1:6" ht="60" x14ac:dyDescent="0.25">
      <c r="A62" s="32">
        <v>8</v>
      </c>
      <c r="B62" s="32" t="s">
        <v>141</v>
      </c>
      <c r="C62" s="33" t="s">
        <v>158</v>
      </c>
      <c r="D62" s="34">
        <v>0</v>
      </c>
      <c r="E62" s="34">
        <v>0</v>
      </c>
      <c r="F62" s="33" t="s">
        <v>142</v>
      </c>
    </row>
    <row r="63" spans="1:6" ht="45" x14ac:dyDescent="0.25">
      <c r="A63" s="35">
        <v>8</v>
      </c>
      <c r="B63" s="35" t="s">
        <v>143</v>
      </c>
      <c r="C63" s="38" t="s">
        <v>149</v>
      </c>
      <c r="D63" s="37">
        <v>0</v>
      </c>
      <c r="E63" s="37">
        <v>0</v>
      </c>
      <c r="F63" s="38"/>
    </row>
    <row r="64" spans="1:6" ht="30" x14ac:dyDescent="0.25">
      <c r="A64" s="35">
        <v>8</v>
      </c>
      <c r="B64" s="35" t="s">
        <v>144</v>
      </c>
      <c r="C64" s="38" t="s">
        <v>150</v>
      </c>
      <c r="D64" s="37">
        <v>0</v>
      </c>
      <c r="E64" s="37">
        <v>0</v>
      </c>
      <c r="F64" s="38"/>
    </row>
    <row r="65" spans="1:6" ht="33" customHeight="1" x14ac:dyDescent="0.25">
      <c r="A65" s="35">
        <v>8</v>
      </c>
      <c r="B65" s="35" t="s">
        <v>145</v>
      </c>
      <c r="C65" s="38" t="s">
        <v>151</v>
      </c>
      <c r="D65" s="37">
        <v>0</v>
      </c>
      <c r="E65" s="37">
        <v>0</v>
      </c>
      <c r="F65" s="38"/>
    </row>
    <row r="66" spans="1:6" ht="30" x14ac:dyDescent="0.25">
      <c r="A66" s="35">
        <v>8</v>
      </c>
      <c r="B66" s="35" t="s">
        <v>146</v>
      </c>
      <c r="C66" s="38" t="s">
        <v>152</v>
      </c>
      <c r="D66" s="37">
        <v>0</v>
      </c>
      <c r="E66" s="37">
        <v>0</v>
      </c>
      <c r="F66" s="38"/>
    </row>
    <row r="67" spans="1:6" ht="51" customHeight="1" x14ac:dyDescent="0.25">
      <c r="A67" s="35">
        <v>8</v>
      </c>
      <c r="B67" s="35" t="s">
        <v>147</v>
      </c>
      <c r="C67" s="38" t="s">
        <v>153</v>
      </c>
      <c r="D67" s="37">
        <v>0</v>
      </c>
      <c r="E67" s="37">
        <v>0</v>
      </c>
      <c r="F67" s="38"/>
    </row>
    <row r="68" spans="1:6" ht="45" x14ac:dyDescent="0.25">
      <c r="A68" s="35">
        <v>8</v>
      </c>
      <c r="B68" s="35" t="s">
        <v>148</v>
      </c>
      <c r="C68" s="38" t="s">
        <v>154</v>
      </c>
      <c r="D68" s="37">
        <v>0</v>
      </c>
      <c r="E68" s="37">
        <v>0</v>
      </c>
      <c r="F68" s="38"/>
    </row>
    <row r="69" spans="1:6" ht="35.25" customHeight="1" x14ac:dyDescent="0.25"/>
    <row r="70" spans="1:6" x14ac:dyDescent="0.25">
      <c r="F70"/>
    </row>
    <row r="79" spans="1:6" ht="35.25" customHeight="1" x14ac:dyDescent="0.25"/>
    <row r="83" ht="33" customHeight="1" x14ac:dyDescent="0.25"/>
    <row r="90" ht="28.5" customHeight="1" x14ac:dyDescent="0.25"/>
    <row r="98" ht="27.75" customHeight="1" x14ac:dyDescent="0.25"/>
    <row r="99" ht="27.75" customHeight="1" x14ac:dyDescent="0.25"/>
    <row r="105" ht="28.5" customHeight="1" x14ac:dyDescent="0.25"/>
    <row r="109" ht="33" customHeight="1" x14ac:dyDescent="0.25"/>
    <row r="110" ht="51" customHeight="1" x14ac:dyDescent="0.25"/>
    <row r="113" ht="28.5" customHeight="1" x14ac:dyDescent="0.25"/>
    <row r="114" ht="45" customHeight="1" x14ac:dyDescent="0.25"/>
    <row r="115" ht="78" customHeight="1" x14ac:dyDescent="0.25"/>
    <row r="116" ht="78" customHeight="1" x14ac:dyDescent="0.25"/>
    <row r="117" ht="78" customHeight="1" x14ac:dyDescent="0.25"/>
    <row r="118" ht="114" customHeight="1" x14ac:dyDescent="0.25"/>
    <row r="119" ht="114" customHeight="1" x14ac:dyDescent="0.25"/>
    <row r="120" ht="78" customHeight="1" x14ac:dyDescent="0.25"/>
    <row r="121" ht="90" customHeight="1" x14ac:dyDescent="0.25"/>
    <row r="122" ht="103.5" customHeight="1" x14ac:dyDescent="0.25"/>
    <row r="123" ht="139.5" customHeight="1" x14ac:dyDescent="0.25"/>
    <row r="124" ht="102" customHeight="1" x14ac:dyDescent="0.25"/>
  </sheetData>
  <phoneticPr fontId="7" type="noConversion"/>
  <conditionalFormatting sqref="D4:D8">
    <cfRule type="dataBar" priority="115">
      <dataBar>
        <cfvo type="min"/>
        <cfvo type="max"/>
        <color rgb="FF638EC6"/>
      </dataBar>
      <extLst>
        <ext xmlns:x14="http://schemas.microsoft.com/office/spreadsheetml/2009/9/main" uri="{B025F937-C7B1-47D3-B67F-A62EFF666E3E}">
          <x14:id>{282F3DF3-3C54-4595-8DF7-C11FE291C608}</x14:id>
        </ext>
      </extLst>
    </cfRule>
  </conditionalFormatting>
  <conditionalFormatting sqref="D4:D8">
    <cfRule type="dataBar" priority="114">
      <dataBar>
        <cfvo type="min"/>
        <cfvo type="max"/>
        <color rgb="FF638EC6"/>
      </dataBar>
      <extLst>
        <ext xmlns:x14="http://schemas.microsoft.com/office/spreadsheetml/2009/9/main" uri="{B025F937-C7B1-47D3-B67F-A62EFF666E3E}">
          <x14:id>{DD65BBE3-5D53-4182-953F-235D32B8CF4B}</x14:id>
        </ext>
      </extLst>
    </cfRule>
  </conditionalFormatting>
  <conditionalFormatting sqref="D2">
    <cfRule type="dataBar" priority="113">
      <dataBar>
        <cfvo type="min"/>
        <cfvo type="max"/>
        <color rgb="FF638EC6"/>
      </dataBar>
      <extLst>
        <ext xmlns:x14="http://schemas.microsoft.com/office/spreadsheetml/2009/9/main" uri="{B025F937-C7B1-47D3-B67F-A62EFF666E3E}">
          <x14:id>{99EB9FF2-D686-48F1-9992-99C5B05FA7F7}</x14:id>
        </ext>
      </extLst>
    </cfRule>
  </conditionalFormatting>
  <conditionalFormatting sqref="D2">
    <cfRule type="dataBar" priority="112">
      <dataBar>
        <cfvo type="min"/>
        <cfvo type="max"/>
        <color rgb="FF638EC6"/>
      </dataBar>
      <extLst>
        <ext xmlns:x14="http://schemas.microsoft.com/office/spreadsheetml/2009/9/main" uri="{B025F937-C7B1-47D3-B67F-A62EFF666E3E}">
          <x14:id>{CF062E6C-462C-4DA1-9944-750799D819CC}</x14:id>
        </ext>
      </extLst>
    </cfRule>
  </conditionalFormatting>
  <conditionalFormatting sqref="D10">
    <cfRule type="dataBar" priority="109">
      <dataBar>
        <cfvo type="min"/>
        <cfvo type="max"/>
        <color rgb="FF638EC6"/>
      </dataBar>
      <extLst>
        <ext xmlns:x14="http://schemas.microsoft.com/office/spreadsheetml/2009/9/main" uri="{B025F937-C7B1-47D3-B67F-A62EFF666E3E}">
          <x14:id>{6F6F7DB4-E6C5-4883-A18A-1E3E15E53235}</x14:id>
        </ext>
      </extLst>
    </cfRule>
  </conditionalFormatting>
  <conditionalFormatting sqref="D10">
    <cfRule type="dataBar" priority="108">
      <dataBar>
        <cfvo type="min"/>
        <cfvo type="max"/>
        <color rgb="FF638EC6"/>
      </dataBar>
      <extLst>
        <ext xmlns:x14="http://schemas.microsoft.com/office/spreadsheetml/2009/9/main" uri="{B025F937-C7B1-47D3-B67F-A62EFF666E3E}">
          <x14:id>{3D249352-06F8-414E-804E-0FB59695A25E}</x14:id>
        </ext>
      </extLst>
    </cfRule>
  </conditionalFormatting>
  <conditionalFormatting sqref="D21">
    <cfRule type="dataBar" priority="96">
      <dataBar>
        <cfvo type="min"/>
        <cfvo type="max"/>
        <color rgb="FF638EC6"/>
      </dataBar>
      <extLst>
        <ext xmlns:x14="http://schemas.microsoft.com/office/spreadsheetml/2009/9/main" uri="{B025F937-C7B1-47D3-B67F-A62EFF666E3E}">
          <x14:id>{D921071F-D3F3-4785-9E2E-BB5941068F0A}</x14:id>
        </ext>
      </extLst>
    </cfRule>
  </conditionalFormatting>
  <conditionalFormatting sqref="D21">
    <cfRule type="dataBar" priority="95">
      <dataBar>
        <cfvo type="min"/>
        <cfvo type="max"/>
        <color rgb="FF638EC6"/>
      </dataBar>
      <extLst>
        <ext xmlns:x14="http://schemas.microsoft.com/office/spreadsheetml/2009/9/main" uri="{B025F937-C7B1-47D3-B67F-A62EFF666E3E}">
          <x14:id>{84A6B236-42BA-4BC6-A258-88AC948B3F8B}</x14:id>
        </ext>
      </extLst>
    </cfRule>
  </conditionalFormatting>
  <conditionalFormatting sqref="D22:D30">
    <cfRule type="dataBar" priority="94">
      <dataBar>
        <cfvo type="min"/>
        <cfvo type="max"/>
        <color rgb="FF638EC6"/>
      </dataBar>
      <extLst>
        <ext xmlns:x14="http://schemas.microsoft.com/office/spreadsheetml/2009/9/main" uri="{B025F937-C7B1-47D3-B67F-A62EFF666E3E}">
          <x14:id>{6EF788E0-A555-457E-9CF5-04A563FC1BAE}</x14:id>
        </ext>
      </extLst>
    </cfRule>
  </conditionalFormatting>
  <conditionalFormatting sqref="D22:D30">
    <cfRule type="dataBar" priority="93">
      <dataBar>
        <cfvo type="min"/>
        <cfvo type="max"/>
        <color rgb="FF638EC6"/>
      </dataBar>
      <extLst>
        <ext xmlns:x14="http://schemas.microsoft.com/office/spreadsheetml/2009/9/main" uri="{B025F937-C7B1-47D3-B67F-A62EFF666E3E}">
          <x14:id>{2800A9CA-DD68-424B-A6D1-784C67885E7F}</x14:id>
        </ext>
      </extLst>
    </cfRule>
  </conditionalFormatting>
  <conditionalFormatting sqref="D32">
    <cfRule type="dataBar" priority="92">
      <dataBar>
        <cfvo type="min"/>
        <cfvo type="max"/>
        <color rgb="FF638EC6"/>
      </dataBar>
      <extLst>
        <ext xmlns:x14="http://schemas.microsoft.com/office/spreadsheetml/2009/9/main" uri="{B025F937-C7B1-47D3-B67F-A62EFF666E3E}">
          <x14:id>{3EFE502B-606F-42CD-802B-A0955E178433}</x14:id>
        </ext>
      </extLst>
    </cfRule>
  </conditionalFormatting>
  <conditionalFormatting sqref="D32">
    <cfRule type="dataBar" priority="91">
      <dataBar>
        <cfvo type="min"/>
        <cfvo type="max"/>
        <color rgb="FF638EC6"/>
      </dataBar>
      <extLst>
        <ext xmlns:x14="http://schemas.microsoft.com/office/spreadsheetml/2009/9/main" uri="{B025F937-C7B1-47D3-B67F-A62EFF666E3E}">
          <x14:id>{C1599110-0D9B-4553-BDBB-5F4D5E36BE7D}</x14:id>
        </ext>
      </extLst>
    </cfRule>
  </conditionalFormatting>
  <conditionalFormatting sqref="D33:D38">
    <cfRule type="dataBar" priority="116">
      <dataBar>
        <cfvo type="min"/>
        <cfvo type="max"/>
        <color rgb="FF638EC6"/>
      </dataBar>
      <extLst>
        <ext xmlns:x14="http://schemas.microsoft.com/office/spreadsheetml/2009/9/main" uri="{B025F937-C7B1-47D3-B67F-A62EFF666E3E}">
          <x14:id>{B5C8DD79-4142-4E22-8B9A-CE0AC7807BC1}</x14:id>
        </ext>
      </extLst>
    </cfRule>
  </conditionalFormatting>
  <conditionalFormatting sqref="D40">
    <cfRule type="dataBar" priority="87">
      <dataBar>
        <cfvo type="min"/>
        <cfvo type="max"/>
        <color rgb="FF638EC6"/>
      </dataBar>
      <extLst>
        <ext xmlns:x14="http://schemas.microsoft.com/office/spreadsheetml/2009/9/main" uri="{B025F937-C7B1-47D3-B67F-A62EFF666E3E}">
          <x14:id>{66445E87-8D8E-4841-A189-DC0956A49A7F}</x14:id>
        </ext>
      </extLst>
    </cfRule>
  </conditionalFormatting>
  <conditionalFormatting sqref="D40">
    <cfRule type="dataBar" priority="86">
      <dataBar>
        <cfvo type="min"/>
        <cfvo type="max"/>
        <color rgb="FF638EC6"/>
      </dataBar>
      <extLst>
        <ext xmlns:x14="http://schemas.microsoft.com/office/spreadsheetml/2009/9/main" uri="{B025F937-C7B1-47D3-B67F-A62EFF666E3E}">
          <x14:id>{3299DD31-CBB8-46F0-A501-405DE1DC17E5}</x14:id>
        </ext>
      </extLst>
    </cfRule>
  </conditionalFormatting>
  <conditionalFormatting sqref="D41:D50">
    <cfRule type="dataBar" priority="88">
      <dataBar>
        <cfvo type="min"/>
        <cfvo type="max"/>
        <color rgb="FF638EC6"/>
      </dataBar>
      <extLst>
        <ext xmlns:x14="http://schemas.microsoft.com/office/spreadsheetml/2009/9/main" uri="{B025F937-C7B1-47D3-B67F-A62EFF666E3E}">
          <x14:id>{33470063-AED8-4E8F-908C-AD1E9E0D0B52}</x14:id>
        </ext>
      </extLst>
    </cfRule>
  </conditionalFormatting>
  <conditionalFormatting sqref="D52">
    <cfRule type="dataBar" priority="84">
      <dataBar>
        <cfvo type="min"/>
        <cfvo type="max"/>
        <color rgb="FF638EC6"/>
      </dataBar>
      <extLst>
        <ext xmlns:x14="http://schemas.microsoft.com/office/spreadsheetml/2009/9/main" uri="{B025F937-C7B1-47D3-B67F-A62EFF666E3E}">
          <x14:id>{39D9C9E5-D135-4307-8D6D-DC05803AA155}</x14:id>
        </ext>
      </extLst>
    </cfRule>
  </conditionalFormatting>
  <conditionalFormatting sqref="D52">
    <cfRule type="dataBar" priority="83">
      <dataBar>
        <cfvo type="min"/>
        <cfvo type="max"/>
        <color rgb="FF638EC6"/>
      </dataBar>
      <extLst>
        <ext xmlns:x14="http://schemas.microsoft.com/office/spreadsheetml/2009/9/main" uri="{B025F937-C7B1-47D3-B67F-A62EFF666E3E}">
          <x14:id>{95B3DC05-FD1F-43D2-8AAB-F6DE3376CE9F}</x14:id>
        </ext>
      </extLst>
    </cfRule>
  </conditionalFormatting>
  <conditionalFormatting sqref="D53:D60">
    <cfRule type="dataBar" priority="117">
      <dataBar>
        <cfvo type="min"/>
        <cfvo type="max"/>
        <color rgb="FF638EC6"/>
      </dataBar>
      <extLst>
        <ext xmlns:x14="http://schemas.microsoft.com/office/spreadsheetml/2009/9/main" uri="{B025F937-C7B1-47D3-B67F-A62EFF666E3E}">
          <x14:id>{281958E5-F5C9-4031-9FCC-6A33E29093B6}</x14:id>
        </ext>
      </extLst>
    </cfRule>
  </conditionalFormatting>
  <conditionalFormatting sqref="D62">
    <cfRule type="dataBar" priority="81">
      <dataBar>
        <cfvo type="min"/>
        <cfvo type="max"/>
        <color rgb="FF638EC6"/>
      </dataBar>
      <extLst>
        <ext xmlns:x14="http://schemas.microsoft.com/office/spreadsheetml/2009/9/main" uri="{B025F937-C7B1-47D3-B67F-A62EFF666E3E}">
          <x14:id>{476ACB0C-EB58-4BB7-B7BB-9ECE386DEE00}</x14:id>
        </ext>
      </extLst>
    </cfRule>
  </conditionalFormatting>
  <conditionalFormatting sqref="D62">
    <cfRule type="dataBar" priority="80">
      <dataBar>
        <cfvo type="min"/>
        <cfvo type="max"/>
        <color rgb="FF638EC6"/>
      </dataBar>
      <extLst>
        <ext xmlns:x14="http://schemas.microsoft.com/office/spreadsheetml/2009/9/main" uri="{B025F937-C7B1-47D3-B67F-A62EFF666E3E}">
          <x14:id>{E7C77DC3-70F2-4595-918C-2D8E33913243}</x14:id>
        </ext>
      </extLst>
    </cfRule>
  </conditionalFormatting>
  <conditionalFormatting sqref="D63:D68">
    <cfRule type="dataBar" priority="118">
      <dataBar>
        <cfvo type="min"/>
        <cfvo type="max"/>
        <color rgb="FF638EC6"/>
      </dataBar>
      <extLst>
        <ext xmlns:x14="http://schemas.microsoft.com/office/spreadsheetml/2009/9/main" uri="{B025F937-C7B1-47D3-B67F-A62EFF666E3E}">
          <x14:id>{4A3F248F-CF15-4DE2-A84B-E3796320880D}</x14:id>
        </ext>
      </extLst>
    </cfRule>
  </conditionalFormatting>
  <conditionalFormatting sqref="D11:D18">
    <cfRule type="dataBar" priority="76">
      <dataBar>
        <cfvo type="min"/>
        <cfvo type="max"/>
        <color rgb="FF638EC6"/>
      </dataBar>
      <extLst>
        <ext xmlns:x14="http://schemas.microsoft.com/office/spreadsheetml/2009/9/main" uri="{B025F937-C7B1-47D3-B67F-A62EFF666E3E}">
          <x14:id>{C7AAE158-4A10-448B-8CDF-D02B9C62C437}</x14:id>
        </ext>
      </extLst>
    </cfRule>
  </conditionalFormatting>
  <conditionalFormatting sqref="E4:E8">
    <cfRule type="dataBar" priority="70">
      <dataBar>
        <cfvo type="min"/>
        <cfvo type="max"/>
        <color rgb="FF638EC6"/>
      </dataBar>
      <extLst>
        <ext xmlns:x14="http://schemas.microsoft.com/office/spreadsheetml/2009/9/main" uri="{B025F937-C7B1-47D3-B67F-A62EFF666E3E}">
          <x14:id>{19D29F36-7CA2-4B86-AC0C-8C36B8AD4569}</x14:id>
        </ext>
      </extLst>
    </cfRule>
  </conditionalFormatting>
  <conditionalFormatting sqref="E4:E8">
    <cfRule type="dataBar" priority="69">
      <dataBar>
        <cfvo type="min"/>
        <cfvo type="max"/>
        <color rgb="FF638EC6"/>
      </dataBar>
      <extLst>
        <ext xmlns:x14="http://schemas.microsoft.com/office/spreadsheetml/2009/9/main" uri="{B025F937-C7B1-47D3-B67F-A62EFF666E3E}">
          <x14:id>{0DB517E2-1B5D-458F-9E68-858CB9B42A53}</x14:id>
        </ext>
      </extLst>
    </cfRule>
  </conditionalFormatting>
  <conditionalFormatting sqref="E2">
    <cfRule type="dataBar" priority="68">
      <dataBar>
        <cfvo type="min"/>
        <cfvo type="max"/>
        <color rgb="FF638EC6"/>
      </dataBar>
      <extLst>
        <ext xmlns:x14="http://schemas.microsoft.com/office/spreadsheetml/2009/9/main" uri="{B025F937-C7B1-47D3-B67F-A62EFF666E3E}">
          <x14:id>{725221C1-2FEF-42EC-BAE9-D09995491742}</x14:id>
        </ext>
      </extLst>
    </cfRule>
  </conditionalFormatting>
  <conditionalFormatting sqref="E10">
    <cfRule type="dataBar" priority="66">
      <dataBar>
        <cfvo type="min"/>
        <cfvo type="max"/>
        <color rgb="FF638EC6"/>
      </dataBar>
      <extLst>
        <ext xmlns:x14="http://schemas.microsoft.com/office/spreadsheetml/2009/9/main" uri="{B025F937-C7B1-47D3-B67F-A62EFF666E3E}">
          <x14:id>{BD5E5704-A057-4304-B53B-7082D192134F}</x14:id>
        </ext>
      </extLst>
    </cfRule>
  </conditionalFormatting>
  <conditionalFormatting sqref="E21">
    <cfRule type="dataBar" priority="62">
      <dataBar>
        <cfvo type="min"/>
        <cfvo type="max"/>
        <color rgb="FF638EC6"/>
      </dataBar>
      <extLst>
        <ext xmlns:x14="http://schemas.microsoft.com/office/spreadsheetml/2009/9/main" uri="{B025F937-C7B1-47D3-B67F-A62EFF666E3E}">
          <x14:id>{CD44897B-194B-4DB2-9C0A-CAF884D2D598}</x14:id>
        </ext>
      </extLst>
    </cfRule>
  </conditionalFormatting>
  <conditionalFormatting sqref="E22:E30">
    <cfRule type="dataBar" priority="60">
      <dataBar>
        <cfvo type="min"/>
        <cfvo type="max"/>
        <color rgb="FF638EC6"/>
      </dataBar>
      <extLst>
        <ext xmlns:x14="http://schemas.microsoft.com/office/spreadsheetml/2009/9/main" uri="{B025F937-C7B1-47D3-B67F-A62EFF666E3E}">
          <x14:id>{DB7299E6-5531-4B98-A788-14B316F5735B}</x14:id>
        </ext>
      </extLst>
    </cfRule>
  </conditionalFormatting>
  <conditionalFormatting sqref="E22:E30">
    <cfRule type="dataBar" priority="59">
      <dataBar>
        <cfvo type="min"/>
        <cfvo type="max"/>
        <color rgb="FF638EC6"/>
      </dataBar>
      <extLst>
        <ext xmlns:x14="http://schemas.microsoft.com/office/spreadsheetml/2009/9/main" uri="{B025F937-C7B1-47D3-B67F-A62EFF666E3E}">
          <x14:id>{F6CB0FF0-0B81-47DB-9EBE-C3FF804C53F6}</x14:id>
        </ext>
      </extLst>
    </cfRule>
  </conditionalFormatting>
  <conditionalFormatting sqref="E32">
    <cfRule type="dataBar" priority="58">
      <dataBar>
        <cfvo type="min"/>
        <cfvo type="max"/>
        <color rgb="FF638EC6"/>
      </dataBar>
      <extLst>
        <ext xmlns:x14="http://schemas.microsoft.com/office/spreadsheetml/2009/9/main" uri="{B025F937-C7B1-47D3-B67F-A62EFF666E3E}">
          <x14:id>{09BA8E3E-EC5C-4C4C-BED8-C0944AD12701}</x14:id>
        </ext>
      </extLst>
    </cfRule>
  </conditionalFormatting>
  <conditionalFormatting sqref="E33:E38">
    <cfRule type="dataBar" priority="71">
      <dataBar>
        <cfvo type="min"/>
        <cfvo type="max"/>
        <color rgb="FF638EC6"/>
      </dataBar>
      <extLst>
        <ext xmlns:x14="http://schemas.microsoft.com/office/spreadsheetml/2009/9/main" uri="{B025F937-C7B1-47D3-B67F-A62EFF666E3E}">
          <x14:id>{35442DC7-2968-4B2C-8BA5-BB56988ABF05}</x14:id>
        </ext>
      </extLst>
    </cfRule>
  </conditionalFormatting>
  <conditionalFormatting sqref="E40">
    <cfRule type="dataBar" priority="55">
      <dataBar>
        <cfvo type="min"/>
        <cfvo type="max"/>
        <color rgb="FF638EC6"/>
      </dataBar>
      <extLst>
        <ext xmlns:x14="http://schemas.microsoft.com/office/spreadsheetml/2009/9/main" uri="{B025F937-C7B1-47D3-B67F-A62EFF666E3E}">
          <x14:id>{DBC4970A-48A1-4D01-9B40-B19BF5A7F064}</x14:id>
        </ext>
      </extLst>
    </cfRule>
  </conditionalFormatting>
  <conditionalFormatting sqref="E41:E50">
    <cfRule type="dataBar" priority="56">
      <dataBar>
        <cfvo type="min"/>
        <cfvo type="max"/>
        <color rgb="FF638EC6"/>
      </dataBar>
      <extLst>
        <ext xmlns:x14="http://schemas.microsoft.com/office/spreadsheetml/2009/9/main" uri="{B025F937-C7B1-47D3-B67F-A62EFF666E3E}">
          <x14:id>{1F050125-3389-4A8A-AA32-15F62339D1B6}</x14:id>
        </ext>
      </extLst>
    </cfRule>
  </conditionalFormatting>
  <conditionalFormatting sqref="E52">
    <cfRule type="dataBar" priority="53">
      <dataBar>
        <cfvo type="min"/>
        <cfvo type="max"/>
        <color rgb="FF638EC6"/>
      </dataBar>
      <extLst>
        <ext xmlns:x14="http://schemas.microsoft.com/office/spreadsheetml/2009/9/main" uri="{B025F937-C7B1-47D3-B67F-A62EFF666E3E}">
          <x14:id>{262F0357-4E4B-4395-BDE8-56A90CCB512A}</x14:id>
        </ext>
      </extLst>
    </cfRule>
  </conditionalFormatting>
  <conditionalFormatting sqref="E53:E60">
    <cfRule type="dataBar" priority="72">
      <dataBar>
        <cfvo type="min"/>
        <cfvo type="max"/>
        <color rgb="FF638EC6"/>
      </dataBar>
      <extLst>
        <ext xmlns:x14="http://schemas.microsoft.com/office/spreadsheetml/2009/9/main" uri="{B025F937-C7B1-47D3-B67F-A62EFF666E3E}">
          <x14:id>{C93928ED-B207-4103-AE37-93E626C47C4B}</x14:id>
        </ext>
      </extLst>
    </cfRule>
  </conditionalFormatting>
  <conditionalFormatting sqref="E62">
    <cfRule type="dataBar" priority="51">
      <dataBar>
        <cfvo type="min"/>
        <cfvo type="max"/>
        <color rgb="FF638EC6"/>
      </dataBar>
      <extLst>
        <ext xmlns:x14="http://schemas.microsoft.com/office/spreadsheetml/2009/9/main" uri="{B025F937-C7B1-47D3-B67F-A62EFF666E3E}">
          <x14:id>{EC2875EC-3335-45E2-8F87-AB948A46E713}</x14:id>
        </ext>
      </extLst>
    </cfRule>
  </conditionalFormatting>
  <conditionalFormatting sqref="E63:E68">
    <cfRule type="dataBar" priority="73">
      <dataBar>
        <cfvo type="min"/>
        <cfvo type="max"/>
        <color rgb="FF638EC6"/>
      </dataBar>
      <extLst>
        <ext xmlns:x14="http://schemas.microsoft.com/office/spreadsheetml/2009/9/main" uri="{B025F937-C7B1-47D3-B67F-A62EFF666E3E}">
          <x14:id>{456C579C-3522-442E-A052-7B8515470167}</x14:id>
        </ext>
      </extLst>
    </cfRule>
  </conditionalFormatting>
  <conditionalFormatting sqref="E11">
    <cfRule type="dataBar" priority="47">
      <dataBar>
        <cfvo type="min"/>
        <cfvo type="max"/>
        <color rgb="FF638EC6"/>
      </dataBar>
      <extLst>
        <ext xmlns:x14="http://schemas.microsoft.com/office/spreadsheetml/2009/9/main" uri="{B025F937-C7B1-47D3-B67F-A62EFF666E3E}">
          <x14:id>{9104D399-3330-4A6D-BE21-10C220325E1D}</x14:id>
        </ext>
      </extLst>
    </cfRule>
  </conditionalFormatting>
  <conditionalFormatting sqref="E12">
    <cfRule type="dataBar" priority="36">
      <dataBar>
        <cfvo type="min"/>
        <cfvo type="max"/>
        <color rgb="FF638EC6"/>
      </dataBar>
      <extLst>
        <ext xmlns:x14="http://schemas.microsoft.com/office/spreadsheetml/2009/9/main" uri="{B025F937-C7B1-47D3-B67F-A62EFF666E3E}">
          <x14:id>{7340E905-4669-4D28-900A-3792525E33D5}</x14:id>
        </ext>
      </extLst>
    </cfRule>
  </conditionalFormatting>
  <conditionalFormatting sqref="E13">
    <cfRule type="dataBar" priority="35">
      <dataBar>
        <cfvo type="min"/>
        <cfvo type="max"/>
        <color rgb="FF638EC6"/>
      </dataBar>
      <extLst>
        <ext xmlns:x14="http://schemas.microsoft.com/office/spreadsheetml/2009/9/main" uri="{B025F937-C7B1-47D3-B67F-A62EFF666E3E}">
          <x14:id>{10257EE2-1746-42DE-BD3F-4F2DB17315DA}</x14:id>
        </ext>
      </extLst>
    </cfRule>
  </conditionalFormatting>
  <conditionalFormatting sqref="E14:E18">
    <cfRule type="dataBar" priority="34">
      <dataBar>
        <cfvo type="min"/>
        <cfvo type="max"/>
        <color rgb="FF638EC6"/>
      </dataBar>
      <extLst>
        <ext xmlns:x14="http://schemas.microsoft.com/office/spreadsheetml/2009/9/main" uri="{B025F937-C7B1-47D3-B67F-A62EFF666E3E}">
          <x14:id>{6F6E8F95-204C-4E13-905F-BF85BD619BFE}</x14:id>
        </ext>
      </extLst>
    </cfRule>
  </conditionalFormatting>
  <conditionalFormatting sqref="D19">
    <cfRule type="dataBar" priority="121">
      <dataBar>
        <cfvo type="min"/>
        <cfvo type="max"/>
        <color rgb="FF638EC6"/>
      </dataBar>
      <extLst>
        <ext xmlns:x14="http://schemas.microsoft.com/office/spreadsheetml/2009/9/main" uri="{B025F937-C7B1-47D3-B67F-A62EFF666E3E}">
          <x14:id>{39C5B9A6-8068-495B-A758-579634C063DF}</x14:id>
        </ext>
      </extLst>
    </cfRule>
  </conditionalFormatting>
  <conditionalFormatting sqref="E19">
    <cfRule type="dataBar" priority="122">
      <dataBar>
        <cfvo type="min"/>
        <cfvo type="max"/>
        <color rgb="FF638EC6"/>
      </dataBar>
      <extLst>
        <ext xmlns:x14="http://schemas.microsoft.com/office/spreadsheetml/2009/9/main" uri="{B025F937-C7B1-47D3-B67F-A62EFF666E3E}">
          <x14:id>{6B422868-87BB-4F07-AF2F-FD63C4FE45F1}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82F3DF3-3C54-4595-8DF7-C11FE291C608}">
            <x14:dataBar minLength="0" maxLength="100" gradient="0">
              <x14:cfvo type="autoMin"/>
              <x14:cfvo type="autoMax"/>
              <x14:negativeFillColor rgb="FFFF0000"/>
              <x14:axisColor rgb="FF000000"/>
            </x14:dataBar>
          </x14:cfRule>
          <xm:sqref>D4:D8</xm:sqref>
        </x14:conditionalFormatting>
        <x14:conditionalFormatting xmlns:xm="http://schemas.microsoft.com/office/excel/2006/main">
          <x14:cfRule type="dataBar" id="{DD65BBE3-5D53-4182-953F-235D32B8CF4B}">
            <x14:dataBar minLength="0" maxLength="100" gradient="0">
              <x14:cfvo type="autoMin"/>
              <x14:cfvo type="autoMax"/>
              <x14:negativeFillColor rgb="FFFF0000"/>
              <x14:axisColor rgb="FF000000"/>
            </x14:dataBar>
          </x14:cfRule>
          <xm:sqref>D4:D8</xm:sqref>
        </x14:conditionalFormatting>
        <x14:conditionalFormatting xmlns:xm="http://schemas.microsoft.com/office/excel/2006/main">
          <x14:cfRule type="dataBar" id="{99EB9FF2-D686-48F1-9992-99C5B05FA7F7}">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CF062E6C-462C-4DA1-9944-750799D819CC}">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6F6F7DB4-E6C5-4883-A18A-1E3E15E53235}">
            <x14:dataBar minLength="0" maxLength="100" gradient="0">
              <x14:cfvo type="autoMin"/>
              <x14:cfvo type="autoMax"/>
              <x14:negativeFillColor rgb="FFFF0000"/>
              <x14:axisColor rgb="FF000000"/>
            </x14:dataBar>
          </x14:cfRule>
          <xm:sqref>D10</xm:sqref>
        </x14:conditionalFormatting>
        <x14:conditionalFormatting xmlns:xm="http://schemas.microsoft.com/office/excel/2006/main">
          <x14:cfRule type="dataBar" id="{3D249352-06F8-414E-804E-0FB59695A25E}">
            <x14:dataBar minLength="0" maxLength="100" gradient="0">
              <x14:cfvo type="autoMin"/>
              <x14:cfvo type="autoMax"/>
              <x14:negativeFillColor rgb="FFFF0000"/>
              <x14:axisColor rgb="FF000000"/>
            </x14:dataBar>
          </x14:cfRule>
          <xm:sqref>D10</xm:sqref>
        </x14:conditionalFormatting>
        <x14:conditionalFormatting xmlns:xm="http://schemas.microsoft.com/office/excel/2006/main">
          <x14:cfRule type="dataBar" id="{D921071F-D3F3-4785-9E2E-BB5941068F0A}">
            <x14:dataBar minLength="0" maxLength="100" gradient="0">
              <x14:cfvo type="autoMin"/>
              <x14:cfvo type="autoMax"/>
              <x14:negativeFillColor rgb="FFFF0000"/>
              <x14:axisColor rgb="FF000000"/>
            </x14:dataBar>
          </x14:cfRule>
          <xm:sqref>D21</xm:sqref>
        </x14:conditionalFormatting>
        <x14:conditionalFormatting xmlns:xm="http://schemas.microsoft.com/office/excel/2006/main">
          <x14:cfRule type="dataBar" id="{84A6B236-42BA-4BC6-A258-88AC948B3F8B}">
            <x14:dataBar minLength="0" maxLength="100" gradient="0">
              <x14:cfvo type="autoMin"/>
              <x14:cfvo type="autoMax"/>
              <x14:negativeFillColor rgb="FFFF0000"/>
              <x14:axisColor rgb="FF000000"/>
            </x14:dataBar>
          </x14:cfRule>
          <xm:sqref>D21</xm:sqref>
        </x14:conditionalFormatting>
        <x14:conditionalFormatting xmlns:xm="http://schemas.microsoft.com/office/excel/2006/main">
          <x14:cfRule type="dataBar" id="{6EF788E0-A555-457E-9CF5-04A563FC1BAE}">
            <x14:dataBar minLength="0" maxLength="100" gradient="0">
              <x14:cfvo type="autoMin"/>
              <x14:cfvo type="autoMax"/>
              <x14:negativeFillColor rgb="FFFF0000"/>
              <x14:axisColor rgb="FF000000"/>
            </x14:dataBar>
          </x14:cfRule>
          <xm:sqref>D22:D30</xm:sqref>
        </x14:conditionalFormatting>
        <x14:conditionalFormatting xmlns:xm="http://schemas.microsoft.com/office/excel/2006/main">
          <x14:cfRule type="dataBar" id="{2800A9CA-DD68-424B-A6D1-784C67885E7F}">
            <x14:dataBar minLength="0" maxLength="100" gradient="0">
              <x14:cfvo type="autoMin"/>
              <x14:cfvo type="autoMax"/>
              <x14:negativeFillColor rgb="FFFF0000"/>
              <x14:axisColor rgb="FF000000"/>
            </x14:dataBar>
          </x14:cfRule>
          <xm:sqref>D22:D30</xm:sqref>
        </x14:conditionalFormatting>
        <x14:conditionalFormatting xmlns:xm="http://schemas.microsoft.com/office/excel/2006/main">
          <x14:cfRule type="dataBar" id="{3EFE502B-606F-42CD-802B-A0955E178433}">
            <x14:dataBar minLength="0" maxLength="100" gradient="0">
              <x14:cfvo type="autoMin"/>
              <x14:cfvo type="autoMax"/>
              <x14:negativeFillColor rgb="FFFF0000"/>
              <x14:axisColor rgb="FF000000"/>
            </x14:dataBar>
          </x14:cfRule>
          <xm:sqref>D32</xm:sqref>
        </x14:conditionalFormatting>
        <x14:conditionalFormatting xmlns:xm="http://schemas.microsoft.com/office/excel/2006/main">
          <x14:cfRule type="dataBar" id="{C1599110-0D9B-4553-BDBB-5F4D5E36BE7D}">
            <x14:dataBar minLength="0" maxLength="100" gradient="0">
              <x14:cfvo type="autoMin"/>
              <x14:cfvo type="autoMax"/>
              <x14:negativeFillColor rgb="FFFF0000"/>
              <x14:axisColor rgb="FF000000"/>
            </x14:dataBar>
          </x14:cfRule>
          <xm:sqref>D32</xm:sqref>
        </x14:conditionalFormatting>
        <x14:conditionalFormatting xmlns:xm="http://schemas.microsoft.com/office/excel/2006/main">
          <x14:cfRule type="dataBar" id="{B5C8DD79-4142-4E22-8B9A-CE0AC7807BC1}">
            <x14:dataBar minLength="0" maxLength="100" gradient="0">
              <x14:cfvo type="autoMin"/>
              <x14:cfvo type="autoMax"/>
              <x14:negativeFillColor rgb="FFFF0000"/>
              <x14:axisColor rgb="FF000000"/>
            </x14:dataBar>
          </x14:cfRule>
          <xm:sqref>D33:D38</xm:sqref>
        </x14:conditionalFormatting>
        <x14:conditionalFormatting xmlns:xm="http://schemas.microsoft.com/office/excel/2006/main">
          <x14:cfRule type="dataBar" id="{66445E87-8D8E-4841-A189-DC0956A49A7F}">
            <x14:dataBar minLength="0" maxLength="100" gradient="0">
              <x14:cfvo type="autoMin"/>
              <x14:cfvo type="autoMax"/>
              <x14:negativeFillColor rgb="FFFF0000"/>
              <x14:axisColor rgb="FF000000"/>
            </x14:dataBar>
          </x14:cfRule>
          <xm:sqref>D40</xm:sqref>
        </x14:conditionalFormatting>
        <x14:conditionalFormatting xmlns:xm="http://schemas.microsoft.com/office/excel/2006/main">
          <x14:cfRule type="dataBar" id="{3299DD31-CBB8-46F0-A501-405DE1DC17E5}">
            <x14:dataBar minLength="0" maxLength="100" gradient="0">
              <x14:cfvo type="autoMin"/>
              <x14:cfvo type="autoMax"/>
              <x14:negativeFillColor rgb="FFFF0000"/>
              <x14:axisColor rgb="FF000000"/>
            </x14:dataBar>
          </x14:cfRule>
          <xm:sqref>D40</xm:sqref>
        </x14:conditionalFormatting>
        <x14:conditionalFormatting xmlns:xm="http://schemas.microsoft.com/office/excel/2006/main">
          <x14:cfRule type="dataBar" id="{33470063-AED8-4E8F-908C-AD1E9E0D0B52}">
            <x14:dataBar minLength="0" maxLength="100" gradient="0">
              <x14:cfvo type="autoMin"/>
              <x14:cfvo type="autoMax"/>
              <x14:negativeFillColor rgb="FFFF0000"/>
              <x14:axisColor rgb="FF000000"/>
            </x14:dataBar>
          </x14:cfRule>
          <xm:sqref>D41:D50</xm:sqref>
        </x14:conditionalFormatting>
        <x14:conditionalFormatting xmlns:xm="http://schemas.microsoft.com/office/excel/2006/main">
          <x14:cfRule type="dataBar" id="{39D9C9E5-D135-4307-8D6D-DC05803AA155}">
            <x14:dataBar minLength="0" maxLength="100" gradient="0">
              <x14:cfvo type="autoMin"/>
              <x14:cfvo type="autoMax"/>
              <x14:negativeFillColor rgb="FFFF0000"/>
              <x14:axisColor rgb="FF000000"/>
            </x14:dataBar>
          </x14:cfRule>
          <xm:sqref>D52</xm:sqref>
        </x14:conditionalFormatting>
        <x14:conditionalFormatting xmlns:xm="http://schemas.microsoft.com/office/excel/2006/main">
          <x14:cfRule type="dataBar" id="{95B3DC05-FD1F-43D2-8AAB-F6DE3376CE9F}">
            <x14:dataBar minLength="0" maxLength="100" gradient="0">
              <x14:cfvo type="autoMin"/>
              <x14:cfvo type="autoMax"/>
              <x14:negativeFillColor rgb="FFFF0000"/>
              <x14:axisColor rgb="FF000000"/>
            </x14:dataBar>
          </x14:cfRule>
          <xm:sqref>D52</xm:sqref>
        </x14:conditionalFormatting>
        <x14:conditionalFormatting xmlns:xm="http://schemas.microsoft.com/office/excel/2006/main">
          <x14:cfRule type="dataBar" id="{281958E5-F5C9-4031-9FCC-6A33E29093B6}">
            <x14:dataBar minLength="0" maxLength="100" gradient="0">
              <x14:cfvo type="autoMin"/>
              <x14:cfvo type="autoMax"/>
              <x14:negativeFillColor rgb="FFFF0000"/>
              <x14:axisColor rgb="FF000000"/>
            </x14:dataBar>
          </x14:cfRule>
          <xm:sqref>D53:D60</xm:sqref>
        </x14:conditionalFormatting>
        <x14:conditionalFormatting xmlns:xm="http://schemas.microsoft.com/office/excel/2006/main">
          <x14:cfRule type="dataBar" id="{476ACB0C-EB58-4BB7-B7BB-9ECE386DEE00}">
            <x14:dataBar minLength="0" maxLength="100" gradient="0">
              <x14:cfvo type="autoMin"/>
              <x14:cfvo type="autoMax"/>
              <x14:negativeFillColor rgb="FFFF0000"/>
              <x14:axisColor rgb="FF000000"/>
            </x14:dataBar>
          </x14:cfRule>
          <xm:sqref>D62</xm:sqref>
        </x14:conditionalFormatting>
        <x14:conditionalFormatting xmlns:xm="http://schemas.microsoft.com/office/excel/2006/main">
          <x14:cfRule type="dataBar" id="{E7C77DC3-70F2-4595-918C-2D8E33913243}">
            <x14:dataBar minLength="0" maxLength="100" gradient="0">
              <x14:cfvo type="autoMin"/>
              <x14:cfvo type="autoMax"/>
              <x14:negativeFillColor rgb="FFFF0000"/>
              <x14:axisColor rgb="FF000000"/>
            </x14:dataBar>
          </x14:cfRule>
          <xm:sqref>D62</xm:sqref>
        </x14:conditionalFormatting>
        <x14:conditionalFormatting xmlns:xm="http://schemas.microsoft.com/office/excel/2006/main">
          <x14:cfRule type="dataBar" id="{4A3F248F-CF15-4DE2-A84B-E3796320880D}">
            <x14:dataBar minLength="0" maxLength="100" gradient="0">
              <x14:cfvo type="autoMin"/>
              <x14:cfvo type="autoMax"/>
              <x14:negativeFillColor rgb="FFFF0000"/>
              <x14:axisColor rgb="FF000000"/>
            </x14:dataBar>
          </x14:cfRule>
          <xm:sqref>D63:D68</xm:sqref>
        </x14:conditionalFormatting>
        <x14:conditionalFormatting xmlns:xm="http://schemas.microsoft.com/office/excel/2006/main">
          <x14:cfRule type="dataBar" id="{C7AAE158-4A10-448B-8CDF-D02B9C62C437}">
            <x14:dataBar minLength="0" maxLength="100" gradient="0">
              <x14:cfvo type="autoMin"/>
              <x14:cfvo type="autoMax"/>
              <x14:negativeFillColor rgb="FFFF0000"/>
              <x14:axisColor rgb="FF000000"/>
            </x14:dataBar>
          </x14:cfRule>
          <xm:sqref>D11:D18</xm:sqref>
        </x14:conditionalFormatting>
        <x14:conditionalFormatting xmlns:xm="http://schemas.microsoft.com/office/excel/2006/main">
          <x14:cfRule type="dataBar" id="{19D29F36-7CA2-4B86-AC0C-8C36B8AD4569}">
            <x14:dataBar minLength="0" maxLength="100" gradient="0">
              <x14:cfvo type="autoMin"/>
              <x14:cfvo type="autoMax"/>
              <x14:negativeFillColor rgb="FFFF0000"/>
              <x14:axisColor rgb="FF000000"/>
            </x14:dataBar>
          </x14:cfRule>
          <xm:sqref>E4:E8</xm:sqref>
        </x14:conditionalFormatting>
        <x14:conditionalFormatting xmlns:xm="http://schemas.microsoft.com/office/excel/2006/main">
          <x14:cfRule type="dataBar" id="{0DB517E2-1B5D-458F-9E68-858CB9B42A53}">
            <x14:dataBar minLength="0" maxLength="100" gradient="0">
              <x14:cfvo type="autoMin"/>
              <x14:cfvo type="autoMax"/>
              <x14:negativeFillColor rgb="FFFF0000"/>
              <x14:axisColor rgb="FF000000"/>
            </x14:dataBar>
          </x14:cfRule>
          <xm:sqref>E4:E8</xm:sqref>
        </x14:conditionalFormatting>
        <x14:conditionalFormatting xmlns:xm="http://schemas.microsoft.com/office/excel/2006/main">
          <x14:cfRule type="dataBar" id="{725221C1-2FEF-42EC-BAE9-D09995491742}">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D5E5704-A057-4304-B53B-7082D192134F}">
            <x14:dataBar minLength="0" maxLength="100" gradient="0">
              <x14:cfvo type="autoMin"/>
              <x14:cfvo type="autoMax"/>
              <x14:negativeFillColor rgb="FFFF0000"/>
              <x14:axisColor rgb="FF000000"/>
            </x14:dataBar>
          </x14:cfRule>
          <xm:sqref>E10</xm:sqref>
        </x14:conditionalFormatting>
        <x14:conditionalFormatting xmlns:xm="http://schemas.microsoft.com/office/excel/2006/main">
          <x14:cfRule type="dataBar" id="{CD44897B-194B-4DB2-9C0A-CAF884D2D598}">
            <x14:dataBar minLength="0" maxLength="100" gradient="0">
              <x14:cfvo type="autoMin"/>
              <x14:cfvo type="autoMax"/>
              <x14:negativeFillColor rgb="FFFF0000"/>
              <x14:axisColor rgb="FF000000"/>
            </x14:dataBar>
          </x14:cfRule>
          <xm:sqref>E21</xm:sqref>
        </x14:conditionalFormatting>
        <x14:conditionalFormatting xmlns:xm="http://schemas.microsoft.com/office/excel/2006/main">
          <x14:cfRule type="dataBar" id="{DB7299E6-5531-4B98-A788-14B316F5735B}">
            <x14:dataBar minLength="0" maxLength="100" gradient="0">
              <x14:cfvo type="autoMin"/>
              <x14:cfvo type="autoMax"/>
              <x14:negativeFillColor rgb="FFFF0000"/>
              <x14:axisColor rgb="FF000000"/>
            </x14:dataBar>
          </x14:cfRule>
          <xm:sqref>E22:E30</xm:sqref>
        </x14:conditionalFormatting>
        <x14:conditionalFormatting xmlns:xm="http://schemas.microsoft.com/office/excel/2006/main">
          <x14:cfRule type="dataBar" id="{F6CB0FF0-0B81-47DB-9EBE-C3FF804C53F6}">
            <x14:dataBar minLength="0" maxLength="100" gradient="0">
              <x14:cfvo type="autoMin"/>
              <x14:cfvo type="autoMax"/>
              <x14:negativeFillColor rgb="FFFF0000"/>
              <x14:axisColor rgb="FF000000"/>
            </x14:dataBar>
          </x14:cfRule>
          <xm:sqref>E22:E30</xm:sqref>
        </x14:conditionalFormatting>
        <x14:conditionalFormatting xmlns:xm="http://schemas.microsoft.com/office/excel/2006/main">
          <x14:cfRule type="dataBar" id="{09BA8E3E-EC5C-4C4C-BED8-C0944AD12701}">
            <x14:dataBar minLength="0" maxLength="100" gradient="0">
              <x14:cfvo type="autoMin"/>
              <x14:cfvo type="autoMax"/>
              <x14:negativeFillColor rgb="FFFF0000"/>
              <x14:axisColor rgb="FF000000"/>
            </x14:dataBar>
          </x14:cfRule>
          <xm:sqref>E32</xm:sqref>
        </x14:conditionalFormatting>
        <x14:conditionalFormatting xmlns:xm="http://schemas.microsoft.com/office/excel/2006/main">
          <x14:cfRule type="dataBar" id="{35442DC7-2968-4B2C-8BA5-BB56988ABF05}">
            <x14:dataBar minLength="0" maxLength="100" gradient="0">
              <x14:cfvo type="autoMin"/>
              <x14:cfvo type="autoMax"/>
              <x14:negativeFillColor rgb="FFFF0000"/>
              <x14:axisColor rgb="FF000000"/>
            </x14:dataBar>
          </x14:cfRule>
          <xm:sqref>E33:E38</xm:sqref>
        </x14:conditionalFormatting>
        <x14:conditionalFormatting xmlns:xm="http://schemas.microsoft.com/office/excel/2006/main">
          <x14:cfRule type="dataBar" id="{DBC4970A-48A1-4D01-9B40-B19BF5A7F064}">
            <x14:dataBar minLength="0" maxLength="100" gradient="0">
              <x14:cfvo type="autoMin"/>
              <x14:cfvo type="autoMax"/>
              <x14:negativeFillColor rgb="FFFF0000"/>
              <x14:axisColor rgb="FF000000"/>
            </x14:dataBar>
          </x14:cfRule>
          <xm:sqref>E40</xm:sqref>
        </x14:conditionalFormatting>
        <x14:conditionalFormatting xmlns:xm="http://schemas.microsoft.com/office/excel/2006/main">
          <x14:cfRule type="dataBar" id="{1F050125-3389-4A8A-AA32-15F62339D1B6}">
            <x14:dataBar minLength="0" maxLength="100" gradient="0">
              <x14:cfvo type="autoMin"/>
              <x14:cfvo type="autoMax"/>
              <x14:negativeFillColor rgb="FFFF0000"/>
              <x14:axisColor rgb="FF000000"/>
            </x14:dataBar>
          </x14:cfRule>
          <xm:sqref>E41:E50</xm:sqref>
        </x14:conditionalFormatting>
        <x14:conditionalFormatting xmlns:xm="http://schemas.microsoft.com/office/excel/2006/main">
          <x14:cfRule type="dataBar" id="{262F0357-4E4B-4395-BDE8-56A90CCB512A}">
            <x14:dataBar minLength="0" maxLength="100" gradient="0">
              <x14:cfvo type="autoMin"/>
              <x14:cfvo type="autoMax"/>
              <x14:negativeFillColor rgb="FFFF0000"/>
              <x14:axisColor rgb="FF000000"/>
            </x14:dataBar>
          </x14:cfRule>
          <xm:sqref>E52</xm:sqref>
        </x14:conditionalFormatting>
        <x14:conditionalFormatting xmlns:xm="http://schemas.microsoft.com/office/excel/2006/main">
          <x14:cfRule type="dataBar" id="{C93928ED-B207-4103-AE37-93E626C47C4B}">
            <x14:dataBar minLength="0" maxLength="100" gradient="0">
              <x14:cfvo type="autoMin"/>
              <x14:cfvo type="autoMax"/>
              <x14:negativeFillColor rgb="FFFF0000"/>
              <x14:axisColor rgb="FF000000"/>
            </x14:dataBar>
          </x14:cfRule>
          <xm:sqref>E53:E60</xm:sqref>
        </x14:conditionalFormatting>
        <x14:conditionalFormatting xmlns:xm="http://schemas.microsoft.com/office/excel/2006/main">
          <x14:cfRule type="dataBar" id="{EC2875EC-3335-45E2-8F87-AB948A46E713}">
            <x14:dataBar minLength="0" maxLength="100" gradient="0">
              <x14:cfvo type="autoMin"/>
              <x14:cfvo type="autoMax"/>
              <x14:negativeFillColor rgb="FFFF0000"/>
              <x14:axisColor rgb="FF000000"/>
            </x14:dataBar>
          </x14:cfRule>
          <xm:sqref>E62</xm:sqref>
        </x14:conditionalFormatting>
        <x14:conditionalFormatting xmlns:xm="http://schemas.microsoft.com/office/excel/2006/main">
          <x14:cfRule type="dataBar" id="{456C579C-3522-442E-A052-7B8515470167}">
            <x14:dataBar minLength="0" maxLength="100" gradient="0">
              <x14:cfvo type="autoMin"/>
              <x14:cfvo type="autoMax"/>
              <x14:negativeFillColor rgb="FFFF0000"/>
              <x14:axisColor rgb="FF000000"/>
            </x14:dataBar>
          </x14:cfRule>
          <xm:sqref>E63:E68</xm:sqref>
        </x14:conditionalFormatting>
        <x14:conditionalFormatting xmlns:xm="http://schemas.microsoft.com/office/excel/2006/main">
          <x14:cfRule type="dataBar" id="{9104D399-3330-4A6D-BE21-10C220325E1D}">
            <x14:dataBar minLength="0" maxLength="100" gradient="0">
              <x14:cfvo type="autoMin"/>
              <x14:cfvo type="autoMax"/>
              <x14:negativeFillColor rgb="FFFF0000"/>
              <x14:axisColor rgb="FF000000"/>
            </x14:dataBar>
          </x14:cfRule>
          <xm:sqref>E11</xm:sqref>
        </x14:conditionalFormatting>
        <x14:conditionalFormatting xmlns:xm="http://schemas.microsoft.com/office/excel/2006/main">
          <x14:cfRule type="dataBar" id="{7340E905-4669-4D28-900A-3792525E33D5}">
            <x14:dataBar minLength="0" maxLength="100" gradient="0">
              <x14:cfvo type="autoMin"/>
              <x14:cfvo type="autoMax"/>
              <x14:negativeFillColor rgb="FFFF0000"/>
              <x14:axisColor rgb="FF000000"/>
            </x14:dataBar>
          </x14:cfRule>
          <xm:sqref>E12</xm:sqref>
        </x14:conditionalFormatting>
        <x14:conditionalFormatting xmlns:xm="http://schemas.microsoft.com/office/excel/2006/main">
          <x14:cfRule type="dataBar" id="{10257EE2-1746-42DE-BD3F-4F2DB17315DA}">
            <x14:dataBar minLength="0" maxLength="100" gradient="0">
              <x14:cfvo type="autoMin"/>
              <x14:cfvo type="autoMax"/>
              <x14:negativeFillColor rgb="FFFF0000"/>
              <x14:axisColor rgb="FF000000"/>
            </x14:dataBar>
          </x14:cfRule>
          <xm:sqref>E13</xm:sqref>
        </x14:conditionalFormatting>
        <x14:conditionalFormatting xmlns:xm="http://schemas.microsoft.com/office/excel/2006/main">
          <x14:cfRule type="dataBar" id="{6F6E8F95-204C-4E13-905F-BF85BD619BFE}">
            <x14:dataBar minLength="0" maxLength="100" gradient="0">
              <x14:cfvo type="autoMin"/>
              <x14:cfvo type="autoMax"/>
              <x14:negativeFillColor rgb="FFFF0000"/>
              <x14:axisColor rgb="FF000000"/>
            </x14:dataBar>
          </x14:cfRule>
          <xm:sqref>E14:E18</xm:sqref>
        </x14:conditionalFormatting>
        <x14:conditionalFormatting xmlns:xm="http://schemas.microsoft.com/office/excel/2006/main">
          <x14:cfRule type="dataBar" id="{39C5B9A6-8068-495B-A758-579634C063DF}">
            <x14:dataBar minLength="0" maxLength="100" gradient="0">
              <x14:cfvo type="autoMin"/>
              <x14:cfvo type="autoMax"/>
              <x14:negativeFillColor rgb="FFFF0000"/>
              <x14:axisColor rgb="FF000000"/>
            </x14:dataBar>
          </x14:cfRule>
          <xm:sqref>D19</xm:sqref>
        </x14:conditionalFormatting>
        <x14:conditionalFormatting xmlns:xm="http://schemas.microsoft.com/office/excel/2006/main">
          <x14:cfRule type="dataBar" id="{6B422868-87BB-4F07-AF2F-FD63C4FE45F1}">
            <x14:dataBar minLength="0" maxLength="100" gradient="0">
              <x14:cfvo type="autoMin"/>
              <x14:cfvo type="autoMax"/>
              <x14:negativeFillColor rgb="FFFF0000"/>
              <x14:axisColor rgb="FF000000"/>
            </x14:dataBar>
          </x14:cfRule>
          <xm:sqref>E19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53D4-2797-48F7-9990-8A52C356DA99}">
  <dimension ref="A1:F59"/>
  <sheetViews>
    <sheetView zoomScaleNormal="100" workbookViewId="0">
      <pane ySplit="1" topLeftCell="A2" activePane="bottomLeft" state="frozen"/>
      <selection pane="bottomLeft" activeCell="E50" sqref="E50"/>
    </sheetView>
  </sheetViews>
  <sheetFormatPr defaultRowHeight="15" x14ac:dyDescent="0.25"/>
  <cols>
    <col min="1" max="1" width="5.85546875" bestFit="1" customWidth="1"/>
    <col min="2" max="2" width="22.85546875" customWidth="1"/>
    <col min="3" max="3" width="94.7109375" customWidth="1"/>
    <col min="4" max="4" width="9.5703125" customWidth="1"/>
    <col min="5" max="5" width="8.5703125" customWidth="1"/>
    <col min="6" max="6" width="61.85546875" style="45" customWidth="1"/>
  </cols>
  <sheetData>
    <row r="1" spans="1:6" ht="27.75" customHeight="1" x14ac:dyDescent="0.25">
      <c r="A1" s="49" t="s">
        <v>274</v>
      </c>
      <c r="B1" s="49" t="s">
        <v>49</v>
      </c>
      <c r="C1" s="49" t="s">
        <v>103</v>
      </c>
      <c r="D1" s="49" t="s">
        <v>180</v>
      </c>
      <c r="E1" s="49" t="s">
        <v>181</v>
      </c>
      <c r="F1" s="50" t="s">
        <v>57</v>
      </c>
    </row>
    <row r="2" spans="1:6" ht="45" x14ac:dyDescent="0.25">
      <c r="A2" s="52">
        <v>9</v>
      </c>
      <c r="B2" s="52" t="s">
        <v>253</v>
      </c>
      <c r="C2" s="33" t="s">
        <v>257</v>
      </c>
      <c r="D2" s="34">
        <v>0</v>
      </c>
      <c r="E2" s="34">
        <v>0</v>
      </c>
      <c r="F2" s="33"/>
    </row>
    <row r="3" spans="1:6" ht="90" x14ac:dyDescent="0.25">
      <c r="A3" s="35">
        <v>9</v>
      </c>
      <c r="B3" s="35" t="s">
        <v>254</v>
      </c>
      <c r="C3" s="38" t="s">
        <v>251</v>
      </c>
      <c r="D3" s="37">
        <v>0</v>
      </c>
      <c r="E3" s="37">
        <v>0</v>
      </c>
      <c r="F3" s="38"/>
    </row>
    <row r="4" spans="1:6" ht="60" x14ac:dyDescent="0.25">
      <c r="A4" s="35">
        <v>9</v>
      </c>
      <c r="B4" s="35" t="s">
        <v>254</v>
      </c>
      <c r="C4" s="38" t="s">
        <v>252</v>
      </c>
      <c r="D4" s="37">
        <v>0</v>
      </c>
      <c r="E4" s="37">
        <v>0</v>
      </c>
      <c r="F4" s="38"/>
    </row>
    <row r="5" spans="1:6" ht="33" customHeight="1" x14ac:dyDescent="0.25">
      <c r="F5"/>
    </row>
    <row r="6" spans="1:6" ht="45" x14ac:dyDescent="0.25">
      <c r="A6" s="52">
        <v>10</v>
      </c>
      <c r="B6" s="52" t="s">
        <v>256</v>
      </c>
      <c r="C6" s="33" t="s">
        <v>258</v>
      </c>
      <c r="D6" s="34">
        <v>0</v>
      </c>
      <c r="E6" s="34">
        <v>0</v>
      </c>
      <c r="F6" s="33"/>
    </row>
    <row r="7" spans="1:6" ht="60" x14ac:dyDescent="0.25">
      <c r="A7" s="35">
        <v>10</v>
      </c>
      <c r="B7" s="35" t="s">
        <v>254</v>
      </c>
      <c r="C7" s="38" t="s">
        <v>259</v>
      </c>
      <c r="D7" s="37">
        <v>0</v>
      </c>
      <c r="E7" s="37">
        <v>0</v>
      </c>
      <c r="F7" s="38"/>
    </row>
    <row r="8" spans="1:6" ht="30" x14ac:dyDescent="0.25">
      <c r="A8" s="35">
        <v>10</v>
      </c>
      <c r="B8" s="35" t="s">
        <v>255</v>
      </c>
      <c r="C8" s="38" t="s">
        <v>262</v>
      </c>
      <c r="D8" s="37">
        <v>0</v>
      </c>
      <c r="E8" s="37">
        <v>0</v>
      </c>
      <c r="F8" s="38"/>
    </row>
    <row r="9" spans="1:6" ht="45" x14ac:dyDescent="0.25">
      <c r="A9" s="35">
        <v>10</v>
      </c>
      <c r="B9" s="35" t="s">
        <v>260</v>
      </c>
      <c r="C9" s="38" t="s">
        <v>261</v>
      </c>
      <c r="D9" s="37">
        <v>0</v>
      </c>
      <c r="E9" s="37">
        <v>0</v>
      </c>
      <c r="F9" s="38"/>
    </row>
    <row r="10" spans="1:6" ht="90" x14ac:dyDescent="0.25">
      <c r="A10" s="35">
        <v>10</v>
      </c>
      <c r="B10" s="35" t="s">
        <v>263</v>
      </c>
      <c r="C10" s="38" t="s">
        <v>265</v>
      </c>
      <c r="D10" s="37">
        <v>0</v>
      </c>
      <c r="E10" s="37">
        <v>0</v>
      </c>
      <c r="F10" s="38"/>
    </row>
    <row r="11" spans="1:6" ht="90" x14ac:dyDescent="0.25">
      <c r="A11" s="35">
        <v>10</v>
      </c>
      <c r="B11" s="35" t="s">
        <v>264</v>
      </c>
      <c r="C11" s="38" t="s">
        <v>266</v>
      </c>
      <c r="D11" s="37">
        <v>0</v>
      </c>
      <c r="E11" s="37">
        <v>0</v>
      </c>
      <c r="F11" s="38"/>
    </row>
    <row r="12" spans="1:6" ht="60" x14ac:dyDescent="0.25">
      <c r="A12" s="35">
        <v>10</v>
      </c>
      <c r="B12" s="35" t="s">
        <v>267</v>
      </c>
      <c r="C12" s="38" t="s">
        <v>270</v>
      </c>
      <c r="D12" s="37">
        <v>0</v>
      </c>
      <c r="E12" s="37">
        <v>0</v>
      </c>
      <c r="F12" s="38"/>
    </row>
    <row r="13" spans="1:6" ht="30" x14ac:dyDescent="0.25">
      <c r="A13" s="35">
        <v>10</v>
      </c>
      <c r="B13" s="35" t="s">
        <v>268</v>
      </c>
      <c r="C13" s="38" t="s">
        <v>269</v>
      </c>
      <c r="D13" s="37">
        <v>0</v>
      </c>
      <c r="E13" s="37">
        <v>0</v>
      </c>
      <c r="F13" s="38"/>
    </row>
    <row r="14" spans="1:6" ht="35.25" customHeight="1" x14ac:dyDescent="0.25"/>
    <row r="15" spans="1:6" ht="45" x14ac:dyDescent="0.25">
      <c r="A15" s="32">
        <v>11</v>
      </c>
      <c r="B15" s="32" t="s">
        <v>156</v>
      </c>
      <c r="C15" s="33" t="s">
        <v>198</v>
      </c>
      <c r="D15" s="34">
        <v>0</v>
      </c>
      <c r="E15" s="34">
        <v>0</v>
      </c>
      <c r="F15" s="33"/>
    </row>
    <row r="16" spans="1:6" ht="30" x14ac:dyDescent="0.25">
      <c r="A16" s="35">
        <v>11</v>
      </c>
      <c r="B16" s="35" t="s">
        <v>166</v>
      </c>
      <c r="C16" s="38" t="s">
        <v>172</v>
      </c>
      <c r="D16" s="37">
        <v>0</v>
      </c>
      <c r="E16" s="37">
        <v>0</v>
      </c>
      <c r="F16" s="38"/>
    </row>
    <row r="17" spans="1:6" ht="45" x14ac:dyDescent="0.25">
      <c r="A17" s="35">
        <v>11</v>
      </c>
      <c r="B17" s="35" t="s">
        <v>167</v>
      </c>
      <c r="C17" s="38" t="s">
        <v>175</v>
      </c>
      <c r="D17" s="37">
        <v>0</v>
      </c>
      <c r="E17" s="37">
        <v>0</v>
      </c>
      <c r="F17" s="38" t="s">
        <v>173</v>
      </c>
    </row>
    <row r="18" spans="1:6" ht="33" customHeight="1" x14ac:dyDescent="0.25">
      <c r="A18" s="35">
        <v>11</v>
      </c>
      <c r="B18" s="35" t="s">
        <v>168</v>
      </c>
      <c r="C18" s="38" t="s">
        <v>176</v>
      </c>
      <c r="D18" s="37">
        <v>0</v>
      </c>
      <c r="E18" s="37">
        <v>0</v>
      </c>
      <c r="F18" s="38" t="s">
        <v>174</v>
      </c>
    </row>
    <row r="19" spans="1:6" ht="51" customHeight="1" x14ac:dyDescent="0.25">
      <c r="A19" s="35">
        <v>11</v>
      </c>
      <c r="B19" s="35" t="s">
        <v>169</v>
      </c>
      <c r="C19" s="38" t="s">
        <v>177</v>
      </c>
      <c r="D19" s="37">
        <v>0</v>
      </c>
      <c r="E19" s="37">
        <v>0</v>
      </c>
      <c r="F19" s="38"/>
    </row>
    <row r="20" spans="1:6" ht="45" x14ac:dyDescent="0.25">
      <c r="A20" s="35">
        <v>11</v>
      </c>
      <c r="B20" s="35" t="s">
        <v>170</v>
      </c>
      <c r="C20" s="38" t="s">
        <v>154</v>
      </c>
      <c r="D20" s="37">
        <v>0</v>
      </c>
      <c r="E20" s="37">
        <v>0</v>
      </c>
      <c r="F20" s="38"/>
    </row>
    <row r="21" spans="1:6" ht="30" x14ac:dyDescent="0.25">
      <c r="A21" s="35">
        <v>11</v>
      </c>
      <c r="B21" s="35" t="s">
        <v>171</v>
      </c>
      <c r="C21" s="38" t="s">
        <v>246</v>
      </c>
      <c r="D21" s="37">
        <v>0</v>
      </c>
      <c r="E21" s="37">
        <v>0</v>
      </c>
      <c r="F21" s="38"/>
    </row>
    <row r="22" spans="1:6" ht="45" x14ac:dyDescent="0.25">
      <c r="A22" s="35">
        <v>11</v>
      </c>
      <c r="B22" s="35" t="s">
        <v>244</v>
      </c>
      <c r="C22" s="38" t="s">
        <v>247</v>
      </c>
      <c r="D22" s="37">
        <v>0</v>
      </c>
      <c r="E22" s="37">
        <v>0</v>
      </c>
      <c r="F22" s="38"/>
    </row>
    <row r="23" spans="1:6" ht="45" x14ac:dyDescent="0.25">
      <c r="A23" s="35">
        <v>11</v>
      </c>
      <c r="B23" s="35" t="s">
        <v>245</v>
      </c>
      <c r="C23" s="38" t="s">
        <v>248</v>
      </c>
      <c r="D23" s="37">
        <v>0</v>
      </c>
      <c r="E23" s="37">
        <v>0</v>
      </c>
      <c r="F23" s="38"/>
    </row>
    <row r="24" spans="1:6" ht="60" x14ac:dyDescent="0.25">
      <c r="A24" s="35">
        <v>11</v>
      </c>
      <c r="B24" s="35" t="s">
        <v>249</v>
      </c>
      <c r="C24" s="38" t="s">
        <v>250</v>
      </c>
      <c r="D24" s="37">
        <v>0</v>
      </c>
      <c r="E24" s="37">
        <v>0</v>
      </c>
      <c r="F24" s="38"/>
    </row>
    <row r="25" spans="1:6" ht="28.5" customHeight="1" x14ac:dyDescent="0.25"/>
    <row r="26" spans="1:6" ht="45" x14ac:dyDescent="0.25">
      <c r="A26" s="32">
        <v>12</v>
      </c>
      <c r="B26" s="32" t="s">
        <v>226</v>
      </c>
      <c r="C26" s="33" t="s">
        <v>232</v>
      </c>
      <c r="D26" s="34">
        <v>0</v>
      </c>
      <c r="E26" s="34">
        <v>0</v>
      </c>
      <c r="F26" s="33" t="s">
        <v>22</v>
      </c>
    </row>
    <row r="27" spans="1:6" ht="30" x14ac:dyDescent="0.25">
      <c r="A27" s="35">
        <v>12</v>
      </c>
      <c r="B27" s="35" t="s">
        <v>227</v>
      </c>
      <c r="C27" s="38" t="s">
        <v>233</v>
      </c>
      <c r="D27" s="37">
        <v>0</v>
      </c>
      <c r="E27" s="37">
        <v>0</v>
      </c>
      <c r="F27" s="38"/>
    </row>
    <row r="28" spans="1:6" ht="75" x14ac:dyDescent="0.25">
      <c r="A28" s="35">
        <v>12</v>
      </c>
      <c r="B28" s="35" t="s">
        <v>228</v>
      </c>
      <c r="C28" s="38" t="s">
        <v>234</v>
      </c>
      <c r="D28" s="37">
        <v>0</v>
      </c>
      <c r="E28" s="37">
        <v>0</v>
      </c>
      <c r="F28" s="38"/>
    </row>
    <row r="29" spans="1:6" ht="30" x14ac:dyDescent="0.25">
      <c r="A29" s="35">
        <v>12</v>
      </c>
      <c r="B29" s="35" t="s">
        <v>229</v>
      </c>
      <c r="C29" s="38" t="s">
        <v>235</v>
      </c>
      <c r="D29" s="37">
        <v>0</v>
      </c>
      <c r="E29" s="37">
        <v>0</v>
      </c>
      <c r="F29" s="38"/>
    </row>
    <row r="30" spans="1:6" ht="45" x14ac:dyDescent="0.25">
      <c r="A30" s="35">
        <v>12</v>
      </c>
      <c r="B30" s="35" t="s">
        <v>230</v>
      </c>
      <c r="C30" s="38" t="s">
        <v>236</v>
      </c>
      <c r="D30" s="37">
        <v>0</v>
      </c>
      <c r="E30" s="37">
        <v>0</v>
      </c>
      <c r="F30" s="38"/>
    </row>
    <row r="31" spans="1:6" ht="30" x14ac:dyDescent="0.25">
      <c r="A31" s="35">
        <v>12</v>
      </c>
      <c r="B31" s="35" t="s">
        <v>231</v>
      </c>
      <c r="C31" s="38" t="s">
        <v>237</v>
      </c>
      <c r="D31" s="37">
        <v>0</v>
      </c>
      <c r="E31" s="37">
        <v>0</v>
      </c>
      <c r="F31" s="38"/>
    </row>
    <row r="32" spans="1:6" ht="45" x14ac:dyDescent="0.25">
      <c r="A32" s="35">
        <v>12</v>
      </c>
      <c r="B32" s="35" t="s">
        <v>238</v>
      </c>
      <c r="C32" s="38" t="s">
        <v>239</v>
      </c>
      <c r="D32" s="37">
        <v>0</v>
      </c>
      <c r="E32" s="37">
        <v>0</v>
      </c>
      <c r="F32" s="38"/>
    </row>
    <row r="33" spans="1:6" ht="27.75" customHeight="1" x14ac:dyDescent="0.25">
      <c r="A33" s="19"/>
      <c r="B33" s="19"/>
      <c r="C33" s="19"/>
      <c r="D33" s="19"/>
      <c r="E33" s="19"/>
    </row>
    <row r="34" spans="1:6" ht="27.75" customHeight="1" x14ac:dyDescent="0.25">
      <c r="A34" s="32">
        <v>13</v>
      </c>
      <c r="B34" s="32" t="s">
        <v>60</v>
      </c>
      <c r="C34" s="33" t="s">
        <v>163</v>
      </c>
      <c r="D34" s="34">
        <v>0</v>
      </c>
      <c r="E34" s="34">
        <v>0</v>
      </c>
      <c r="F34" s="33" t="s">
        <v>22</v>
      </c>
    </row>
    <row r="35" spans="1:6" ht="30" x14ac:dyDescent="0.25">
      <c r="A35" s="35">
        <v>13</v>
      </c>
      <c r="B35" s="35" t="s">
        <v>61</v>
      </c>
      <c r="C35" s="38" t="s">
        <v>62</v>
      </c>
      <c r="D35" s="37">
        <v>0</v>
      </c>
      <c r="E35" s="37">
        <v>0</v>
      </c>
      <c r="F35" s="38"/>
    </row>
    <row r="36" spans="1:6" ht="30" x14ac:dyDescent="0.25">
      <c r="A36" s="35">
        <v>13</v>
      </c>
      <c r="B36" s="35" t="s">
        <v>64</v>
      </c>
      <c r="C36" s="38" t="s">
        <v>63</v>
      </c>
      <c r="D36" s="37">
        <v>0</v>
      </c>
      <c r="E36" s="37">
        <v>0</v>
      </c>
      <c r="F36" s="38"/>
    </row>
    <row r="37" spans="1:6" ht="30" x14ac:dyDescent="0.25">
      <c r="A37" s="35">
        <v>13</v>
      </c>
      <c r="B37" s="35" t="s">
        <v>66</v>
      </c>
      <c r="C37" s="38" t="s">
        <v>65</v>
      </c>
      <c r="D37" s="37">
        <v>0</v>
      </c>
      <c r="E37" s="37">
        <v>0</v>
      </c>
      <c r="F37" s="38" t="s">
        <v>67</v>
      </c>
    </row>
    <row r="38" spans="1:6" ht="30" x14ac:dyDescent="0.25">
      <c r="A38" s="35">
        <v>13</v>
      </c>
      <c r="B38" s="35" t="s">
        <v>66</v>
      </c>
      <c r="C38" s="38" t="s">
        <v>65</v>
      </c>
      <c r="D38" s="37">
        <v>0</v>
      </c>
      <c r="E38" s="37">
        <v>0</v>
      </c>
      <c r="F38" s="38" t="s">
        <v>67</v>
      </c>
    </row>
    <row r="39" spans="1:6" ht="45" x14ac:dyDescent="0.25">
      <c r="A39" s="35">
        <v>13</v>
      </c>
      <c r="B39" s="35" t="s">
        <v>155</v>
      </c>
      <c r="C39" s="51" t="s">
        <v>218</v>
      </c>
      <c r="D39" s="37" t="s">
        <v>22</v>
      </c>
      <c r="E39" s="37" t="s">
        <v>22</v>
      </c>
      <c r="F39" s="38"/>
    </row>
    <row r="40" spans="1:6" ht="28.5" customHeight="1" x14ac:dyDescent="0.25"/>
    <row r="41" spans="1:6" ht="45" x14ac:dyDescent="0.25">
      <c r="A41" s="32">
        <v>14</v>
      </c>
      <c r="B41" s="32" t="s">
        <v>211</v>
      </c>
      <c r="C41" s="33" t="s">
        <v>217</v>
      </c>
      <c r="D41" s="34">
        <v>0</v>
      </c>
      <c r="E41" s="34">
        <v>0</v>
      </c>
      <c r="F41" s="33"/>
    </row>
    <row r="42" spans="1:6" ht="45" x14ac:dyDescent="0.25">
      <c r="A42" s="35">
        <v>14</v>
      </c>
      <c r="B42" s="35" t="s">
        <v>212</v>
      </c>
      <c r="C42" s="38" t="s">
        <v>219</v>
      </c>
      <c r="D42" s="37">
        <v>0</v>
      </c>
      <c r="E42" s="37">
        <v>0</v>
      </c>
      <c r="F42" s="38"/>
    </row>
    <row r="43" spans="1:6" ht="75" x14ac:dyDescent="0.25">
      <c r="A43" s="35">
        <v>14</v>
      </c>
      <c r="B43" s="35" t="s">
        <v>213</v>
      </c>
      <c r="C43" s="38" t="s">
        <v>220</v>
      </c>
      <c r="D43" s="37">
        <v>0</v>
      </c>
      <c r="E43" s="37">
        <v>0</v>
      </c>
      <c r="F43" s="38"/>
    </row>
    <row r="44" spans="1:6" ht="33" customHeight="1" x14ac:dyDescent="0.25">
      <c r="A44" s="35">
        <v>14</v>
      </c>
      <c r="B44" s="35" t="s">
        <v>214</v>
      </c>
      <c r="C44" s="38" t="s">
        <v>221</v>
      </c>
      <c r="D44" s="37">
        <v>0</v>
      </c>
      <c r="E44" s="37">
        <v>0</v>
      </c>
      <c r="F44" s="38"/>
    </row>
    <row r="45" spans="1:6" ht="51" customHeight="1" x14ac:dyDescent="0.25">
      <c r="A45" s="35">
        <v>14</v>
      </c>
      <c r="B45" s="35" t="s">
        <v>215</v>
      </c>
      <c r="C45" s="38" t="s">
        <v>222</v>
      </c>
      <c r="D45" s="37">
        <v>0</v>
      </c>
      <c r="E45" s="37">
        <v>0</v>
      </c>
      <c r="F45" s="38"/>
    </row>
    <row r="46" spans="1:6" ht="30" x14ac:dyDescent="0.25">
      <c r="A46" s="35">
        <v>14</v>
      </c>
      <c r="B46" s="35" t="s">
        <v>216</v>
      </c>
      <c r="C46" s="38" t="s">
        <v>223</v>
      </c>
      <c r="D46" s="37">
        <v>0</v>
      </c>
      <c r="E46" s="37">
        <v>0</v>
      </c>
      <c r="F46" s="38"/>
    </row>
    <row r="47" spans="1:6" ht="75" x14ac:dyDescent="0.25">
      <c r="A47" s="35">
        <v>14</v>
      </c>
      <c r="B47" s="35" t="s">
        <v>224</v>
      </c>
      <c r="C47" s="38" t="s">
        <v>225</v>
      </c>
      <c r="D47" s="37">
        <v>0</v>
      </c>
      <c r="E47" s="37">
        <v>0</v>
      </c>
      <c r="F47" s="38"/>
    </row>
    <row r="48" spans="1:6" ht="28.5" customHeight="1" x14ac:dyDescent="0.25"/>
    <row r="49" spans="1:6" ht="45" x14ac:dyDescent="0.25">
      <c r="A49" s="32">
        <v>15</v>
      </c>
      <c r="B49" s="32" t="s">
        <v>199</v>
      </c>
      <c r="C49" s="33" t="s">
        <v>157</v>
      </c>
      <c r="D49" s="34" t="s">
        <v>22</v>
      </c>
      <c r="E49" s="34" t="s">
        <v>22</v>
      </c>
      <c r="F49" s="33"/>
    </row>
    <row r="50" spans="1:6" ht="30" x14ac:dyDescent="0.25">
      <c r="A50" s="35">
        <v>15</v>
      </c>
      <c r="B50" s="35" t="s">
        <v>200</v>
      </c>
      <c r="C50" s="38" t="s">
        <v>196</v>
      </c>
      <c r="D50" s="37" t="s">
        <v>22</v>
      </c>
      <c r="E50" s="53" t="s">
        <v>22</v>
      </c>
      <c r="F50" s="38"/>
    </row>
    <row r="51" spans="1:6" ht="30" x14ac:dyDescent="0.25">
      <c r="A51" s="35">
        <v>15</v>
      </c>
      <c r="B51" s="35" t="s">
        <v>201</v>
      </c>
      <c r="C51" s="38" t="s">
        <v>197</v>
      </c>
      <c r="D51" s="37" t="s">
        <v>22</v>
      </c>
      <c r="E51" s="37" t="s">
        <v>22</v>
      </c>
      <c r="F51" s="38"/>
    </row>
    <row r="52" spans="1:6" ht="75" x14ac:dyDescent="0.25">
      <c r="A52" s="35">
        <v>15</v>
      </c>
      <c r="B52" s="35" t="s">
        <v>202</v>
      </c>
      <c r="C52" s="38" t="s">
        <v>207</v>
      </c>
      <c r="D52" s="37" t="s">
        <v>22</v>
      </c>
      <c r="E52" s="37" t="s">
        <v>22</v>
      </c>
      <c r="F52" s="38"/>
    </row>
    <row r="53" spans="1:6" ht="90" x14ac:dyDescent="0.25">
      <c r="A53" s="35">
        <v>15</v>
      </c>
      <c r="B53" s="35" t="s">
        <v>203</v>
      </c>
      <c r="C53" s="38" t="s">
        <v>208</v>
      </c>
      <c r="D53" s="37" t="s">
        <v>22</v>
      </c>
      <c r="E53" s="37" t="s">
        <v>22</v>
      </c>
      <c r="F53" s="38"/>
    </row>
    <row r="54" spans="1:6" ht="45" x14ac:dyDescent="0.25">
      <c r="A54" s="35">
        <v>15</v>
      </c>
      <c r="B54" s="35" t="s">
        <v>204</v>
      </c>
      <c r="C54" s="38" t="s">
        <v>209</v>
      </c>
      <c r="D54" s="37" t="s">
        <v>22</v>
      </c>
      <c r="E54" s="37" t="s">
        <v>22</v>
      </c>
      <c r="F54" s="38"/>
    </row>
    <row r="55" spans="1:6" ht="60" x14ac:dyDescent="0.25">
      <c r="A55" s="35">
        <v>15</v>
      </c>
      <c r="B55" s="35" t="s">
        <v>205</v>
      </c>
      <c r="C55" s="38" t="s">
        <v>210</v>
      </c>
      <c r="D55" s="37" t="s">
        <v>22</v>
      </c>
      <c r="E55" s="37" t="s">
        <v>22</v>
      </c>
      <c r="F55" s="38"/>
    </row>
    <row r="56" spans="1:6" ht="75" x14ac:dyDescent="0.25">
      <c r="A56" s="35">
        <v>15</v>
      </c>
      <c r="B56" s="35" t="s">
        <v>206</v>
      </c>
      <c r="C56" s="38" t="s">
        <v>240</v>
      </c>
      <c r="D56" s="37" t="s">
        <v>22</v>
      </c>
      <c r="E56" s="37" t="s">
        <v>22</v>
      </c>
      <c r="F56" s="38"/>
    </row>
    <row r="57" spans="1:6" ht="90" x14ac:dyDescent="0.25">
      <c r="A57" s="35">
        <v>15</v>
      </c>
      <c r="B57" s="35" t="s">
        <v>206</v>
      </c>
      <c r="C57" s="38" t="s">
        <v>241</v>
      </c>
      <c r="D57" s="37" t="s">
        <v>22</v>
      </c>
      <c r="E57" s="37" t="s">
        <v>22</v>
      </c>
      <c r="F57" s="38"/>
    </row>
    <row r="58" spans="1:6" ht="135" x14ac:dyDescent="0.25">
      <c r="A58" s="35">
        <v>15</v>
      </c>
      <c r="B58" s="35" t="s">
        <v>206</v>
      </c>
      <c r="C58" s="38" t="s">
        <v>242</v>
      </c>
      <c r="D58" s="37" t="s">
        <v>22</v>
      </c>
      <c r="E58" s="37" t="s">
        <v>22</v>
      </c>
      <c r="F58" s="38"/>
    </row>
    <row r="59" spans="1:6" ht="45" x14ac:dyDescent="0.25">
      <c r="A59" s="35">
        <v>15</v>
      </c>
      <c r="B59" s="35" t="s">
        <v>206</v>
      </c>
      <c r="C59" s="38" t="s">
        <v>243</v>
      </c>
      <c r="D59" s="37" t="s">
        <v>22</v>
      </c>
      <c r="E59" s="37" t="s">
        <v>22</v>
      </c>
      <c r="F59" s="38"/>
    </row>
  </sheetData>
  <conditionalFormatting sqref="D34">
    <cfRule type="dataBar" priority="69">
      <dataBar>
        <cfvo type="min"/>
        <cfvo type="max"/>
        <color rgb="FF638EC6"/>
      </dataBar>
      <extLst>
        <ext xmlns:x14="http://schemas.microsoft.com/office/spreadsheetml/2009/9/main" uri="{B025F937-C7B1-47D3-B67F-A62EFF666E3E}">
          <x14:id>{8E01D97A-42AD-4A69-B0F5-6D325215CC38}</x14:id>
        </ext>
      </extLst>
    </cfRule>
  </conditionalFormatting>
  <conditionalFormatting sqref="D34">
    <cfRule type="dataBar" priority="68">
      <dataBar>
        <cfvo type="min"/>
        <cfvo type="max"/>
        <color rgb="FF638EC6"/>
      </dataBar>
      <extLst>
        <ext xmlns:x14="http://schemas.microsoft.com/office/spreadsheetml/2009/9/main" uri="{B025F937-C7B1-47D3-B67F-A62EFF666E3E}">
          <x14:id>{E34B36CC-4748-454D-BF5C-11A6610052EA}</x14:id>
        </ext>
      </extLst>
    </cfRule>
  </conditionalFormatting>
  <conditionalFormatting sqref="D35:D39">
    <cfRule type="dataBar" priority="79">
      <dataBar>
        <cfvo type="min"/>
        <cfvo type="max"/>
        <color rgb="FF638EC6"/>
      </dataBar>
      <extLst>
        <ext xmlns:x14="http://schemas.microsoft.com/office/spreadsheetml/2009/9/main" uri="{B025F937-C7B1-47D3-B67F-A62EFF666E3E}">
          <x14:id>{C4600727-8400-4AB3-B21B-419EAC52C4DA}</x14:id>
        </ext>
      </extLst>
    </cfRule>
  </conditionalFormatting>
  <conditionalFormatting sqref="D15">
    <cfRule type="dataBar" priority="54">
      <dataBar>
        <cfvo type="min"/>
        <cfvo type="max"/>
        <color rgb="FF638EC6"/>
      </dataBar>
      <extLst>
        <ext xmlns:x14="http://schemas.microsoft.com/office/spreadsheetml/2009/9/main" uri="{B025F937-C7B1-47D3-B67F-A62EFF666E3E}">
          <x14:id>{D88A36DB-7BED-4481-BBE2-63DC61785555}</x14:id>
        </ext>
      </extLst>
    </cfRule>
  </conditionalFormatting>
  <conditionalFormatting sqref="D15">
    <cfRule type="dataBar" priority="53">
      <dataBar>
        <cfvo type="min"/>
        <cfvo type="max"/>
        <color rgb="FF638EC6"/>
      </dataBar>
      <extLst>
        <ext xmlns:x14="http://schemas.microsoft.com/office/spreadsheetml/2009/9/main" uri="{B025F937-C7B1-47D3-B67F-A62EFF666E3E}">
          <x14:id>{75DAF51E-ACD4-46E0-9AC9-2640E0A4812E}</x14:id>
        </ext>
      </extLst>
    </cfRule>
  </conditionalFormatting>
  <conditionalFormatting sqref="D16:D24">
    <cfRule type="dataBar" priority="80">
      <dataBar>
        <cfvo type="min"/>
        <cfvo type="max"/>
        <color rgb="FF638EC6"/>
      </dataBar>
      <extLst>
        <ext xmlns:x14="http://schemas.microsoft.com/office/spreadsheetml/2009/9/main" uri="{B025F937-C7B1-47D3-B67F-A62EFF666E3E}">
          <x14:id>{E899F3B9-7711-4A9A-841C-D516E5604654}</x14:id>
        </ext>
      </extLst>
    </cfRule>
  </conditionalFormatting>
  <conditionalFormatting sqref="E34">
    <cfRule type="dataBar" priority="42">
      <dataBar>
        <cfvo type="min"/>
        <cfvo type="max"/>
        <color rgb="FF638EC6"/>
      </dataBar>
      <extLst>
        <ext xmlns:x14="http://schemas.microsoft.com/office/spreadsheetml/2009/9/main" uri="{B025F937-C7B1-47D3-B67F-A62EFF666E3E}">
          <x14:id>{CF510C10-C696-400B-9E06-7B2CDC2DE461}</x14:id>
        </ext>
      </extLst>
    </cfRule>
  </conditionalFormatting>
  <conditionalFormatting sqref="E35:E39">
    <cfRule type="dataBar" priority="50">
      <dataBar>
        <cfvo type="min"/>
        <cfvo type="max"/>
        <color rgb="FF638EC6"/>
      </dataBar>
      <extLst>
        <ext xmlns:x14="http://schemas.microsoft.com/office/spreadsheetml/2009/9/main" uri="{B025F937-C7B1-47D3-B67F-A62EFF666E3E}">
          <x14:id>{6EC1D722-D82E-41CF-A6DE-E6CC4D8288DD}</x14:id>
        </ext>
      </extLst>
    </cfRule>
  </conditionalFormatting>
  <conditionalFormatting sqref="E15">
    <cfRule type="dataBar" priority="33">
      <dataBar>
        <cfvo type="min"/>
        <cfvo type="max"/>
        <color rgb="FF638EC6"/>
      </dataBar>
      <extLst>
        <ext xmlns:x14="http://schemas.microsoft.com/office/spreadsheetml/2009/9/main" uri="{B025F937-C7B1-47D3-B67F-A62EFF666E3E}">
          <x14:id>{8B04DBA6-1E36-4526-B5B2-BDBF607B538D}</x14:id>
        </ext>
      </extLst>
    </cfRule>
  </conditionalFormatting>
  <conditionalFormatting sqref="E16:E24">
    <cfRule type="dataBar" priority="51">
      <dataBar>
        <cfvo type="min"/>
        <cfvo type="max"/>
        <color rgb="FF638EC6"/>
      </dataBar>
      <extLst>
        <ext xmlns:x14="http://schemas.microsoft.com/office/spreadsheetml/2009/9/main" uri="{B025F937-C7B1-47D3-B67F-A62EFF666E3E}">
          <x14:id>{75D1E667-78E4-402B-8D8C-5E95D4819019}</x14:id>
        </ext>
      </extLst>
    </cfRule>
  </conditionalFormatting>
  <conditionalFormatting sqref="D41">
    <cfRule type="dataBar" priority="27">
      <dataBar>
        <cfvo type="min"/>
        <cfvo type="max"/>
        <color rgb="FF638EC6"/>
      </dataBar>
      <extLst>
        <ext xmlns:x14="http://schemas.microsoft.com/office/spreadsheetml/2009/9/main" uri="{B025F937-C7B1-47D3-B67F-A62EFF666E3E}">
          <x14:id>{D049C973-F896-48E1-901F-526F527BAFB8}</x14:id>
        </ext>
      </extLst>
    </cfRule>
  </conditionalFormatting>
  <conditionalFormatting sqref="D41">
    <cfRule type="dataBar" priority="26">
      <dataBar>
        <cfvo type="min"/>
        <cfvo type="max"/>
        <color rgb="FF638EC6"/>
      </dataBar>
      <extLst>
        <ext xmlns:x14="http://schemas.microsoft.com/office/spreadsheetml/2009/9/main" uri="{B025F937-C7B1-47D3-B67F-A62EFF666E3E}">
          <x14:id>{180881E8-20B6-444C-B827-E9CECDF57948}</x14:id>
        </ext>
      </extLst>
    </cfRule>
  </conditionalFormatting>
  <conditionalFormatting sqref="D42:D47">
    <cfRule type="dataBar" priority="28">
      <dataBar>
        <cfvo type="min"/>
        <cfvo type="max"/>
        <color rgb="FF638EC6"/>
      </dataBar>
      <extLst>
        <ext xmlns:x14="http://schemas.microsoft.com/office/spreadsheetml/2009/9/main" uri="{B025F937-C7B1-47D3-B67F-A62EFF666E3E}">
          <x14:id>{45AD841A-A08B-40A3-958F-016B722363A5}</x14:id>
        </ext>
      </extLst>
    </cfRule>
  </conditionalFormatting>
  <conditionalFormatting sqref="E41">
    <cfRule type="dataBar" priority="24">
      <dataBar>
        <cfvo type="min"/>
        <cfvo type="max"/>
        <color rgb="FF638EC6"/>
      </dataBar>
      <extLst>
        <ext xmlns:x14="http://schemas.microsoft.com/office/spreadsheetml/2009/9/main" uri="{B025F937-C7B1-47D3-B67F-A62EFF666E3E}">
          <x14:id>{F24B99BD-4AD4-40AF-A9FA-5D4D07D2B902}</x14:id>
        </ext>
      </extLst>
    </cfRule>
  </conditionalFormatting>
  <conditionalFormatting sqref="E42:E47">
    <cfRule type="dataBar" priority="25">
      <dataBar>
        <cfvo type="min"/>
        <cfvo type="max"/>
        <color rgb="FF638EC6"/>
      </dataBar>
      <extLst>
        <ext xmlns:x14="http://schemas.microsoft.com/office/spreadsheetml/2009/9/main" uri="{B025F937-C7B1-47D3-B67F-A62EFF666E3E}">
          <x14:id>{A249D22F-5DB9-459C-8577-D3AC1DB2D00D}</x14:id>
        </ext>
      </extLst>
    </cfRule>
  </conditionalFormatting>
  <conditionalFormatting sqref="D26">
    <cfRule type="dataBar" priority="22">
      <dataBar>
        <cfvo type="min"/>
        <cfvo type="max"/>
        <color rgb="FF638EC6"/>
      </dataBar>
      <extLst>
        <ext xmlns:x14="http://schemas.microsoft.com/office/spreadsheetml/2009/9/main" uri="{B025F937-C7B1-47D3-B67F-A62EFF666E3E}">
          <x14:id>{E3F36841-3D80-4030-94FE-DCF0143737D1}</x14:id>
        </ext>
      </extLst>
    </cfRule>
  </conditionalFormatting>
  <conditionalFormatting sqref="D26">
    <cfRule type="dataBar" priority="21">
      <dataBar>
        <cfvo type="min"/>
        <cfvo type="max"/>
        <color rgb="FF638EC6"/>
      </dataBar>
      <extLst>
        <ext xmlns:x14="http://schemas.microsoft.com/office/spreadsheetml/2009/9/main" uri="{B025F937-C7B1-47D3-B67F-A62EFF666E3E}">
          <x14:id>{75A17071-22CF-4C51-8605-57E14BA151A6}</x14:id>
        </ext>
      </extLst>
    </cfRule>
  </conditionalFormatting>
  <conditionalFormatting sqref="D27:D32">
    <cfRule type="dataBar" priority="23">
      <dataBar>
        <cfvo type="min"/>
        <cfvo type="max"/>
        <color rgb="FF638EC6"/>
      </dataBar>
      <extLst>
        <ext xmlns:x14="http://schemas.microsoft.com/office/spreadsheetml/2009/9/main" uri="{B025F937-C7B1-47D3-B67F-A62EFF666E3E}">
          <x14:id>{698BB655-AD8A-46A3-9565-06135C839504}</x14:id>
        </ext>
      </extLst>
    </cfRule>
  </conditionalFormatting>
  <conditionalFormatting sqref="E26">
    <cfRule type="dataBar" priority="19">
      <dataBar>
        <cfvo type="min"/>
        <cfvo type="max"/>
        <color rgb="FF638EC6"/>
      </dataBar>
      <extLst>
        <ext xmlns:x14="http://schemas.microsoft.com/office/spreadsheetml/2009/9/main" uri="{B025F937-C7B1-47D3-B67F-A62EFF666E3E}">
          <x14:id>{F8350B29-AF15-429B-B3DA-E76BD3EA1DB5}</x14:id>
        </ext>
      </extLst>
    </cfRule>
  </conditionalFormatting>
  <conditionalFormatting sqref="E27:E32">
    <cfRule type="dataBar" priority="20">
      <dataBar>
        <cfvo type="min"/>
        <cfvo type="max"/>
        <color rgb="FF638EC6"/>
      </dataBar>
      <extLst>
        <ext xmlns:x14="http://schemas.microsoft.com/office/spreadsheetml/2009/9/main" uri="{B025F937-C7B1-47D3-B67F-A62EFF666E3E}">
          <x14:id>{8FDA54B3-178E-491A-AE90-6A4368A11713}</x14:id>
        </ext>
      </extLst>
    </cfRule>
  </conditionalFormatting>
  <conditionalFormatting sqref="D2">
    <cfRule type="dataBar" priority="17">
      <dataBar>
        <cfvo type="min"/>
        <cfvo type="max"/>
        <color rgb="FF638EC6"/>
      </dataBar>
      <extLst>
        <ext xmlns:x14="http://schemas.microsoft.com/office/spreadsheetml/2009/9/main" uri="{B025F937-C7B1-47D3-B67F-A62EFF666E3E}">
          <x14:id>{379AF115-6822-4AC4-A128-7D7454D784C0}</x14:id>
        </ext>
      </extLst>
    </cfRule>
  </conditionalFormatting>
  <conditionalFormatting sqref="D2">
    <cfRule type="dataBar" priority="16">
      <dataBar>
        <cfvo type="min"/>
        <cfvo type="max"/>
        <color rgb="FF638EC6"/>
      </dataBar>
      <extLst>
        <ext xmlns:x14="http://schemas.microsoft.com/office/spreadsheetml/2009/9/main" uri="{B025F937-C7B1-47D3-B67F-A62EFF666E3E}">
          <x14:id>{59C41311-754A-45DB-AB56-2C97A0388CCE}</x14:id>
        </ext>
      </extLst>
    </cfRule>
  </conditionalFormatting>
  <conditionalFormatting sqref="D3:D4 D7:D13">
    <cfRule type="dataBar" priority="18">
      <dataBar>
        <cfvo type="min"/>
        <cfvo type="max"/>
        <color rgb="FF638EC6"/>
      </dataBar>
      <extLst>
        <ext xmlns:x14="http://schemas.microsoft.com/office/spreadsheetml/2009/9/main" uri="{B025F937-C7B1-47D3-B67F-A62EFF666E3E}">
          <x14:id>{88089674-D3C9-476E-BA73-E49F45635265}</x14:id>
        </ext>
      </extLst>
    </cfRule>
  </conditionalFormatting>
  <conditionalFormatting sqref="E2">
    <cfRule type="dataBar" priority="14">
      <dataBar>
        <cfvo type="min"/>
        <cfvo type="max"/>
        <color rgb="FF638EC6"/>
      </dataBar>
      <extLst>
        <ext xmlns:x14="http://schemas.microsoft.com/office/spreadsheetml/2009/9/main" uri="{B025F937-C7B1-47D3-B67F-A62EFF666E3E}">
          <x14:id>{1ADD8EE5-C684-4B1B-8E6F-163B8FD68333}</x14:id>
        </ext>
      </extLst>
    </cfRule>
  </conditionalFormatting>
  <conditionalFormatting sqref="E3:E4 E7:E13">
    <cfRule type="dataBar" priority="15">
      <dataBar>
        <cfvo type="min"/>
        <cfvo type="max"/>
        <color rgb="FF638EC6"/>
      </dataBar>
      <extLst>
        <ext xmlns:x14="http://schemas.microsoft.com/office/spreadsheetml/2009/9/main" uri="{B025F937-C7B1-47D3-B67F-A62EFF666E3E}">
          <x14:id>{0C91DABB-770F-4B5D-B79A-D8D9B9F4F6A0}</x14:id>
        </ext>
      </extLst>
    </cfRule>
  </conditionalFormatting>
  <conditionalFormatting sqref="D6">
    <cfRule type="dataBar" priority="13">
      <dataBar>
        <cfvo type="min"/>
        <cfvo type="max"/>
        <color rgb="FF638EC6"/>
      </dataBar>
      <extLst>
        <ext xmlns:x14="http://schemas.microsoft.com/office/spreadsheetml/2009/9/main" uri="{B025F937-C7B1-47D3-B67F-A62EFF666E3E}">
          <x14:id>{B94967FC-12EC-469D-B63C-A4F570F8FC23}</x14:id>
        </ext>
      </extLst>
    </cfRule>
  </conditionalFormatting>
  <conditionalFormatting sqref="D6">
    <cfRule type="dataBar" priority="12">
      <dataBar>
        <cfvo type="min"/>
        <cfvo type="max"/>
        <color rgb="FF638EC6"/>
      </dataBar>
      <extLst>
        <ext xmlns:x14="http://schemas.microsoft.com/office/spreadsheetml/2009/9/main" uri="{B025F937-C7B1-47D3-B67F-A62EFF666E3E}">
          <x14:id>{27ADC85C-9DE9-4FDB-93C7-1564E24EDCAB}</x14:id>
        </ext>
      </extLst>
    </cfRule>
  </conditionalFormatting>
  <conditionalFormatting sqref="E6">
    <cfRule type="dataBar" priority="11">
      <dataBar>
        <cfvo type="min"/>
        <cfvo type="max"/>
        <color rgb="FF638EC6"/>
      </dataBar>
      <extLst>
        <ext xmlns:x14="http://schemas.microsoft.com/office/spreadsheetml/2009/9/main" uri="{B025F937-C7B1-47D3-B67F-A62EFF666E3E}">
          <x14:id>{24096301-992B-488C-B3FE-243CE66E8898}</x14:id>
        </ext>
      </extLst>
    </cfRule>
  </conditionalFormatting>
  <conditionalFormatting sqref="D50:D59">
    <cfRule type="dataBar" priority="10">
      <dataBar>
        <cfvo type="min"/>
        <cfvo type="max"/>
        <color rgb="FF638EC6"/>
      </dataBar>
      <extLst>
        <ext xmlns:x14="http://schemas.microsoft.com/office/spreadsheetml/2009/9/main" uri="{B025F937-C7B1-47D3-B67F-A62EFF666E3E}">
          <x14:id>{6E09B725-9DA6-483C-B9CF-CF0E63061195}</x14:id>
        </ext>
      </extLst>
    </cfRule>
  </conditionalFormatting>
  <conditionalFormatting sqref="E51">
    <cfRule type="dataBar" priority="8">
      <dataBar>
        <cfvo type="min"/>
        <cfvo type="max"/>
        <color rgb="FF638EC6"/>
      </dataBar>
      <extLst>
        <ext xmlns:x14="http://schemas.microsoft.com/office/spreadsheetml/2009/9/main" uri="{B025F937-C7B1-47D3-B67F-A62EFF666E3E}">
          <x14:id>{F5688797-B78B-4FE2-8E40-448A88D1C192}</x14:id>
        </ext>
      </extLst>
    </cfRule>
  </conditionalFormatting>
  <conditionalFormatting sqref="E50">
    <cfRule type="dataBar" priority="7">
      <dataBar>
        <cfvo type="min"/>
        <cfvo type="max"/>
        <color rgb="FF638EC6"/>
      </dataBar>
      <extLst>
        <ext xmlns:x14="http://schemas.microsoft.com/office/spreadsheetml/2009/9/main" uri="{B025F937-C7B1-47D3-B67F-A62EFF666E3E}">
          <x14:id>{E0F7CBB0-D168-4E99-9855-74AFFCBFFB48}</x14:id>
        </ext>
      </extLst>
    </cfRule>
  </conditionalFormatting>
  <conditionalFormatting sqref="E52">
    <cfRule type="dataBar" priority="6">
      <dataBar>
        <cfvo type="min"/>
        <cfvo type="max"/>
        <color rgb="FF638EC6"/>
      </dataBar>
      <extLst>
        <ext xmlns:x14="http://schemas.microsoft.com/office/spreadsheetml/2009/9/main" uri="{B025F937-C7B1-47D3-B67F-A62EFF666E3E}">
          <x14:id>{D7DA0BF1-BBD7-4132-A209-FC5C1020A200}</x14:id>
        </ext>
      </extLst>
    </cfRule>
  </conditionalFormatting>
  <conditionalFormatting sqref="E53:E59">
    <cfRule type="dataBar" priority="4">
      <dataBar>
        <cfvo type="min"/>
        <cfvo type="max"/>
        <color rgb="FF638EC6"/>
      </dataBar>
      <extLst>
        <ext xmlns:x14="http://schemas.microsoft.com/office/spreadsheetml/2009/9/main" uri="{B025F937-C7B1-47D3-B67F-A62EFF666E3E}">
          <x14:id>{B3367207-30BF-41F8-945E-243FD84D5E11}</x14:id>
        </ext>
      </extLst>
    </cfRule>
  </conditionalFormatting>
  <conditionalFormatting sqref="D49">
    <cfRule type="dataBar" priority="3">
      <dataBar>
        <cfvo type="min"/>
        <cfvo type="max"/>
        <color rgb="FF638EC6"/>
      </dataBar>
      <extLst>
        <ext xmlns:x14="http://schemas.microsoft.com/office/spreadsheetml/2009/9/main" uri="{B025F937-C7B1-47D3-B67F-A62EFF666E3E}">
          <x14:id>{4D0773D3-2CFE-4718-8AC7-99CD41B6688B}</x14:id>
        </ext>
      </extLst>
    </cfRule>
  </conditionalFormatting>
  <conditionalFormatting sqref="D49">
    <cfRule type="dataBar" priority="2">
      <dataBar>
        <cfvo type="min"/>
        <cfvo type="max"/>
        <color rgb="FF638EC6"/>
      </dataBar>
      <extLst>
        <ext xmlns:x14="http://schemas.microsoft.com/office/spreadsheetml/2009/9/main" uri="{B025F937-C7B1-47D3-B67F-A62EFF666E3E}">
          <x14:id>{2188586E-582B-4142-BAA0-E37218F86693}</x14:id>
        </ext>
      </extLst>
    </cfRule>
  </conditionalFormatting>
  <conditionalFormatting sqref="E49">
    <cfRule type="dataBar" priority="1">
      <dataBar>
        <cfvo type="min"/>
        <cfvo type="max"/>
        <color rgb="FF638EC6"/>
      </dataBar>
      <extLst>
        <ext xmlns:x14="http://schemas.microsoft.com/office/spreadsheetml/2009/9/main" uri="{B025F937-C7B1-47D3-B67F-A62EFF666E3E}">
          <x14:id>{419659AA-33D2-44B8-B23E-EF2A006A896E}</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E01D97A-42AD-4A69-B0F5-6D325215CC38}">
            <x14:dataBar minLength="0" maxLength="100" gradient="0">
              <x14:cfvo type="autoMin"/>
              <x14:cfvo type="autoMax"/>
              <x14:negativeFillColor rgb="FFFF0000"/>
              <x14:axisColor rgb="FF000000"/>
            </x14:dataBar>
          </x14:cfRule>
          <xm:sqref>D34</xm:sqref>
        </x14:conditionalFormatting>
        <x14:conditionalFormatting xmlns:xm="http://schemas.microsoft.com/office/excel/2006/main">
          <x14:cfRule type="dataBar" id="{E34B36CC-4748-454D-BF5C-11A6610052EA}">
            <x14:dataBar minLength="0" maxLength="100" gradient="0">
              <x14:cfvo type="autoMin"/>
              <x14:cfvo type="autoMax"/>
              <x14:negativeFillColor rgb="FFFF0000"/>
              <x14:axisColor rgb="FF000000"/>
            </x14:dataBar>
          </x14:cfRule>
          <xm:sqref>D34</xm:sqref>
        </x14:conditionalFormatting>
        <x14:conditionalFormatting xmlns:xm="http://schemas.microsoft.com/office/excel/2006/main">
          <x14:cfRule type="dataBar" id="{C4600727-8400-4AB3-B21B-419EAC52C4DA}">
            <x14:dataBar minLength="0" maxLength="100" gradient="0">
              <x14:cfvo type="autoMin"/>
              <x14:cfvo type="autoMax"/>
              <x14:negativeFillColor rgb="FFFF0000"/>
              <x14:axisColor rgb="FF000000"/>
            </x14:dataBar>
          </x14:cfRule>
          <xm:sqref>D35:D39</xm:sqref>
        </x14:conditionalFormatting>
        <x14:conditionalFormatting xmlns:xm="http://schemas.microsoft.com/office/excel/2006/main">
          <x14:cfRule type="dataBar" id="{D88A36DB-7BED-4481-BBE2-63DC61785555}">
            <x14:dataBar minLength="0" maxLength="100" gradient="0">
              <x14:cfvo type="autoMin"/>
              <x14:cfvo type="autoMax"/>
              <x14:negativeFillColor rgb="FFFF0000"/>
              <x14:axisColor rgb="FF000000"/>
            </x14:dataBar>
          </x14:cfRule>
          <xm:sqref>D15</xm:sqref>
        </x14:conditionalFormatting>
        <x14:conditionalFormatting xmlns:xm="http://schemas.microsoft.com/office/excel/2006/main">
          <x14:cfRule type="dataBar" id="{75DAF51E-ACD4-46E0-9AC9-2640E0A4812E}">
            <x14:dataBar minLength="0" maxLength="100" gradient="0">
              <x14:cfvo type="autoMin"/>
              <x14:cfvo type="autoMax"/>
              <x14:negativeFillColor rgb="FFFF0000"/>
              <x14:axisColor rgb="FF000000"/>
            </x14:dataBar>
          </x14:cfRule>
          <xm:sqref>D15</xm:sqref>
        </x14:conditionalFormatting>
        <x14:conditionalFormatting xmlns:xm="http://schemas.microsoft.com/office/excel/2006/main">
          <x14:cfRule type="dataBar" id="{E899F3B9-7711-4A9A-841C-D516E5604654}">
            <x14:dataBar minLength="0" maxLength="100" gradient="0">
              <x14:cfvo type="autoMin"/>
              <x14:cfvo type="autoMax"/>
              <x14:negativeFillColor rgb="FFFF0000"/>
              <x14:axisColor rgb="FF000000"/>
            </x14:dataBar>
          </x14:cfRule>
          <xm:sqref>D16:D24</xm:sqref>
        </x14:conditionalFormatting>
        <x14:conditionalFormatting xmlns:xm="http://schemas.microsoft.com/office/excel/2006/main">
          <x14:cfRule type="dataBar" id="{CF510C10-C696-400B-9E06-7B2CDC2DE461}">
            <x14:dataBar minLength="0" maxLength="100" gradient="0">
              <x14:cfvo type="autoMin"/>
              <x14:cfvo type="autoMax"/>
              <x14:negativeFillColor rgb="FFFF0000"/>
              <x14:axisColor rgb="FF000000"/>
            </x14:dataBar>
          </x14:cfRule>
          <xm:sqref>E34</xm:sqref>
        </x14:conditionalFormatting>
        <x14:conditionalFormatting xmlns:xm="http://schemas.microsoft.com/office/excel/2006/main">
          <x14:cfRule type="dataBar" id="{6EC1D722-D82E-41CF-A6DE-E6CC4D8288DD}">
            <x14:dataBar minLength="0" maxLength="100" gradient="0">
              <x14:cfvo type="autoMin"/>
              <x14:cfvo type="autoMax"/>
              <x14:negativeFillColor rgb="FFFF0000"/>
              <x14:axisColor rgb="FF000000"/>
            </x14:dataBar>
          </x14:cfRule>
          <xm:sqref>E35:E39</xm:sqref>
        </x14:conditionalFormatting>
        <x14:conditionalFormatting xmlns:xm="http://schemas.microsoft.com/office/excel/2006/main">
          <x14:cfRule type="dataBar" id="{8B04DBA6-1E36-4526-B5B2-BDBF607B538D}">
            <x14:dataBar minLength="0" maxLength="100" gradient="0">
              <x14:cfvo type="autoMin"/>
              <x14:cfvo type="autoMax"/>
              <x14:negativeFillColor rgb="FFFF0000"/>
              <x14:axisColor rgb="FF000000"/>
            </x14:dataBar>
          </x14:cfRule>
          <xm:sqref>E15</xm:sqref>
        </x14:conditionalFormatting>
        <x14:conditionalFormatting xmlns:xm="http://schemas.microsoft.com/office/excel/2006/main">
          <x14:cfRule type="dataBar" id="{75D1E667-78E4-402B-8D8C-5E95D4819019}">
            <x14:dataBar minLength="0" maxLength="100" gradient="0">
              <x14:cfvo type="autoMin"/>
              <x14:cfvo type="autoMax"/>
              <x14:negativeFillColor rgb="FFFF0000"/>
              <x14:axisColor rgb="FF000000"/>
            </x14:dataBar>
          </x14:cfRule>
          <xm:sqref>E16:E24</xm:sqref>
        </x14:conditionalFormatting>
        <x14:conditionalFormatting xmlns:xm="http://schemas.microsoft.com/office/excel/2006/main">
          <x14:cfRule type="dataBar" id="{D049C973-F896-48E1-901F-526F527BAFB8}">
            <x14:dataBar minLength="0" maxLength="100" gradient="0">
              <x14:cfvo type="autoMin"/>
              <x14:cfvo type="autoMax"/>
              <x14:negativeFillColor rgb="FFFF0000"/>
              <x14:axisColor rgb="FF000000"/>
            </x14:dataBar>
          </x14:cfRule>
          <xm:sqref>D41</xm:sqref>
        </x14:conditionalFormatting>
        <x14:conditionalFormatting xmlns:xm="http://schemas.microsoft.com/office/excel/2006/main">
          <x14:cfRule type="dataBar" id="{180881E8-20B6-444C-B827-E9CECDF57948}">
            <x14:dataBar minLength="0" maxLength="100" gradient="0">
              <x14:cfvo type="autoMin"/>
              <x14:cfvo type="autoMax"/>
              <x14:negativeFillColor rgb="FFFF0000"/>
              <x14:axisColor rgb="FF000000"/>
            </x14:dataBar>
          </x14:cfRule>
          <xm:sqref>D41</xm:sqref>
        </x14:conditionalFormatting>
        <x14:conditionalFormatting xmlns:xm="http://schemas.microsoft.com/office/excel/2006/main">
          <x14:cfRule type="dataBar" id="{45AD841A-A08B-40A3-958F-016B722363A5}">
            <x14:dataBar minLength="0" maxLength="100" gradient="0">
              <x14:cfvo type="autoMin"/>
              <x14:cfvo type="autoMax"/>
              <x14:negativeFillColor rgb="FFFF0000"/>
              <x14:axisColor rgb="FF000000"/>
            </x14:dataBar>
          </x14:cfRule>
          <xm:sqref>D42:D47</xm:sqref>
        </x14:conditionalFormatting>
        <x14:conditionalFormatting xmlns:xm="http://schemas.microsoft.com/office/excel/2006/main">
          <x14:cfRule type="dataBar" id="{F24B99BD-4AD4-40AF-A9FA-5D4D07D2B902}">
            <x14:dataBar minLength="0" maxLength="100" gradient="0">
              <x14:cfvo type="autoMin"/>
              <x14:cfvo type="autoMax"/>
              <x14:negativeFillColor rgb="FFFF0000"/>
              <x14:axisColor rgb="FF000000"/>
            </x14:dataBar>
          </x14:cfRule>
          <xm:sqref>E41</xm:sqref>
        </x14:conditionalFormatting>
        <x14:conditionalFormatting xmlns:xm="http://schemas.microsoft.com/office/excel/2006/main">
          <x14:cfRule type="dataBar" id="{A249D22F-5DB9-459C-8577-D3AC1DB2D00D}">
            <x14:dataBar minLength="0" maxLength="100" gradient="0">
              <x14:cfvo type="autoMin"/>
              <x14:cfvo type="autoMax"/>
              <x14:negativeFillColor rgb="FFFF0000"/>
              <x14:axisColor rgb="FF000000"/>
            </x14:dataBar>
          </x14:cfRule>
          <xm:sqref>E42:E47</xm:sqref>
        </x14:conditionalFormatting>
        <x14:conditionalFormatting xmlns:xm="http://schemas.microsoft.com/office/excel/2006/main">
          <x14:cfRule type="dataBar" id="{E3F36841-3D80-4030-94FE-DCF0143737D1}">
            <x14:dataBar minLength="0" maxLength="100" gradient="0">
              <x14:cfvo type="autoMin"/>
              <x14:cfvo type="autoMax"/>
              <x14:negativeFillColor rgb="FFFF0000"/>
              <x14:axisColor rgb="FF000000"/>
            </x14:dataBar>
          </x14:cfRule>
          <xm:sqref>D26</xm:sqref>
        </x14:conditionalFormatting>
        <x14:conditionalFormatting xmlns:xm="http://schemas.microsoft.com/office/excel/2006/main">
          <x14:cfRule type="dataBar" id="{75A17071-22CF-4C51-8605-57E14BA151A6}">
            <x14:dataBar minLength="0" maxLength="100" gradient="0">
              <x14:cfvo type="autoMin"/>
              <x14:cfvo type="autoMax"/>
              <x14:negativeFillColor rgb="FFFF0000"/>
              <x14:axisColor rgb="FF000000"/>
            </x14:dataBar>
          </x14:cfRule>
          <xm:sqref>D26</xm:sqref>
        </x14:conditionalFormatting>
        <x14:conditionalFormatting xmlns:xm="http://schemas.microsoft.com/office/excel/2006/main">
          <x14:cfRule type="dataBar" id="{698BB655-AD8A-46A3-9565-06135C839504}">
            <x14:dataBar minLength="0" maxLength="100" gradient="0">
              <x14:cfvo type="autoMin"/>
              <x14:cfvo type="autoMax"/>
              <x14:negativeFillColor rgb="FFFF0000"/>
              <x14:axisColor rgb="FF000000"/>
            </x14:dataBar>
          </x14:cfRule>
          <xm:sqref>D27:D32</xm:sqref>
        </x14:conditionalFormatting>
        <x14:conditionalFormatting xmlns:xm="http://schemas.microsoft.com/office/excel/2006/main">
          <x14:cfRule type="dataBar" id="{F8350B29-AF15-429B-B3DA-E76BD3EA1DB5}">
            <x14:dataBar minLength="0" maxLength="100" gradient="0">
              <x14:cfvo type="autoMin"/>
              <x14:cfvo type="autoMax"/>
              <x14:negativeFillColor rgb="FFFF0000"/>
              <x14:axisColor rgb="FF000000"/>
            </x14:dataBar>
          </x14:cfRule>
          <xm:sqref>E26</xm:sqref>
        </x14:conditionalFormatting>
        <x14:conditionalFormatting xmlns:xm="http://schemas.microsoft.com/office/excel/2006/main">
          <x14:cfRule type="dataBar" id="{8FDA54B3-178E-491A-AE90-6A4368A11713}">
            <x14:dataBar minLength="0" maxLength="100" gradient="0">
              <x14:cfvo type="autoMin"/>
              <x14:cfvo type="autoMax"/>
              <x14:negativeFillColor rgb="FFFF0000"/>
              <x14:axisColor rgb="FF000000"/>
            </x14:dataBar>
          </x14:cfRule>
          <xm:sqref>E27:E32</xm:sqref>
        </x14:conditionalFormatting>
        <x14:conditionalFormatting xmlns:xm="http://schemas.microsoft.com/office/excel/2006/main">
          <x14:cfRule type="dataBar" id="{379AF115-6822-4AC4-A128-7D7454D784C0}">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59C41311-754A-45DB-AB56-2C97A0388CCE}">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88089674-D3C9-476E-BA73-E49F45635265}">
            <x14:dataBar minLength="0" maxLength="100" gradient="0">
              <x14:cfvo type="autoMin"/>
              <x14:cfvo type="autoMax"/>
              <x14:negativeFillColor rgb="FFFF0000"/>
              <x14:axisColor rgb="FF000000"/>
            </x14:dataBar>
          </x14:cfRule>
          <xm:sqref>D3:D4 D7:D13</xm:sqref>
        </x14:conditionalFormatting>
        <x14:conditionalFormatting xmlns:xm="http://schemas.microsoft.com/office/excel/2006/main">
          <x14:cfRule type="dataBar" id="{1ADD8EE5-C684-4B1B-8E6F-163B8FD68333}">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91DABB-770F-4B5D-B79A-D8D9B9F4F6A0}">
            <x14:dataBar minLength="0" maxLength="100" gradient="0">
              <x14:cfvo type="autoMin"/>
              <x14:cfvo type="autoMax"/>
              <x14:negativeFillColor rgb="FFFF0000"/>
              <x14:axisColor rgb="FF000000"/>
            </x14:dataBar>
          </x14:cfRule>
          <xm:sqref>E3:E4 E7:E13</xm:sqref>
        </x14:conditionalFormatting>
        <x14:conditionalFormatting xmlns:xm="http://schemas.microsoft.com/office/excel/2006/main">
          <x14:cfRule type="dataBar" id="{B94967FC-12EC-469D-B63C-A4F570F8FC23}">
            <x14:dataBar minLength="0" maxLength="100" gradient="0">
              <x14:cfvo type="autoMin"/>
              <x14:cfvo type="autoMax"/>
              <x14:negativeFillColor rgb="FFFF0000"/>
              <x14:axisColor rgb="FF000000"/>
            </x14:dataBar>
          </x14:cfRule>
          <xm:sqref>D6</xm:sqref>
        </x14:conditionalFormatting>
        <x14:conditionalFormatting xmlns:xm="http://schemas.microsoft.com/office/excel/2006/main">
          <x14:cfRule type="dataBar" id="{27ADC85C-9DE9-4FDB-93C7-1564E24EDCAB}">
            <x14:dataBar minLength="0" maxLength="100" gradient="0">
              <x14:cfvo type="autoMin"/>
              <x14:cfvo type="autoMax"/>
              <x14:negativeFillColor rgb="FFFF0000"/>
              <x14:axisColor rgb="FF000000"/>
            </x14:dataBar>
          </x14:cfRule>
          <xm:sqref>D6</xm:sqref>
        </x14:conditionalFormatting>
        <x14:conditionalFormatting xmlns:xm="http://schemas.microsoft.com/office/excel/2006/main">
          <x14:cfRule type="dataBar" id="{24096301-992B-488C-B3FE-243CE66E8898}">
            <x14:dataBar minLength="0" maxLength="100" gradient="0">
              <x14:cfvo type="autoMin"/>
              <x14:cfvo type="autoMax"/>
              <x14:negativeFillColor rgb="FFFF0000"/>
              <x14:axisColor rgb="FF000000"/>
            </x14:dataBar>
          </x14:cfRule>
          <xm:sqref>E6</xm:sqref>
        </x14:conditionalFormatting>
        <x14:conditionalFormatting xmlns:xm="http://schemas.microsoft.com/office/excel/2006/main">
          <x14:cfRule type="dataBar" id="{6E09B725-9DA6-483C-B9CF-CF0E63061195}">
            <x14:dataBar minLength="0" maxLength="100" gradient="0">
              <x14:cfvo type="autoMin"/>
              <x14:cfvo type="autoMax"/>
              <x14:negativeFillColor rgb="FFFF0000"/>
              <x14:axisColor rgb="FF000000"/>
            </x14:dataBar>
          </x14:cfRule>
          <xm:sqref>D50:D59</xm:sqref>
        </x14:conditionalFormatting>
        <x14:conditionalFormatting xmlns:xm="http://schemas.microsoft.com/office/excel/2006/main">
          <x14:cfRule type="dataBar" id="{F5688797-B78B-4FE2-8E40-448A88D1C192}">
            <x14:dataBar minLength="0" maxLength="100" gradient="0">
              <x14:cfvo type="autoMin"/>
              <x14:cfvo type="autoMax"/>
              <x14:negativeFillColor rgb="FFFF0000"/>
              <x14:axisColor rgb="FF000000"/>
            </x14:dataBar>
          </x14:cfRule>
          <xm:sqref>E51</xm:sqref>
        </x14:conditionalFormatting>
        <x14:conditionalFormatting xmlns:xm="http://schemas.microsoft.com/office/excel/2006/main">
          <x14:cfRule type="dataBar" id="{E0F7CBB0-D168-4E99-9855-74AFFCBFFB48}">
            <x14:dataBar minLength="0" maxLength="100" gradient="0">
              <x14:cfvo type="autoMin"/>
              <x14:cfvo type="autoMax"/>
              <x14:negativeFillColor rgb="FFFF0000"/>
              <x14:axisColor rgb="FF000000"/>
            </x14:dataBar>
          </x14:cfRule>
          <xm:sqref>E50</xm:sqref>
        </x14:conditionalFormatting>
        <x14:conditionalFormatting xmlns:xm="http://schemas.microsoft.com/office/excel/2006/main">
          <x14:cfRule type="dataBar" id="{D7DA0BF1-BBD7-4132-A209-FC5C1020A200}">
            <x14:dataBar minLength="0" maxLength="100" gradient="0">
              <x14:cfvo type="autoMin"/>
              <x14:cfvo type="autoMax"/>
              <x14:negativeFillColor rgb="FFFF0000"/>
              <x14:axisColor rgb="FF000000"/>
            </x14:dataBar>
          </x14:cfRule>
          <xm:sqref>E52</xm:sqref>
        </x14:conditionalFormatting>
        <x14:conditionalFormatting xmlns:xm="http://schemas.microsoft.com/office/excel/2006/main">
          <x14:cfRule type="dataBar" id="{B3367207-30BF-41F8-945E-243FD84D5E11}">
            <x14:dataBar minLength="0" maxLength="100" gradient="0">
              <x14:cfvo type="autoMin"/>
              <x14:cfvo type="autoMax"/>
              <x14:negativeFillColor rgb="FFFF0000"/>
              <x14:axisColor rgb="FF000000"/>
            </x14:dataBar>
          </x14:cfRule>
          <xm:sqref>E53:E59</xm:sqref>
        </x14:conditionalFormatting>
        <x14:conditionalFormatting xmlns:xm="http://schemas.microsoft.com/office/excel/2006/main">
          <x14:cfRule type="dataBar" id="{4D0773D3-2CFE-4718-8AC7-99CD41B6688B}">
            <x14:dataBar minLength="0" maxLength="100" gradient="0">
              <x14:cfvo type="autoMin"/>
              <x14:cfvo type="autoMax"/>
              <x14:negativeFillColor rgb="FFFF0000"/>
              <x14:axisColor rgb="FF000000"/>
            </x14:dataBar>
          </x14:cfRule>
          <xm:sqref>D49</xm:sqref>
        </x14:conditionalFormatting>
        <x14:conditionalFormatting xmlns:xm="http://schemas.microsoft.com/office/excel/2006/main">
          <x14:cfRule type="dataBar" id="{2188586E-582B-4142-BAA0-E37218F86693}">
            <x14:dataBar minLength="0" maxLength="100" gradient="0">
              <x14:cfvo type="autoMin"/>
              <x14:cfvo type="autoMax"/>
              <x14:negativeFillColor rgb="FFFF0000"/>
              <x14:axisColor rgb="FF000000"/>
            </x14:dataBar>
          </x14:cfRule>
          <xm:sqref>D49</xm:sqref>
        </x14:conditionalFormatting>
        <x14:conditionalFormatting xmlns:xm="http://schemas.microsoft.com/office/excel/2006/main">
          <x14:cfRule type="dataBar" id="{419659AA-33D2-44B8-B23E-EF2A006A896E}">
            <x14:dataBar minLength="0" maxLength="100" gradient="0">
              <x14:cfvo type="autoMin"/>
              <x14:cfvo type="autoMax"/>
              <x14:negativeFillColor rgb="FFFF0000"/>
              <x14:axisColor rgb="FF000000"/>
            </x14:dataBar>
          </x14:cfRule>
          <xm:sqref>E49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To-do</vt:lpstr>
      <vt:lpstr>Infos gerais</vt:lpstr>
      <vt:lpstr>Enunciado-indice</vt:lpstr>
      <vt:lpstr>Enunciado-main</vt:lpstr>
      <vt:lpstr>Enunciado-extra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Santos</dc:creator>
  <cp:lastModifiedBy>Carlos Santos</cp:lastModifiedBy>
  <dcterms:created xsi:type="dcterms:W3CDTF">2022-02-25T19:40:50Z</dcterms:created>
  <dcterms:modified xsi:type="dcterms:W3CDTF">2022-04-02T15:28:40Z</dcterms:modified>
</cp:coreProperties>
</file>