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Рабочее\ТС\"/>
    </mc:Choice>
  </mc:AlternateContent>
  <xr:revisionPtr revIDLastSave="0" documentId="13_ncr:1_{BEA36DFC-0CC1-4EF5-BA7C-D0DD5F0CA1D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Импорт" sheetId="5" r:id="rId1"/>
    <sheet name="Задача_1" sheetId="6" r:id="rId2"/>
    <sheet name="Экспорт" sheetId="1" r:id="rId3"/>
    <sheet name="Задача_2" sheetId="8" r:id="rId4"/>
    <sheet name="Классификатор" sheetId="9" r:id="rId5"/>
  </sheets>
  <definedNames>
    <definedName name="_Hlk192906271" localSheetId="1">Задача_1!$A$18</definedName>
    <definedName name="_Hlk192906271" localSheetId="3">Задача_2!$A$18</definedName>
  </definedNames>
  <calcPr calcId="181029"/>
</workbook>
</file>

<file path=xl/calcChain.xml><?xml version="1.0" encoding="utf-8"?>
<calcChain xmlns="http://schemas.openxmlformats.org/spreadsheetml/2006/main">
  <c r="D16" i="8" l="1"/>
  <c r="D11" i="8"/>
  <c r="C7" i="8"/>
  <c r="D15" i="8" s="1"/>
  <c r="C7" i="6"/>
  <c r="C5" i="8"/>
  <c r="C6" i="8" s="1"/>
  <c r="D16" i="6"/>
  <c r="D11" i="6"/>
  <c r="C5" i="6"/>
  <c r="D14" i="6" s="1"/>
  <c r="D12" i="8" l="1"/>
  <c r="D10" i="8"/>
  <c r="D13" i="8"/>
  <c r="D14" i="8"/>
  <c r="C6" i="6"/>
  <c r="D10" i="6"/>
  <c r="D12" i="6"/>
  <c r="D15" i="6"/>
  <c r="D17" i="6"/>
  <c r="D13" i="6"/>
  <c r="D25" i="8" l="1"/>
  <c r="D26" i="8" s="1"/>
  <c r="D25" i="6"/>
  <c r="D26" i="6" s="1"/>
</calcChain>
</file>

<file path=xl/sharedStrings.xml><?xml version="1.0" encoding="utf-8"?>
<sst xmlns="http://schemas.openxmlformats.org/spreadsheetml/2006/main" count="540" uniqueCount="126">
  <si>
    <t>Себестоимость производства товара</t>
  </si>
  <si>
    <t>Затраты на упаковку и маркировку</t>
  </si>
  <si>
    <t>Плановая прибыль производителя</t>
  </si>
  <si>
    <t>Оплата погрузки товара на внутренний транспорт</t>
  </si>
  <si>
    <t>Затраты на перевозку товара со склада продавца до основного транспортного средства</t>
  </si>
  <si>
    <t>Стоимость страховки товара на время его доставки до границы экспортера</t>
  </si>
  <si>
    <t>Расходы на выгрузку и хранение в пунктах перевалки груза</t>
  </si>
  <si>
    <t>Оплата погрузки товара на основной транспорт</t>
  </si>
  <si>
    <t>Прочие затраты в стране-экспортере</t>
  </si>
  <si>
    <t>До границы страны экспортера</t>
  </si>
  <si>
    <t>Расходы по страхованию в пути</t>
  </si>
  <si>
    <t>Стоимость транспорти-ровки (фрахт)</t>
  </si>
  <si>
    <t>В стране импортере</t>
  </si>
  <si>
    <t>Оплата импортных формальностей</t>
  </si>
  <si>
    <t>Затраты на выгрузку в стране импортере</t>
  </si>
  <si>
    <t>Затраты на складирование и перегрузку на внутренний транспорт</t>
  </si>
  <si>
    <t>Затраты на внутреннюю перевозку на склад покупателя</t>
  </si>
  <si>
    <t>Стоимость страховки товара в стране импортере</t>
  </si>
  <si>
    <t>Затраты на выгрузку на складе покупателя</t>
  </si>
  <si>
    <t>Прочие затраты</t>
  </si>
  <si>
    <t>Основная перевозка</t>
  </si>
  <si>
    <t>Оплата экспортных формаль-ностей</t>
  </si>
  <si>
    <t>Коммерческие условия поставок</t>
  </si>
  <si>
    <t>Группа Е Отправление</t>
  </si>
  <si>
    <t>Группа F Основная перевозка не оплачена</t>
  </si>
  <si>
    <t>Группа С Основная перевозка оплачена</t>
  </si>
  <si>
    <t>Группа D Прибытие</t>
  </si>
  <si>
    <t>EXW 
Франко завод</t>
  </si>
  <si>
    <t>FCA (Франко перевозчик)</t>
  </si>
  <si>
    <t>FAS (Франко вдоль борта судна)</t>
  </si>
  <si>
    <t>FOB 
(Франко борт)</t>
  </si>
  <si>
    <t>CFR (Стоимость и фрахт)</t>
  </si>
  <si>
    <t>CIF (Стоимость, страхование и фрахт)</t>
  </si>
  <si>
    <t>CPT (Перевозка оплачена)</t>
  </si>
  <si>
    <t>CIP (Перевозка и страхование оплачены)</t>
  </si>
  <si>
    <t>DDP (Поставка с оплатой пошлины)</t>
  </si>
  <si>
    <t>Расчет статистической стоимости вывозимых товаров (Экспорт)</t>
  </si>
  <si>
    <t>Расчет статистической стоимости ввозимых товаров (Импорт)</t>
  </si>
  <si>
    <t>+</t>
  </si>
  <si>
    <t>v</t>
  </si>
  <si>
    <t>--</t>
  </si>
  <si>
    <t>Статья затрат</t>
  </si>
  <si>
    <t>Единица измерения</t>
  </si>
  <si>
    <t>Значение</t>
  </si>
  <si>
    <t>Цена (себестоимость производства товара + плановая прибыль производителя + затраты на упаковку и маркировку)</t>
  </si>
  <si>
    <t>Количество в рулоне:</t>
  </si>
  <si>
    <t>Вес партии:</t>
  </si>
  <si>
    <t>Стоимость партии:</t>
  </si>
  <si>
    <t>оплата погрузки товара на внутренний транспорт</t>
  </si>
  <si>
    <t>евро за рулон</t>
  </si>
  <si>
    <t>затраты на перевозку товара со склада продавца до основного транспортного средства</t>
  </si>
  <si>
    <t>евро</t>
  </si>
  <si>
    <t>% от стоимости партии</t>
  </si>
  <si>
    <t>оплата погрузки товара на основной транспорт</t>
  </si>
  <si>
    <t>прочие затраты в стране экспортере + оплата экспортных формальностей</t>
  </si>
  <si>
    <t>стоимость транспортировки (фрахт)</t>
  </si>
  <si>
    <t>расходы по страхованию в пути</t>
  </si>
  <si>
    <t>оплата импортных формальностей</t>
  </si>
  <si>
    <t>—</t>
  </si>
  <si>
    <t>затраты на выгрузку в стране импортере</t>
  </si>
  <si>
    <t>затраты на внутреннюю перевозку на склад покупателя</t>
  </si>
  <si>
    <t>стоимость страховки товара в стране импортере</t>
  </si>
  <si>
    <t>затраты на выгрузку на складе покупателя</t>
  </si>
  <si>
    <t>прочие затраты в стране импортере</t>
  </si>
  <si>
    <t>Всего затрат по статье</t>
  </si>
  <si>
    <t xml:space="preserve">Статистическая стоимость (условия поставки CIP): </t>
  </si>
  <si>
    <t>бел. руб.</t>
  </si>
  <si>
    <t>бел. руб. за ящик</t>
  </si>
  <si>
    <t>Количество в партии (доп. ед. изм.):</t>
  </si>
  <si>
    <t>Количество рулонов:</t>
  </si>
  <si>
    <t>затраты на складирование и перегрузку на внутр_транспорт покупателя</t>
  </si>
  <si>
    <t>Количество в ящике:</t>
  </si>
  <si>
    <t>Количество ящиков:</t>
  </si>
  <si>
    <t>КЛАССИФИКАТОР условий поставок (0204)</t>
  </si>
  <si>
    <t>Код</t>
  </si>
  <si>
    <t>Краткое букв. обозн.</t>
  </si>
  <si>
    <t>Наименование условия поставки</t>
  </si>
  <si>
    <t>Английское обозначение</t>
  </si>
  <si>
    <t>ФРЗ</t>
  </si>
  <si>
    <t xml:space="preserve">С завода с погрузкой в </t>
  </si>
  <si>
    <t>ЕXW</t>
  </si>
  <si>
    <t>ФСА</t>
  </si>
  <si>
    <t xml:space="preserve">Франко-перевозчик с погрузкой в </t>
  </si>
  <si>
    <t>FCA</t>
  </si>
  <si>
    <t>ФОБ</t>
  </si>
  <si>
    <t xml:space="preserve">Свободно на борту судна в порту </t>
  </si>
  <si>
    <t xml:space="preserve">FOB </t>
  </si>
  <si>
    <t>ФАС</t>
  </si>
  <si>
    <t>Свободно вдоль борта судна в порту</t>
  </si>
  <si>
    <t xml:space="preserve">FAS </t>
  </si>
  <si>
    <t>CФР</t>
  </si>
  <si>
    <t xml:space="preserve">Стоимость и фрахт до порта назначения в </t>
  </si>
  <si>
    <t>CFR</t>
  </si>
  <si>
    <t>СИФ</t>
  </si>
  <si>
    <t xml:space="preserve">Стоимость, страхование и фрахт до порта назначения в </t>
  </si>
  <si>
    <t>CIF</t>
  </si>
  <si>
    <t>СПТ</t>
  </si>
  <si>
    <t xml:space="preserve">Перевозка оплачена до места назначения в </t>
  </si>
  <si>
    <t>CPT</t>
  </si>
  <si>
    <t>СИП</t>
  </si>
  <si>
    <t xml:space="preserve">Перевозка и страхование оплачено до места назначения в </t>
  </si>
  <si>
    <t>CIP</t>
  </si>
  <si>
    <t>ДДП</t>
  </si>
  <si>
    <t>DDP</t>
  </si>
  <si>
    <t>ИУП</t>
  </si>
  <si>
    <t xml:space="preserve">Иные условия поставки </t>
  </si>
  <si>
    <t xml:space="preserve">Статистическая стоимость (условия поставки DAP): </t>
  </si>
  <si>
    <t>DAP (Поставка в пункте)</t>
  </si>
  <si>
    <t>DAT (Поставка до терминала)</t>
  </si>
  <si>
    <t>ДАП</t>
  </si>
  <si>
    <t>ДАТ</t>
  </si>
  <si>
    <t>DAP</t>
  </si>
  <si>
    <t>DAT</t>
  </si>
  <si>
    <t>Поставка в пункте</t>
  </si>
  <si>
    <t>Поставка до терминала</t>
  </si>
  <si>
    <t xml:space="preserve">Поставка с оплатой пошлины </t>
  </si>
  <si>
    <t xml:space="preserve">Фактурная стоимость (условия поставки CFR): </t>
  </si>
  <si>
    <t xml:space="preserve">стоимость страховки товара на время его доставки до границы экспортера </t>
  </si>
  <si>
    <t>расходы на выгрузку и хранение в пунктах перевалки груза</t>
  </si>
  <si>
    <t xml:space="preserve">Фактурная стоимость (условия поставки CPT): </t>
  </si>
  <si>
    <t>стоимость страховки товара на время его доставки до границы экспортера</t>
  </si>
  <si>
    <t>EUR</t>
  </si>
  <si>
    <t>м^2</t>
  </si>
  <si>
    <t>кг</t>
  </si>
  <si>
    <t>GBP</t>
  </si>
  <si>
    <t>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</si>
</sst>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#,##0.0_ ;\-#,##0.0\ "/>
    <numFmt numFmtId="166" formatCode="0.0%"/>
  </numFmts>
  <fonts count="15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8"/>
      <name val="Arial Cyr"/>
      <charset val="204"/>
    </font>
    <font>
      <sz val="6"/>
      <name val="Times New Roman"/>
      <family val="1"/>
      <charset val="204"/>
    </font>
    <font>
      <sz val="9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Arial"/>
      <family val="2"/>
      <charset val="204"/>
    </font>
    <font>
      <b/>
      <sz val="12"/>
      <name val="Arial Cyr"/>
      <charset val="204"/>
    </font>
    <font>
      <b/>
      <sz val="10"/>
      <name val="Times New Roman"/>
      <family val="1"/>
      <charset val="204"/>
    </font>
    <font>
      <sz val="12"/>
      <color indexed="8"/>
      <name val="Times New Roman CYR"/>
    </font>
    <font>
      <sz val="12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1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8" xfId="0" quotePrefix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7" xfId="0" quotePrefix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0" xfId="0" quotePrefix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 wrapText="1"/>
    </xf>
    <xf numFmtId="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65" fontId="9" fillId="2" borderId="1" xfId="1" applyNumberFormat="1" applyFont="1" applyFill="1" applyBorder="1"/>
    <xf numFmtId="166" fontId="2" fillId="0" borderId="1" xfId="0" applyNumberFormat="1" applyFont="1" applyBorder="1" applyAlignment="1">
      <alignment horizontal="center" vertical="top" wrapText="1"/>
    </xf>
    <xf numFmtId="0" fontId="2" fillId="0" borderId="21" xfId="0" applyFont="1" applyBorder="1" applyAlignment="1">
      <alignment vertical="top" wrapText="1"/>
    </xf>
    <xf numFmtId="0" fontId="14" fillId="0" borderId="0" xfId="0" applyFont="1"/>
    <xf numFmtId="0" fontId="13" fillId="0" borderId="35" xfId="0" applyFont="1" applyBorder="1" applyAlignment="1">
      <alignment horizontal="justify" vertical="top" wrapText="1"/>
    </xf>
    <xf numFmtId="0" fontId="13" fillId="0" borderId="33" xfId="0" applyFont="1" applyBorder="1" applyAlignment="1">
      <alignment horizontal="justify" vertical="top" wrapText="1"/>
    </xf>
    <xf numFmtId="0" fontId="2" fillId="0" borderId="0" xfId="0" applyFont="1"/>
    <xf numFmtId="0" fontId="13" fillId="0" borderId="36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quotePrefix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quotePrefix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center" wrapText="1"/>
    </xf>
    <xf numFmtId="0" fontId="10" fillId="0" borderId="8" xfId="0" quotePrefix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quotePrefix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7" xfId="0" quotePrefix="1" applyFont="1" applyBorder="1" applyAlignment="1">
      <alignment horizontal="center" vertical="center" wrapText="1"/>
    </xf>
    <xf numFmtId="0" fontId="10" fillId="0" borderId="20" xfId="0" quotePrefix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0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9" fillId="0" borderId="38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/>
    </xf>
    <xf numFmtId="0" fontId="6" fillId="0" borderId="17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5" xfId="0" applyFont="1" applyBorder="1" applyAlignment="1">
      <alignment horizontal="center" wrapText="1"/>
    </xf>
    <xf numFmtId="0" fontId="9" fillId="0" borderId="33" xfId="0" applyFont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13" fillId="0" borderId="32" xfId="0" applyFont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workbookViewId="0">
      <selection activeCell="B3" sqref="B3:D3"/>
    </sheetView>
  </sheetViews>
  <sheetFormatPr defaultRowHeight="13.2"/>
  <cols>
    <col min="1" max="1" width="15.88671875" customWidth="1"/>
    <col min="2" max="20" width="13.5546875" customWidth="1"/>
  </cols>
  <sheetData>
    <row r="1" spans="1:20" ht="16.95" customHeight="1" thickBot="1">
      <c r="A1" s="80" t="s">
        <v>37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2"/>
    </row>
    <row r="2" spans="1:20" s="2" customFormat="1" ht="13.2" customHeight="1">
      <c r="A2" s="96" t="s">
        <v>22</v>
      </c>
      <c r="B2" s="76" t="s">
        <v>9</v>
      </c>
      <c r="C2" s="76"/>
      <c r="D2" s="76"/>
      <c r="E2" s="76"/>
      <c r="F2" s="76"/>
      <c r="G2" s="76"/>
      <c r="H2" s="76"/>
      <c r="I2" s="76"/>
      <c r="J2" s="76"/>
      <c r="K2" s="77"/>
      <c r="L2" s="73" t="s">
        <v>20</v>
      </c>
      <c r="M2" s="74"/>
      <c r="N2" s="75" t="s">
        <v>12</v>
      </c>
      <c r="O2" s="76"/>
      <c r="P2" s="76"/>
      <c r="Q2" s="76"/>
      <c r="R2" s="76"/>
      <c r="S2" s="76"/>
      <c r="T2" s="77"/>
    </row>
    <row r="3" spans="1:20" s="1" customFormat="1" ht="106.5" customHeight="1">
      <c r="A3" s="97"/>
      <c r="B3" s="41" t="s">
        <v>0</v>
      </c>
      <c r="C3" s="41" t="s">
        <v>2</v>
      </c>
      <c r="D3" s="41" t="s">
        <v>1</v>
      </c>
      <c r="E3" s="41" t="s">
        <v>3</v>
      </c>
      <c r="F3" s="41" t="s">
        <v>4</v>
      </c>
      <c r="G3" s="41" t="s">
        <v>5</v>
      </c>
      <c r="H3" s="41" t="s">
        <v>6</v>
      </c>
      <c r="I3" s="41" t="s">
        <v>7</v>
      </c>
      <c r="J3" s="41" t="s">
        <v>8</v>
      </c>
      <c r="K3" s="42" t="s">
        <v>21</v>
      </c>
      <c r="L3" s="43" t="s">
        <v>11</v>
      </c>
      <c r="M3" s="42" t="s">
        <v>10</v>
      </c>
      <c r="N3" s="44" t="s">
        <v>13</v>
      </c>
      <c r="O3" s="41" t="s">
        <v>14</v>
      </c>
      <c r="P3" s="41" t="s">
        <v>15</v>
      </c>
      <c r="Q3" s="41" t="s">
        <v>16</v>
      </c>
      <c r="R3" s="41" t="s">
        <v>17</v>
      </c>
      <c r="S3" s="41" t="s">
        <v>18</v>
      </c>
      <c r="T3" s="42" t="s">
        <v>19</v>
      </c>
    </row>
    <row r="4" spans="1:20" s="3" customFormat="1" ht="16.2" thickBot="1">
      <c r="A4" s="94" t="s">
        <v>23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2"/>
      <c r="O4" s="92"/>
      <c r="P4" s="92"/>
      <c r="Q4" s="92"/>
      <c r="R4" s="92"/>
      <c r="S4" s="92"/>
      <c r="T4" s="93"/>
    </row>
    <row r="5" spans="1:20" s="3" customFormat="1" ht="13.95" customHeight="1">
      <c r="A5" s="83" t="s">
        <v>27</v>
      </c>
      <c r="B5" s="4" t="s">
        <v>39</v>
      </c>
      <c r="C5" s="4" t="s">
        <v>39</v>
      </c>
      <c r="D5" s="4" t="s">
        <v>39</v>
      </c>
      <c r="E5" s="4"/>
      <c r="F5" s="4"/>
      <c r="G5" s="4"/>
      <c r="H5" s="4"/>
      <c r="I5" s="4"/>
      <c r="J5" s="4"/>
      <c r="K5" s="5"/>
      <c r="L5" s="14"/>
      <c r="M5" s="5"/>
      <c r="N5" s="7"/>
      <c r="O5" s="6"/>
      <c r="P5" s="6"/>
      <c r="Q5" s="6"/>
      <c r="R5" s="6"/>
      <c r="S5" s="6"/>
      <c r="T5" s="8"/>
    </row>
    <row r="6" spans="1:20" s="3" customFormat="1" ht="13.95" customHeight="1" thickBot="1">
      <c r="A6" s="79"/>
      <c r="B6" s="9"/>
      <c r="C6" s="9"/>
      <c r="D6" s="9"/>
      <c r="E6" s="9" t="s">
        <v>38</v>
      </c>
      <c r="F6" s="9" t="s">
        <v>38</v>
      </c>
      <c r="G6" s="9" t="s">
        <v>38</v>
      </c>
      <c r="H6" s="9" t="s">
        <v>38</v>
      </c>
      <c r="I6" s="9" t="s">
        <v>38</v>
      </c>
      <c r="J6" s="9" t="s">
        <v>38</v>
      </c>
      <c r="K6" s="10" t="s">
        <v>38</v>
      </c>
      <c r="L6" s="19" t="s">
        <v>38</v>
      </c>
      <c r="M6" s="10" t="s">
        <v>38</v>
      </c>
      <c r="N6" s="7"/>
      <c r="O6" s="6"/>
      <c r="P6" s="6"/>
      <c r="Q6" s="6"/>
      <c r="R6" s="6"/>
      <c r="S6" s="6"/>
      <c r="T6" s="8"/>
    </row>
    <row r="7" spans="1:20" s="3" customFormat="1" ht="16.2" thickBot="1">
      <c r="A7" s="90" t="s">
        <v>24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O7" s="92"/>
      <c r="P7" s="92"/>
      <c r="Q7" s="92"/>
      <c r="R7" s="92"/>
      <c r="S7" s="92"/>
      <c r="T7" s="93"/>
    </row>
    <row r="8" spans="1:20" s="3" customFormat="1" ht="13.95" customHeight="1">
      <c r="A8" s="83" t="s">
        <v>28</v>
      </c>
      <c r="B8" s="4" t="s">
        <v>39</v>
      </c>
      <c r="C8" s="4" t="s">
        <v>39</v>
      </c>
      <c r="D8" s="4" t="s">
        <v>39</v>
      </c>
      <c r="E8" s="4" t="s">
        <v>39</v>
      </c>
      <c r="F8" s="4"/>
      <c r="G8" s="4" t="s">
        <v>39</v>
      </c>
      <c r="H8" s="4" t="s">
        <v>39</v>
      </c>
      <c r="I8" s="4"/>
      <c r="J8" s="4" t="s">
        <v>39</v>
      </c>
      <c r="K8" s="4" t="s">
        <v>39</v>
      </c>
      <c r="L8" s="14"/>
      <c r="M8" s="5"/>
      <c r="N8" s="7"/>
      <c r="O8" s="6"/>
      <c r="P8" s="6"/>
      <c r="Q8" s="6"/>
      <c r="R8" s="6"/>
      <c r="S8" s="6"/>
      <c r="T8" s="8"/>
    </row>
    <row r="9" spans="1:20" s="3" customFormat="1" ht="13.95" customHeight="1" thickBot="1">
      <c r="A9" s="79"/>
      <c r="B9" s="9"/>
      <c r="C9" s="9"/>
      <c r="D9" s="9"/>
      <c r="E9" s="9"/>
      <c r="F9" s="9" t="s">
        <v>38</v>
      </c>
      <c r="G9" s="9"/>
      <c r="H9" s="9"/>
      <c r="I9" s="9" t="s">
        <v>38</v>
      </c>
      <c r="J9" s="9"/>
      <c r="K9" s="10"/>
      <c r="L9" s="19" t="s">
        <v>38</v>
      </c>
      <c r="M9" s="10" t="s">
        <v>38</v>
      </c>
      <c r="N9" s="7"/>
      <c r="O9" s="6"/>
      <c r="P9" s="6"/>
      <c r="Q9" s="6"/>
      <c r="R9" s="6"/>
      <c r="S9" s="6"/>
      <c r="T9" s="8"/>
    </row>
    <row r="10" spans="1:20" s="3" customFormat="1" ht="13.95" customHeight="1">
      <c r="A10" s="78" t="s">
        <v>29</v>
      </c>
      <c r="B10" s="11" t="s">
        <v>39</v>
      </c>
      <c r="C10" s="11" t="s">
        <v>39</v>
      </c>
      <c r="D10" s="11" t="s">
        <v>39</v>
      </c>
      <c r="E10" s="11" t="s">
        <v>39</v>
      </c>
      <c r="F10" s="11" t="s">
        <v>39</v>
      </c>
      <c r="G10" s="11" t="s">
        <v>39</v>
      </c>
      <c r="H10" s="11" t="s">
        <v>39</v>
      </c>
      <c r="I10" s="11"/>
      <c r="J10" s="11" t="s">
        <v>39</v>
      </c>
      <c r="K10" s="11" t="s">
        <v>39</v>
      </c>
      <c r="L10" s="15"/>
      <c r="M10" s="16"/>
      <c r="N10" s="7"/>
      <c r="O10" s="6"/>
      <c r="P10" s="6"/>
      <c r="Q10" s="6"/>
      <c r="R10" s="6"/>
      <c r="S10" s="6"/>
      <c r="T10" s="8"/>
    </row>
    <row r="11" spans="1:20" s="3" customFormat="1" ht="13.95" customHeight="1" thickBot="1">
      <c r="A11" s="98"/>
      <c r="B11" s="12"/>
      <c r="C11" s="12"/>
      <c r="D11" s="12"/>
      <c r="E11" s="12"/>
      <c r="F11" s="12"/>
      <c r="G11" s="12"/>
      <c r="H11" s="12"/>
      <c r="I11" s="12" t="s">
        <v>38</v>
      </c>
      <c r="J11" s="12"/>
      <c r="K11" s="13"/>
      <c r="L11" s="24" t="s">
        <v>38</v>
      </c>
      <c r="M11" s="13" t="s">
        <v>38</v>
      </c>
      <c r="N11" s="7"/>
      <c r="O11" s="6"/>
      <c r="P11" s="6"/>
      <c r="Q11" s="6"/>
      <c r="R11" s="6"/>
      <c r="S11" s="6"/>
      <c r="T11" s="8"/>
    </row>
    <row r="12" spans="1:20" s="3" customFormat="1" ht="13.95" customHeight="1">
      <c r="A12" s="83" t="s">
        <v>30</v>
      </c>
      <c r="B12" s="4" t="s">
        <v>39</v>
      </c>
      <c r="C12" s="4" t="s">
        <v>39</v>
      </c>
      <c r="D12" s="4" t="s">
        <v>39</v>
      </c>
      <c r="E12" s="4" t="s">
        <v>39</v>
      </c>
      <c r="F12" s="4" t="s">
        <v>39</v>
      </c>
      <c r="G12" s="4" t="s">
        <v>39</v>
      </c>
      <c r="H12" s="4" t="s">
        <v>39</v>
      </c>
      <c r="I12" s="4" t="s">
        <v>39</v>
      </c>
      <c r="J12" s="4" t="s">
        <v>39</v>
      </c>
      <c r="K12" s="4" t="s">
        <v>39</v>
      </c>
      <c r="L12" s="14"/>
      <c r="M12" s="5"/>
      <c r="N12" s="7"/>
      <c r="O12" s="6"/>
      <c r="P12" s="6"/>
      <c r="Q12" s="6"/>
      <c r="R12" s="6"/>
      <c r="S12" s="6"/>
      <c r="T12" s="8"/>
    </row>
    <row r="13" spans="1:20" s="3" customFormat="1" ht="13.95" customHeight="1" thickBot="1">
      <c r="A13" s="79"/>
      <c r="B13" s="9"/>
      <c r="C13" s="9"/>
      <c r="D13" s="9"/>
      <c r="E13" s="9"/>
      <c r="F13" s="9"/>
      <c r="G13" s="9"/>
      <c r="H13" s="9"/>
      <c r="I13" s="9"/>
      <c r="J13" s="9"/>
      <c r="K13" s="10"/>
      <c r="L13" s="19" t="s">
        <v>38</v>
      </c>
      <c r="M13" s="10" t="s">
        <v>38</v>
      </c>
      <c r="N13" s="7"/>
      <c r="O13" s="6"/>
      <c r="P13" s="6"/>
      <c r="Q13" s="6"/>
      <c r="R13" s="6"/>
      <c r="S13" s="6"/>
      <c r="T13" s="8"/>
    </row>
    <row r="14" spans="1:20" s="3" customFormat="1" ht="18.600000000000001" customHeight="1" thickBot="1">
      <c r="A14" s="90" t="s">
        <v>25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2"/>
      <c r="O14" s="92"/>
      <c r="P14" s="92"/>
      <c r="Q14" s="92"/>
      <c r="R14" s="92"/>
      <c r="S14" s="92"/>
      <c r="T14" s="93"/>
    </row>
    <row r="15" spans="1:20" s="3" customFormat="1" ht="13.95" customHeight="1">
      <c r="A15" s="83" t="s">
        <v>31</v>
      </c>
      <c r="B15" s="4" t="s">
        <v>39</v>
      </c>
      <c r="C15" s="4" t="s">
        <v>39</v>
      </c>
      <c r="D15" s="4" t="s">
        <v>39</v>
      </c>
      <c r="E15" s="4" t="s">
        <v>39</v>
      </c>
      <c r="F15" s="4" t="s">
        <v>39</v>
      </c>
      <c r="G15" s="4"/>
      <c r="H15" s="4" t="s">
        <v>39</v>
      </c>
      <c r="I15" s="4" t="s">
        <v>39</v>
      </c>
      <c r="J15" s="4" t="s">
        <v>39</v>
      </c>
      <c r="K15" s="5" t="s">
        <v>39</v>
      </c>
      <c r="L15" s="14" t="s">
        <v>39</v>
      </c>
      <c r="M15" s="5"/>
      <c r="N15" s="7"/>
      <c r="O15" s="6"/>
      <c r="P15" s="6"/>
      <c r="Q15" s="6"/>
      <c r="R15" s="6"/>
      <c r="S15" s="6"/>
      <c r="T15" s="8"/>
    </row>
    <row r="16" spans="1:20" s="3" customFormat="1" ht="13.95" customHeight="1" thickBot="1">
      <c r="A16" s="79"/>
      <c r="B16" s="9"/>
      <c r="C16" s="9"/>
      <c r="D16" s="9"/>
      <c r="E16" s="9"/>
      <c r="F16" s="9"/>
      <c r="G16" s="9" t="s">
        <v>38</v>
      </c>
      <c r="H16" s="9"/>
      <c r="I16" s="9"/>
      <c r="J16" s="9"/>
      <c r="K16" s="10"/>
      <c r="L16" s="19"/>
      <c r="M16" s="10" t="s">
        <v>38</v>
      </c>
      <c r="N16" s="7"/>
      <c r="O16" s="6"/>
      <c r="P16" s="6"/>
      <c r="Q16" s="6"/>
      <c r="R16" s="6"/>
      <c r="S16" s="6"/>
      <c r="T16" s="8"/>
    </row>
    <row r="17" spans="1:20" s="3" customFormat="1" ht="20.399999999999999" customHeight="1">
      <c r="A17" s="84" t="s">
        <v>32</v>
      </c>
      <c r="B17" s="11" t="s">
        <v>39</v>
      </c>
      <c r="C17" s="11" t="s">
        <v>39</v>
      </c>
      <c r="D17" s="11" t="s">
        <v>39</v>
      </c>
      <c r="E17" s="11" t="s">
        <v>39</v>
      </c>
      <c r="F17" s="11" t="s">
        <v>39</v>
      </c>
      <c r="G17" s="11" t="s">
        <v>39</v>
      </c>
      <c r="H17" s="11" t="s">
        <v>39</v>
      </c>
      <c r="I17" s="11" t="s">
        <v>39</v>
      </c>
      <c r="J17" s="11" t="s">
        <v>39</v>
      </c>
      <c r="K17" s="11" t="s">
        <v>39</v>
      </c>
      <c r="L17" s="15" t="s">
        <v>39</v>
      </c>
      <c r="M17" s="16" t="s">
        <v>39</v>
      </c>
      <c r="N17" s="7"/>
      <c r="O17" s="6"/>
      <c r="P17" s="6"/>
      <c r="Q17" s="6"/>
      <c r="R17" s="6"/>
      <c r="S17" s="6"/>
      <c r="T17" s="8"/>
    </row>
    <row r="18" spans="1:20" s="3" customFormat="1" ht="20.399999999999999" customHeight="1" thickBot="1">
      <c r="A18" s="85"/>
      <c r="B18" s="12"/>
      <c r="C18" s="12"/>
      <c r="D18" s="12"/>
      <c r="E18" s="12"/>
      <c r="F18" s="12"/>
      <c r="G18" s="12"/>
      <c r="H18" s="12"/>
      <c r="I18" s="12"/>
      <c r="J18" s="12"/>
      <c r="K18" s="13"/>
      <c r="L18" s="24"/>
      <c r="M18" s="13"/>
      <c r="N18" s="7"/>
      <c r="O18" s="6"/>
      <c r="P18" s="6"/>
      <c r="Q18" s="6"/>
      <c r="R18" s="6"/>
      <c r="S18" s="6"/>
      <c r="T18" s="8"/>
    </row>
    <row r="19" spans="1:20" s="3" customFormat="1" ht="13.95" customHeight="1">
      <c r="A19" s="83" t="s">
        <v>33</v>
      </c>
      <c r="B19" s="4" t="s">
        <v>39</v>
      </c>
      <c r="C19" s="4" t="s">
        <v>39</v>
      </c>
      <c r="D19" s="4" t="s">
        <v>39</v>
      </c>
      <c r="E19" s="4" t="s">
        <v>39</v>
      </c>
      <c r="F19" s="4" t="s">
        <v>39</v>
      </c>
      <c r="G19" s="4"/>
      <c r="H19" s="4" t="s">
        <v>39</v>
      </c>
      <c r="I19" s="4" t="s">
        <v>39</v>
      </c>
      <c r="J19" s="4" t="s">
        <v>39</v>
      </c>
      <c r="K19" s="4" t="s">
        <v>39</v>
      </c>
      <c r="L19" s="14" t="s">
        <v>39</v>
      </c>
      <c r="M19" s="5"/>
      <c r="N19" s="7"/>
      <c r="O19" s="6"/>
      <c r="P19" s="6"/>
      <c r="Q19" s="6"/>
      <c r="R19" s="6"/>
      <c r="S19" s="6"/>
      <c r="T19" s="8"/>
    </row>
    <row r="20" spans="1:20" s="3" customFormat="1" ht="13.95" customHeight="1" thickBot="1">
      <c r="A20" s="79"/>
      <c r="B20" s="9"/>
      <c r="C20" s="9"/>
      <c r="D20" s="9"/>
      <c r="E20" s="9"/>
      <c r="F20" s="9"/>
      <c r="G20" s="9" t="s">
        <v>38</v>
      </c>
      <c r="H20" s="9"/>
      <c r="I20" s="9"/>
      <c r="J20" s="9"/>
      <c r="K20" s="10"/>
      <c r="L20" s="19"/>
      <c r="M20" s="10" t="s">
        <v>38</v>
      </c>
      <c r="N20" s="7"/>
      <c r="O20" s="6"/>
      <c r="P20" s="6"/>
      <c r="Q20" s="6"/>
      <c r="R20" s="6"/>
      <c r="S20" s="6"/>
      <c r="T20" s="8"/>
    </row>
    <row r="21" spans="1:20" s="3" customFormat="1" ht="19.2" customHeight="1">
      <c r="A21" s="99" t="s">
        <v>34</v>
      </c>
      <c r="B21" s="4" t="s">
        <v>39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39</v>
      </c>
      <c r="L21" s="14" t="s">
        <v>39</v>
      </c>
      <c r="M21" s="5" t="s">
        <v>39</v>
      </c>
      <c r="N21" s="7"/>
      <c r="O21" s="6"/>
      <c r="P21" s="6"/>
      <c r="Q21" s="6"/>
      <c r="R21" s="6"/>
      <c r="S21" s="6"/>
      <c r="T21" s="8"/>
    </row>
    <row r="22" spans="1:20" s="3" customFormat="1" ht="19.2" customHeight="1" thickBot="1">
      <c r="A22" s="100"/>
      <c r="B22" s="9"/>
      <c r="C22" s="9"/>
      <c r="D22" s="9"/>
      <c r="E22" s="9"/>
      <c r="F22" s="9"/>
      <c r="G22" s="9"/>
      <c r="H22" s="9"/>
      <c r="I22" s="9"/>
      <c r="J22" s="9"/>
      <c r="K22" s="10"/>
      <c r="L22" s="19"/>
      <c r="M22" s="10"/>
      <c r="N22" s="7"/>
      <c r="O22" s="6"/>
      <c r="P22" s="6"/>
      <c r="Q22" s="6"/>
      <c r="R22" s="6"/>
      <c r="S22" s="6"/>
      <c r="T22" s="8"/>
    </row>
    <row r="23" spans="1:20" s="3" customFormat="1" ht="19.2" customHeight="1" thickBot="1">
      <c r="A23" s="86" t="s">
        <v>26</v>
      </c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8"/>
      <c r="O23" s="88"/>
      <c r="P23" s="88"/>
      <c r="Q23" s="88"/>
      <c r="R23" s="88"/>
      <c r="S23" s="88"/>
      <c r="T23" s="89"/>
    </row>
    <row r="24" spans="1:20" s="3" customFormat="1" ht="20.399999999999999" customHeight="1">
      <c r="A24" s="78" t="s">
        <v>107</v>
      </c>
      <c r="B24" s="11" t="s">
        <v>39</v>
      </c>
      <c r="C24" s="11" t="s">
        <v>39</v>
      </c>
      <c r="D24" s="11" t="s">
        <v>39</v>
      </c>
      <c r="E24" s="11" t="s">
        <v>39</v>
      </c>
      <c r="F24" s="11" t="s">
        <v>39</v>
      </c>
      <c r="G24" s="11" t="s">
        <v>39</v>
      </c>
      <c r="H24" s="11" t="s">
        <v>39</v>
      </c>
      <c r="I24" s="11" t="s">
        <v>39</v>
      </c>
      <c r="J24" s="11" t="s">
        <v>39</v>
      </c>
      <c r="K24" s="11" t="s">
        <v>39</v>
      </c>
      <c r="L24" s="15"/>
      <c r="M24" s="16"/>
      <c r="N24" s="18"/>
      <c r="O24" s="11"/>
      <c r="P24" s="11"/>
      <c r="Q24" s="11"/>
      <c r="R24" s="11"/>
      <c r="S24" s="11"/>
      <c r="T24" s="16"/>
    </row>
    <row r="25" spans="1:20" s="3" customFormat="1" ht="20.399999999999999" customHeight="1" thickBot="1">
      <c r="A25" s="79"/>
      <c r="B25" s="9"/>
      <c r="C25" s="9"/>
      <c r="D25" s="9"/>
      <c r="E25" s="9"/>
      <c r="F25" s="9"/>
      <c r="G25" s="9"/>
      <c r="H25" s="9"/>
      <c r="I25" s="9"/>
      <c r="J25" s="9"/>
      <c r="K25" s="10"/>
      <c r="L25" s="19" t="s">
        <v>38</v>
      </c>
      <c r="M25" s="10" t="s">
        <v>38</v>
      </c>
      <c r="N25" s="22"/>
      <c r="O25" s="9"/>
      <c r="P25" s="9"/>
      <c r="Q25" s="9"/>
      <c r="R25" s="9"/>
      <c r="S25" s="9"/>
      <c r="T25" s="10"/>
    </row>
    <row r="26" spans="1:20" s="3" customFormat="1" ht="15" customHeight="1">
      <c r="A26" s="78" t="s">
        <v>108</v>
      </c>
      <c r="B26" s="4" t="s">
        <v>39</v>
      </c>
      <c r="C26" s="4" t="s">
        <v>39</v>
      </c>
      <c r="D26" s="4" t="s">
        <v>39</v>
      </c>
      <c r="E26" s="4" t="s">
        <v>39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14" t="s">
        <v>39</v>
      </c>
      <c r="M26" s="5" t="s">
        <v>39</v>
      </c>
      <c r="N26" s="21"/>
      <c r="O26" s="4" t="s">
        <v>39</v>
      </c>
      <c r="P26" s="4"/>
      <c r="Q26" s="4"/>
      <c r="R26" s="4"/>
      <c r="S26" s="4"/>
      <c r="T26" s="5"/>
    </row>
    <row r="27" spans="1:20" s="3" customFormat="1" ht="15" customHeight="1" thickBot="1">
      <c r="A27" s="79"/>
      <c r="B27" s="9"/>
      <c r="C27" s="9"/>
      <c r="D27" s="9"/>
      <c r="E27" s="9"/>
      <c r="F27" s="9"/>
      <c r="G27" s="9"/>
      <c r="H27" s="9"/>
      <c r="I27" s="9"/>
      <c r="J27" s="9"/>
      <c r="K27" s="10"/>
      <c r="L27" s="19"/>
      <c r="M27" s="10"/>
      <c r="N27" s="22"/>
      <c r="O27" s="20" t="s">
        <v>40</v>
      </c>
      <c r="P27" s="9"/>
      <c r="Q27" s="9"/>
      <c r="R27" s="9"/>
      <c r="S27" s="9"/>
      <c r="T27" s="10"/>
    </row>
    <row r="28" spans="1:20" s="3" customFormat="1" ht="15" customHeight="1">
      <c r="A28" s="78" t="s">
        <v>35</v>
      </c>
      <c r="B28" s="11" t="s">
        <v>39</v>
      </c>
      <c r="C28" s="11" t="s">
        <v>39</v>
      </c>
      <c r="D28" s="11" t="s">
        <v>39</v>
      </c>
      <c r="E28" s="11" t="s">
        <v>39</v>
      </c>
      <c r="F28" s="11" t="s">
        <v>39</v>
      </c>
      <c r="G28" s="11" t="s">
        <v>39</v>
      </c>
      <c r="H28" s="11" t="s">
        <v>39</v>
      </c>
      <c r="I28" s="11" t="s">
        <v>39</v>
      </c>
      <c r="J28" s="11" t="s">
        <v>39</v>
      </c>
      <c r="K28" s="11" t="s">
        <v>39</v>
      </c>
      <c r="L28" s="15" t="s">
        <v>39</v>
      </c>
      <c r="M28" s="16" t="s">
        <v>39</v>
      </c>
      <c r="N28" s="18" t="s">
        <v>39</v>
      </c>
      <c r="O28" s="11" t="s">
        <v>39</v>
      </c>
      <c r="P28" s="11" t="s">
        <v>39</v>
      </c>
      <c r="Q28" s="11" t="s">
        <v>39</v>
      </c>
      <c r="R28" s="11" t="s">
        <v>39</v>
      </c>
      <c r="S28" s="11" t="s">
        <v>39</v>
      </c>
      <c r="T28" s="16" t="s">
        <v>39</v>
      </c>
    </row>
    <row r="29" spans="1:20" s="3" customFormat="1" ht="15" customHeight="1" thickBot="1">
      <c r="A29" s="79"/>
      <c r="B29" s="9"/>
      <c r="C29" s="9"/>
      <c r="D29" s="9"/>
      <c r="E29" s="9"/>
      <c r="F29" s="9"/>
      <c r="G29" s="9"/>
      <c r="H29" s="9"/>
      <c r="I29" s="9"/>
      <c r="J29" s="9"/>
      <c r="K29" s="10"/>
      <c r="L29" s="19"/>
      <c r="M29" s="10"/>
      <c r="N29" s="23" t="s">
        <v>40</v>
      </c>
      <c r="O29" s="20" t="s">
        <v>40</v>
      </c>
      <c r="P29" s="20" t="s">
        <v>40</v>
      </c>
      <c r="Q29" s="20" t="s">
        <v>40</v>
      </c>
      <c r="R29" s="20" t="s">
        <v>40</v>
      </c>
      <c r="S29" s="20" t="s">
        <v>40</v>
      </c>
      <c r="T29" s="17" t="s">
        <v>40</v>
      </c>
    </row>
  </sheetData>
  <mergeCells count="20">
    <mergeCell ref="A12:A13"/>
    <mergeCell ref="A19:A20"/>
    <mergeCell ref="A21:A22"/>
    <mergeCell ref="B2:K2"/>
    <mergeCell ref="L2:M2"/>
    <mergeCell ref="N2:T2"/>
    <mergeCell ref="A28:A29"/>
    <mergeCell ref="A1:T1"/>
    <mergeCell ref="A24:A25"/>
    <mergeCell ref="A26:A27"/>
    <mergeCell ref="A15:A16"/>
    <mergeCell ref="A17:A18"/>
    <mergeCell ref="A23:T23"/>
    <mergeCell ref="A7:T7"/>
    <mergeCell ref="A14:T14"/>
    <mergeCell ref="A4:T4"/>
    <mergeCell ref="A2:A3"/>
    <mergeCell ref="A5:A6"/>
    <mergeCell ref="A8:A9"/>
    <mergeCell ref="A10:A11"/>
  </mergeCells>
  <phoneticPr fontId="3" type="noConversion"/>
  <pageMargins left="0.24" right="0.19" top="0.55000000000000004" bottom="0.34" header="0.44" footer="0.28000000000000003"/>
  <pageSetup paperSize="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D26" sqref="D26"/>
    </sheetView>
  </sheetViews>
  <sheetFormatPr defaultRowHeight="13.2"/>
  <cols>
    <col min="1" max="1" width="73.109375" customWidth="1"/>
    <col min="2" max="2" width="23.88671875" customWidth="1"/>
    <col min="3" max="3" width="12.44140625" customWidth="1"/>
    <col min="4" max="4" width="16.33203125" customWidth="1"/>
  </cols>
  <sheetData>
    <row r="1" spans="1:4" ht="15.6">
      <c r="A1" s="29" t="s">
        <v>41</v>
      </c>
      <c r="B1" s="29" t="s">
        <v>42</v>
      </c>
      <c r="C1" s="29" t="s">
        <v>43</v>
      </c>
    </row>
    <row r="2" spans="1:4" ht="31.2">
      <c r="A2" s="25" t="s">
        <v>44</v>
      </c>
      <c r="B2" s="26" t="s">
        <v>121</v>
      </c>
      <c r="C2" s="27">
        <v>7</v>
      </c>
    </row>
    <row r="3" spans="1:4" ht="15.6">
      <c r="A3" s="25" t="s">
        <v>45</v>
      </c>
      <c r="B3" s="26" t="s">
        <v>122</v>
      </c>
      <c r="C3" s="27">
        <v>40</v>
      </c>
    </row>
    <row r="4" spans="1:4" ht="15.6">
      <c r="A4" s="25" t="s">
        <v>68</v>
      </c>
      <c r="B4" s="26"/>
      <c r="C4" s="27"/>
    </row>
    <row r="5" spans="1:4" ht="15.6">
      <c r="A5" s="25" t="s">
        <v>69</v>
      </c>
      <c r="B5" s="25"/>
      <c r="C5" s="25">
        <f>4000/40</f>
        <v>100</v>
      </c>
    </row>
    <row r="6" spans="1:4" ht="15.6">
      <c r="A6" s="25" t="s">
        <v>46</v>
      </c>
      <c r="B6" s="25" t="s">
        <v>123</v>
      </c>
      <c r="C6" s="25">
        <f>C5*25</f>
        <v>2500</v>
      </c>
    </row>
    <row r="7" spans="1:4" ht="15.6">
      <c r="A7" s="25" t="s">
        <v>47</v>
      </c>
      <c r="B7" s="30" t="s">
        <v>121</v>
      </c>
      <c r="C7" s="30">
        <f>4000*C2</f>
        <v>28000</v>
      </c>
    </row>
    <row r="8" spans="1:4" ht="12" customHeight="1">
      <c r="A8" s="33"/>
    </row>
    <row r="9" spans="1:4" ht="31.2">
      <c r="A9" s="29" t="s">
        <v>41</v>
      </c>
      <c r="B9" s="29" t="s">
        <v>42</v>
      </c>
      <c r="C9" s="29" t="s">
        <v>43</v>
      </c>
      <c r="D9" s="29" t="s">
        <v>64</v>
      </c>
    </row>
    <row r="10" spans="1:4" ht="15.6">
      <c r="A10" s="25" t="s">
        <v>48</v>
      </c>
      <c r="B10" s="25" t="s">
        <v>49</v>
      </c>
      <c r="C10" s="26">
        <v>0.6</v>
      </c>
      <c r="D10" s="30">
        <f>C10*C5</f>
        <v>60</v>
      </c>
    </row>
    <row r="11" spans="1:4" ht="31.2">
      <c r="A11" s="25" t="s">
        <v>50</v>
      </c>
      <c r="B11" s="25" t="s">
        <v>51</v>
      </c>
      <c r="C11" s="26">
        <v>140</v>
      </c>
      <c r="D11" s="30">
        <f>C11</f>
        <v>140</v>
      </c>
    </row>
    <row r="12" spans="1:4" ht="23.25" customHeight="1">
      <c r="A12" s="25" t="s">
        <v>117</v>
      </c>
      <c r="B12" s="25" t="s">
        <v>52</v>
      </c>
      <c r="C12" s="69">
        <v>2.5000000000000001E-3</v>
      </c>
      <c r="D12" s="30">
        <f>C12*C7</f>
        <v>70</v>
      </c>
    </row>
    <row r="13" spans="1:4" ht="19.5" customHeight="1">
      <c r="A13" s="25" t="s">
        <v>118</v>
      </c>
      <c r="B13" s="25" t="s">
        <v>52</v>
      </c>
      <c r="C13" s="69">
        <v>1.5E-3</v>
      </c>
      <c r="D13" s="30">
        <f>C13*C7</f>
        <v>42</v>
      </c>
    </row>
    <row r="14" spans="1:4" ht="15.6">
      <c r="A14" s="25" t="s">
        <v>53</v>
      </c>
      <c r="B14" s="25" t="s">
        <v>49</v>
      </c>
      <c r="C14" s="26">
        <v>0.8</v>
      </c>
      <c r="D14" s="30">
        <f>C14*C5</f>
        <v>80</v>
      </c>
    </row>
    <row r="15" spans="1:4" ht="15.6">
      <c r="A15" s="25" t="s">
        <v>54</v>
      </c>
      <c r="B15" s="25" t="s">
        <v>52</v>
      </c>
      <c r="C15" s="28">
        <v>0.18</v>
      </c>
      <c r="D15" s="30">
        <f>C15*C7</f>
        <v>5040</v>
      </c>
    </row>
    <row r="16" spans="1:4" ht="15.6">
      <c r="A16" s="25" t="s">
        <v>55</v>
      </c>
      <c r="B16" s="25" t="s">
        <v>51</v>
      </c>
      <c r="C16" s="26">
        <v>720</v>
      </c>
      <c r="D16" s="30">
        <f>C16</f>
        <v>720</v>
      </c>
    </row>
    <row r="17" spans="1:4" ht="15.6">
      <c r="A17" s="25" t="s">
        <v>56</v>
      </c>
      <c r="B17" s="25" t="s">
        <v>52</v>
      </c>
      <c r="C17" s="28">
        <v>0.02</v>
      </c>
      <c r="D17" s="30">
        <f>C17*C7</f>
        <v>560</v>
      </c>
    </row>
    <row r="18" spans="1:4" ht="15.6">
      <c r="A18" s="25" t="s">
        <v>57</v>
      </c>
      <c r="B18" s="26" t="s">
        <v>58</v>
      </c>
      <c r="C18" s="26" t="s">
        <v>58</v>
      </c>
      <c r="D18" s="26" t="s">
        <v>58</v>
      </c>
    </row>
    <row r="19" spans="1:4" ht="15.6">
      <c r="A19" s="25" t="s">
        <v>59</v>
      </c>
      <c r="B19" s="26" t="s">
        <v>58</v>
      </c>
      <c r="C19" s="26" t="s">
        <v>58</v>
      </c>
      <c r="D19" s="26" t="s">
        <v>58</v>
      </c>
    </row>
    <row r="20" spans="1:4" ht="15.6">
      <c r="A20" s="25" t="s">
        <v>70</v>
      </c>
      <c r="B20" s="26" t="s">
        <v>58</v>
      </c>
      <c r="C20" s="26" t="s">
        <v>58</v>
      </c>
      <c r="D20" s="26" t="s">
        <v>58</v>
      </c>
    </row>
    <row r="21" spans="1:4" ht="15.6">
      <c r="A21" s="25" t="s">
        <v>60</v>
      </c>
      <c r="B21" s="26" t="s">
        <v>58</v>
      </c>
      <c r="C21" s="26" t="s">
        <v>58</v>
      </c>
      <c r="D21" s="26" t="s">
        <v>58</v>
      </c>
    </row>
    <row r="22" spans="1:4" ht="15.6">
      <c r="A22" s="25" t="s">
        <v>61</v>
      </c>
      <c r="B22" s="26" t="s">
        <v>58</v>
      </c>
      <c r="C22" s="26" t="s">
        <v>58</v>
      </c>
      <c r="D22" s="26" t="s">
        <v>58</v>
      </c>
    </row>
    <row r="23" spans="1:4" ht="15.6">
      <c r="A23" s="25" t="s">
        <v>62</v>
      </c>
      <c r="B23" s="26" t="s">
        <v>58</v>
      </c>
      <c r="C23" s="26" t="s">
        <v>58</v>
      </c>
      <c r="D23" s="26" t="s">
        <v>58</v>
      </c>
    </row>
    <row r="24" spans="1:4" ht="15.6">
      <c r="A24" s="25" t="s">
        <v>63</v>
      </c>
      <c r="B24" s="26" t="s">
        <v>58</v>
      </c>
      <c r="C24" s="26" t="s">
        <v>58</v>
      </c>
      <c r="D24" s="26" t="s">
        <v>58</v>
      </c>
    </row>
    <row r="25" spans="1:4" ht="15.6">
      <c r="A25" s="101" t="s">
        <v>116</v>
      </c>
      <c r="B25" s="101"/>
      <c r="C25" s="101"/>
      <c r="D25" s="31">
        <f>C7+D10+Задача_1!D11+Задача_1!D13+Задача_1!D14+Задача_1!D15+Задача_1!D16</f>
        <v>34082</v>
      </c>
    </row>
    <row r="26" spans="1:4" ht="15.6">
      <c r="A26" s="101" t="s">
        <v>65</v>
      </c>
      <c r="B26" s="101"/>
      <c r="C26" s="101"/>
      <c r="D26" s="31">
        <f>(Задача_1!D25+D12+D17)*2.45/2.08</f>
        <v>40886.730769230773</v>
      </c>
    </row>
  </sheetData>
  <mergeCells count="2">
    <mergeCell ref="A25:C25"/>
    <mergeCell ref="A26:C26"/>
  </mergeCells>
  <phoneticPr fontId="3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9"/>
  <sheetViews>
    <sheetView topLeftCell="A3" zoomScaleNormal="100" workbookViewId="0">
      <selection activeCell="B5" sqref="B5:D5"/>
    </sheetView>
  </sheetViews>
  <sheetFormatPr defaultRowHeight="13.2"/>
  <cols>
    <col min="1" max="1" width="15.88671875" customWidth="1"/>
    <col min="2" max="20" width="14.109375" style="68" customWidth="1"/>
  </cols>
  <sheetData>
    <row r="1" spans="1:20" ht="16.2" customHeight="1" thickBot="1">
      <c r="A1" s="80" t="s">
        <v>36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2"/>
    </row>
    <row r="2" spans="1:20" s="2" customFormat="1" ht="13.2" customHeight="1">
      <c r="A2" s="96" t="s">
        <v>22</v>
      </c>
      <c r="B2" s="103" t="s">
        <v>9</v>
      </c>
      <c r="C2" s="103"/>
      <c r="D2" s="103"/>
      <c r="E2" s="103"/>
      <c r="F2" s="103"/>
      <c r="G2" s="103"/>
      <c r="H2" s="103"/>
      <c r="I2" s="103"/>
      <c r="J2" s="103"/>
      <c r="K2" s="104"/>
      <c r="L2" s="108" t="s">
        <v>20</v>
      </c>
      <c r="M2" s="109"/>
      <c r="N2" s="102" t="s">
        <v>12</v>
      </c>
      <c r="O2" s="103"/>
      <c r="P2" s="103"/>
      <c r="Q2" s="103"/>
      <c r="R2" s="103"/>
      <c r="S2" s="103"/>
      <c r="T2" s="104"/>
    </row>
    <row r="3" spans="1:20" s="1" customFormat="1" ht="105.75" customHeight="1">
      <c r="A3" s="97"/>
      <c r="B3" s="41" t="s">
        <v>0</v>
      </c>
      <c r="C3" s="41" t="s">
        <v>2</v>
      </c>
      <c r="D3" s="41" t="s">
        <v>1</v>
      </c>
      <c r="E3" s="41" t="s">
        <v>3</v>
      </c>
      <c r="F3" s="41" t="s">
        <v>4</v>
      </c>
      <c r="G3" s="41" t="s">
        <v>5</v>
      </c>
      <c r="H3" s="41" t="s">
        <v>6</v>
      </c>
      <c r="I3" s="41" t="s">
        <v>7</v>
      </c>
      <c r="J3" s="41" t="s">
        <v>8</v>
      </c>
      <c r="K3" s="42" t="s">
        <v>21</v>
      </c>
      <c r="L3" s="43" t="s">
        <v>11</v>
      </c>
      <c r="M3" s="42" t="s">
        <v>10</v>
      </c>
      <c r="N3" s="44" t="s">
        <v>13</v>
      </c>
      <c r="O3" s="41" t="s">
        <v>14</v>
      </c>
      <c r="P3" s="41" t="s">
        <v>15</v>
      </c>
      <c r="Q3" s="41" t="s">
        <v>16</v>
      </c>
      <c r="R3" s="41" t="s">
        <v>17</v>
      </c>
      <c r="S3" s="41" t="s">
        <v>18</v>
      </c>
      <c r="T3" s="42" t="s">
        <v>19</v>
      </c>
    </row>
    <row r="4" spans="1:20" s="3" customFormat="1" ht="16.2" thickBot="1">
      <c r="A4" s="94" t="s">
        <v>23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107"/>
    </row>
    <row r="5" spans="1:20" s="3" customFormat="1" ht="13.95" customHeight="1">
      <c r="A5" s="83" t="s">
        <v>27</v>
      </c>
      <c r="B5" s="45" t="s">
        <v>39</v>
      </c>
      <c r="C5" s="45" t="s">
        <v>39</v>
      </c>
      <c r="D5" s="45" t="s">
        <v>39</v>
      </c>
      <c r="E5" s="45"/>
      <c r="F5" s="45"/>
      <c r="G5" s="45"/>
      <c r="H5" s="45"/>
      <c r="I5" s="45"/>
      <c r="J5" s="45"/>
      <c r="K5" s="46"/>
      <c r="L5" s="47"/>
      <c r="M5" s="48"/>
      <c r="N5" s="49"/>
      <c r="O5" s="48"/>
      <c r="P5" s="48"/>
      <c r="Q5" s="48"/>
      <c r="R5" s="48"/>
      <c r="S5" s="48"/>
      <c r="T5" s="50"/>
    </row>
    <row r="6" spans="1:20" s="3" customFormat="1" ht="13.95" customHeight="1" thickBot="1">
      <c r="A6" s="79"/>
      <c r="B6" s="51"/>
      <c r="C6" s="51"/>
      <c r="D6" s="51"/>
      <c r="E6" s="51" t="s">
        <v>38</v>
      </c>
      <c r="F6" s="51" t="s">
        <v>38</v>
      </c>
      <c r="G6" s="51" t="s">
        <v>38</v>
      </c>
      <c r="H6" s="51" t="s">
        <v>38</v>
      </c>
      <c r="I6" s="51" t="s">
        <v>38</v>
      </c>
      <c r="J6" s="51" t="s">
        <v>38</v>
      </c>
      <c r="K6" s="52" t="s">
        <v>38</v>
      </c>
      <c r="L6" s="47"/>
      <c r="M6" s="48"/>
      <c r="N6" s="49"/>
      <c r="O6" s="48"/>
      <c r="P6" s="48"/>
      <c r="Q6" s="48"/>
      <c r="R6" s="48"/>
      <c r="S6" s="48"/>
      <c r="T6" s="50"/>
    </row>
    <row r="7" spans="1:20" s="3" customFormat="1" ht="16.2" thickBot="1">
      <c r="A7" s="90" t="s">
        <v>24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106"/>
    </row>
    <row r="8" spans="1:20" s="3" customFormat="1" ht="13.95" customHeight="1">
      <c r="A8" s="99" t="s">
        <v>28</v>
      </c>
      <c r="B8" s="45" t="s">
        <v>39</v>
      </c>
      <c r="C8" s="45" t="s">
        <v>39</v>
      </c>
      <c r="D8" s="45" t="s">
        <v>39</v>
      </c>
      <c r="E8" s="45" t="s">
        <v>39</v>
      </c>
      <c r="F8" s="45"/>
      <c r="G8" s="45" t="s">
        <v>39</v>
      </c>
      <c r="H8" s="45" t="s">
        <v>39</v>
      </c>
      <c r="I8" s="45"/>
      <c r="J8" s="45" t="s">
        <v>39</v>
      </c>
      <c r="K8" s="46" t="s">
        <v>39</v>
      </c>
      <c r="L8" s="47"/>
      <c r="M8" s="48"/>
      <c r="N8" s="49"/>
      <c r="O8" s="48"/>
      <c r="P8" s="48"/>
      <c r="Q8" s="48"/>
      <c r="R8" s="48"/>
      <c r="S8" s="48"/>
      <c r="T8" s="50"/>
    </row>
    <row r="9" spans="1:20" s="3" customFormat="1" ht="13.95" customHeight="1" thickBot="1">
      <c r="A9" s="100"/>
      <c r="B9" s="51"/>
      <c r="C9" s="51"/>
      <c r="D9" s="51"/>
      <c r="E9" s="51"/>
      <c r="F9" s="51" t="s">
        <v>38</v>
      </c>
      <c r="G9" s="51"/>
      <c r="H9" s="51"/>
      <c r="I9" s="51" t="s">
        <v>38</v>
      </c>
      <c r="J9" s="51"/>
      <c r="K9" s="52"/>
      <c r="L9" s="47"/>
      <c r="M9" s="48"/>
      <c r="N9" s="49"/>
      <c r="O9" s="48"/>
      <c r="P9" s="48"/>
      <c r="Q9" s="48"/>
      <c r="R9" s="48"/>
      <c r="S9" s="48"/>
      <c r="T9" s="50"/>
    </row>
    <row r="10" spans="1:20" s="3" customFormat="1" ht="13.95" customHeight="1">
      <c r="A10" s="78" t="s">
        <v>29</v>
      </c>
      <c r="B10" s="53" t="s">
        <v>39</v>
      </c>
      <c r="C10" s="53" t="s">
        <v>39</v>
      </c>
      <c r="D10" s="53" t="s">
        <v>39</v>
      </c>
      <c r="E10" s="53" t="s">
        <v>39</v>
      </c>
      <c r="F10" s="53" t="s">
        <v>39</v>
      </c>
      <c r="G10" s="53" t="s">
        <v>39</v>
      </c>
      <c r="H10" s="53" t="s">
        <v>39</v>
      </c>
      <c r="I10" s="53"/>
      <c r="J10" s="53" t="s">
        <v>39</v>
      </c>
      <c r="K10" s="53" t="s">
        <v>39</v>
      </c>
      <c r="L10" s="47"/>
      <c r="M10" s="48"/>
      <c r="N10" s="49"/>
      <c r="O10" s="48"/>
      <c r="P10" s="48"/>
      <c r="Q10" s="48"/>
      <c r="R10" s="48"/>
      <c r="S10" s="48"/>
      <c r="T10" s="50"/>
    </row>
    <row r="11" spans="1:20" s="3" customFormat="1" ht="13.95" customHeight="1" thickBot="1">
      <c r="A11" s="98"/>
      <c r="B11" s="54"/>
      <c r="C11" s="54"/>
      <c r="D11" s="54"/>
      <c r="E11" s="54"/>
      <c r="F11" s="54"/>
      <c r="G11" s="54"/>
      <c r="H11" s="54"/>
      <c r="I11" s="54" t="s">
        <v>38</v>
      </c>
      <c r="J11" s="54"/>
      <c r="K11" s="55"/>
      <c r="L11" s="47"/>
      <c r="M11" s="48"/>
      <c r="N11" s="49"/>
      <c r="O11" s="48"/>
      <c r="P11" s="48"/>
      <c r="Q11" s="48"/>
      <c r="R11" s="48"/>
      <c r="S11" s="48"/>
      <c r="T11" s="50"/>
    </row>
    <row r="12" spans="1:20" s="3" customFormat="1" ht="13.95" customHeight="1">
      <c r="A12" s="99" t="s">
        <v>30</v>
      </c>
      <c r="B12" s="45" t="s">
        <v>39</v>
      </c>
      <c r="C12" s="45" t="s">
        <v>39</v>
      </c>
      <c r="D12" s="45" t="s">
        <v>39</v>
      </c>
      <c r="E12" s="45" t="s">
        <v>39</v>
      </c>
      <c r="F12" s="45" t="s">
        <v>39</v>
      </c>
      <c r="G12" s="45" t="s">
        <v>39</v>
      </c>
      <c r="H12" s="45" t="s">
        <v>39</v>
      </c>
      <c r="I12" s="45" t="s">
        <v>39</v>
      </c>
      <c r="J12" s="45" t="s">
        <v>39</v>
      </c>
      <c r="K12" s="46" t="s">
        <v>39</v>
      </c>
      <c r="L12" s="47"/>
      <c r="M12" s="48"/>
      <c r="N12" s="49"/>
      <c r="O12" s="48"/>
      <c r="P12" s="48"/>
      <c r="Q12" s="48"/>
      <c r="R12" s="48"/>
      <c r="S12" s="48"/>
      <c r="T12" s="50"/>
    </row>
    <row r="13" spans="1:20" s="3" customFormat="1" ht="13.95" customHeight="1" thickBot="1">
      <c r="A13" s="100"/>
      <c r="B13" s="51"/>
      <c r="C13" s="51"/>
      <c r="D13" s="51"/>
      <c r="E13" s="51"/>
      <c r="F13" s="51"/>
      <c r="G13" s="51"/>
      <c r="H13" s="51"/>
      <c r="I13" s="51"/>
      <c r="J13" s="51"/>
      <c r="K13" s="52"/>
      <c r="L13" s="47"/>
      <c r="M13" s="48"/>
      <c r="N13" s="49"/>
      <c r="O13" s="48"/>
      <c r="P13" s="48"/>
      <c r="Q13" s="48"/>
      <c r="R13" s="48"/>
      <c r="S13" s="48"/>
      <c r="T13" s="50"/>
    </row>
    <row r="14" spans="1:20" s="3" customFormat="1" ht="16.95" customHeight="1" thickBot="1">
      <c r="A14" s="90" t="s">
        <v>25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106"/>
    </row>
    <row r="15" spans="1:20" s="3" customFormat="1" ht="13.95" customHeight="1">
      <c r="A15" s="83" t="s">
        <v>31</v>
      </c>
      <c r="B15" s="45" t="s">
        <v>39</v>
      </c>
      <c r="C15" s="45" t="s">
        <v>39</v>
      </c>
      <c r="D15" s="45" t="s">
        <v>39</v>
      </c>
      <c r="E15" s="45" t="s">
        <v>39</v>
      </c>
      <c r="F15" s="45" t="s">
        <v>39</v>
      </c>
      <c r="G15" s="45"/>
      <c r="H15" s="45" t="s">
        <v>39</v>
      </c>
      <c r="I15" s="45" t="s">
        <v>39</v>
      </c>
      <c r="J15" s="45" t="s">
        <v>39</v>
      </c>
      <c r="K15" s="46" t="s">
        <v>39</v>
      </c>
      <c r="L15" s="56" t="s">
        <v>39</v>
      </c>
      <c r="M15" s="46"/>
      <c r="N15" s="49"/>
      <c r="O15" s="48"/>
      <c r="P15" s="48"/>
      <c r="Q15" s="48"/>
      <c r="R15" s="48"/>
      <c r="S15" s="48"/>
      <c r="T15" s="50"/>
    </row>
    <row r="16" spans="1:20" s="3" customFormat="1" ht="13.95" customHeight="1" thickBot="1">
      <c r="A16" s="79"/>
      <c r="B16" s="51"/>
      <c r="C16" s="51"/>
      <c r="D16" s="51"/>
      <c r="E16" s="51"/>
      <c r="F16" s="51"/>
      <c r="G16" s="51" t="s">
        <v>38</v>
      </c>
      <c r="H16" s="51"/>
      <c r="I16" s="51"/>
      <c r="J16" s="51"/>
      <c r="K16" s="52"/>
      <c r="L16" s="57" t="s">
        <v>40</v>
      </c>
      <c r="M16" s="52"/>
      <c r="N16" s="49"/>
      <c r="O16" s="48"/>
      <c r="P16" s="48"/>
      <c r="Q16" s="48"/>
      <c r="R16" s="48"/>
      <c r="S16" s="48"/>
      <c r="T16" s="50"/>
    </row>
    <row r="17" spans="1:20" s="3" customFormat="1" ht="20.399999999999999" customHeight="1">
      <c r="A17" s="78" t="s">
        <v>32</v>
      </c>
      <c r="B17" s="53" t="s">
        <v>39</v>
      </c>
      <c r="C17" s="53" t="s">
        <v>39</v>
      </c>
      <c r="D17" s="53" t="s">
        <v>39</v>
      </c>
      <c r="E17" s="53" t="s">
        <v>39</v>
      </c>
      <c r="F17" s="53" t="s">
        <v>39</v>
      </c>
      <c r="G17" s="53" t="s">
        <v>39</v>
      </c>
      <c r="H17" s="53" t="s">
        <v>39</v>
      </c>
      <c r="I17" s="53" t="s">
        <v>39</v>
      </c>
      <c r="J17" s="53" t="s">
        <v>39</v>
      </c>
      <c r="K17" s="53" t="s">
        <v>39</v>
      </c>
      <c r="L17" s="58" t="s">
        <v>39</v>
      </c>
      <c r="M17" s="59" t="s">
        <v>39</v>
      </c>
      <c r="N17" s="49"/>
      <c r="O17" s="48"/>
      <c r="P17" s="48"/>
      <c r="Q17" s="48"/>
      <c r="R17" s="48"/>
      <c r="S17" s="48"/>
      <c r="T17" s="50"/>
    </row>
    <row r="18" spans="1:20" s="3" customFormat="1" ht="20.399999999999999" customHeight="1" thickBot="1">
      <c r="A18" s="98"/>
      <c r="B18" s="54"/>
      <c r="C18" s="54"/>
      <c r="D18" s="54"/>
      <c r="E18" s="54"/>
      <c r="F18" s="54"/>
      <c r="G18" s="54"/>
      <c r="H18" s="54"/>
      <c r="I18" s="54"/>
      <c r="J18" s="54"/>
      <c r="K18" s="55"/>
      <c r="L18" s="60" t="s">
        <v>40</v>
      </c>
      <c r="M18" s="61" t="s">
        <v>40</v>
      </c>
      <c r="N18" s="49"/>
      <c r="O18" s="48"/>
      <c r="P18" s="48"/>
      <c r="Q18" s="48"/>
      <c r="R18" s="48"/>
      <c r="S18" s="48"/>
      <c r="T18" s="50"/>
    </row>
    <row r="19" spans="1:20" s="3" customFormat="1" ht="13.95" customHeight="1">
      <c r="A19" s="83" t="s">
        <v>33</v>
      </c>
      <c r="B19" s="45" t="s">
        <v>39</v>
      </c>
      <c r="C19" s="45" t="s">
        <v>39</v>
      </c>
      <c r="D19" s="45" t="s">
        <v>39</v>
      </c>
      <c r="E19" s="45" t="s">
        <v>39</v>
      </c>
      <c r="F19" s="45" t="s">
        <v>39</v>
      </c>
      <c r="G19" s="45"/>
      <c r="H19" s="45" t="s">
        <v>39</v>
      </c>
      <c r="I19" s="45" t="s">
        <v>39</v>
      </c>
      <c r="J19" s="45" t="s">
        <v>39</v>
      </c>
      <c r="K19" s="45" t="s">
        <v>39</v>
      </c>
      <c r="L19" s="56" t="s">
        <v>39</v>
      </c>
      <c r="M19" s="46"/>
      <c r="N19" s="49"/>
      <c r="O19" s="48"/>
      <c r="P19" s="48"/>
      <c r="Q19" s="48"/>
      <c r="R19" s="48"/>
      <c r="S19" s="48"/>
      <c r="T19" s="50"/>
    </row>
    <row r="20" spans="1:20" s="3" customFormat="1" ht="13.95" customHeight="1" thickBot="1">
      <c r="A20" s="79"/>
      <c r="B20" s="51"/>
      <c r="C20" s="51"/>
      <c r="D20" s="51"/>
      <c r="E20" s="51"/>
      <c r="F20" s="51"/>
      <c r="G20" s="51" t="s">
        <v>38</v>
      </c>
      <c r="H20" s="51"/>
      <c r="I20" s="51"/>
      <c r="J20" s="51"/>
      <c r="K20" s="52"/>
      <c r="L20" s="57" t="s">
        <v>40</v>
      </c>
      <c r="M20" s="52"/>
      <c r="N20" s="49"/>
      <c r="O20" s="48"/>
      <c r="P20" s="48"/>
      <c r="Q20" s="48"/>
      <c r="R20" s="48"/>
      <c r="S20" s="48"/>
      <c r="T20" s="50"/>
    </row>
    <row r="21" spans="1:20" s="3" customFormat="1" ht="21" customHeight="1">
      <c r="A21" s="83" t="s">
        <v>34</v>
      </c>
      <c r="B21" s="45" t="s">
        <v>39</v>
      </c>
      <c r="C21" s="45" t="s">
        <v>39</v>
      </c>
      <c r="D21" s="45" t="s">
        <v>39</v>
      </c>
      <c r="E21" s="45" t="s">
        <v>39</v>
      </c>
      <c r="F21" s="45" t="s">
        <v>39</v>
      </c>
      <c r="G21" s="45" t="s">
        <v>39</v>
      </c>
      <c r="H21" s="45" t="s">
        <v>39</v>
      </c>
      <c r="I21" s="45" t="s">
        <v>39</v>
      </c>
      <c r="J21" s="45" t="s">
        <v>39</v>
      </c>
      <c r="K21" s="45" t="s">
        <v>39</v>
      </c>
      <c r="L21" s="56" t="s">
        <v>39</v>
      </c>
      <c r="M21" s="46" t="s">
        <v>39</v>
      </c>
      <c r="N21" s="49"/>
      <c r="O21" s="48"/>
      <c r="P21" s="48"/>
      <c r="Q21" s="48"/>
      <c r="R21" s="48"/>
      <c r="S21" s="48"/>
      <c r="T21" s="50"/>
    </row>
    <row r="22" spans="1:20" s="3" customFormat="1" ht="21" customHeight="1" thickBot="1">
      <c r="A22" s="79"/>
      <c r="B22" s="51"/>
      <c r="C22" s="51"/>
      <c r="D22" s="51"/>
      <c r="E22" s="51"/>
      <c r="F22" s="51"/>
      <c r="G22" s="51"/>
      <c r="H22" s="51"/>
      <c r="I22" s="51"/>
      <c r="J22" s="51"/>
      <c r="K22" s="52"/>
      <c r="L22" s="57" t="s">
        <v>40</v>
      </c>
      <c r="M22" s="62" t="s">
        <v>40</v>
      </c>
      <c r="N22" s="49"/>
      <c r="O22" s="48"/>
      <c r="P22" s="48"/>
      <c r="Q22" s="48"/>
      <c r="R22" s="48"/>
      <c r="S22" s="48"/>
      <c r="T22" s="50"/>
    </row>
    <row r="23" spans="1:20" s="3" customFormat="1" ht="16.95" customHeight="1" thickBot="1">
      <c r="A23" s="86" t="s">
        <v>26</v>
      </c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105"/>
    </row>
    <row r="24" spans="1:20" s="3" customFormat="1" ht="20.399999999999999" customHeight="1">
      <c r="A24" s="84" t="s">
        <v>107</v>
      </c>
      <c r="B24" s="53" t="s">
        <v>39</v>
      </c>
      <c r="C24" s="53" t="s">
        <v>39</v>
      </c>
      <c r="D24" s="53" t="s">
        <v>39</v>
      </c>
      <c r="E24" s="53" t="s">
        <v>39</v>
      </c>
      <c r="F24" s="53" t="s">
        <v>39</v>
      </c>
      <c r="G24" s="53" t="s">
        <v>39</v>
      </c>
      <c r="H24" s="53" t="s">
        <v>39</v>
      </c>
      <c r="I24" s="53" t="s">
        <v>39</v>
      </c>
      <c r="J24" s="53" t="s">
        <v>39</v>
      </c>
      <c r="K24" s="59" t="s">
        <v>39</v>
      </c>
      <c r="L24" s="58"/>
      <c r="M24" s="59"/>
      <c r="N24" s="63"/>
      <c r="O24" s="53"/>
      <c r="P24" s="53"/>
      <c r="Q24" s="53"/>
      <c r="R24" s="53"/>
      <c r="S24" s="53"/>
      <c r="T24" s="59"/>
    </row>
    <row r="25" spans="1:20" s="3" customFormat="1" ht="20.399999999999999" customHeight="1" thickBot="1">
      <c r="A25" s="100"/>
      <c r="B25" s="51"/>
      <c r="C25" s="51"/>
      <c r="D25" s="51"/>
      <c r="E25" s="51"/>
      <c r="F25" s="51"/>
      <c r="G25" s="51"/>
      <c r="H25" s="51"/>
      <c r="I25" s="51"/>
      <c r="J25" s="51"/>
      <c r="K25" s="52"/>
      <c r="L25" s="64"/>
      <c r="M25" s="61"/>
      <c r="N25" s="65"/>
      <c r="O25" s="51"/>
      <c r="P25" s="51"/>
      <c r="Q25" s="51"/>
      <c r="R25" s="51"/>
      <c r="S25" s="51"/>
      <c r="T25" s="52"/>
    </row>
    <row r="26" spans="1:20" s="3" customFormat="1" ht="15" customHeight="1">
      <c r="A26" s="78" t="s">
        <v>108</v>
      </c>
      <c r="B26" s="45" t="s">
        <v>39</v>
      </c>
      <c r="C26" s="45" t="s">
        <v>39</v>
      </c>
      <c r="D26" s="45" t="s">
        <v>39</v>
      </c>
      <c r="E26" s="45" t="s">
        <v>39</v>
      </c>
      <c r="F26" s="45" t="s">
        <v>39</v>
      </c>
      <c r="G26" s="45" t="s">
        <v>39</v>
      </c>
      <c r="H26" s="45" t="s">
        <v>39</v>
      </c>
      <c r="I26" s="45" t="s">
        <v>39</v>
      </c>
      <c r="J26" s="45" t="s">
        <v>39</v>
      </c>
      <c r="K26" s="45" t="s">
        <v>39</v>
      </c>
      <c r="L26" s="56" t="s">
        <v>39</v>
      </c>
      <c r="M26" s="46" t="s">
        <v>39</v>
      </c>
      <c r="N26" s="63"/>
      <c r="O26" s="53" t="s">
        <v>39</v>
      </c>
      <c r="P26" s="53"/>
      <c r="Q26" s="53"/>
      <c r="R26" s="53"/>
      <c r="S26" s="53"/>
      <c r="T26" s="59"/>
    </row>
    <row r="27" spans="1:20" s="3" customFormat="1" ht="15" customHeight="1" thickBot="1">
      <c r="A27" s="79"/>
      <c r="B27" s="51"/>
      <c r="C27" s="51"/>
      <c r="D27" s="51"/>
      <c r="E27" s="51"/>
      <c r="F27" s="51"/>
      <c r="G27" s="51"/>
      <c r="H27" s="51"/>
      <c r="I27" s="51"/>
      <c r="J27" s="51"/>
      <c r="K27" s="52"/>
      <c r="L27" s="57" t="s">
        <v>40</v>
      </c>
      <c r="M27" s="62" t="s">
        <v>40</v>
      </c>
      <c r="N27" s="65"/>
      <c r="O27" s="66" t="s">
        <v>40</v>
      </c>
      <c r="P27" s="51"/>
      <c r="Q27" s="51"/>
      <c r="R27" s="51"/>
      <c r="S27" s="51"/>
      <c r="T27" s="52"/>
    </row>
    <row r="28" spans="1:20" s="3" customFormat="1" ht="22.5" customHeight="1">
      <c r="A28" s="78" t="s">
        <v>35</v>
      </c>
      <c r="B28" s="53" t="s">
        <v>39</v>
      </c>
      <c r="C28" s="53" t="s">
        <v>39</v>
      </c>
      <c r="D28" s="53" t="s">
        <v>39</v>
      </c>
      <c r="E28" s="53" t="s">
        <v>39</v>
      </c>
      <c r="F28" s="53" t="s">
        <v>39</v>
      </c>
      <c r="G28" s="53" t="s">
        <v>39</v>
      </c>
      <c r="H28" s="53" t="s">
        <v>39</v>
      </c>
      <c r="I28" s="53" t="s">
        <v>39</v>
      </c>
      <c r="J28" s="53" t="s">
        <v>39</v>
      </c>
      <c r="K28" s="53" t="s">
        <v>39</v>
      </c>
      <c r="L28" s="58" t="s">
        <v>39</v>
      </c>
      <c r="M28" s="59" t="s">
        <v>39</v>
      </c>
      <c r="N28" s="63" t="s">
        <v>39</v>
      </c>
      <c r="O28" s="53" t="s">
        <v>39</v>
      </c>
      <c r="P28" s="53" t="s">
        <v>39</v>
      </c>
      <c r="Q28" s="53" t="s">
        <v>39</v>
      </c>
      <c r="R28" s="53" t="s">
        <v>39</v>
      </c>
      <c r="S28" s="53" t="s">
        <v>39</v>
      </c>
      <c r="T28" s="59" t="s">
        <v>39</v>
      </c>
    </row>
    <row r="29" spans="1:20" s="3" customFormat="1" ht="22.5" customHeight="1" thickBot="1">
      <c r="A29" s="79"/>
      <c r="B29" s="51"/>
      <c r="C29" s="51"/>
      <c r="D29" s="51"/>
      <c r="E29" s="51"/>
      <c r="F29" s="51"/>
      <c r="G29" s="51"/>
      <c r="H29" s="51"/>
      <c r="I29" s="51"/>
      <c r="J29" s="51"/>
      <c r="K29" s="52"/>
      <c r="L29" s="57" t="s">
        <v>40</v>
      </c>
      <c r="M29" s="62" t="s">
        <v>40</v>
      </c>
      <c r="N29" s="67" t="s">
        <v>40</v>
      </c>
      <c r="O29" s="66" t="s">
        <v>40</v>
      </c>
      <c r="P29" s="66" t="s">
        <v>40</v>
      </c>
      <c r="Q29" s="66" t="s">
        <v>40</v>
      </c>
      <c r="R29" s="66" t="s">
        <v>40</v>
      </c>
      <c r="S29" s="66" t="s">
        <v>40</v>
      </c>
      <c r="T29" s="62" t="s">
        <v>40</v>
      </c>
    </row>
  </sheetData>
  <mergeCells count="20">
    <mergeCell ref="A1:T1"/>
    <mergeCell ref="A23:T23"/>
    <mergeCell ref="A14:T14"/>
    <mergeCell ref="A7:T7"/>
    <mergeCell ref="A4:T4"/>
    <mergeCell ref="A2:A3"/>
    <mergeCell ref="A12:A13"/>
    <mergeCell ref="A15:A16"/>
    <mergeCell ref="A17:A18"/>
    <mergeCell ref="A19:A20"/>
    <mergeCell ref="A21:A22"/>
    <mergeCell ref="B2:K2"/>
    <mergeCell ref="L2:M2"/>
    <mergeCell ref="N2:T2"/>
    <mergeCell ref="A5:A6"/>
    <mergeCell ref="A8:A9"/>
    <mergeCell ref="A10:A11"/>
    <mergeCell ref="A28:A29"/>
    <mergeCell ref="A24:A25"/>
    <mergeCell ref="A26:A27"/>
  </mergeCells>
  <phoneticPr fontId="3" type="noConversion"/>
  <pageMargins left="0.24" right="0.19" top="0.6" bottom="0.23" header="0.5" footer="0.22"/>
  <pageSetup paperSize="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tabSelected="1" workbookViewId="0">
      <selection activeCell="D26" sqref="D26"/>
    </sheetView>
  </sheetViews>
  <sheetFormatPr defaultRowHeight="13.2"/>
  <cols>
    <col min="1" max="1" width="73.5546875" customWidth="1"/>
    <col min="2" max="2" width="23.88671875" customWidth="1"/>
    <col min="3" max="3" width="16.44140625" customWidth="1"/>
    <col min="4" max="4" width="16.33203125" customWidth="1"/>
    <col min="6" max="6" width="14.6640625" customWidth="1"/>
  </cols>
  <sheetData>
    <row r="1" spans="1:4" ht="15.6">
      <c r="A1" s="29" t="s">
        <v>41</v>
      </c>
      <c r="B1" s="29" t="s">
        <v>42</v>
      </c>
      <c r="C1" s="29" t="s">
        <v>43</v>
      </c>
    </row>
    <row r="2" spans="1:4" ht="31.2">
      <c r="A2" s="25" t="s">
        <v>44</v>
      </c>
      <c r="B2" s="26" t="s">
        <v>124</v>
      </c>
      <c r="C2" s="27">
        <v>12</v>
      </c>
    </row>
    <row r="3" spans="1:4" ht="15.6">
      <c r="A3" s="25" t="s">
        <v>71</v>
      </c>
      <c r="B3" s="26" t="s">
        <v>125</v>
      </c>
      <c r="C3" s="27">
        <v>9</v>
      </c>
    </row>
    <row r="4" spans="1:4" ht="15.6">
      <c r="A4" s="25" t="s">
        <v>68</v>
      </c>
      <c r="B4" s="26" t="s">
        <v>125</v>
      </c>
      <c r="C4" s="27">
        <v>1440</v>
      </c>
    </row>
    <row r="5" spans="1:4" ht="15.6">
      <c r="A5" s="25" t="s">
        <v>72</v>
      </c>
      <c r="B5" s="25"/>
      <c r="C5" s="25">
        <f>C4/C3</f>
        <v>160</v>
      </c>
    </row>
    <row r="6" spans="1:4" ht="15.6">
      <c r="A6" s="25" t="s">
        <v>46</v>
      </c>
      <c r="B6" s="25"/>
      <c r="C6" s="25">
        <f>C5*50</f>
        <v>8000</v>
      </c>
    </row>
    <row r="7" spans="1:4" ht="15.6">
      <c r="A7" s="25" t="s">
        <v>47</v>
      </c>
      <c r="B7" s="30"/>
      <c r="C7" s="30">
        <f>C4*C2</f>
        <v>17280</v>
      </c>
    </row>
    <row r="8" spans="1:4" ht="11.4" customHeight="1">
      <c r="A8" s="33"/>
    </row>
    <row r="9" spans="1:4" ht="31.2">
      <c r="A9" s="29" t="s">
        <v>41</v>
      </c>
      <c r="B9" s="29" t="s">
        <v>42</v>
      </c>
      <c r="C9" s="29" t="s">
        <v>43</v>
      </c>
      <c r="D9" s="29" t="s">
        <v>64</v>
      </c>
    </row>
    <row r="10" spans="1:4" ht="15.6">
      <c r="A10" s="25" t="s">
        <v>48</v>
      </c>
      <c r="B10" s="25" t="s">
        <v>67</v>
      </c>
      <c r="C10" s="26">
        <v>2</v>
      </c>
      <c r="D10" s="30">
        <f>C5*C10</f>
        <v>320</v>
      </c>
    </row>
    <row r="11" spans="1:4" ht="31.2">
      <c r="A11" s="25" t="s">
        <v>50</v>
      </c>
      <c r="B11" s="25" t="s">
        <v>66</v>
      </c>
      <c r="C11" s="71">
        <v>600</v>
      </c>
      <c r="D11" s="30">
        <f>C11</f>
        <v>600</v>
      </c>
    </row>
    <row r="12" spans="1:4" ht="19.5" customHeight="1">
      <c r="A12" s="25" t="s">
        <v>120</v>
      </c>
      <c r="B12" s="25" t="s">
        <v>52</v>
      </c>
      <c r="C12" s="32">
        <v>1.6E-2</v>
      </c>
      <c r="D12" s="30">
        <f>C12*C7</f>
        <v>276.48</v>
      </c>
    </row>
    <row r="13" spans="1:4" ht="20.25" customHeight="1">
      <c r="A13" s="25" t="s">
        <v>118</v>
      </c>
      <c r="B13" s="25" t="s">
        <v>52</v>
      </c>
      <c r="C13" s="32">
        <v>3.0000000000000001E-3</v>
      </c>
      <c r="D13" s="30">
        <f>C13*C7</f>
        <v>51.84</v>
      </c>
    </row>
    <row r="14" spans="1:4" ht="15.6">
      <c r="A14" s="25" t="s">
        <v>53</v>
      </c>
      <c r="B14" s="25" t="s">
        <v>67</v>
      </c>
      <c r="C14" s="26">
        <v>4</v>
      </c>
      <c r="D14" s="30">
        <f>C14*C5</f>
        <v>640</v>
      </c>
    </row>
    <row r="15" spans="1:4" ht="15.6">
      <c r="A15" s="25" t="s">
        <v>54</v>
      </c>
      <c r="B15" s="25" t="s">
        <v>52</v>
      </c>
      <c r="C15" s="28">
        <v>0.22</v>
      </c>
      <c r="D15" s="30">
        <f>C15*C7</f>
        <v>3801.6</v>
      </c>
    </row>
    <row r="16" spans="1:4" ht="15.6">
      <c r="A16" s="25" t="s">
        <v>55</v>
      </c>
      <c r="B16" s="70" t="s">
        <v>66</v>
      </c>
      <c r="C16" s="72">
        <v>11000</v>
      </c>
      <c r="D16" s="26">
        <f>C16</f>
        <v>11000</v>
      </c>
    </row>
    <row r="17" spans="1:4" ht="15.6">
      <c r="A17" s="25" t="s">
        <v>56</v>
      </c>
      <c r="B17" s="26" t="s">
        <v>58</v>
      </c>
      <c r="C17" s="26" t="s">
        <v>58</v>
      </c>
      <c r="D17" s="26" t="s">
        <v>58</v>
      </c>
    </row>
    <row r="18" spans="1:4" ht="15.6">
      <c r="A18" s="25" t="s">
        <v>57</v>
      </c>
      <c r="B18" s="26" t="s">
        <v>58</v>
      </c>
      <c r="C18" s="26" t="s">
        <v>58</v>
      </c>
      <c r="D18" s="26" t="s">
        <v>58</v>
      </c>
    </row>
    <row r="19" spans="1:4" ht="15.6">
      <c r="A19" s="25" t="s">
        <v>59</v>
      </c>
      <c r="B19" s="26" t="s">
        <v>58</v>
      </c>
      <c r="C19" s="26" t="s">
        <v>58</v>
      </c>
      <c r="D19" s="26" t="s">
        <v>58</v>
      </c>
    </row>
    <row r="20" spans="1:4" ht="15.6">
      <c r="A20" s="25" t="s">
        <v>70</v>
      </c>
      <c r="B20" s="26" t="s">
        <v>58</v>
      </c>
      <c r="C20" s="26" t="s">
        <v>58</v>
      </c>
      <c r="D20" s="26" t="s">
        <v>58</v>
      </c>
    </row>
    <row r="21" spans="1:4" ht="15.6">
      <c r="A21" s="25" t="s">
        <v>60</v>
      </c>
      <c r="B21" s="26" t="s">
        <v>58</v>
      </c>
      <c r="C21" s="26" t="s">
        <v>58</v>
      </c>
      <c r="D21" s="26" t="s">
        <v>58</v>
      </c>
    </row>
    <row r="22" spans="1:4" ht="15.6">
      <c r="A22" s="25" t="s">
        <v>61</v>
      </c>
      <c r="B22" s="26" t="s">
        <v>58</v>
      </c>
      <c r="C22" s="26" t="s">
        <v>58</v>
      </c>
      <c r="D22" s="26" t="s">
        <v>58</v>
      </c>
    </row>
    <row r="23" spans="1:4" ht="15.6">
      <c r="A23" s="25" t="s">
        <v>62</v>
      </c>
      <c r="B23" s="26" t="s">
        <v>58</v>
      </c>
      <c r="C23" s="26" t="s">
        <v>58</v>
      </c>
      <c r="D23" s="26" t="s">
        <v>58</v>
      </c>
    </row>
    <row r="24" spans="1:4" ht="15.6">
      <c r="A24" s="25" t="s">
        <v>63</v>
      </c>
      <c r="B24" s="26" t="s">
        <v>58</v>
      </c>
      <c r="C24" s="26" t="s">
        <v>58</v>
      </c>
      <c r="D24" s="26" t="s">
        <v>58</v>
      </c>
    </row>
    <row r="25" spans="1:4" ht="15.6">
      <c r="A25" s="101" t="s">
        <v>119</v>
      </c>
      <c r="B25" s="101"/>
      <c r="C25" s="101"/>
      <c r="D25" s="31">
        <f>(D10+D11+D14+D16)/2.74+(C7+D13+D15)</f>
        <v>25717.381605839415</v>
      </c>
    </row>
    <row r="26" spans="1:4" ht="15.6">
      <c r="A26" s="101" t="s">
        <v>106</v>
      </c>
      <c r="B26" s="101"/>
      <c r="C26" s="101"/>
      <c r="D26" s="31">
        <f>D25/2.08+C7*2.74/2.08-D16*2.74/2.08</f>
        <v>20636.818079730489</v>
      </c>
    </row>
  </sheetData>
  <mergeCells count="2">
    <mergeCell ref="A25:C25"/>
    <mergeCell ref="A26:C26"/>
  </mergeCells>
  <phoneticPr fontId="3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"/>
  <sheetViews>
    <sheetView workbookViewId="0">
      <selection activeCell="C14" sqref="C14"/>
    </sheetView>
  </sheetViews>
  <sheetFormatPr defaultColWidth="8.88671875" defaultRowHeight="15"/>
  <cols>
    <col min="1" max="1" width="8.88671875" style="34"/>
    <col min="2" max="2" width="10.109375" style="34" customWidth="1"/>
    <col min="3" max="3" width="46.109375" style="34" customWidth="1"/>
    <col min="4" max="4" width="19" style="34" customWidth="1"/>
    <col min="5" max="16384" width="8.88671875" style="34"/>
  </cols>
  <sheetData>
    <row r="1" spans="1:4" ht="16.2" thickBot="1">
      <c r="A1" s="110" t="s">
        <v>73</v>
      </c>
      <c r="B1" s="110"/>
      <c r="C1" s="110"/>
      <c r="D1" s="110"/>
    </row>
    <row r="2" spans="1:4" s="40" customFormat="1" ht="47.4" thickBot="1">
      <c r="A2" s="38" t="s">
        <v>74</v>
      </c>
      <c r="B2" s="39" t="s">
        <v>75</v>
      </c>
      <c r="C2" s="39" t="s">
        <v>76</v>
      </c>
      <c r="D2" s="39" t="s">
        <v>77</v>
      </c>
    </row>
    <row r="3" spans="1:4" ht="16.2" thickBot="1">
      <c r="A3" s="35">
        <v>10</v>
      </c>
      <c r="B3" s="36" t="s">
        <v>78</v>
      </c>
      <c r="C3" s="36" t="s">
        <v>79</v>
      </c>
      <c r="D3" s="36" t="s">
        <v>80</v>
      </c>
    </row>
    <row r="4" spans="1:4" ht="16.2" thickBot="1">
      <c r="A4" s="35">
        <v>20</v>
      </c>
      <c r="B4" s="36" t="s">
        <v>81</v>
      </c>
      <c r="C4" s="36" t="s">
        <v>82</v>
      </c>
      <c r="D4" s="36" t="s">
        <v>83</v>
      </c>
    </row>
    <row r="5" spans="1:4" ht="16.2" thickBot="1">
      <c r="A5" s="35">
        <v>23</v>
      </c>
      <c r="B5" s="36" t="s">
        <v>84</v>
      </c>
      <c r="C5" s="36" t="s">
        <v>85</v>
      </c>
      <c r="D5" s="36" t="s">
        <v>86</v>
      </c>
    </row>
    <row r="6" spans="1:4" ht="16.2" thickBot="1">
      <c r="A6" s="35">
        <v>24</v>
      </c>
      <c r="B6" s="36" t="s">
        <v>87</v>
      </c>
      <c r="C6" s="36" t="s">
        <v>88</v>
      </c>
      <c r="D6" s="36" t="s">
        <v>89</v>
      </c>
    </row>
    <row r="7" spans="1:4" ht="16.2" thickBot="1">
      <c r="A7" s="35">
        <v>31</v>
      </c>
      <c r="B7" s="36" t="s">
        <v>90</v>
      </c>
      <c r="C7" s="36" t="s">
        <v>91</v>
      </c>
      <c r="D7" s="36" t="s">
        <v>92</v>
      </c>
    </row>
    <row r="8" spans="1:4" ht="31.8" thickBot="1">
      <c r="A8" s="35">
        <v>32</v>
      </c>
      <c r="B8" s="36" t="s">
        <v>93</v>
      </c>
      <c r="C8" s="36" t="s">
        <v>94</v>
      </c>
      <c r="D8" s="36" t="s">
        <v>95</v>
      </c>
    </row>
    <row r="9" spans="1:4" ht="16.2" thickBot="1">
      <c r="A9" s="35">
        <v>33</v>
      </c>
      <c r="B9" s="36" t="s">
        <v>96</v>
      </c>
      <c r="C9" s="36" t="s">
        <v>97</v>
      </c>
      <c r="D9" s="36" t="s">
        <v>98</v>
      </c>
    </row>
    <row r="10" spans="1:4" ht="31.8" thickBot="1">
      <c r="A10" s="35">
        <v>34</v>
      </c>
      <c r="B10" s="36" t="s">
        <v>99</v>
      </c>
      <c r="C10" s="36" t="s">
        <v>100</v>
      </c>
      <c r="D10" s="36" t="s">
        <v>101</v>
      </c>
    </row>
    <row r="11" spans="1:4" ht="16.2" thickBot="1">
      <c r="A11" s="35">
        <v>41</v>
      </c>
      <c r="B11" s="36" t="s">
        <v>109</v>
      </c>
      <c r="C11" s="36" t="s">
        <v>113</v>
      </c>
      <c r="D11" s="36" t="s">
        <v>111</v>
      </c>
    </row>
    <row r="12" spans="1:4" ht="16.2" thickBot="1">
      <c r="A12" s="35">
        <v>42</v>
      </c>
      <c r="B12" s="36" t="s">
        <v>110</v>
      </c>
      <c r="C12" s="36" t="s">
        <v>114</v>
      </c>
      <c r="D12" s="36" t="s">
        <v>112</v>
      </c>
    </row>
    <row r="13" spans="1:4" ht="16.2" thickBot="1">
      <c r="A13" s="35">
        <v>43</v>
      </c>
      <c r="B13" s="36" t="s">
        <v>102</v>
      </c>
      <c r="C13" s="36" t="s">
        <v>115</v>
      </c>
      <c r="D13" s="36" t="s">
        <v>103</v>
      </c>
    </row>
    <row r="14" spans="1:4" ht="16.2" thickBot="1">
      <c r="A14" s="35">
        <v>99</v>
      </c>
      <c r="B14" s="36" t="s">
        <v>104</v>
      </c>
      <c r="C14" s="36" t="s">
        <v>105</v>
      </c>
      <c r="D14" s="36" t="s">
        <v>58</v>
      </c>
    </row>
    <row r="17" spans="1:1" ht="15.6">
      <c r="A17" s="37"/>
    </row>
  </sheetData>
  <mergeCells count="1">
    <mergeCell ref="A1:D1"/>
  </mergeCells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Импорт</vt:lpstr>
      <vt:lpstr>Задача_1</vt:lpstr>
      <vt:lpstr>Экспорт</vt:lpstr>
      <vt:lpstr>Задача_2</vt:lpstr>
      <vt:lpstr>Классификатор</vt:lpstr>
      <vt:lpstr>Задача_1!_Hlk192906271</vt:lpstr>
      <vt:lpstr>Задача_2!_Hlk192906271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NotePad</dc:creator>
  <cp:lastModifiedBy>илья _</cp:lastModifiedBy>
  <cp:lastPrinted>2008-03-11T07:40:50Z</cp:lastPrinted>
  <dcterms:created xsi:type="dcterms:W3CDTF">2008-03-06T07:33:46Z</dcterms:created>
  <dcterms:modified xsi:type="dcterms:W3CDTF">2023-10-28T20:27:18Z</dcterms:modified>
</cp:coreProperties>
</file>