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3"/>
  <workbookPr filterPrivacy="1" codeName="ThisWorkbook"/>
  <xr:revisionPtr revIDLastSave="186" documentId="11_BB866470D3BFCB3CEB87E4EF215A4C7DB2660B66" xr6:coauthVersionLast="45" xr6:coauthVersionMax="45" xr10:uidLastSave="{D2277D98-D934-4473-AB08-90B169D7B4D6}"/>
  <bookViews>
    <workbookView xWindow="-105" yWindow="-105" windowWidth="20715" windowHeight="1327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 i="11" l="1"/>
  <c r="F9" i="11" s="1"/>
  <c r="I5" i="11" l="1"/>
  <c r="I4" i="11" s="1"/>
  <c r="E10" i="11" l="1"/>
  <c r="F10" i="11" s="1"/>
  <c r="H7" i="11"/>
  <c r="E11" i="11" l="1"/>
  <c r="E17" i="11" s="1"/>
  <c r="F17" i="11" s="1"/>
  <c r="E27" i="11"/>
  <c r="F27" i="11" s="1"/>
  <c r="E28" i="11" s="1"/>
  <c r="F11" i="11" l="1"/>
  <c r="F28" i="11"/>
  <c r="H28" i="11" s="1"/>
  <c r="E29" i="11"/>
  <c r="H39" i="11"/>
  <c r="H38" i="11"/>
  <c r="H37" i="11"/>
  <c r="H36" i="11"/>
  <c r="H35" i="11"/>
  <c r="H34" i="11"/>
  <c r="H32" i="11"/>
  <c r="H27" i="11"/>
  <c r="H26" i="11"/>
  <c r="H20" i="11"/>
  <c r="H8" i="11"/>
  <c r="H10" i="11" l="1"/>
  <c r="F29" i="11"/>
  <c r="E31" i="11"/>
  <c r="E12" i="11"/>
  <c r="I6" i="11"/>
  <c r="H33" i="11" l="1"/>
  <c r="F31" i="11"/>
  <c r="H31" i="11" s="1"/>
  <c r="H11" i="11"/>
  <c r="E30" i="11"/>
  <c r="H29" i="11"/>
  <c r="H17" i="11"/>
  <c r="F12" i="11"/>
  <c r="E13" i="11" s="1"/>
  <c r="J5" i="11"/>
  <c r="K5" i="11" s="1"/>
  <c r="L5" i="11" s="1"/>
  <c r="M5" i="11" s="1"/>
  <c r="N5" i="11" s="1"/>
  <c r="O5" i="11" s="1"/>
  <c r="P5" i="11" s="1"/>
  <c r="F13" i="11" l="1"/>
  <c r="E14" i="11"/>
  <c r="F14" i="11" s="1"/>
  <c r="E15" i="11" s="1"/>
  <c r="F15" i="11" s="1"/>
  <c r="E18" i="11" s="1"/>
  <c r="F30" i="11"/>
  <c r="H30" i="11" s="1"/>
  <c r="H12" i="11"/>
  <c r="H13" i="11"/>
  <c r="P4" i="11"/>
  <c r="Q5" i="11"/>
  <c r="R5" i="11" s="1"/>
  <c r="S5" i="11" s="1"/>
  <c r="T5" i="11" s="1"/>
  <c r="U5" i="11" s="1"/>
  <c r="V5" i="11" s="1"/>
  <c r="W5" i="11" s="1"/>
  <c r="J6" i="11"/>
  <c r="E21" i="11" l="1"/>
  <c r="F18" i="11"/>
  <c r="W4" i="11"/>
  <c r="X5" i="11"/>
  <c r="Y5" i="11" s="1"/>
  <c r="Z5" i="11" s="1"/>
  <c r="AA5" i="11" s="1"/>
  <c r="AB5" i="11" s="1"/>
  <c r="AC5" i="11" s="1"/>
  <c r="AD5" i="11" s="1"/>
  <c r="K6" i="11"/>
  <c r="E22" i="11" l="1"/>
  <c r="F21" i="11"/>
  <c r="H21" i="11" s="1"/>
  <c r="AE5" i="11"/>
  <c r="AF5" i="11" s="1"/>
  <c r="AG5" i="11" s="1"/>
  <c r="AH5" i="11" s="1"/>
  <c r="AI5" i="11" s="1"/>
  <c r="AJ5" i="11" s="1"/>
  <c r="AD4" i="11"/>
  <c r="L6" i="11"/>
  <c r="F22" i="11" l="1"/>
  <c r="E23" i="11" s="1"/>
  <c r="AK5" i="11"/>
  <c r="AL5" i="11" s="1"/>
  <c r="AM5" i="11" s="1"/>
  <c r="AN5" i="11" s="1"/>
  <c r="AO5" i="11" s="1"/>
  <c r="AP5" i="11" s="1"/>
  <c r="AQ5" i="11" s="1"/>
  <c r="M6" i="11"/>
  <c r="H22" i="11" l="1"/>
  <c r="E24" i="11"/>
  <c r="F23" i="11"/>
  <c r="H23" i="11" s="1"/>
  <c r="AR5" i="11"/>
  <c r="AS5" i="11" s="1"/>
  <c r="AK4" i="11"/>
  <c r="N6" i="11"/>
  <c r="E25" i="11" l="1"/>
  <c r="F25" i="11" s="1"/>
  <c r="H25" i="11" s="1"/>
  <c r="F24" i="11"/>
  <c r="H24" i="11" s="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N5" i="11"/>
  <c r="BM4" i="11"/>
  <c r="BL6" i="11"/>
  <c r="AG6" i="11"/>
  <c r="BO5" i="11" l="1"/>
  <c r="BN6" i="11"/>
  <c r="AH6" i="11"/>
  <c r="BP5" i="11" l="1"/>
  <c r="BO6" i="11"/>
  <c r="AI6" i="11"/>
  <c r="BP6" i="11" l="1"/>
  <c r="BQ5" i="11"/>
  <c r="AJ6" i="11"/>
  <c r="BQ6" i="11" l="1"/>
  <c r="BR5" i="11"/>
  <c r="AK6" i="11"/>
  <c r="BS5" i="11" l="1"/>
  <c r="BR6" i="11"/>
  <c r="AL6" i="11"/>
  <c r="BS6" i="11" l="1"/>
  <c r="BT5" i="11"/>
  <c r="AM6" i="11"/>
  <c r="BU5" i="11" l="1"/>
  <c r="BT6" i="11"/>
  <c r="BT4" i="11"/>
  <c r="AN6" i="11"/>
  <c r="BU6" i="11" l="1"/>
  <c r="BV5" i="11"/>
  <c r="AO6" i="11"/>
  <c r="BV6" i="11" l="1"/>
  <c r="BW5" i="11"/>
  <c r="AP6" i="11"/>
  <c r="BX5" i="11" l="1"/>
  <c r="BW6" i="11"/>
  <c r="AQ6" i="11"/>
  <c r="BY5" i="11" l="1"/>
  <c r="BX6" i="11"/>
  <c r="AR6" i="11"/>
  <c r="BZ5" i="11" l="1"/>
  <c r="BZ6" i="11" s="1"/>
  <c r="BY6" i="11"/>
</calcChain>
</file>

<file path=xl/sharedStrings.xml><?xml version="1.0" encoding="utf-8"?>
<sst xmlns="http://schemas.openxmlformats.org/spreadsheetml/2006/main" count="97" uniqueCount="74">
  <si>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</si>
  <si>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Team 4</t>
  </si>
  <si>
    <t>Matthew Wisden - 17047951</t>
  </si>
  <si>
    <t>Pawel Kaczmarczyk - 170</t>
  </si>
  <si>
    <t>Owain Mahoney - 1704</t>
  </si>
  <si>
    <t>Jake Watkins-Brown -180</t>
  </si>
  <si>
    <t>Enter the name of the Project Lead in cell B3. Enter the Project Start date in cell E3. Pooject Start: label is in cell C3.</t>
  </si>
  <si>
    <t>Shaily</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</si>
  <si>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</si>
  <si>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</si>
  <si>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</si>
  <si>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</si>
  <si>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</si>
  <si>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</si>
  <si>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</si>
  <si>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</si>
  <si>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</si>
  <si>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</si>
  <si>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</si>
  <si>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</si>
  <si>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</si>
  <si>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t>
  </si>
  <si>
    <t>Divide Work</t>
  </si>
  <si>
    <t>Team</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</si>
  <si>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</si>
  <si>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Team SWOT Analyse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</si>
  <si>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</si>
  <si>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Setup Trello</t>
  </si>
  <si>
    <t>Pawel Kaczmarczyk</t>
  </si>
  <si>
    <t>Setup Slack</t>
  </si>
  <si>
    <t>Owain Mahoney</t>
  </si>
  <si>
    <t>Policy Write-up</t>
  </si>
  <si>
    <t>Jake Watkins-Brown</t>
  </si>
  <si>
    <t>Create a Product Backlog</t>
  </si>
  <si>
    <t>Quality Assurance Document</t>
  </si>
  <si>
    <t>GUI Design documentation</t>
  </si>
  <si>
    <t>GANTT Chart</t>
  </si>
  <si>
    <t>Pawel Kaczmarczyk &amp; Matthew Wisden</t>
  </si>
  <si>
    <t xml:space="preserve">Seminar </t>
  </si>
  <si>
    <t>Learn C# to create GUI</t>
  </si>
  <si>
    <t>Owain &amp; Pawel</t>
  </si>
  <si>
    <t>Phase 2</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</si>
  <si>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</si>
  <si>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Log Working hours of each member on trello for GUI</t>
  </si>
  <si>
    <t>Test GUI</t>
  </si>
  <si>
    <t>Unassigned</t>
  </si>
  <si>
    <t>Create multiple pages in GUI</t>
  </si>
  <si>
    <t>Attach policy to GUI</t>
  </si>
  <si>
    <t>Phase 3</t>
  </si>
  <si>
    <t>Sample phase title block</t>
  </si>
  <si>
    <t>Task 1</t>
  </si>
  <si>
    <t>Task 2</t>
  </si>
  <si>
    <t>Task 3</t>
  </si>
  <si>
    <t>Task 4</t>
  </si>
  <si>
    <t>Task 5</t>
  </si>
  <si>
    <t>Phase 4 Title</t>
  </si>
  <si>
    <t>date</t>
  </si>
  <si>
    <t>This is an empty row</t>
  </si>
  <si>
    <t>This row marks the end of the Project Schedule. DO NOT enter anything in this row. 
Insert new rows ABOVE this one to continue building out your Project Schedule.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</si>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</sst>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m/d/yy;@"/>
    <numFmt numFmtId="165" formatCode="ddd\,\ m/d/yyyy"/>
    <numFmt numFmtId="166" formatCode="mmm\ d\,\ yyyy"/>
    <numFmt numFmtId="167" formatCode="d"/>
    <numFmt numFmtId="169" formatCode="dd/mm/yyyy;@"/>
    <numFmt numFmtId="170" formatCode="[$-809]dd\ mmmm\ yyyy;@"/>
  </numFmts>
  <fonts count="29">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color theme="0"/>
      <name val="Calibri"/>
      <family val="2"/>
      <scheme val="minor"/>
    </font>
    <font>
      <sz val="9"/>
      <color theme="1"/>
      <name val="Calibri"/>
      <family val="2"/>
      <scheme val="minor"/>
    </font>
    <font>
      <b/>
      <sz val="22"/>
      <color theme="0"/>
      <name val="Calibri"/>
      <family val="2"/>
      <scheme val="major"/>
    </font>
    <font>
      <sz val="11"/>
      <color theme="0"/>
      <name val="Calibri"/>
      <family val="2"/>
      <scheme val="major"/>
    </font>
    <font>
      <sz val="10"/>
      <color theme="0"/>
      <name val="Calibri"/>
      <family val="2"/>
      <scheme val="minor"/>
    </font>
    <font>
      <sz val="14"/>
      <color theme="0"/>
      <name val="Calibri"/>
      <family val="2"/>
      <scheme val="minor"/>
    </font>
    <font>
      <u/>
      <sz val="11"/>
      <color theme="0"/>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3" tint="-0.499984740745262"/>
        <bgColor indexed="64"/>
      </patternFill>
    </fill>
    <fill>
      <patternFill patternType="solid">
        <fgColor theme="6" tint="-0.499984740745262"/>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102">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164" fontId="8" fillId="10" borderId="2" xfId="10" applyFill="1">
      <alignment horizontal="center" vertical="center"/>
    </xf>
    <xf numFmtId="164" fontId="8" fillId="0" borderId="2" xfId="10">
      <alignment horizontal="center" vertical="center"/>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3" borderId="2" xfId="12" applyFont="1" applyFill="1">
      <alignment horizontal="left" vertical="center" indent="2"/>
    </xf>
    <xf numFmtId="169" fontId="8" fillId="4" borderId="2" xfId="10" applyNumberFormat="1" applyFill="1">
      <alignment horizontal="center" vertical="center"/>
    </xf>
    <xf numFmtId="169" fontId="8" fillId="11" borderId="2" xfId="10" applyNumberFormat="1" applyFill="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0" fontId="8" fillId="3" borderId="2" xfId="12" applyFill="1" applyAlignment="1">
      <alignment horizontal="center" vertical="center" wrapText="1"/>
    </xf>
    <xf numFmtId="0" fontId="8" fillId="4" borderId="2" xfId="12" applyFill="1" applyAlignment="1">
      <alignment horizontal="left" vertical="center" wrapText="1" indent="2"/>
    </xf>
    <xf numFmtId="0" fontId="23" fillId="4" borderId="2" xfId="12" applyFont="1" applyFill="1" applyAlignment="1">
      <alignment horizontal="center" vertical="center" wrapText="1"/>
    </xf>
    <xf numFmtId="0" fontId="24" fillId="14" borderId="0" xfId="5" applyFont="1" applyFill="1" applyAlignment="1">
      <alignment horizontal="left"/>
    </xf>
    <xf numFmtId="0" fontId="25" fillId="14" borderId="0" xfId="0" applyFont="1" applyFill="1" applyAlignment="1">
      <alignment horizontal="left"/>
    </xf>
    <xf numFmtId="0" fontId="21" fillId="14" borderId="0" xfId="0" applyFont="1" applyFill="1"/>
    <xf numFmtId="0" fontId="26" fillId="14" borderId="0" xfId="0" applyFont="1" applyFill="1" applyAlignment="1">
      <alignment horizontal="center"/>
    </xf>
    <xf numFmtId="0" fontId="26" fillId="14" borderId="0" xfId="0" applyFont="1" applyFill="1" applyAlignment="1">
      <alignment horizontal="center" vertical="center"/>
    </xf>
    <xf numFmtId="0" fontId="26" fillId="14" borderId="0" xfId="0" applyFont="1" applyFill="1"/>
    <xf numFmtId="0" fontId="22" fillId="14" borderId="0" xfId="0" applyFont="1" applyFill="1"/>
    <xf numFmtId="0" fontId="27" fillId="14" borderId="0" xfId="6" applyFont="1" applyFill="1"/>
    <xf numFmtId="0" fontId="21" fillId="14" borderId="0" xfId="0" applyFont="1" applyFill="1" applyAlignment="1">
      <alignment horizontal="center"/>
    </xf>
    <xf numFmtId="0" fontId="28" fillId="14" borderId="0" xfId="1" applyFont="1" applyFill="1" applyProtection="1">
      <alignment vertical="top"/>
    </xf>
    <xf numFmtId="0" fontId="27" fillId="14" borderId="0" xfId="7" applyFont="1" applyFill="1">
      <alignment vertical="top"/>
    </xf>
    <xf numFmtId="0" fontId="21" fillId="15" borderId="11" xfId="0" applyFont="1" applyFill="1" applyBorder="1" applyAlignment="1">
      <alignment horizontal="center" vertical="center"/>
    </xf>
    <xf numFmtId="0" fontId="21" fillId="15" borderId="11" xfId="0" applyFont="1" applyFill="1"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21" fillId="15" borderId="11" xfId="8" applyFont="1" applyFill="1" applyBorder="1" applyAlignment="1">
      <alignment horizontal="right" indent="1"/>
    </xf>
    <xf numFmtId="0" fontId="0" fillId="0" borderId="10" xfId="0" applyBorder="1" applyAlignment="1"/>
    <xf numFmtId="169" fontId="8" fillId="3" borderId="2" xfId="10" applyNumberFormat="1" applyFill="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70" fontId="21" fillId="15" borderId="11" xfId="9" applyNumberFormat="1" applyFont="1" applyFill="1" applyBorder="1" applyAlignment="1">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42"/>
  <sheetViews>
    <sheetView showGridLines="0" tabSelected="1" showRuler="0" zoomScale="99" zoomScaleNormal="100" zoomScalePageLayoutView="70" workbookViewId="0">
      <pane ySplit="6" topLeftCell="A8" activePane="bottomLeft" state="frozen"/>
      <selection pane="bottomLeft" activeCell="S19" sqref="S19"/>
    </sheetView>
  </sheetViews>
  <sheetFormatPr defaultRowHeight="30" customHeight="1"/>
  <cols>
    <col min="1" max="1" width="2.7109375" style="52" customWidth="1"/>
    <col min="2" max="2" width="26.42578125" bestFit="1" customWidth="1"/>
    <col min="3" max="3" width="30.7109375" customWidth="1"/>
    <col min="4" max="4" width="10.7109375" customWidth="1"/>
    <col min="5" max="5" width="10.85546875" style="3" bestFit="1" customWidth="1"/>
    <col min="6" max="6" width="10.85546875" bestFit="1" customWidth="1"/>
    <col min="7" max="7" width="2.7109375" customWidth="1"/>
    <col min="8" max="8" width="6.140625" hidden="1" customWidth="1"/>
    <col min="9" max="63" width="2.5703125" customWidth="1"/>
    <col min="64" max="64" width="2.42578125" customWidth="1"/>
    <col min="65" max="76" width="2.7109375" bestFit="1" customWidth="1"/>
  </cols>
  <sheetData>
    <row r="1" spans="1:78" ht="30" customHeight="1">
      <c r="A1" s="53" t="s">
        <v>0</v>
      </c>
      <c r="B1" s="80" t="s">
        <v>1</v>
      </c>
      <c r="C1" s="81" t="s">
        <v>2</v>
      </c>
      <c r="D1" s="82" t="s">
        <v>3</v>
      </c>
      <c r="E1" s="83"/>
      <c r="F1" s="84"/>
      <c r="G1" s="82"/>
      <c r="H1" s="85"/>
      <c r="I1" s="86"/>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c r="BK1" s="82"/>
      <c r="BL1" s="82"/>
      <c r="BM1" s="82"/>
      <c r="BN1" s="82"/>
      <c r="BO1" s="82"/>
      <c r="BP1" s="82"/>
      <c r="BQ1" s="82"/>
      <c r="BR1" s="82"/>
      <c r="BS1" s="82"/>
      <c r="BT1" s="82"/>
      <c r="BU1" s="82"/>
      <c r="BV1" s="82"/>
      <c r="BW1" s="82"/>
      <c r="BX1" s="82"/>
      <c r="BY1" s="82"/>
      <c r="BZ1" s="82"/>
    </row>
    <row r="2" spans="1:78" ht="30" customHeight="1">
      <c r="B2" s="87"/>
      <c r="C2" s="82" t="s">
        <v>4</v>
      </c>
      <c r="D2" s="82" t="s">
        <v>5</v>
      </c>
      <c r="E2" s="88"/>
      <c r="F2" s="82"/>
      <c r="G2" s="82"/>
      <c r="H2" s="82"/>
      <c r="I2" s="89"/>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c r="BO2" s="82"/>
      <c r="BP2" s="82"/>
      <c r="BQ2" s="82"/>
      <c r="BR2" s="82"/>
      <c r="BS2" s="82"/>
      <c r="BT2" s="82"/>
      <c r="BU2" s="82"/>
      <c r="BV2" s="82"/>
      <c r="BW2" s="82"/>
      <c r="BX2" s="82"/>
      <c r="BY2" s="82"/>
      <c r="BZ2" s="82"/>
    </row>
    <row r="3" spans="1:78" ht="30" customHeight="1">
      <c r="A3" s="52" t="s">
        <v>6</v>
      </c>
      <c r="B3" s="90" t="s">
        <v>7</v>
      </c>
      <c r="C3" s="96" t="s">
        <v>8</v>
      </c>
      <c r="D3" s="96"/>
      <c r="E3" s="101">
        <v>43732</v>
      </c>
      <c r="F3" s="101"/>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c r="BE3" s="82"/>
      <c r="BF3" s="82"/>
      <c r="BG3" s="82"/>
      <c r="BH3" s="82"/>
      <c r="BI3" s="82"/>
      <c r="BJ3" s="82"/>
      <c r="BK3" s="82"/>
      <c r="BL3" s="82"/>
      <c r="BM3" s="82"/>
      <c r="BN3" s="82"/>
      <c r="BO3" s="82"/>
      <c r="BP3" s="82"/>
      <c r="BQ3" s="82"/>
      <c r="BR3" s="82"/>
      <c r="BS3" s="82"/>
      <c r="BT3" s="82"/>
      <c r="BU3" s="82"/>
      <c r="BV3" s="82"/>
      <c r="BW3" s="82"/>
      <c r="BX3" s="82"/>
      <c r="BY3" s="82"/>
      <c r="BZ3" s="82"/>
    </row>
    <row r="4" spans="1:78" ht="30" customHeight="1">
      <c r="A4" s="53" t="s">
        <v>9</v>
      </c>
      <c r="C4" s="96" t="s">
        <v>10</v>
      </c>
      <c r="D4" s="96"/>
      <c r="E4" s="91">
        <v>1</v>
      </c>
      <c r="F4" s="92"/>
      <c r="I4" s="93">
        <f>I5</f>
        <v>43731</v>
      </c>
      <c r="J4" s="94"/>
      <c r="K4" s="94"/>
      <c r="L4" s="94"/>
      <c r="M4" s="94"/>
      <c r="N4" s="94"/>
      <c r="O4" s="95"/>
      <c r="P4" s="93">
        <f>P5</f>
        <v>43738</v>
      </c>
      <c r="Q4" s="94"/>
      <c r="R4" s="94"/>
      <c r="S4" s="94"/>
      <c r="T4" s="94"/>
      <c r="U4" s="94"/>
      <c r="V4" s="95"/>
      <c r="W4" s="93">
        <f>W5</f>
        <v>43745</v>
      </c>
      <c r="X4" s="94"/>
      <c r="Y4" s="94"/>
      <c r="Z4" s="94"/>
      <c r="AA4" s="94"/>
      <c r="AB4" s="94"/>
      <c r="AC4" s="95"/>
      <c r="AD4" s="93">
        <f>AD5</f>
        <v>43752</v>
      </c>
      <c r="AE4" s="94"/>
      <c r="AF4" s="94"/>
      <c r="AG4" s="94"/>
      <c r="AH4" s="94"/>
      <c r="AI4" s="94"/>
      <c r="AJ4" s="95"/>
      <c r="AK4" s="93">
        <f>AK5</f>
        <v>43759</v>
      </c>
      <c r="AL4" s="94"/>
      <c r="AM4" s="94"/>
      <c r="AN4" s="94"/>
      <c r="AO4" s="94"/>
      <c r="AP4" s="94"/>
      <c r="AQ4" s="95"/>
      <c r="AR4" s="93">
        <f>AR5</f>
        <v>43766</v>
      </c>
      <c r="AS4" s="94"/>
      <c r="AT4" s="94"/>
      <c r="AU4" s="94"/>
      <c r="AV4" s="94"/>
      <c r="AW4" s="94"/>
      <c r="AX4" s="95"/>
      <c r="AY4" s="93">
        <f>AY5</f>
        <v>43773</v>
      </c>
      <c r="AZ4" s="94"/>
      <c r="BA4" s="94"/>
      <c r="BB4" s="94"/>
      <c r="BC4" s="94"/>
      <c r="BD4" s="94"/>
      <c r="BE4" s="95"/>
      <c r="BF4" s="93">
        <f>BF5</f>
        <v>43780</v>
      </c>
      <c r="BG4" s="94"/>
      <c r="BH4" s="94"/>
      <c r="BI4" s="94"/>
      <c r="BJ4" s="94"/>
      <c r="BK4" s="94"/>
      <c r="BL4" s="95"/>
      <c r="BM4" s="93">
        <f>BM5</f>
        <v>43787</v>
      </c>
      <c r="BN4" s="94"/>
      <c r="BO4" s="94"/>
      <c r="BP4" s="94"/>
      <c r="BQ4" s="94"/>
      <c r="BR4" s="94"/>
      <c r="BS4" s="95"/>
      <c r="BT4" s="93">
        <f>BT5</f>
        <v>43794</v>
      </c>
      <c r="BU4" s="94"/>
      <c r="BV4" s="94"/>
      <c r="BW4" s="94"/>
      <c r="BX4" s="94"/>
      <c r="BY4" s="94"/>
      <c r="BZ4" s="95"/>
    </row>
    <row r="5" spans="1:78" ht="15" customHeight="1">
      <c r="A5" s="53" t="s">
        <v>11</v>
      </c>
      <c r="B5" s="97"/>
      <c r="C5" s="97"/>
      <c r="D5" s="97"/>
      <c r="E5" s="97"/>
      <c r="F5" s="97"/>
      <c r="G5" s="97"/>
      <c r="I5" s="8">
        <f>Project_Start-WEEKDAY(Project_Start,1)+2+7*(Display_Week-1)</f>
        <v>43731</v>
      </c>
      <c r="J5" s="7">
        <f>I5+1</f>
        <v>43732</v>
      </c>
      <c r="K5" s="7">
        <f t="shared" ref="K5:AX5" si="0">J5+1</f>
        <v>43733</v>
      </c>
      <c r="L5" s="7">
        <f t="shared" si="0"/>
        <v>43734</v>
      </c>
      <c r="M5" s="7">
        <f t="shared" si="0"/>
        <v>43735</v>
      </c>
      <c r="N5" s="7">
        <f t="shared" si="0"/>
        <v>43736</v>
      </c>
      <c r="O5" s="9">
        <f t="shared" si="0"/>
        <v>43737</v>
      </c>
      <c r="P5" s="8">
        <f>O5+1</f>
        <v>43738</v>
      </c>
      <c r="Q5" s="7">
        <f>P5+1</f>
        <v>43739</v>
      </c>
      <c r="R5" s="7">
        <f t="shared" si="0"/>
        <v>43740</v>
      </c>
      <c r="S5" s="7">
        <f t="shared" si="0"/>
        <v>43741</v>
      </c>
      <c r="T5" s="7">
        <f t="shared" si="0"/>
        <v>43742</v>
      </c>
      <c r="U5" s="7">
        <f t="shared" si="0"/>
        <v>43743</v>
      </c>
      <c r="V5" s="9">
        <f t="shared" si="0"/>
        <v>43744</v>
      </c>
      <c r="W5" s="8">
        <f>V5+1</f>
        <v>43745</v>
      </c>
      <c r="X5" s="7">
        <f>W5+1</f>
        <v>43746</v>
      </c>
      <c r="Y5" s="7">
        <f t="shared" si="0"/>
        <v>43747</v>
      </c>
      <c r="Z5" s="7">
        <f t="shared" si="0"/>
        <v>43748</v>
      </c>
      <c r="AA5" s="7">
        <f t="shared" si="0"/>
        <v>43749</v>
      </c>
      <c r="AB5" s="7">
        <f t="shared" si="0"/>
        <v>43750</v>
      </c>
      <c r="AC5" s="9">
        <f t="shared" si="0"/>
        <v>43751</v>
      </c>
      <c r="AD5" s="8">
        <f>AC5+1</f>
        <v>43752</v>
      </c>
      <c r="AE5" s="7">
        <f>AD5+1</f>
        <v>43753</v>
      </c>
      <c r="AF5" s="7">
        <f t="shared" si="0"/>
        <v>43754</v>
      </c>
      <c r="AG5" s="7">
        <f t="shared" si="0"/>
        <v>43755</v>
      </c>
      <c r="AH5" s="7">
        <f t="shared" si="0"/>
        <v>43756</v>
      </c>
      <c r="AI5" s="7">
        <f t="shared" si="0"/>
        <v>43757</v>
      </c>
      <c r="AJ5" s="9">
        <f t="shared" si="0"/>
        <v>43758</v>
      </c>
      <c r="AK5" s="8">
        <f>AJ5+1</f>
        <v>43759</v>
      </c>
      <c r="AL5" s="7">
        <f>AK5+1</f>
        <v>43760</v>
      </c>
      <c r="AM5" s="7">
        <f t="shared" si="0"/>
        <v>43761</v>
      </c>
      <c r="AN5" s="7">
        <f t="shared" si="0"/>
        <v>43762</v>
      </c>
      <c r="AO5" s="7">
        <f t="shared" si="0"/>
        <v>43763</v>
      </c>
      <c r="AP5" s="7">
        <f t="shared" si="0"/>
        <v>43764</v>
      </c>
      <c r="AQ5" s="9">
        <f t="shared" si="0"/>
        <v>43765</v>
      </c>
      <c r="AR5" s="8">
        <f>AQ5+1</f>
        <v>43766</v>
      </c>
      <c r="AS5" s="7">
        <f>AR5+1</f>
        <v>43767</v>
      </c>
      <c r="AT5" s="7">
        <f t="shared" si="0"/>
        <v>43768</v>
      </c>
      <c r="AU5" s="7">
        <f t="shared" si="0"/>
        <v>43769</v>
      </c>
      <c r="AV5" s="7">
        <f t="shared" si="0"/>
        <v>43770</v>
      </c>
      <c r="AW5" s="7">
        <f t="shared" si="0"/>
        <v>43771</v>
      </c>
      <c r="AX5" s="9">
        <f t="shared" si="0"/>
        <v>43772</v>
      </c>
      <c r="AY5" s="8">
        <f>AX5+1</f>
        <v>43773</v>
      </c>
      <c r="AZ5" s="7">
        <f>AY5+1</f>
        <v>43774</v>
      </c>
      <c r="BA5" s="7">
        <f t="shared" ref="BA5:BE5" si="1">AZ5+1</f>
        <v>43775</v>
      </c>
      <c r="BB5" s="7">
        <f t="shared" si="1"/>
        <v>43776</v>
      </c>
      <c r="BC5" s="7">
        <f t="shared" si="1"/>
        <v>43777</v>
      </c>
      <c r="BD5" s="7">
        <f t="shared" si="1"/>
        <v>43778</v>
      </c>
      <c r="BE5" s="9">
        <f t="shared" si="1"/>
        <v>43779</v>
      </c>
      <c r="BF5" s="8">
        <f>BE5+1</f>
        <v>43780</v>
      </c>
      <c r="BG5" s="7">
        <f>BF5+1</f>
        <v>43781</v>
      </c>
      <c r="BH5" s="7">
        <f t="shared" ref="BH5:BK5" si="2">BG5+1</f>
        <v>43782</v>
      </c>
      <c r="BI5" s="7">
        <f t="shared" si="2"/>
        <v>43783</v>
      </c>
      <c r="BJ5" s="7">
        <f t="shared" si="2"/>
        <v>43784</v>
      </c>
      <c r="BK5" s="7">
        <f t="shared" si="2"/>
        <v>43785</v>
      </c>
      <c r="BL5" s="9">
        <f>BK5+1</f>
        <v>43786</v>
      </c>
      <c r="BM5" s="8">
        <f>BL5+1</f>
        <v>43787</v>
      </c>
      <c r="BN5" s="7">
        <f>BM5+1</f>
        <v>43788</v>
      </c>
      <c r="BO5" s="7">
        <f t="shared" ref="BO5" si="3">BN5+1</f>
        <v>43789</v>
      </c>
      <c r="BP5" s="7">
        <f t="shared" ref="BP5" si="4">BO5+1</f>
        <v>43790</v>
      </c>
      <c r="BQ5" s="7">
        <f t="shared" ref="BQ5" si="5">BP5+1</f>
        <v>43791</v>
      </c>
      <c r="BR5" s="7">
        <f t="shared" ref="BR5" si="6">BQ5+1</f>
        <v>43792</v>
      </c>
      <c r="BS5" s="9">
        <f>BR5+1</f>
        <v>43793</v>
      </c>
      <c r="BT5" s="8">
        <f>BS5+1</f>
        <v>43794</v>
      </c>
      <c r="BU5" s="7">
        <f>BT5+1</f>
        <v>43795</v>
      </c>
      <c r="BV5" s="7">
        <f t="shared" ref="BV5" si="7">BU5+1</f>
        <v>43796</v>
      </c>
      <c r="BW5" s="7">
        <f t="shared" ref="BW5" si="8">BV5+1</f>
        <v>43797</v>
      </c>
      <c r="BX5" s="7">
        <f t="shared" ref="BX5" si="9">BW5+1</f>
        <v>43798</v>
      </c>
      <c r="BY5" s="7">
        <f t="shared" ref="BY5" si="10">BX5+1</f>
        <v>43799</v>
      </c>
      <c r="BZ5" s="9">
        <f>BY5+1</f>
        <v>43800</v>
      </c>
    </row>
    <row r="6" spans="1:78" ht="30" customHeight="1" thickBot="1">
      <c r="A6" s="53" t="s">
        <v>12</v>
      </c>
      <c r="B6" s="5" t="s">
        <v>13</v>
      </c>
      <c r="C6" s="6" t="s">
        <v>14</v>
      </c>
      <c r="D6" s="6" t="s">
        <v>15</v>
      </c>
      <c r="E6" s="6" t="s">
        <v>16</v>
      </c>
      <c r="F6" s="6" t="s">
        <v>17</v>
      </c>
      <c r="G6" s="6"/>
      <c r="H6" s="6" t="s">
        <v>18</v>
      </c>
      <c r="I6" s="10" t="str">
        <f t="shared" ref="I6" si="11">LEFT(TEXT(I5,"ddd"),1)</f>
        <v>M</v>
      </c>
      <c r="J6" s="10" t="str">
        <f t="shared" ref="J6:AR6" si="12">LEFT(TEXT(J5,"ddd"),1)</f>
        <v>T</v>
      </c>
      <c r="K6" s="10" t="str">
        <f t="shared" si="12"/>
        <v>W</v>
      </c>
      <c r="L6" s="10" t="str">
        <f t="shared" si="12"/>
        <v>T</v>
      </c>
      <c r="M6" s="10" t="str">
        <f t="shared" si="12"/>
        <v>F</v>
      </c>
      <c r="N6" s="10" t="str">
        <f t="shared" si="12"/>
        <v>S</v>
      </c>
      <c r="O6" s="10" t="str">
        <f t="shared" si="12"/>
        <v>S</v>
      </c>
      <c r="P6" s="10" t="str">
        <f t="shared" si="12"/>
        <v>M</v>
      </c>
      <c r="Q6" s="10" t="str">
        <f t="shared" si="12"/>
        <v>T</v>
      </c>
      <c r="R6" s="10" t="str">
        <f t="shared" si="12"/>
        <v>W</v>
      </c>
      <c r="S6" s="10" t="str">
        <f t="shared" si="12"/>
        <v>T</v>
      </c>
      <c r="T6" s="10" t="str">
        <f t="shared" si="12"/>
        <v>F</v>
      </c>
      <c r="U6" s="10" t="str">
        <f t="shared" si="12"/>
        <v>S</v>
      </c>
      <c r="V6" s="10" t="str">
        <f t="shared" si="12"/>
        <v>S</v>
      </c>
      <c r="W6" s="10" t="str">
        <f t="shared" si="12"/>
        <v>M</v>
      </c>
      <c r="X6" s="10" t="str">
        <f t="shared" si="12"/>
        <v>T</v>
      </c>
      <c r="Y6" s="10" t="str">
        <f t="shared" si="12"/>
        <v>W</v>
      </c>
      <c r="Z6" s="10" t="str">
        <f t="shared" si="12"/>
        <v>T</v>
      </c>
      <c r="AA6" s="10" t="str">
        <f t="shared" si="12"/>
        <v>F</v>
      </c>
      <c r="AB6" s="10" t="str">
        <f t="shared" si="12"/>
        <v>S</v>
      </c>
      <c r="AC6" s="10" t="str">
        <f t="shared" si="12"/>
        <v>S</v>
      </c>
      <c r="AD6" s="10" t="str">
        <f t="shared" si="12"/>
        <v>M</v>
      </c>
      <c r="AE6" s="10" t="str">
        <f t="shared" si="12"/>
        <v>T</v>
      </c>
      <c r="AF6" s="10" t="str">
        <f t="shared" si="12"/>
        <v>W</v>
      </c>
      <c r="AG6" s="10" t="str">
        <f t="shared" si="12"/>
        <v>T</v>
      </c>
      <c r="AH6" s="10" t="str">
        <f t="shared" si="12"/>
        <v>F</v>
      </c>
      <c r="AI6" s="10" t="str">
        <f t="shared" si="12"/>
        <v>S</v>
      </c>
      <c r="AJ6" s="10" t="str">
        <f t="shared" si="12"/>
        <v>S</v>
      </c>
      <c r="AK6" s="10" t="str">
        <f t="shared" si="12"/>
        <v>M</v>
      </c>
      <c r="AL6" s="10" t="str">
        <f t="shared" si="12"/>
        <v>T</v>
      </c>
      <c r="AM6" s="10" t="str">
        <f t="shared" si="12"/>
        <v>W</v>
      </c>
      <c r="AN6" s="10" t="str">
        <f t="shared" si="12"/>
        <v>T</v>
      </c>
      <c r="AO6" s="10" t="str">
        <f t="shared" si="12"/>
        <v>F</v>
      </c>
      <c r="AP6" s="10" t="str">
        <f t="shared" si="12"/>
        <v>S</v>
      </c>
      <c r="AQ6" s="10" t="str">
        <f t="shared" si="12"/>
        <v>S</v>
      </c>
      <c r="AR6" s="10" t="str">
        <f t="shared" si="12"/>
        <v>M</v>
      </c>
      <c r="AS6" s="10" t="str">
        <f t="shared" ref="AS6:BL6" si="13">LEFT(TEXT(AS5,"ddd"),1)</f>
        <v>T</v>
      </c>
      <c r="AT6" s="10" t="str">
        <f t="shared" si="13"/>
        <v>W</v>
      </c>
      <c r="AU6" s="10" t="str">
        <f t="shared" si="13"/>
        <v>T</v>
      </c>
      <c r="AV6" s="10" t="str">
        <f t="shared" si="13"/>
        <v>F</v>
      </c>
      <c r="AW6" s="10" t="str">
        <f t="shared" si="13"/>
        <v>S</v>
      </c>
      <c r="AX6" s="10" t="str">
        <f t="shared" si="13"/>
        <v>S</v>
      </c>
      <c r="AY6" s="10" t="str">
        <f t="shared" si="13"/>
        <v>M</v>
      </c>
      <c r="AZ6" s="10" t="str">
        <f t="shared" si="13"/>
        <v>T</v>
      </c>
      <c r="BA6" s="10" t="str">
        <f t="shared" si="13"/>
        <v>W</v>
      </c>
      <c r="BB6" s="10" t="str">
        <f t="shared" si="13"/>
        <v>T</v>
      </c>
      <c r="BC6" s="10" t="str">
        <f t="shared" si="13"/>
        <v>F</v>
      </c>
      <c r="BD6" s="10" t="str">
        <f t="shared" si="13"/>
        <v>S</v>
      </c>
      <c r="BE6" s="10" t="str">
        <f t="shared" si="13"/>
        <v>S</v>
      </c>
      <c r="BF6" s="10" t="str">
        <f t="shared" si="13"/>
        <v>M</v>
      </c>
      <c r="BG6" s="10" t="str">
        <f t="shared" si="13"/>
        <v>T</v>
      </c>
      <c r="BH6" s="10" t="str">
        <f t="shared" si="13"/>
        <v>W</v>
      </c>
      <c r="BI6" s="10" t="str">
        <f t="shared" si="13"/>
        <v>T</v>
      </c>
      <c r="BJ6" s="10" t="str">
        <f t="shared" si="13"/>
        <v>F</v>
      </c>
      <c r="BK6" s="10" t="str">
        <f t="shared" si="13"/>
        <v>S</v>
      </c>
      <c r="BL6" s="10" t="str">
        <f t="shared" si="13"/>
        <v>S</v>
      </c>
      <c r="BM6" s="10" t="str">
        <f t="shared" ref="BM6:BZ6" si="14">LEFT(TEXT(BM5,"ddd"),1)</f>
        <v>M</v>
      </c>
      <c r="BN6" s="10" t="str">
        <f t="shared" si="14"/>
        <v>T</v>
      </c>
      <c r="BO6" s="10" t="str">
        <f t="shared" si="14"/>
        <v>W</v>
      </c>
      <c r="BP6" s="10" t="str">
        <f t="shared" si="14"/>
        <v>T</v>
      </c>
      <c r="BQ6" s="10" t="str">
        <f t="shared" si="14"/>
        <v>F</v>
      </c>
      <c r="BR6" s="10" t="str">
        <f t="shared" si="14"/>
        <v>S</v>
      </c>
      <c r="BS6" s="10" t="str">
        <f t="shared" si="14"/>
        <v>S</v>
      </c>
      <c r="BT6" s="10" t="str">
        <f t="shared" si="14"/>
        <v>M</v>
      </c>
      <c r="BU6" s="10" t="str">
        <f t="shared" si="14"/>
        <v>T</v>
      </c>
      <c r="BV6" s="10" t="str">
        <f t="shared" si="14"/>
        <v>W</v>
      </c>
      <c r="BW6" s="10" t="str">
        <f t="shared" si="14"/>
        <v>T</v>
      </c>
      <c r="BX6" s="10" t="str">
        <f t="shared" si="14"/>
        <v>F</v>
      </c>
      <c r="BY6" s="10" t="str">
        <f t="shared" si="14"/>
        <v>S</v>
      </c>
      <c r="BZ6" s="10" t="str">
        <f t="shared" si="14"/>
        <v>S</v>
      </c>
    </row>
    <row r="7" spans="1:78" ht="30" hidden="1" customHeight="1" thickBot="1">
      <c r="A7" s="52" t="s">
        <v>19</v>
      </c>
      <c r="C7" s="55"/>
      <c r="E7"/>
      <c r="H7" t="str">
        <f ca="1">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row>
    <row r="8" spans="1:78" s="2" customFormat="1" ht="30" customHeight="1" thickBot="1">
      <c r="A8" s="53" t="s">
        <v>20</v>
      </c>
      <c r="B8" s="15" t="s">
        <v>21</v>
      </c>
      <c r="C8" s="58"/>
      <c r="D8" s="16"/>
      <c r="E8" s="17"/>
      <c r="F8" s="18"/>
      <c r="G8" s="14"/>
      <c r="H8" s="14" t="str">
        <f t="shared" ref="H8:H39" ca="1" si="15">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row>
    <row r="9" spans="1:78" s="2" customFormat="1" ht="30" customHeight="1" thickBot="1">
      <c r="A9" s="53"/>
      <c r="B9" s="15" t="s">
        <v>22</v>
      </c>
      <c r="C9" s="58" t="s">
        <v>23</v>
      </c>
      <c r="D9" s="16">
        <v>1</v>
      </c>
      <c r="E9" s="75">
        <f>Project_Start</f>
        <v>43732</v>
      </c>
      <c r="F9" s="76">
        <f>E9</f>
        <v>43732</v>
      </c>
      <c r="G9" s="14"/>
      <c r="H9" s="14"/>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row>
    <row r="10" spans="1:78" s="2" customFormat="1" ht="30" customHeight="1" thickBot="1">
      <c r="A10" s="53" t="s">
        <v>24</v>
      </c>
      <c r="B10" s="72" t="s">
        <v>25</v>
      </c>
      <c r="C10" s="59" t="s">
        <v>23</v>
      </c>
      <c r="D10" s="19">
        <v>1</v>
      </c>
      <c r="E10" s="98">
        <f>Project_Start</f>
        <v>43732</v>
      </c>
      <c r="F10" s="98">
        <f>E10</f>
        <v>43732</v>
      </c>
      <c r="G10" s="14"/>
      <c r="H10" s="14">
        <f t="shared" ca="1" si="15"/>
        <v>1</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row>
    <row r="11" spans="1:78" s="2" customFormat="1" ht="30" customHeight="1" thickBot="1">
      <c r="A11" s="53" t="s">
        <v>26</v>
      </c>
      <c r="B11" s="67" t="s">
        <v>27</v>
      </c>
      <c r="C11" s="59" t="s">
        <v>28</v>
      </c>
      <c r="D11" s="19">
        <v>1</v>
      </c>
      <c r="E11" s="98">
        <f>F10</f>
        <v>43732</v>
      </c>
      <c r="F11" s="98">
        <f>E11+7</f>
        <v>43739</v>
      </c>
      <c r="G11" s="14"/>
      <c r="H11" s="14">
        <f t="shared" ca="1" si="15"/>
        <v>8</v>
      </c>
      <c r="I11" s="39"/>
      <c r="J11" s="39"/>
      <c r="K11" s="39"/>
      <c r="L11" s="39"/>
      <c r="M11" s="39"/>
      <c r="N11" s="39"/>
      <c r="O11" s="39"/>
      <c r="P11" s="39"/>
      <c r="Q11" s="39"/>
      <c r="R11" s="39"/>
      <c r="S11" s="39"/>
      <c r="T11" s="39"/>
      <c r="U11" s="40"/>
      <c r="V11" s="40"/>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row>
    <row r="12" spans="1:78" s="2" customFormat="1" ht="30" customHeight="1" thickBot="1">
      <c r="A12" s="52"/>
      <c r="B12" s="67" t="s">
        <v>29</v>
      </c>
      <c r="C12" s="59" t="s">
        <v>30</v>
      </c>
      <c r="D12" s="19">
        <v>1</v>
      </c>
      <c r="E12" s="98">
        <f>F11</f>
        <v>43739</v>
      </c>
      <c r="F12" s="98">
        <f>E12+4</f>
        <v>43743</v>
      </c>
      <c r="G12" s="14"/>
      <c r="H12" s="14">
        <f t="shared" ca="1" si="15"/>
        <v>5</v>
      </c>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row>
    <row r="13" spans="1:78" s="2" customFormat="1" ht="30" customHeight="1" thickBot="1">
      <c r="A13" s="52"/>
      <c r="B13" s="67" t="s">
        <v>31</v>
      </c>
      <c r="C13" s="59" t="s">
        <v>32</v>
      </c>
      <c r="D13" s="19">
        <v>1</v>
      </c>
      <c r="E13" s="98">
        <f>F12</f>
        <v>43743</v>
      </c>
      <c r="F13" s="98">
        <f>E13+14</f>
        <v>43757</v>
      </c>
      <c r="G13" s="14"/>
      <c r="H13" s="14">
        <f t="shared" ca="1" si="15"/>
        <v>15</v>
      </c>
      <c r="I13" s="39"/>
      <c r="J13" s="39"/>
      <c r="K13" s="39"/>
      <c r="L13" s="39"/>
      <c r="M13" s="39"/>
      <c r="N13" s="39"/>
      <c r="O13" s="39"/>
      <c r="P13" s="39"/>
      <c r="Q13" s="39"/>
      <c r="R13" s="39"/>
      <c r="S13" s="39"/>
      <c r="T13" s="39"/>
      <c r="U13" s="39"/>
      <c r="V13" s="39"/>
      <c r="W13" s="39"/>
      <c r="X13" s="39"/>
      <c r="Y13" s="40"/>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row>
    <row r="14" spans="1:78" s="2" customFormat="1" ht="30" customHeight="1" thickBot="1">
      <c r="A14" s="52"/>
      <c r="B14" s="77" t="s">
        <v>33</v>
      </c>
      <c r="C14" s="59" t="s">
        <v>2</v>
      </c>
      <c r="D14" s="19">
        <v>1</v>
      </c>
      <c r="E14" s="98">
        <f>E13</f>
        <v>43743</v>
      </c>
      <c r="F14" s="98">
        <f>E14+14</f>
        <v>43757</v>
      </c>
      <c r="G14" s="14"/>
      <c r="H14" s="14"/>
      <c r="I14" s="39"/>
      <c r="J14" s="39"/>
      <c r="K14" s="39"/>
      <c r="L14" s="39"/>
      <c r="M14" s="39"/>
      <c r="N14" s="39"/>
      <c r="O14" s="39"/>
      <c r="P14" s="39"/>
      <c r="Q14" s="39"/>
      <c r="R14" s="39"/>
      <c r="S14" s="39"/>
      <c r="T14" s="39"/>
      <c r="U14" s="39"/>
      <c r="V14" s="39"/>
      <c r="W14" s="39"/>
      <c r="X14" s="39"/>
      <c r="Y14" s="40"/>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row>
    <row r="15" spans="1:78" s="2" customFormat="1" ht="30" customHeight="1" thickBot="1">
      <c r="A15" s="52"/>
      <c r="B15" s="77" t="s">
        <v>34</v>
      </c>
      <c r="C15" s="59" t="s">
        <v>2</v>
      </c>
      <c r="D15" s="19">
        <v>1</v>
      </c>
      <c r="E15" s="98">
        <f>F14</f>
        <v>43757</v>
      </c>
      <c r="F15" s="98">
        <f>E15+7</f>
        <v>43764</v>
      </c>
      <c r="G15" s="14"/>
      <c r="H15" s="14"/>
      <c r="I15" s="39"/>
      <c r="J15" s="39"/>
      <c r="K15" s="39"/>
      <c r="L15" s="39"/>
      <c r="M15" s="39"/>
      <c r="N15" s="39"/>
      <c r="O15" s="39"/>
      <c r="P15" s="39"/>
      <c r="Q15" s="39"/>
      <c r="R15" s="39"/>
      <c r="S15" s="39"/>
      <c r="T15" s="39"/>
      <c r="U15" s="39"/>
      <c r="V15" s="39"/>
      <c r="W15" s="39"/>
      <c r="X15" s="39"/>
      <c r="Y15" s="40"/>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row>
    <row r="16" spans="1:78" s="2" customFormat="1" ht="30" customHeight="1">
      <c r="A16" s="52"/>
      <c r="B16" s="77" t="s">
        <v>35</v>
      </c>
      <c r="C16" s="59" t="s">
        <v>32</v>
      </c>
      <c r="D16" s="19">
        <v>1</v>
      </c>
      <c r="E16" s="98">
        <v>43779</v>
      </c>
      <c r="F16" s="98">
        <v>43795</v>
      </c>
      <c r="G16" s="14"/>
      <c r="H16" s="14"/>
      <c r="I16" s="39"/>
      <c r="J16" s="39"/>
      <c r="K16" s="39"/>
      <c r="L16" s="39"/>
      <c r="M16" s="39"/>
      <c r="N16" s="39"/>
      <c r="O16" s="39"/>
      <c r="P16" s="39"/>
      <c r="Q16" s="39"/>
      <c r="R16" s="39"/>
      <c r="S16" s="39"/>
      <c r="T16" s="39"/>
      <c r="U16" s="39"/>
      <c r="V16" s="39"/>
      <c r="W16" s="39"/>
      <c r="X16" s="39"/>
      <c r="Y16" s="40"/>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row>
    <row r="17" spans="1:78" s="2" customFormat="1" ht="30" customHeight="1" thickBot="1">
      <c r="A17" s="52"/>
      <c r="B17" s="67" t="s">
        <v>36</v>
      </c>
      <c r="C17" s="59" t="s">
        <v>37</v>
      </c>
      <c r="D17" s="19">
        <v>1</v>
      </c>
      <c r="E17" s="98">
        <f>E11+1</f>
        <v>43733</v>
      </c>
      <c r="F17" s="98">
        <f>E17+10</f>
        <v>43743</v>
      </c>
      <c r="G17" s="14"/>
      <c r="H17" s="14">
        <f t="shared" ca="1" si="15"/>
        <v>11</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row>
    <row r="18" spans="1:78" s="2" customFormat="1" ht="30" customHeight="1" thickBot="1">
      <c r="A18" s="52"/>
      <c r="B18" s="67" t="s">
        <v>38</v>
      </c>
      <c r="C18" s="59" t="s">
        <v>23</v>
      </c>
      <c r="D18" s="19">
        <v>0.5</v>
      </c>
      <c r="E18" s="98">
        <f>F15</f>
        <v>43764</v>
      </c>
      <c r="F18" s="98">
        <f>E18+14</f>
        <v>43778</v>
      </c>
      <c r="G18" s="14"/>
      <c r="H18" s="14"/>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row>
    <row r="19" spans="1:78" s="2" customFormat="1" ht="30" customHeight="1" thickBot="1">
      <c r="A19" s="52"/>
      <c r="B19" s="67" t="s">
        <v>39</v>
      </c>
      <c r="C19" s="59" t="s">
        <v>40</v>
      </c>
      <c r="D19" s="19">
        <v>0.5</v>
      </c>
      <c r="E19" s="98">
        <v>43784</v>
      </c>
      <c r="F19" s="98">
        <v>43812</v>
      </c>
      <c r="G19" s="14"/>
      <c r="H19" s="14"/>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row>
    <row r="20" spans="1:78" s="2" customFormat="1" ht="30" customHeight="1" thickBot="1">
      <c r="A20" s="52"/>
      <c r="B20" s="20" t="s">
        <v>41</v>
      </c>
      <c r="C20" s="60"/>
      <c r="D20" s="21"/>
      <c r="E20" s="22"/>
      <c r="F20" s="23"/>
      <c r="G20" s="14"/>
      <c r="H20" s="14" t="str">
        <f t="shared" ca="1" si="15"/>
        <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row>
    <row r="21" spans="1:78" s="2" customFormat="1" ht="30" customHeight="1" thickBot="1">
      <c r="A21" s="53" t="s">
        <v>42</v>
      </c>
      <c r="B21" s="79" t="s">
        <v>43</v>
      </c>
      <c r="C21" s="61" t="s">
        <v>23</v>
      </c>
      <c r="D21" s="24">
        <v>0</v>
      </c>
      <c r="E21" s="73">
        <f>E18+14</f>
        <v>43778</v>
      </c>
      <c r="F21" s="73">
        <f>E21+4</f>
        <v>43782</v>
      </c>
      <c r="G21" s="14"/>
      <c r="H21" s="14">
        <f t="shared" ca="1" si="15"/>
        <v>5</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row>
    <row r="22" spans="1:78" s="2" customFormat="1" ht="30" customHeight="1" thickBot="1">
      <c r="A22" s="53"/>
      <c r="B22" s="68" t="s">
        <v>44</v>
      </c>
      <c r="C22" s="61" t="s">
        <v>45</v>
      </c>
      <c r="D22" s="24">
        <v>0</v>
      </c>
      <c r="E22" s="73">
        <f>E21+2</f>
        <v>43780</v>
      </c>
      <c r="F22" s="73">
        <f>E22+5</f>
        <v>43785</v>
      </c>
      <c r="G22" s="14"/>
      <c r="H22" s="14">
        <f t="shared" ca="1" si="15"/>
        <v>6</v>
      </c>
      <c r="I22" s="39"/>
      <c r="J22" s="39"/>
      <c r="K22" s="39"/>
      <c r="L22" s="39"/>
      <c r="M22" s="39"/>
      <c r="N22" s="39"/>
      <c r="O22" s="39"/>
      <c r="P22" s="39"/>
      <c r="Q22" s="39"/>
      <c r="R22" s="39"/>
      <c r="S22" s="39"/>
      <c r="T22" s="39"/>
      <c r="U22" s="40"/>
      <c r="V22" s="40"/>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row>
    <row r="23" spans="1:78" s="2" customFormat="1" ht="30" customHeight="1" thickBot="1">
      <c r="A23" s="52"/>
      <c r="B23" s="78" t="s">
        <v>46</v>
      </c>
      <c r="C23" s="61" t="s">
        <v>45</v>
      </c>
      <c r="D23" s="24">
        <v>0</v>
      </c>
      <c r="E23" s="73">
        <f>F22</f>
        <v>43785</v>
      </c>
      <c r="F23" s="73">
        <f>E23+3</f>
        <v>43788</v>
      </c>
      <c r="G23" s="14"/>
      <c r="H23" s="14">
        <f t="shared" ca="1" si="15"/>
        <v>4</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row>
    <row r="24" spans="1:78" s="2" customFormat="1" ht="30" customHeight="1" thickBot="1">
      <c r="A24" s="52"/>
      <c r="B24" s="68" t="s">
        <v>47</v>
      </c>
      <c r="C24" s="61" t="s">
        <v>45</v>
      </c>
      <c r="D24" s="24">
        <v>0</v>
      </c>
      <c r="E24" s="73">
        <f>E23</f>
        <v>43785</v>
      </c>
      <c r="F24" s="73">
        <f>E24+2</f>
        <v>43787</v>
      </c>
      <c r="G24" s="14"/>
      <c r="H24" s="14">
        <f t="shared" ca="1" si="15"/>
        <v>3</v>
      </c>
      <c r="I24" s="39"/>
      <c r="J24" s="39"/>
      <c r="K24" s="39"/>
      <c r="L24" s="39"/>
      <c r="M24" s="39"/>
      <c r="N24" s="39"/>
      <c r="O24" s="39"/>
      <c r="P24" s="39"/>
      <c r="Q24" s="39"/>
      <c r="R24" s="39"/>
      <c r="S24" s="39"/>
      <c r="T24" s="39"/>
      <c r="U24" s="39"/>
      <c r="V24" s="39"/>
      <c r="W24" s="39"/>
      <c r="X24" s="39"/>
      <c r="Y24" s="40"/>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row>
    <row r="25" spans="1:78" s="2" customFormat="1" ht="30" customHeight="1" thickBot="1">
      <c r="A25" s="52"/>
      <c r="B25" s="68"/>
      <c r="C25" s="61"/>
      <c r="D25" s="24"/>
      <c r="E25" s="73">
        <f>E24</f>
        <v>43785</v>
      </c>
      <c r="F25" s="73">
        <f>E25+3</f>
        <v>43788</v>
      </c>
      <c r="G25" s="14"/>
      <c r="H25" s="14">
        <f t="shared" ca="1" si="15"/>
        <v>4</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row>
    <row r="26" spans="1:78" s="2" customFormat="1" ht="30" customHeight="1" thickBot="1">
      <c r="A26" s="52"/>
      <c r="B26" s="25" t="s">
        <v>48</v>
      </c>
      <c r="C26" s="62"/>
      <c r="D26" s="26"/>
      <c r="E26" s="99"/>
      <c r="F26" s="100"/>
      <c r="G26" s="14"/>
      <c r="H26" s="14" t="str">
        <f t="shared" ca="1" si="15"/>
        <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row>
    <row r="27" spans="1:78" s="2" customFormat="1" ht="30" customHeight="1" thickBot="1">
      <c r="A27" s="52" t="s">
        <v>49</v>
      </c>
      <c r="B27" s="69" t="s">
        <v>50</v>
      </c>
      <c r="C27" s="63"/>
      <c r="D27" s="27"/>
      <c r="E27" s="74">
        <f>E10+15</f>
        <v>43747</v>
      </c>
      <c r="F27" s="74">
        <f>E27+5</f>
        <v>43752</v>
      </c>
      <c r="G27" s="14"/>
      <c r="H27" s="14">
        <f t="shared" ca="1" si="15"/>
        <v>6</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row>
    <row r="28" spans="1:78" s="2" customFormat="1" ht="30" customHeight="1" thickBot="1">
      <c r="A28" s="52"/>
      <c r="B28" s="69" t="s">
        <v>51</v>
      </c>
      <c r="C28" s="63"/>
      <c r="D28" s="27"/>
      <c r="E28" s="74">
        <f>F27+1</f>
        <v>43753</v>
      </c>
      <c r="F28" s="74">
        <f>E28+4</f>
        <v>43757</v>
      </c>
      <c r="G28" s="14"/>
      <c r="H28" s="14">
        <f t="shared" ca="1" si="15"/>
        <v>5</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row>
    <row r="29" spans="1:78" s="2" customFormat="1" ht="30" customHeight="1" thickBot="1">
      <c r="A29" s="52"/>
      <c r="B29" s="69" t="s">
        <v>52</v>
      </c>
      <c r="C29" s="63"/>
      <c r="D29" s="27"/>
      <c r="E29" s="74">
        <f>E28+5</f>
        <v>43758</v>
      </c>
      <c r="F29" s="74">
        <f>E29+5</f>
        <v>43763</v>
      </c>
      <c r="G29" s="14"/>
      <c r="H29" s="14">
        <f t="shared" ca="1" si="15"/>
        <v>6</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row>
    <row r="30" spans="1:78" s="2" customFormat="1" ht="30" customHeight="1" thickBot="1">
      <c r="A30" s="52"/>
      <c r="B30" s="69" t="s">
        <v>53</v>
      </c>
      <c r="C30" s="63"/>
      <c r="D30" s="27"/>
      <c r="E30" s="74">
        <f>F29+1</f>
        <v>43764</v>
      </c>
      <c r="F30" s="74">
        <f>E30+4</f>
        <v>43768</v>
      </c>
      <c r="G30" s="14"/>
      <c r="H30" s="14">
        <f t="shared" ca="1" si="15"/>
        <v>5</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row>
    <row r="31" spans="1:78" s="2" customFormat="1" ht="30" customHeight="1" thickBot="1">
      <c r="A31" s="52"/>
      <c r="B31" s="69" t="s">
        <v>54</v>
      </c>
      <c r="C31" s="63"/>
      <c r="D31" s="27"/>
      <c r="E31" s="74">
        <f>E29</f>
        <v>43758</v>
      </c>
      <c r="F31" s="74">
        <f>E31+4</f>
        <v>43762</v>
      </c>
      <c r="G31" s="14"/>
      <c r="H31" s="14">
        <f t="shared" ca="1" si="15"/>
        <v>5</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row>
    <row r="32" spans="1:78" s="2" customFormat="1" ht="30" customHeight="1" thickBot="1">
      <c r="A32" s="52"/>
      <c r="B32" s="28" t="s">
        <v>55</v>
      </c>
      <c r="C32" s="64"/>
      <c r="D32" s="29"/>
      <c r="E32" s="30"/>
      <c r="F32" s="31"/>
      <c r="G32" s="14"/>
      <c r="H32" s="14" t="str">
        <f t="shared" ca="1" si="15"/>
        <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row>
    <row r="33" spans="1:78" s="2" customFormat="1" ht="30" customHeight="1" thickBot="1">
      <c r="A33" s="52" t="s">
        <v>49</v>
      </c>
      <c r="B33" s="70" t="s">
        <v>50</v>
      </c>
      <c r="C33" s="65"/>
      <c r="D33" s="32"/>
      <c r="E33" s="56" t="s">
        <v>56</v>
      </c>
      <c r="F33" s="56" t="s">
        <v>56</v>
      </c>
      <c r="G33" s="14"/>
      <c r="H33" s="14" t="e">
        <f t="shared" ca="1" si="15"/>
        <v>#VALUE!</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row>
    <row r="34" spans="1:78" s="2" customFormat="1" ht="30" customHeight="1" thickBot="1">
      <c r="A34" s="52"/>
      <c r="B34" s="70" t="s">
        <v>51</v>
      </c>
      <c r="C34" s="65"/>
      <c r="D34" s="32"/>
      <c r="E34" s="56" t="s">
        <v>56</v>
      </c>
      <c r="F34" s="56" t="s">
        <v>56</v>
      </c>
      <c r="G34" s="14"/>
      <c r="H34" s="14" t="e">
        <f t="shared" ca="1" si="15"/>
        <v>#VALUE!</v>
      </c>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row>
    <row r="35" spans="1:78" s="2" customFormat="1" ht="30" customHeight="1" thickBot="1">
      <c r="A35" s="52"/>
      <c r="B35" s="70" t="s">
        <v>52</v>
      </c>
      <c r="C35" s="65"/>
      <c r="D35" s="32"/>
      <c r="E35" s="56" t="s">
        <v>56</v>
      </c>
      <c r="F35" s="56" t="s">
        <v>56</v>
      </c>
      <c r="G35" s="14"/>
      <c r="H35" s="14" t="e">
        <f t="shared" ca="1" si="15"/>
        <v>#VALUE!</v>
      </c>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row>
    <row r="36" spans="1:78" s="2" customFormat="1" ht="30" customHeight="1" thickBot="1">
      <c r="A36" s="52"/>
      <c r="B36" s="70" t="s">
        <v>53</v>
      </c>
      <c r="C36" s="65"/>
      <c r="D36" s="32"/>
      <c r="E36" s="56" t="s">
        <v>56</v>
      </c>
      <c r="F36" s="56" t="s">
        <v>56</v>
      </c>
      <c r="G36" s="14"/>
      <c r="H36" s="14" t="e">
        <f t="shared" ca="1" si="15"/>
        <v>#VALUE!</v>
      </c>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row>
    <row r="37" spans="1:78" s="2" customFormat="1" ht="30" customHeight="1" thickBot="1">
      <c r="A37" s="52"/>
      <c r="B37" s="70" t="s">
        <v>54</v>
      </c>
      <c r="C37" s="65"/>
      <c r="D37" s="32"/>
      <c r="E37" s="56" t="s">
        <v>56</v>
      </c>
      <c r="F37" s="56" t="s">
        <v>56</v>
      </c>
      <c r="G37" s="14"/>
      <c r="H37" s="14" t="e">
        <f t="shared" ca="1" si="15"/>
        <v>#VALUE!</v>
      </c>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row>
    <row r="38" spans="1:78" s="2" customFormat="1" ht="30" customHeight="1" thickBot="1">
      <c r="A38" s="52"/>
      <c r="B38" s="71"/>
      <c r="C38" s="66"/>
      <c r="D38" s="13"/>
      <c r="E38" s="57"/>
      <c r="F38" s="57"/>
      <c r="G38" s="14"/>
      <c r="H38" s="14" t="str">
        <f t="shared" ca="1" si="15"/>
        <v/>
      </c>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row>
    <row r="39" spans="1:78" s="2" customFormat="1" ht="30" customHeight="1" thickBot="1">
      <c r="A39" s="52" t="s">
        <v>57</v>
      </c>
      <c r="B39" s="33"/>
      <c r="C39" s="34"/>
      <c r="D39" s="35"/>
      <c r="E39" s="36"/>
      <c r="F39" s="37"/>
      <c r="G39" s="38"/>
      <c r="H39" s="38" t="str">
        <f t="shared" ca="1" si="15"/>
        <v/>
      </c>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row>
    <row r="40" spans="1:78" ht="30" customHeight="1">
      <c r="A40" s="53" t="s">
        <v>58</v>
      </c>
      <c r="G40" s="4"/>
    </row>
    <row r="41" spans="1:78" ht="30" customHeight="1">
      <c r="C41" s="11"/>
      <c r="F41" s="54"/>
    </row>
    <row r="42" spans="1:78" ht="30" customHeight="1">
      <c r="C42" s="12"/>
    </row>
  </sheetData>
  <mergeCells count="14">
    <mergeCell ref="BM4:BS4"/>
    <mergeCell ref="BT4:BZ4"/>
    <mergeCell ref="C3:D3"/>
    <mergeCell ref="C4:D4"/>
    <mergeCell ref="B5:G5"/>
    <mergeCell ref="AK4:AQ4"/>
    <mergeCell ref="AR4:AX4"/>
    <mergeCell ref="AY4:BE4"/>
    <mergeCell ref="BF4:BL4"/>
    <mergeCell ref="E3:F3"/>
    <mergeCell ref="I4:O4"/>
    <mergeCell ref="P4:V4"/>
    <mergeCell ref="W4:AC4"/>
    <mergeCell ref="AD4:AJ4"/>
  </mergeCells>
  <conditionalFormatting sqref="D7:D39">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8" priority="39">
      <formula>AND(TODAY()&gt;=I$5,TODAY()&lt;J$5)</formula>
    </cfRule>
  </conditionalFormatting>
  <conditionalFormatting sqref="I7:BL39">
    <cfRule type="expression" dxfId="7" priority="33">
      <formula>AND(task_start&lt;=I$5,ROUNDDOWN((task_end-task_start+1)*task_progress,0)+task_start-1&gt;=I$5)</formula>
    </cfRule>
    <cfRule type="expression" dxfId="6" priority="34" stopIfTrue="1">
      <formula>AND(task_end&gt;=I$5,task_start&lt;J$5)</formula>
    </cfRule>
  </conditionalFormatting>
  <conditionalFormatting sqref="BM5:BS39">
    <cfRule type="expression" dxfId="5" priority="6">
      <formula>AND(TODAY()&gt;=BM$5,TODAY()&lt;BN$5)</formula>
    </cfRule>
  </conditionalFormatting>
  <conditionalFormatting sqref="BM7:BS39">
    <cfRule type="expression" dxfId="4" priority="4">
      <formula>AND(task_start&lt;=BM$5,ROUNDDOWN((task_end-task_start+1)*task_progress,0)+task_start-1&gt;=BM$5)</formula>
    </cfRule>
    <cfRule type="expression" dxfId="3" priority="5" stopIfTrue="1">
      <formula>AND(task_end&gt;=BM$5,task_start&lt;BN$5)</formula>
    </cfRule>
  </conditionalFormatting>
  <conditionalFormatting sqref="BT5:BZ39">
    <cfRule type="expression" dxfId="2" priority="3">
      <formula>AND(TODAY()&gt;=BT$5,TODAY()&lt;BU$5)</formula>
    </cfRule>
  </conditionalFormatting>
  <conditionalFormatting sqref="BT7:BZ39">
    <cfRule type="expression" dxfId="1" priority="1">
      <formula>AND(task_start&lt;=BT$5,ROUNDDOWN((task_end-task_start+1)*task_progress,0)+task_start-1&gt;=BT$5)</formula>
    </cfRule>
    <cfRule type="expression" dxfId="0" priority="2" stopIfTrue="1">
      <formula>AND(task_end&gt;=BT$5,task_start&lt;BU$5)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4 F28:F29 E29 E1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3.15"/>
  <cols>
    <col min="1" max="1" width="87.140625" style="42" customWidth="1"/>
    <col min="2" max="16384" width="9.140625" style="1"/>
  </cols>
  <sheetData>
    <row r="1" spans="1:2" ht="46.5" customHeight="1"/>
    <row r="2" spans="1:2" s="44" customFormat="1" ht="15.75">
      <c r="A2" s="43" t="s">
        <v>59</v>
      </c>
      <c r="B2" s="43"/>
    </row>
    <row r="3" spans="1:2" s="48" customFormat="1" ht="27" customHeight="1">
      <c r="A3" s="49" t="s">
        <v>60</v>
      </c>
      <c r="B3" s="49"/>
    </row>
    <row r="4" spans="1:2" s="45" customFormat="1" ht="26.25">
      <c r="A4" s="46" t="s">
        <v>61</v>
      </c>
    </row>
    <row r="5" spans="1:2" ht="74.099999999999994" customHeight="1">
      <c r="A5" s="47" t="s">
        <v>62</v>
      </c>
    </row>
    <row r="6" spans="1:2" ht="26.25" customHeight="1">
      <c r="A6" s="46" t="s">
        <v>63</v>
      </c>
    </row>
    <row r="7" spans="1:2" s="42" customFormat="1" ht="204.95" customHeight="1">
      <c r="A7" s="51" t="s">
        <v>64</v>
      </c>
    </row>
    <row r="8" spans="1:2" s="45" customFormat="1" ht="26.25">
      <c r="A8" s="46" t="s">
        <v>65</v>
      </c>
    </row>
    <row r="9" spans="1:2" ht="60">
      <c r="A9" s="47" t="s">
        <v>66</v>
      </c>
    </row>
    <row r="10" spans="1:2" s="42" customFormat="1" ht="27.95" customHeight="1">
      <c r="A10" s="50" t="s">
        <v>67</v>
      </c>
    </row>
    <row r="11" spans="1:2" s="45" customFormat="1" ht="26.25">
      <c r="A11" s="46" t="s">
        <v>68</v>
      </c>
    </row>
    <row r="12" spans="1:2" ht="30">
      <c r="A12" s="47" t="s">
        <v>69</v>
      </c>
    </row>
    <row r="13" spans="1:2" s="42" customFormat="1" ht="27.95" customHeight="1">
      <c r="A13" s="50" t="s">
        <v>70</v>
      </c>
    </row>
    <row r="14" spans="1:2" s="45" customFormat="1" ht="26.25">
      <c r="A14" s="46" t="s">
        <v>71</v>
      </c>
    </row>
    <row r="15" spans="1:2" ht="75" customHeight="1">
      <c r="A15" s="47" t="s">
        <v>72</v>
      </c>
    </row>
    <row r="16" spans="1:2" ht="75">
      <c r="A16" s="47" t="s">
        <v>73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Wisden M L (FCES)</cp:lastModifiedBy>
  <cp:revision/>
  <dcterms:created xsi:type="dcterms:W3CDTF">2019-03-19T17:17:03Z</dcterms:created>
  <dcterms:modified xsi:type="dcterms:W3CDTF">2019-11-26T12:37:23Z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