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haki\Documents\DT FOLDERS 2018\Desktop folder\Important XLSfiles\"/>
    </mc:Choice>
  </mc:AlternateContent>
  <xr:revisionPtr revIDLastSave="0" documentId="8_{0BA3D65E-6D5B-46B1-9344-A18436CF47D1}" xr6:coauthVersionLast="31" xr6:coauthVersionMax="31" xr10:uidLastSave="{00000000-0000-0000-0000-000000000000}"/>
  <bookViews>
    <workbookView xWindow="0" yWindow="0" windowWidth="10695" windowHeight="12180" firstSheet="7" activeTab="11" xr2:uid="{00000000-000D-0000-FFFF-FFFF00000000}"/>
  </bookViews>
  <sheets>
    <sheet name="WHMcNumber" sheetId="20" state="hidden" r:id="rId1"/>
    <sheet name="_@RISKFitInformation" sheetId="13" state="hidden" r:id="rId2"/>
    <sheet name="spcwhm1" sheetId="22" state="hidden" r:id="rId3"/>
    <sheet name="spcwhm2" sheetId="25" state="hidden" r:id="rId4"/>
    <sheet name="spcwhm3" sheetId="29" state="hidden" r:id="rId5"/>
    <sheet name="Two Servers Simulation  (2)" sheetId="33" r:id="rId6"/>
    <sheet name="Two Servers Simulation " sheetId="19" r:id="rId7"/>
    <sheet name="Two Servers Simulation  (3dist)" sheetId="32" r:id="rId8"/>
    <sheet name="KeyData from Empirical data " sheetId="27" r:id="rId9"/>
    <sheet name="Key Stats from all (Arena Edit)" sheetId="34" r:id="rId10"/>
    <sheet name="Key Stats from all" sheetId="17" r:id="rId11"/>
    <sheet name="Empirical data" sheetId="18" r:id="rId12"/>
  </sheets>
  <definedNames>
    <definedName name="_AtRisk_FitDataRange_FIT_23ACF_45753" localSheetId="9" hidden="1">#REF!</definedName>
    <definedName name="_AtRisk_FitDataRange_FIT_23ACF_45753" localSheetId="5" hidden="1">#REF!</definedName>
    <definedName name="_AtRisk_FitDataRange_FIT_23ACF_45753" localSheetId="7" hidden="1">#REF!</definedName>
    <definedName name="_AtRisk_FitDataRange_FIT_23ACF_45753" hidden="1">#REF!</definedName>
    <definedName name="_AtRisk_FitDataRange_FIT_B1993_B1045" localSheetId="9" hidden="1">#REF!</definedName>
    <definedName name="_AtRisk_FitDataRange_FIT_B1993_B1045" localSheetId="5" hidden="1">#REF!</definedName>
    <definedName name="_AtRisk_FitDataRange_FIT_B1993_B1045" localSheetId="7" hidden="1">#REF!</definedName>
    <definedName name="_AtRisk_FitDataRange_FIT_B1993_B1045" hidden="1">#REF!</definedName>
    <definedName name="_AtRisk_SimSetting_AutomaticallyGenerateReports" hidden="1">TRUE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47359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47359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"E7VW7VBVT5TLUE5DRB7ABRUT"</definedName>
    <definedName name="_xlnm.Print_Area" localSheetId="11">Table2[]</definedName>
    <definedName name="_xlnm.Print_Area" localSheetId="8">'KeyData from Empirical data '!$A$2:$F$158</definedName>
    <definedName name="_xlnm.Print_Area" localSheetId="6">'Two Servers Simulation '!$A$1:$P$160</definedName>
    <definedName name="_xlnm.Print_Area" localSheetId="5">'Two Servers Simulation  (2)'!$A$1:$P$155</definedName>
    <definedName name="_xlnm.Print_Titles" localSheetId="11">'Empirical data'!$A:$A,'Empirical data'!$2:$4</definedName>
    <definedName name="_xlnm.Print_Titles" localSheetId="8">'KeyData from Empirical data '!$A:$A,'KeyData from Empirical data '!$2:$4</definedName>
    <definedName name="_xlnm.Print_Titles" localSheetId="6">'Two Servers Simulation '!$A:$A,'Two Servers Simulation '!$1:$4</definedName>
    <definedName name="_xlnm.Print_Titles" localSheetId="5">'Two Servers Simulation  (2)'!$A:$A,'Two Servers Simulation  (2)'!$1:$4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"$A$2"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whmc1" localSheetId="5">'Two Servers Simulation  (2)'!$M$5:$M$155</definedName>
    <definedName name="whmc1" localSheetId="7">'Two Servers Simulation  (3dist)'!$L$5:$L$155</definedName>
    <definedName name="whmc1">'Two Servers Simulation '!$M$5:$M$155</definedName>
    <definedName name="whmc2" localSheetId="5">'Two Servers Simulation  (2)'!$N$5:$N$155</definedName>
    <definedName name="whmc2" localSheetId="7">'Two Servers Simulation  (3dist)'!$M$5:$M$155</definedName>
    <definedName name="whmc2">'Two Servers Simulation '!$N$5:$N$155</definedName>
    <definedName name="whmc3" localSheetId="5">'Two Servers Simulation  (2)'!$M$5:$N$155</definedName>
    <definedName name="whmc3" localSheetId="7">'Two Servers Simulation  (3dist)'!$L$5:$M$155</definedName>
    <definedName name="whmc3">'Two Servers Simulation '!$M$5:$N$155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4" l="1"/>
  <c r="H24" i="34"/>
  <c r="E29" i="34"/>
  <c r="D13" i="34"/>
  <c r="C6" i="33"/>
  <c r="F6" i="33" s="1"/>
  <c r="G6" i="33" s="1"/>
  <c r="C7" i="33"/>
  <c r="F7" i="33" s="1"/>
  <c r="G7" i="33" s="1"/>
  <c r="I6" i="33"/>
  <c r="N6" i="33" s="1"/>
  <c r="I7" i="33"/>
  <c r="N7" i="33"/>
  <c r="P5" i="33"/>
  <c r="P6" i="33"/>
  <c r="P7" i="33"/>
  <c r="O5" i="33"/>
  <c r="O7" i="33"/>
  <c r="K6" i="33"/>
  <c r="K7" i="33"/>
  <c r="J6" i="33"/>
  <c r="J7" i="33"/>
  <c r="L6" i="33"/>
  <c r="L7" i="33"/>
  <c r="C6" i="19"/>
  <c r="F6" i="19"/>
  <c r="G6" i="19" s="1"/>
  <c r="C7" i="19"/>
  <c r="P6" i="19"/>
  <c r="O5" i="19"/>
  <c r="H6" i="19"/>
  <c r="I6" i="19"/>
  <c r="P5" i="19"/>
  <c r="L6" i="19"/>
  <c r="L7" i="19"/>
  <c r="N6" i="19"/>
  <c r="M6" i="19"/>
  <c r="N5" i="32"/>
  <c r="B6" i="32"/>
  <c r="E6" i="32" s="1"/>
  <c r="F6" i="32" s="1"/>
  <c r="B7" i="32"/>
  <c r="O5" i="32"/>
  <c r="E163" i="27"/>
  <c r="K6" i="32"/>
  <c r="K7" i="32"/>
  <c r="J6" i="19"/>
  <c r="P5" i="29"/>
  <c r="D4" i="20"/>
  <c r="A10" i="27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121" i="27" s="1"/>
  <c r="A122" i="27" s="1"/>
  <c r="A123" i="27" s="1"/>
  <c r="A124" i="27" s="1"/>
  <c r="A125" i="27" s="1"/>
  <c r="A126" i="27" s="1"/>
  <c r="A127" i="27" s="1"/>
  <c r="A128" i="27" s="1"/>
  <c r="A129" i="27" s="1"/>
  <c r="A130" i="27" s="1"/>
  <c r="A131" i="27" s="1"/>
  <c r="A132" i="27" s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149" i="27" s="1"/>
  <c r="A150" i="27" s="1"/>
  <c r="A151" i="27" s="1"/>
  <c r="A152" i="27" s="1"/>
  <c r="A153" i="27" s="1"/>
  <c r="A154" i="27" s="1"/>
  <c r="P5" i="25"/>
  <c r="G3" i="20"/>
  <c r="D3" i="20"/>
  <c r="T1" i="25"/>
  <c r="T2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P5" i="22"/>
  <c r="G2" i="20"/>
  <c r="D2" i="20"/>
  <c r="T1" i="22"/>
  <c r="T2" i="22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E29" i="17"/>
  <c r="D13" i="17"/>
  <c r="M154" i="18"/>
  <c r="N154" i="18" s="1"/>
  <c r="K154" i="18"/>
  <c r="L154" i="18" s="1"/>
  <c r="I154" i="18"/>
  <c r="J154" i="18" s="1"/>
  <c r="G154" i="18"/>
  <c r="H154" i="18" s="1"/>
  <c r="B154" i="18"/>
  <c r="C154" i="18" s="1"/>
  <c r="N153" i="18"/>
  <c r="M153" i="18"/>
  <c r="L153" i="18"/>
  <c r="K153" i="18"/>
  <c r="J153" i="18"/>
  <c r="I153" i="18"/>
  <c r="H153" i="18"/>
  <c r="G153" i="18"/>
  <c r="B153" i="18"/>
  <c r="C153" i="18" s="1"/>
  <c r="M152" i="18"/>
  <c r="N152" i="18" s="1"/>
  <c r="K152" i="18"/>
  <c r="L152" i="18" s="1"/>
  <c r="I152" i="18"/>
  <c r="J152" i="18" s="1"/>
  <c r="G152" i="18"/>
  <c r="H152" i="18" s="1"/>
  <c r="B152" i="18"/>
  <c r="C152" i="18" s="1"/>
  <c r="N151" i="18"/>
  <c r="M151" i="18"/>
  <c r="L151" i="18"/>
  <c r="K151" i="18"/>
  <c r="J151" i="18"/>
  <c r="I151" i="18"/>
  <c r="H151" i="18"/>
  <c r="G151" i="18"/>
  <c r="B151" i="18"/>
  <c r="C151" i="18" s="1"/>
  <c r="M150" i="18"/>
  <c r="N150" i="18" s="1"/>
  <c r="K150" i="18"/>
  <c r="L150" i="18" s="1"/>
  <c r="I150" i="18"/>
  <c r="J150" i="18" s="1"/>
  <c r="G150" i="18"/>
  <c r="H150" i="18" s="1"/>
  <c r="B150" i="18"/>
  <c r="C150" i="18" s="1"/>
  <c r="M149" i="18"/>
  <c r="N149" i="18" s="1"/>
  <c r="L149" i="18"/>
  <c r="K149" i="18"/>
  <c r="I149" i="18"/>
  <c r="J149" i="18" s="1"/>
  <c r="H149" i="18"/>
  <c r="G149" i="18"/>
  <c r="B149" i="18"/>
  <c r="C149" i="18" s="1"/>
  <c r="M148" i="18"/>
  <c r="N148" i="18" s="1"/>
  <c r="K148" i="18"/>
  <c r="L148" i="18"/>
  <c r="I148" i="18"/>
  <c r="J148" i="18" s="1"/>
  <c r="G148" i="18"/>
  <c r="H148" i="18" s="1"/>
  <c r="B148" i="18"/>
  <c r="C148" i="18" s="1"/>
  <c r="M147" i="18"/>
  <c r="N147" i="18" s="1"/>
  <c r="L147" i="18"/>
  <c r="K147" i="18"/>
  <c r="I147" i="18"/>
  <c r="J147" i="18" s="1"/>
  <c r="H147" i="18"/>
  <c r="G147" i="18"/>
  <c r="B147" i="18"/>
  <c r="C147" i="18" s="1"/>
  <c r="M146" i="18"/>
  <c r="N146" i="18" s="1"/>
  <c r="K146" i="18"/>
  <c r="L146" i="18"/>
  <c r="I146" i="18"/>
  <c r="J146" i="18" s="1"/>
  <c r="G146" i="18"/>
  <c r="H146" i="18"/>
  <c r="B146" i="18"/>
  <c r="C146" i="18" s="1"/>
  <c r="M145" i="18"/>
  <c r="N145" i="18" s="1"/>
  <c r="L145" i="18"/>
  <c r="K145" i="18"/>
  <c r="I145" i="18"/>
  <c r="J145" i="18" s="1"/>
  <c r="H145" i="18"/>
  <c r="G145" i="18"/>
  <c r="B145" i="18"/>
  <c r="C145" i="18" s="1"/>
  <c r="M144" i="18"/>
  <c r="N144" i="18" s="1"/>
  <c r="K144" i="18"/>
  <c r="L144" i="18"/>
  <c r="I144" i="18"/>
  <c r="J144" i="18" s="1"/>
  <c r="G144" i="18"/>
  <c r="H144" i="18"/>
  <c r="B144" i="18"/>
  <c r="C144" i="18" s="1"/>
  <c r="M143" i="18"/>
  <c r="N143" i="18" s="1"/>
  <c r="L143" i="18"/>
  <c r="K143" i="18"/>
  <c r="I143" i="18"/>
  <c r="J143" i="18" s="1"/>
  <c r="H143" i="18"/>
  <c r="G143" i="18"/>
  <c r="B143" i="18"/>
  <c r="C143" i="18" s="1"/>
  <c r="M142" i="18"/>
  <c r="N142" i="18" s="1"/>
  <c r="K142" i="18"/>
  <c r="L142" i="18"/>
  <c r="I142" i="18"/>
  <c r="J142" i="18" s="1"/>
  <c r="G142" i="18"/>
  <c r="H142" i="18"/>
  <c r="B142" i="18"/>
  <c r="C142" i="18" s="1"/>
  <c r="M141" i="18"/>
  <c r="N141" i="18" s="1"/>
  <c r="L141" i="18"/>
  <c r="K141" i="18"/>
  <c r="I141" i="18"/>
  <c r="J141" i="18" s="1"/>
  <c r="H141" i="18"/>
  <c r="G141" i="18"/>
  <c r="B141" i="18"/>
  <c r="C141" i="18" s="1"/>
  <c r="M140" i="18"/>
  <c r="N140" i="18" s="1"/>
  <c r="K140" i="18"/>
  <c r="L140" i="18"/>
  <c r="I140" i="18"/>
  <c r="J140" i="18" s="1"/>
  <c r="G140" i="18"/>
  <c r="H140" i="18"/>
  <c r="B140" i="18"/>
  <c r="C140" i="18" s="1"/>
  <c r="M139" i="18"/>
  <c r="N139" i="18" s="1"/>
  <c r="L139" i="18"/>
  <c r="K139" i="18"/>
  <c r="I139" i="18"/>
  <c r="J139" i="18" s="1"/>
  <c r="H139" i="18"/>
  <c r="G139" i="18"/>
  <c r="B139" i="18"/>
  <c r="C139" i="18" s="1"/>
  <c r="M138" i="18"/>
  <c r="N138" i="18" s="1"/>
  <c r="K138" i="18"/>
  <c r="L138" i="18"/>
  <c r="I138" i="18"/>
  <c r="J138" i="18" s="1"/>
  <c r="G138" i="18"/>
  <c r="H138" i="18"/>
  <c r="B138" i="18"/>
  <c r="C138" i="18" s="1"/>
  <c r="M137" i="18"/>
  <c r="N137" i="18" s="1"/>
  <c r="L137" i="18"/>
  <c r="K137" i="18"/>
  <c r="I137" i="18"/>
  <c r="J137" i="18" s="1"/>
  <c r="H137" i="18"/>
  <c r="G137" i="18"/>
  <c r="B137" i="18"/>
  <c r="C137" i="18" s="1"/>
  <c r="M136" i="18"/>
  <c r="N136" i="18" s="1"/>
  <c r="K136" i="18"/>
  <c r="L136" i="18"/>
  <c r="I136" i="18"/>
  <c r="J136" i="18" s="1"/>
  <c r="G136" i="18"/>
  <c r="H136" i="18"/>
  <c r="B136" i="18"/>
  <c r="C136" i="18" s="1"/>
  <c r="M135" i="18"/>
  <c r="N135" i="18" s="1"/>
  <c r="L135" i="18"/>
  <c r="K135" i="18"/>
  <c r="I135" i="18"/>
  <c r="J135" i="18" s="1"/>
  <c r="H135" i="18"/>
  <c r="G135" i="18"/>
  <c r="B135" i="18"/>
  <c r="C135" i="18" s="1"/>
  <c r="M134" i="18"/>
  <c r="N134" i="18" s="1"/>
  <c r="K134" i="18"/>
  <c r="L134" i="18"/>
  <c r="I134" i="18"/>
  <c r="J134" i="18" s="1"/>
  <c r="G134" i="18"/>
  <c r="H134" i="18"/>
  <c r="B134" i="18"/>
  <c r="C134" i="18" s="1"/>
  <c r="M133" i="18"/>
  <c r="N133" i="18" s="1"/>
  <c r="L133" i="18"/>
  <c r="K133" i="18"/>
  <c r="I133" i="18"/>
  <c r="J133" i="18" s="1"/>
  <c r="H133" i="18"/>
  <c r="G133" i="18"/>
  <c r="B133" i="18"/>
  <c r="C133" i="18" s="1"/>
  <c r="M132" i="18"/>
  <c r="N132" i="18" s="1"/>
  <c r="K132" i="18"/>
  <c r="L132" i="18"/>
  <c r="I132" i="18"/>
  <c r="J132" i="18" s="1"/>
  <c r="G132" i="18"/>
  <c r="H132" i="18"/>
  <c r="B132" i="18"/>
  <c r="C132" i="18" s="1"/>
  <c r="M131" i="18"/>
  <c r="N131" i="18" s="1"/>
  <c r="L131" i="18"/>
  <c r="K131" i="18"/>
  <c r="I131" i="18"/>
  <c r="J131" i="18" s="1"/>
  <c r="H131" i="18"/>
  <c r="G131" i="18"/>
  <c r="B131" i="18"/>
  <c r="C131" i="18" s="1"/>
  <c r="M130" i="18"/>
  <c r="N130" i="18" s="1"/>
  <c r="K130" i="18"/>
  <c r="L130" i="18"/>
  <c r="I130" i="18"/>
  <c r="J130" i="18" s="1"/>
  <c r="G130" i="18"/>
  <c r="H130" i="18"/>
  <c r="B130" i="18"/>
  <c r="C130" i="18" s="1"/>
  <c r="M129" i="18"/>
  <c r="N129" i="18" s="1"/>
  <c r="L129" i="18"/>
  <c r="K129" i="18"/>
  <c r="I129" i="18"/>
  <c r="J129" i="18" s="1"/>
  <c r="H129" i="18"/>
  <c r="G129" i="18"/>
  <c r="B129" i="18"/>
  <c r="C129" i="18" s="1"/>
  <c r="M128" i="18"/>
  <c r="N128" i="18" s="1"/>
  <c r="K128" i="18"/>
  <c r="L128" i="18"/>
  <c r="I128" i="18"/>
  <c r="J128" i="18" s="1"/>
  <c r="G128" i="18"/>
  <c r="H128" i="18"/>
  <c r="B128" i="18"/>
  <c r="C128" i="18" s="1"/>
  <c r="M127" i="18"/>
  <c r="N127" i="18" s="1"/>
  <c r="L127" i="18"/>
  <c r="K127" i="18"/>
  <c r="I127" i="18"/>
  <c r="J127" i="18" s="1"/>
  <c r="H127" i="18"/>
  <c r="G127" i="18"/>
  <c r="B127" i="18"/>
  <c r="C127" i="18" s="1"/>
  <c r="M126" i="18"/>
  <c r="N126" i="18" s="1"/>
  <c r="K126" i="18"/>
  <c r="L126" i="18"/>
  <c r="I126" i="18"/>
  <c r="J126" i="18" s="1"/>
  <c r="G126" i="18"/>
  <c r="H126" i="18"/>
  <c r="B126" i="18"/>
  <c r="C126" i="18" s="1"/>
  <c r="M125" i="18"/>
  <c r="N125" i="18" s="1"/>
  <c r="L125" i="18"/>
  <c r="K125" i="18"/>
  <c r="I125" i="18"/>
  <c r="J125" i="18" s="1"/>
  <c r="H125" i="18"/>
  <c r="G125" i="18"/>
  <c r="B125" i="18"/>
  <c r="C125" i="18" s="1"/>
  <c r="M124" i="18"/>
  <c r="N124" i="18" s="1"/>
  <c r="K124" i="18"/>
  <c r="L124" i="18"/>
  <c r="I124" i="18"/>
  <c r="J124" i="18" s="1"/>
  <c r="G124" i="18"/>
  <c r="H124" i="18"/>
  <c r="B124" i="18"/>
  <c r="C124" i="18" s="1"/>
  <c r="M123" i="18"/>
  <c r="N123" i="18" s="1"/>
  <c r="L123" i="18"/>
  <c r="K123" i="18"/>
  <c r="I123" i="18"/>
  <c r="J123" i="18" s="1"/>
  <c r="H123" i="18"/>
  <c r="G123" i="18"/>
  <c r="B123" i="18"/>
  <c r="C123" i="18" s="1"/>
  <c r="N122" i="18"/>
  <c r="M122" i="18"/>
  <c r="K122" i="18"/>
  <c r="L122" i="18"/>
  <c r="J122" i="18"/>
  <c r="I122" i="18"/>
  <c r="G122" i="18"/>
  <c r="H122" i="18"/>
  <c r="B122" i="18"/>
  <c r="C122" i="18" s="1"/>
  <c r="M121" i="18"/>
  <c r="N121" i="18" s="1"/>
  <c r="L121" i="18"/>
  <c r="K121" i="18"/>
  <c r="I121" i="18"/>
  <c r="J121" i="18" s="1"/>
  <c r="H121" i="18"/>
  <c r="G121" i="18"/>
  <c r="B121" i="18"/>
  <c r="C121" i="18" s="1"/>
  <c r="M120" i="18"/>
  <c r="N120" i="18" s="1"/>
  <c r="K120" i="18"/>
  <c r="L120" i="18" s="1"/>
  <c r="I120" i="18"/>
  <c r="J120" i="18" s="1"/>
  <c r="G120" i="18"/>
  <c r="H120" i="18"/>
  <c r="B120" i="18"/>
  <c r="C120" i="18" s="1"/>
  <c r="M119" i="18"/>
  <c r="N119" i="18" s="1"/>
  <c r="L119" i="18"/>
  <c r="K119" i="18"/>
  <c r="I119" i="18"/>
  <c r="J119" i="18" s="1"/>
  <c r="H119" i="18"/>
  <c r="G119" i="18"/>
  <c r="B119" i="18"/>
  <c r="C119" i="18" s="1"/>
  <c r="M118" i="18"/>
  <c r="N118" i="18" s="1"/>
  <c r="K118" i="18"/>
  <c r="L118" i="18"/>
  <c r="J118" i="18"/>
  <c r="I118" i="18"/>
  <c r="G118" i="18"/>
  <c r="H118" i="18"/>
  <c r="C118" i="18"/>
  <c r="B118" i="18"/>
  <c r="M117" i="18"/>
  <c r="N117" i="18"/>
  <c r="L117" i="18"/>
  <c r="K117" i="18"/>
  <c r="I117" i="18"/>
  <c r="J117" i="18"/>
  <c r="H117" i="18"/>
  <c r="G117" i="18"/>
  <c r="B117" i="18"/>
  <c r="C117" i="18"/>
  <c r="M116" i="18"/>
  <c r="N116" i="18" s="1"/>
  <c r="K116" i="18"/>
  <c r="L116" i="18"/>
  <c r="I116" i="18"/>
  <c r="J116" i="18" s="1"/>
  <c r="G116" i="18"/>
  <c r="H116" i="18" s="1"/>
  <c r="B116" i="18"/>
  <c r="C116" i="18" s="1"/>
  <c r="M115" i="18"/>
  <c r="N115" i="18" s="1"/>
  <c r="L115" i="18"/>
  <c r="K115" i="18"/>
  <c r="I115" i="18"/>
  <c r="J115" i="18" s="1"/>
  <c r="H115" i="18"/>
  <c r="G115" i="18"/>
  <c r="B115" i="18"/>
  <c r="C115" i="18" s="1"/>
  <c r="N114" i="18"/>
  <c r="M114" i="18"/>
  <c r="K114" i="18"/>
  <c r="L114" i="18"/>
  <c r="J114" i="18"/>
  <c r="I114" i="18"/>
  <c r="G114" i="18"/>
  <c r="H114" i="18"/>
  <c r="B114" i="18"/>
  <c r="C114" i="18" s="1"/>
  <c r="M113" i="18"/>
  <c r="N113" i="18" s="1"/>
  <c r="L113" i="18"/>
  <c r="K113" i="18"/>
  <c r="I113" i="18"/>
  <c r="J113" i="18" s="1"/>
  <c r="H113" i="18"/>
  <c r="G113" i="18"/>
  <c r="B113" i="18"/>
  <c r="C113" i="18" s="1"/>
  <c r="M112" i="18"/>
  <c r="N112" i="18" s="1"/>
  <c r="K112" i="18"/>
  <c r="L112" i="18" s="1"/>
  <c r="I112" i="18"/>
  <c r="J112" i="18" s="1"/>
  <c r="G112" i="18"/>
  <c r="H112" i="18"/>
  <c r="B112" i="18"/>
  <c r="C112" i="18" s="1"/>
  <c r="M111" i="18"/>
  <c r="N111" i="18" s="1"/>
  <c r="L111" i="18"/>
  <c r="K111" i="18"/>
  <c r="I111" i="18"/>
  <c r="J111" i="18" s="1"/>
  <c r="H111" i="18"/>
  <c r="G111" i="18"/>
  <c r="B111" i="18"/>
  <c r="C111" i="18" s="1"/>
  <c r="M110" i="18"/>
  <c r="N110" i="18" s="1"/>
  <c r="K110" i="18"/>
  <c r="L110" i="18"/>
  <c r="J110" i="18"/>
  <c r="I110" i="18"/>
  <c r="G110" i="18"/>
  <c r="H110" i="18"/>
  <c r="C110" i="18"/>
  <c r="B110" i="18"/>
  <c r="M109" i="18"/>
  <c r="N109" i="18"/>
  <c r="L109" i="18"/>
  <c r="K109" i="18"/>
  <c r="I109" i="18"/>
  <c r="J109" i="18"/>
  <c r="H109" i="18"/>
  <c r="G109" i="18"/>
  <c r="B109" i="18"/>
  <c r="C109" i="18"/>
  <c r="M108" i="18"/>
  <c r="N108" i="18" s="1"/>
  <c r="K108" i="18"/>
  <c r="L108" i="18"/>
  <c r="I108" i="18"/>
  <c r="J108" i="18" s="1"/>
  <c r="G108" i="18"/>
  <c r="H108" i="18" s="1"/>
  <c r="B108" i="18"/>
  <c r="C108" i="18" s="1"/>
  <c r="M107" i="18"/>
  <c r="N107" i="18" s="1"/>
  <c r="K107" i="18"/>
  <c r="L107" i="18" s="1"/>
  <c r="I107" i="18"/>
  <c r="J107" i="18" s="1"/>
  <c r="G107" i="18"/>
  <c r="H107" i="18" s="1"/>
  <c r="B107" i="18"/>
  <c r="C107" i="18" s="1"/>
  <c r="N106" i="18"/>
  <c r="M106" i="18"/>
  <c r="K106" i="18"/>
  <c r="L106" i="18"/>
  <c r="I106" i="18"/>
  <c r="J106" i="18" s="1"/>
  <c r="G106" i="18"/>
  <c r="H106" i="18"/>
  <c r="B106" i="18"/>
  <c r="C106" i="18" s="1"/>
  <c r="M105" i="18"/>
  <c r="N105" i="18" s="1"/>
  <c r="L105" i="18"/>
  <c r="K105" i="18"/>
  <c r="I105" i="18"/>
  <c r="J105" i="18" s="1"/>
  <c r="H105" i="18"/>
  <c r="G105" i="18"/>
  <c r="B105" i="18"/>
  <c r="C105" i="18" s="1"/>
  <c r="M104" i="18"/>
  <c r="N104" i="18" s="1"/>
  <c r="K104" i="18"/>
  <c r="L104" i="18" s="1"/>
  <c r="I104" i="18"/>
  <c r="J104" i="18" s="1"/>
  <c r="G104" i="18"/>
  <c r="H104" i="18" s="1"/>
  <c r="B104" i="18"/>
  <c r="C104" i="18" s="1"/>
  <c r="M103" i="18"/>
  <c r="N103" i="18" s="1"/>
  <c r="L103" i="18"/>
  <c r="K103" i="18"/>
  <c r="I103" i="18"/>
  <c r="J103" i="18" s="1"/>
  <c r="H103" i="18"/>
  <c r="G103" i="18"/>
  <c r="B103" i="18"/>
  <c r="C103" i="18" s="1"/>
  <c r="M102" i="18"/>
  <c r="N102" i="18" s="1"/>
  <c r="K102" i="18"/>
  <c r="L102" i="18"/>
  <c r="J102" i="18"/>
  <c r="I102" i="18"/>
  <c r="G102" i="18"/>
  <c r="H102" i="18"/>
  <c r="C102" i="18"/>
  <c r="B102" i="18"/>
  <c r="M101" i="18"/>
  <c r="N101" i="18" s="1"/>
  <c r="K101" i="18"/>
  <c r="L101" i="18" s="1"/>
  <c r="I101" i="18"/>
  <c r="J101" i="18" s="1"/>
  <c r="G101" i="18"/>
  <c r="H101" i="18" s="1"/>
  <c r="B101" i="18"/>
  <c r="C101" i="18" s="1"/>
  <c r="M100" i="18"/>
  <c r="N100" i="18" s="1"/>
  <c r="K100" i="18"/>
  <c r="L100" i="18" s="1"/>
  <c r="I100" i="18"/>
  <c r="J100" i="18" s="1"/>
  <c r="G100" i="18"/>
  <c r="H100" i="18" s="1"/>
  <c r="B100" i="18"/>
  <c r="C100" i="18" s="1"/>
  <c r="M99" i="18"/>
  <c r="N99" i="18"/>
  <c r="L99" i="18"/>
  <c r="K99" i="18"/>
  <c r="I99" i="18"/>
  <c r="J99" i="18"/>
  <c r="H99" i="18"/>
  <c r="G99" i="18"/>
  <c r="B99" i="18"/>
  <c r="C99" i="18"/>
  <c r="N98" i="18"/>
  <c r="M98" i="18"/>
  <c r="K98" i="18"/>
  <c r="L98" i="18"/>
  <c r="J98" i="18"/>
  <c r="I98" i="18"/>
  <c r="G98" i="18"/>
  <c r="H98" i="18"/>
  <c r="C98" i="18"/>
  <c r="B98" i="18"/>
  <c r="M97" i="18"/>
  <c r="N97" i="18" s="1"/>
  <c r="K97" i="18"/>
  <c r="L97" i="18" s="1"/>
  <c r="I97" i="18"/>
  <c r="J97" i="18" s="1"/>
  <c r="G97" i="18"/>
  <c r="H97" i="18" s="1"/>
  <c r="B97" i="18"/>
  <c r="C97" i="18" s="1"/>
  <c r="N96" i="18"/>
  <c r="M96" i="18"/>
  <c r="K96" i="18"/>
  <c r="L96" i="18" s="1"/>
  <c r="J96" i="18"/>
  <c r="I96" i="18"/>
  <c r="G96" i="18"/>
  <c r="H96" i="18" s="1"/>
  <c r="C96" i="18"/>
  <c r="B96" i="18"/>
  <c r="M95" i="18"/>
  <c r="N95" i="18"/>
  <c r="L95" i="18"/>
  <c r="K95" i="18"/>
  <c r="I95" i="18"/>
  <c r="J95" i="18"/>
  <c r="H95" i="18"/>
  <c r="G95" i="18"/>
  <c r="B95" i="18"/>
  <c r="C95" i="18"/>
  <c r="N94" i="18"/>
  <c r="M94" i="18"/>
  <c r="K94" i="18"/>
  <c r="L94" i="18" s="1"/>
  <c r="J94" i="18"/>
  <c r="I94" i="18"/>
  <c r="G94" i="18"/>
  <c r="H94" i="18" s="1"/>
  <c r="C94" i="18"/>
  <c r="B94" i="18"/>
  <c r="M93" i="18"/>
  <c r="N93" i="18" s="1"/>
  <c r="K93" i="18"/>
  <c r="L93" i="18" s="1"/>
  <c r="I93" i="18"/>
  <c r="J93" i="18" s="1"/>
  <c r="G93" i="18"/>
  <c r="H93" i="18" s="1"/>
  <c r="B93" i="18"/>
  <c r="C93" i="18" s="1"/>
  <c r="N92" i="18"/>
  <c r="M92" i="18"/>
  <c r="K92" i="18"/>
  <c r="L92" i="18" s="1"/>
  <c r="J92" i="18"/>
  <c r="I92" i="18"/>
  <c r="G92" i="18"/>
  <c r="H92" i="18" s="1"/>
  <c r="C92" i="18"/>
  <c r="B92" i="18"/>
  <c r="M91" i="18"/>
  <c r="N91" i="18"/>
  <c r="L91" i="18"/>
  <c r="K91" i="18"/>
  <c r="I91" i="18"/>
  <c r="J91" i="18"/>
  <c r="H91" i="18"/>
  <c r="G91" i="18"/>
  <c r="B91" i="18"/>
  <c r="C91" i="18"/>
  <c r="N90" i="18"/>
  <c r="M90" i="18"/>
  <c r="K90" i="18"/>
  <c r="L90" i="18" s="1"/>
  <c r="J90" i="18"/>
  <c r="I90" i="18"/>
  <c r="G90" i="18"/>
  <c r="H90" i="18" s="1"/>
  <c r="C90" i="18"/>
  <c r="B90" i="18"/>
  <c r="M89" i="18"/>
  <c r="N89" i="18" s="1"/>
  <c r="K89" i="18"/>
  <c r="L89" i="18" s="1"/>
  <c r="I89" i="18"/>
  <c r="J89" i="18" s="1"/>
  <c r="G89" i="18"/>
  <c r="H89" i="18" s="1"/>
  <c r="B89" i="18"/>
  <c r="C89" i="18" s="1"/>
  <c r="M88" i="18"/>
  <c r="N88" i="18" s="1"/>
  <c r="K88" i="18"/>
  <c r="L88" i="18" s="1"/>
  <c r="I88" i="18"/>
  <c r="J88" i="18" s="1"/>
  <c r="G88" i="18"/>
  <c r="H88" i="18" s="1"/>
  <c r="B88" i="18"/>
  <c r="C88" i="18" s="1"/>
  <c r="M87" i="18"/>
  <c r="N87" i="18"/>
  <c r="L87" i="18"/>
  <c r="K87" i="18"/>
  <c r="I87" i="18"/>
  <c r="J87" i="18"/>
  <c r="H87" i="18"/>
  <c r="G87" i="18"/>
  <c r="B87" i="18"/>
  <c r="C87" i="18"/>
  <c r="N86" i="18"/>
  <c r="M86" i="18"/>
  <c r="K86" i="18"/>
  <c r="L86" i="18"/>
  <c r="J86" i="18"/>
  <c r="I86" i="18"/>
  <c r="G86" i="18"/>
  <c r="H86" i="18"/>
  <c r="C86" i="18"/>
  <c r="B86" i="18"/>
  <c r="M85" i="18"/>
  <c r="N85" i="18" s="1"/>
  <c r="K85" i="18"/>
  <c r="L85" i="18" s="1"/>
  <c r="I85" i="18"/>
  <c r="J85" i="18" s="1"/>
  <c r="G85" i="18"/>
  <c r="H85" i="18" s="1"/>
  <c r="B85" i="18"/>
  <c r="C85" i="18" s="1"/>
  <c r="M84" i="18"/>
  <c r="N84" i="18" s="1"/>
  <c r="K84" i="18"/>
  <c r="L84" i="18" s="1"/>
  <c r="I84" i="18"/>
  <c r="J84" i="18" s="1"/>
  <c r="G84" i="18"/>
  <c r="H84" i="18" s="1"/>
  <c r="B84" i="18"/>
  <c r="C84" i="18" s="1"/>
  <c r="M83" i="18"/>
  <c r="N83" i="18"/>
  <c r="L83" i="18"/>
  <c r="K83" i="18"/>
  <c r="I83" i="18"/>
  <c r="J83" i="18"/>
  <c r="H83" i="18"/>
  <c r="G83" i="18"/>
  <c r="B83" i="18"/>
  <c r="C83" i="18"/>
  <c r="N82" i="18"/>
  <c r="M82" i="18"/>
  <c r="K82" i="18"/>
  <c r="L82" i="18"/>
  <c r="J82" i="18"/>
  <c r="I82" i="18"/>
  <c r="G82" i="18"/>
  <c r="H82" i="18"/>
  <c r="C82" i="18"/>
  <c r="B82" i="18"/>
  <c r="M81" i="18"/>
  <c r="N81" i="18" s="1"/>
  <c r="K81" i="18"/>
  <c r="L81" i="18" s="1"/>
  <c r="I81" i="18"/>
  <c r="J81" i="18" s="1"/>
  <c r="G81" i="18"/>
  <c r="H81" i="18" s="1"/>
  <c r="B81" i="18"/>
  <c r="C81" i="18" s="1"/>
  <c r="M80" i="18"/>
  <c r="N80" i="18" s="1"/>
  <c r="K80" i="18"/>
  <c r="L80" i="18" s="1"/>
  <c r="I80" i="18"/>
  <c r="J80" i="18" s="1"/>
  <c r="G80" i="18"/>
  <c r="H80" i="18" s="1"/>
  <c r="B80" i="18"/>
  <c r="C80" i="18" s="1"/>
  <c r="M79" i="18"/>
  <c r="N79" i="18"/>
  <c r="L79" i="18"/>
  <c r="K79" i="18"/>
  <c r="I79" i="18"/>
  <c r="J79" i="18"/>
  <c r="H79" i="18"/>
  <c r="G79" i="18"/>
  <c r="B79" i="18"/>
  <c r="C79" i="18"/>
  <c r="N78" i="18"/>
  <c r="M78" i="18"/>
  <c r="K78" i="18"/>
  <c r="L78" i="18"/>
  <c r="J78" i="18"/>
  <c r="I78" i="18"/>
  <c r="G78" i="18"/>
  <c r="H78" i="18"/>
  <c r="C78" i="18"/>
  <c r="B78" i="18"/>
  <c r="M77" i="18"/>
  <c r="N77" i="18" s="1"/>
  <c r="K77" i="18"/>
  <c r="L77" i="18" s="1"/>
  <c r="I77" i="18"/>
  <c r="J77" i="18" s="1"/>
  <c r="G77" i="18"/>
  <c r="H77" i="18" s="1"/>
  <c r="B77" i="18"/>
  <c r="C77" i="18" s="1"/>
  <c r="N76" i="18"/>
  <c r="M76" i="18"/>
  <c r="K76" i="18"/>
  <c r="L76" i="18" s="1"/>
  <c r="J76" i="18"/>
  <c r="I76" i="18"/>
  <c r="G76" i="18"/>
  <c r="H76" i="18" s="1"/>
  <c r="C76" i="18"/>
  <c r="B76" i="18"/>
  <c r="M75" i="18"/>
  <c r="N75" i="18"/>
  <c r="L75" i="18"/>
  <c r="K75" i="18"/>
  <c r="I75" i="18"/>
  <c r="J75" i="18"/>
  <c r="H75" i="18"/>
  <c r="G75" i="18"/>
  <c r="B75" i="18"/>
  <c r="C75" i="18"/>
  <c r="N74" i="18"/>
  <c r="M74" i="18"/>
  <c r="K74" i="18"/>
  <c r="L74" i="18" s="1"/>
  <c r="J74" i="18"/>
  <c r="I74" i="18"/>
  <c r="G74" i="18"/>
  <c r="H74" i="18" s="1"/>
  <c r="C74" i="18"/>
  <c r="B74" i="18"/>
  <c r="M73" i="18"/>
  <c r="N73" i="18" s="1"/>
  <c r="K73" i="18"/>
  <c r="L73" i="18" s="1"/>
  <c r="I73" i="18"/>
  <c r="J73" i="18" s="1"/>
  <c r="G73" i="18"/>
  <c r="H73" i="18" s="1"/>
  <c r="B73" i="18"/>
  <c r="C73" i="18" s="1"/>
  <c r="M72" i="18"/>
  <c r="N72" i="18" s="1"/>
  <c r="K72" i="18"/>
  <c r="L72" i="18" s="1"/>
  <c r="I72" i="18"/>
  <c r="J72" i="18" s="1"/>
  <c r="G72" i="18"/>
  <c r="H72" i="18" s="1"/>
  <c r="B72" i="18"/>
  <c r="C72" i="18" s="1"/>
  <c r="M71" i="18"/>
  <c r="N71" i="18"/>
  <c r="L71" i="18"/>
  <c r="K71" i="18"/>
  <c r="I71" i="18"/>
  <c r="J71" i="18"/>
  <c r="H71" i="18"/>
  <c r="G71" i="18"/>
  <c r="B71" i="18"/>
  <c r="C71" i="18"/>
  <c r="N70" i="18"/>
  <c r="M70" i="18"/>
  <c r="K70" i="18"/>
  <c r="L70" i="18"/>
  <c r="J70" i="18"/>
  <c r="I70" i="18"/>
  <c r="G70" i="18"/>
  <c r="H70" i="18"/>
  <c r="C70" i="18"/>
  <c r="B70" i="18"/>
  <c r="M69" i="18"/>
  <c r="N69" i="18" s="1"/>
  <c r="K69" i="18"/>
  <c r="L69" i="18" s="1"/>
  <c r="I69" i="18"/>
  <c r="J69" i="18" s="1"/>
  <c r="G69" i="18"/>
  <c r="H69" i="18" s="1"/>
  <c r="B69" i="18"/>
  <c r="C69" i="18" s="1"/>
  <c r="M68" i="18"/>
  <c r="N68" i="18" s="1"/>
  <c r="K68" i="18"/>
  <c r="L68" i="18" s="1"/>
  <c r="I68" i="18"/>
  <c r="J68" i="18" s="1"/>
  <c r="G68" i="18"/>
  <c r="H68" i="18" s="1"/>
  <c r="B68" i="18"/>
  <c r="C68" i="18" s="1"/>
  <c r="M67" i="18"/>
  <c r="N67" i="18"/>
  <c r="L67" i="18"/>
  <c r="K67" i="18"/>
  <c r="I67" i="18"/>
  <c r="J67" i="18"/>
  <c r="H67" i="18"/>
  <c r="G67" i="18"/>
  <c r="B67" i="18"/>
  <c r="C67" i="18"/>
  <c r="N66" i="18"/>
  <c r="M66" i="18"/>
  <c r="K66" i="18"/>
  <c r="L66" i="18"/>
  <c r="J66" i="18"/>
  <c r="I66" i="18"/>
  <c r="G66" i="18"/>
  <c r="H66" i="18"/>
  <c r="C66" i="18"/>
  <c r="B66" i="18"/>
  <c r="M65" i="18"/>
  <c r="N65" i="18" s="1"/>
  <c r="K65" i="18"/>
  <c r="L65" i="18" s="1"/>
  <c r="I65" i="18"/>
  <c r="J65" i="18" s="1"/>
  <c r="G65" i="18"/>
  <c r="H65" i="18" s="1"/>
  <c r="B65" i="18"/>
  <c r="C65" i="18" s="1"/>
  <c r="N64" i="18"/>
  <c r="M64" i="18"/>
  <c r="K64" i="18"/>
  <c r="L64" i="18" s="1"/>
  <c r="J64" i="18"/>
  <c r="I64" i="18"/>
  <c r="G64" i="18"/>
  <c r="H64" i="18" s="1"/>
  <c r="C64" i="18"/>
  <c r="B64" i="18"/>
  <c r="M63" i="18"/>
  <c r="N63" i="18"/>
  <c r="K63" i="18"/>
  <c r="L63" i="18" s="1"/>
  <c r="I63" i="18"/>
  <c r="J63" i="18"/>
  <c r="G63" i="18"/>
  <c r="H63" i="18" s="1"/>
  <c r="B63" i="18"/>
  <c r="C63" i="18"/>
  <c r="N62" i="18"/>
  <c r="M62" i="18"/>
  <c r="K62" i="18"/>
  <c r="L62" i="18" s="1"/>
  <c r="J62" i="18"/>
  <c r="I62" i="18"/>
  <c r="G62" i="18"/>
  <c r="H62" i="18" s="1"/>
  <c r="C62" i="18"/>
  <c r="B62" i="18"/>
  <c r="M61" i="18"/>
  <c r="N61" i="18"/>
  <c r="K61" i="18"/>
  <c r="L61" i="18" s="1"/>
  <c r="I61" i="18"/>
  <c r="J61" i="18" s="1"/>
  <c r="G61" i="18"/>
  <c r="H61" i="18" s="1"/>
  <c r="B61" i="18"/>
  <c r="C61" i="18" s="1"/>
  <c r="M60" i="18"/>
  <c r="N60" i="18" s="1"/>
  <c r="K60" i="18"/>
  <c r="L60" i="18" s="1"/>
  <c r="I60" i="18"/>
  <c r="J60" i="18" s="1"/>
  <c r="G60" i="18"/>
  <c r="H60" i="18" s="1"/>
  <c r="B60" i="18"/>
  <c r="C60" i="18" s="1"/>
  <c r="M59" i="18"/>
  <c r="N59" i="18"/>
  <c r="K59" i="18"/>
  <c r="L59" i="18" s="1"/>
  <c r="I59" i="18"/>
  <c r="J59" i="18"/>
  <c r="G59" i="18"/>
  <c r="H59" i="18" s="1"/>
  <c r="B59" i="18"/>
  <c r="C59" i="18"/>
  <c r="N58" i="18"/>
  <c r="M58" i="18"/>
  <c r="K58" i="18"/>
  <c r="L58" i="18"/>
  <c r="J58" i="18"/>
  <c r="I58" i="18"/>
  <c r="G58" i="18"/>
  <c r="H58" i="18"/>
  <c r="C58" i="18"/>
  <c r="B58" i="18"/>
  <c r="M57" i="18"/>
  <c r="N57" i="18"/>
  <c r="K57" i="18"/>
  <c r="L57" i="18" s="1"/>
  <c r="I57" i="18"/>
  <c r="J57" i="18" s="1"/>
  <c r="G57" i="18"/>
  <c r="H57" i="18" s="1"/>
  <c r="B57" i="18"/>
  <c r="C57" i="18" s="1"/>
  <c r="M56" i="18"/>
  <c r="N56" i="18" s="1"/>
  <c r="K56" i="18"/>
  <c r="L56" i="18" s="1"/>
  <c r="I56" i="18"/>
  <c r="J56" i="18" s="1"/>
  <c r="G56" i="18"/>
  <c r="H56" i="18" s="1"/>
  <c r="B56" i="18"/>
  <c r="C56" i="18" s="1"/>
  <c r="M55" i="18"/>
  <c r="N55" i="18"/>
  <c r="K55" i="18"/>
  <c r="L55" i="18" s="1"/>
  <c r="I55" i="18"/>
  <c r="J55" i="18"/>
  <c r="G55" i="18"/>
  <c r="H55" i="18" s="1"/>
  <c r="B55" i="18"/>
  <c r="C55" i="18"/>
  <c r="N54" i="18"/>
  <c r="M54" i="18"/>
  <c r="K54" i="18"/>
  <c r="L54" i="18"/>
  <c r="J54" i="18"/>
  <c r="I54" i="18"/>
  <c r="G54" i="18"/>
  <c r="H54" i="18"/>
  <c r="C54" i="18"/>
  <c r="B54" i="18"/>
  <c r="M53" i="18"/>
  <c r="N53" i="18"/>
  <c r="K53" i="18"/>
  <c r="L53" i="18" s="1"/>
  <c r="I53" i="18"/>
  <c r="J53" i="18" s="1"/>
  <c r="G53" i="18"/>
  <c r="H53" i="18" s="1"/>
  <c r="B53" i="18"/>
  <c r="C53" i="18" s="1"/>
  <c r="M52" i="18"/>
  <c r="N52" i="18" s="1"/>
  <c r="K52" i="18"/>
  <c r="L52" i="18" s="1"/>
  <c r="I52" i="18"/>
  <c r="J52" i="18" s="1"/>
  <c r="G52" i="18"/>
  <c r="H52" i="18" s="1"/>
  <c r="B52" i="18"/>
  <c r="C52" i="18" s="1"/>
  <c r="M51" i="18"/>
  <c r="N51" i="18"/>
  <c r="K51" i="18"/>
  <c r="L51" i="18" s="1"/>
  <c r="I51" i="18"/>
  <c r="J51" i="18"/>
  <c r="G51" i="18"/>
  <c r="H51" i="18" s="1"/>
  <c r="B51" i="18"/>
  <c r="C51" i="18"/>
  <c r="N50" i="18"/>
  <c r="M50" i="18"/>
  <c r="K50" i="18"/>
  <c r="L50" i="18"/>
  <c r="J50" i="18"/>
  <c r="I50" i="18"/>
  <c r="G50" i="18"/>
  <c r="H50" i="18"/>
  <c r="C50" i="18"/>
  <c r="B50" i="18"/>
  <c r="M49" i="18"/>
  <c r="N49" i="18"/>
  <c r="K49" i="18"/>
  <c r="L49" i="18" s="1"/>
  <c r="I49" i="18"/>
  <c r="J49" i="18" s="1"/>
  <c r="G49" i="18"/>
  <c r="H49" i="18" s="1"/>
  <c r="B49" i="18"/>
  <c r="C49" i="18" s="1"/>
  <c r="M48" i="18"/>
  <c r="N48" i="18" s="1"/>
  <c r="K48" i="18"/>
  <c r="L48" i="18" s="1"/>
  <c r="I48" i="18"/>
  <c r="J48" i="18" s="1"/>
  <c r="G48" i="18"/>
  <c r="H48" i="18" s="1"/>
  <c r="B48" i="18"/>
  <c r="C48" i="18" s="1"/>
  <c r="M47" i="18"/>
  <c r="N47" i="18"/>
  <c r="K47" i="18"/>
  <c r="L47" i="18" s="1"/>
  <c r="I47" i="18"/>
  <c r="J47" i="18"/>
  <c r="G47" i="18"/>
  <c r="H47" i="18" s="1"/>
  <c r="B47" i="18"/>
  <c r="C47" i="18"/>
  <c r="N46" i="18"/>
  <c r="M46" i="18"/>
  <c r="K46" i="18"/>
  <c r="L46" i="18"/>
  <c r="J46" i="18"/>
  <c r="I46" i="18"/>
  <c r="G46" i="18"/>
  <c r="H46" i="18"/>
  <c r="C46" i="18"/>
  <c r="B46" i="18"/>
  <c r="M45" i="18"/>
  <c r="N45" i="18"/>
  <c r="K45" i="18"/>
  <c r="L45" i="18" s="1"/>
  <c r="I45" i="18"/>
  <c r="J45" i="18" s="1"/>
  <c r="G45" i="18"/>
  <c r="H45" i="18" s="1"/>
  <c r="B45" i="18"/>
  <c r="C45" i="18" s="1"/>
  <c r="M44" i="18"/>
  <c r="N44" i="18" s="1"/>
  <c r="K44" i="18"/>
  <c r="L44" i="18" s="1"/>
  <c r="I44" i="18"/>
  <c r="J44" i="18" s="1"/>
  <c r="G44" i="18"/>
  <c r="H44" i="18" s="1"/>
  <c r="B44" i="18"/>
  <c r="C44" i="18" s="1"/>
  <c r="M43" i="18"/>
  <c r="N43" i="18"/>
  <c r="K43" i="18"/>
  <c r="L43" i="18" s="1"/>
  <c r="I43" i="18"/>
  <c r="J43" i="18"/>
  <c r="G43" i="18"/>
  <c r="H43" i="18" s="1"/>
  <c r="B43" i="18"/>
  <c r="C43" i="18"/>
  <c r="N42" i="18"/>
  <c r="M42" i="18"/>
  <c r="K42" i="18"/>
  <c r="L42" i="18"/>
  <c r="J42" i="18"/>
  <c r="I42" i="18"/>
  <c r="G42" i="18"/>
  <c r="H42" i="18"/>
  <c r="C42" i="18"/>
  <c r="B42" i="18"/>
  <c r="M41" i="18"/>
  <c r="N41" i="18"/>
  <c r="K41" i="18"/>
  <c r="L41" i="18" s="1"/>
  <c r="I41" i="18"/>
  <c r="J41" i="18" s="1"/>
  <c r="G41" i="18"/>
  <c r="H41" i="18" s="1"/>
  <c r="B41" i="18"/>
  <c r="C41" i="18" s="1"/>
  <c r="M40" i="18"/>
  <c r="N40" i="18" s="1"/>
  <c r="K40" i="18"/>
  <c r="L40" i="18" s="1"/>
  <c r="I40" i="18"/>
  <c r="J40" i="18" s="1"/>
  <c r="G40" i="18"/>
  <c r="H40" i="18" s="1"/>
  <c r="B40" i="18"/>
  <c r="C40" i="18" s="1"/>
  <c r="M39" i="18"/>
  <c r="N39" i="18"/>
  <c r="K39" i="18"/>
  <c r="L39" i="18" s="1"/>
  <c r="I39" i="18"/>
  <c r="J39" i="18"/>
  <c r="G39" i="18"/>
  <c r="H39" i="18" s="1"/>
  <c r="B39" i="18"/>
  <c r="C39" i="18"/>
  <c r="N38" i="18"/>
  <c r="M38" i="18"/>
  <c r="K38" i="18"/>
  <c r="L38" i="18"/>
  <c r="J38" i="18"/>
  <c r="I38" i="18"/>
  <c r="G38" i="18"/>
  <c r="H38" i="18"/>
  <c r="C38" i="18"/>
  <c r="B38" i="18"/>
  <c r="M37" i="18"/>
  <c r="N37" i="18"/>
  <c r="K37" i="18"/>
  <c r="L37" i="18" s="1"/>
  <c r="I37" i="18"/>
  <c r="J37" i="18" s="1"/>
  <c r="G37" i="18"/>
  <c r="H37" i="18" s="1"/>
  <c r="B37" i="18"/>
  <c r="C37" i="18" s="1"/>
  <c r="M36" i="18"/>
  <c r="N36" i="18" s="1"/>
  <c r="K36" i="18"/>
  <c r="L36" i="18" s="1"/>
  <c r="I36" i="18"/>
  <c r="J36" i="18" s="1"/>
  <c r="G36" i="18"/>
  <c r="H36" i="18" s="1"/>
  <c r="B36" i="18"/>
  <c r="C36" i="18" s="1"/>
  <c r="M35" i="18"/>
  <c r="N35" i="18"/>
  <c r="K35" i="18"/>
  <c r="L35" i="18" s="1"/>
  <c r="I35" i="18"/>
  <c r="J35" i="18"/>
  <c r="G35" i="18"/>
  <c r="H35" i="18" s="1"/>
  <c r="B35" i="18"/>
  <c r="C35" i="18"/>
  <c r="N34" i="18"/>
  <c r="M34" i="18"/>
  <c r="K34" i="18"/>
  <c r="L34" i="18"/>
  <c r="J34" i="18"/>
  <c r="I34" i="18"/>
  <c r="G34" i="18"/>
  <c r="H34" i="18"/>
  <c r="C34" i="18"/>
  <c r="B34" i="18"/>
  <c r="M33" i="18"/>
  <c r="N33" i="18"/>
  <c r="K33" i="18"/>
  <c r="L33" i="18" s="1"/>
  <c r="I33" i="18"/>
  <c r="J33" i="18" s="1"/>
  <c r="G33" i="18"/>
  <c r="H33" i="18" s="1"/>
  <c r="B33" i="18"/>
  <c r="C33" i="18" s="1"/>
  <c r="M32" i="18"/>
  <c r="N32" i="18" s="1"/>
  <c r="K32" i="18"/>
  <c r="L32" i="18" s="1"/>
  <c r="I32" i="18"/>
  <c r="J32" i="18" s="1"/>
  <c r="G32" i="18"/>
  <c r="H32" i="18" s="1"/>
  <c r="B32" i="18"/>
  <c r="C32" i="18" s="1"/>
  <c r="M31" i="18"/>
  <c r="N31" i="18"/>
  <c r="K31" i="18"/>
  <c r="L31" i="18" s="1"/>
  <c r="I31" i="18"/>
  <c r="J31" i="18"/>
  <c r="G31" i="18"/>
  <c r="H31" i="18" s="1"/>
  <c r="B31" i="18"/>
  <c r="C31" i="18"/>
  <c r="N30" i="18"/>
  <c r="M30" i="18"/>
  <c r="K30" i="18"/>
  <c r="L30" i="18"/>
  <c r="J30" i="18"/>
  <c r="I30" i="18"/>
  <c r="G30" i="18"/>
  <c r="H30" i="18"/>
  <c r="C30" i="18"/>
  <c r="B30" i="18"/>
  <c r="M29" i="18"/>
  <c r="N29" i="18"/>
  <c r="K29" i="18"/>
  <c r="L29" i="18" s="1"/>
  <c r="I29" i="18"/>
  <c r="J29" i="18" s="1"/>
  <c r="G29" i="18"/>
  <c r="H29" i="18" s="1"/>
  <c r="B29" i="18"/>
  <c r="C29" i="18" s="1"/>
  <c r="M28" i="18"/>
  <c r="N28" i="18" s="1"/>
  <c r="K28" i="18"/>
  <c r="L28" i="18" s="1"/>
  <c r="I28" i="18"/>
  <c r="J28" i="18" s="1"/>
  <c r="G28" i="18"/>
  <c r="H28" i="18" s="1"/>
  <c r="B28" i="18"/>
  <c r="C28" i="18" s="1"/>
  <c r="M27" i="18"/>
  <c r="N27" i="18"/>
  <c r="K27" i="18"/>
  <c r="L27" i="18" s="1"/>
  <c r="I27" i="18"/>
  <c r="J27" i="18"/>
  <c r="G27" i="18"/>
  <c r="H27" i="18" s="1"/>
  <c r="B27" i="18"/>
  <c r="C27" i="18"/>
  <c r="N26" i="18"/>
  <c r="M26" i="18"/>
  <c r="K26" i="18"/>
  <c r="L26" i="18"/>
  <c r="J26" i="18"/>
  <c r="I26" i="18"/>
  <c r="G26" i="18"/>
  <c r="H26" i="18"/>
  <c r="C26" i="18"/>
  <c r="B26" i="18"/>
  <c r="M25" i="18"/>
  <c r="N25" i="18" s="1"/>
  <c r="K25" i="18"/>
  <c r="L25" i="18" s="1"/>
  <c r="I25" i="18"/>
  <c r="J25" i="18" s="1"/>
  <c r="G25" i="18"/>
  <c r="H25" i="18" s="1"/>
  <c r="B25" i="18"/>
  <c r="C25" i="18" s="1"/>
  <c r="M24" i="18"/>
  <c r="N24" i="18" s="1"/>
  <c r="K24" i="18"/>
  <c r="L24" i="18" s="1"/>
  <c r="I24" i="18"/>
  <c r="J24" i="18" s="1"/>
  <c r="G24" i="18"/>
  <c r="H24" i="18" s="1"/>
  <c r="B24" i="18"/>
  <c r="C24" i="18" s="1"/>
  <c r="M23" i="18"/>
  <c r="N23" i="18"/>
  <c r="K23" i="18"/>
  <c r="L23" i="18" s="1"/>
  <c r="I23" i="18"/>
  <c r="J23" i="18"/>
  <c r="G23" i="18"/>
  <c r="H23" i="18" s="1"/>
  <c r="B23" i="18"/>
  <c r="C23" i="18"/>
  <c r="N22" i="18"/>
  <c r="M22" i="18"/>
  <c r="K22" i="18"/>
  <c r="L22" i="18" s="1"/>
  <c r="J22" i="18"/>
  <c r="I22" i="18"/>
  <c r="G22" i="18"/>
  <c r="H22" i="18" s="1"/>
  <c r="C22" i="18"/>
  <c r="B22" i="18"/>
  <c r="M21" i="18"/>
  <c r="N21" i="18" s="1"/>
  <c r="K21" i="18"/>
  <c r="L21" i="18" s="1"/>
  <c r="J21" i="18"/>
  <c r="I21" i="18"/>
  <c r="G21" i="18"/>
  <c r="H21" i="18" s="1"/>
  <c r="C21" i="18"/>
  <c r="B21" i="18"/>
  <c r="M20" i="18"/>
  <c r="N20" i="18" s="1"/>
  <c r="L20" i="18"/>
  <c r="K20" i="18"/>
  <c r="J20" i="18"/>
  <c r="I20" i="18"/>
  <c r="G20" i="18"/>
  <c r="H20" i="18" s="1"/>
  <c r="C20" i="18"/>
  <c r="B20" i="18"/>
  <c r="M19" i="18"/>
  <c r="N19" i="18" s="1"/>
  <c r="L19" i="18"/>
  <c r="K19" i="18"/>
  <c r="I19" i="18"/>
  <c r="J19" i="18" s="1"/>
  <c r="H19" i="18"/>
  <c r="G19" i="18"/>
  <c r="B19" i="18"/>
  <c r="C19" i="18" s="1"/>
  <c r="M18" i="18"/>
  <c r="N18" i="18" s="1"/>
  <c r="L18" i="18"/>
  <c r="K18" i="18"/>
  <c r="I18" i="18"/>
  <c r="J18" i="18" s="1"/>
  <c r="H18" i="18"/>
  <c r="G18" i="18"/>
  <c r="B18" i="18"/>
  <c r="C18" i="18" s="1"/>
  <c r="M17" i="18"/>
  <c r="N17" i="18" s="1"/>
  <c r="K17" i="18"/>
  <c r="L17" i="18" s="1"/>
  <c r="I17" i="18"/>
  <c r="J17" i="18" s="1"/>
  <c r="G17" i="18"/>
  <c r="H17" i="18" s="1"/>
  <c r="B17" i="18"/>
  <c r="C17" i="18" s="1"/>
  <c r="N16" i="18"/>
  <c r="M16" i="18"/>
  <c r="K16" i="18"/>
  <c r="L16" i="18"/>
  <c r="J16" i="18"/>
  <c r="I16" i="18"/>
  <c r="G16" i="18"/>
  <c r="H16" i="18"/>
  <c r="C16" i="18"/>
  <c r="B16" i="18"/>
  <c r="M15" i="18"/>
  <c r="N15" i="18" s="1"/>
  <c r="L15" i="18"/>
  <c r="K15" i="18"/>
  <c r="I15" i="18"/>
  <c r="J15" i="18" s="1"/>
  <c r="H15" i="18"/>
  <c r="G15" i="18"/>
  <c r="B15" i="18"/>
  <c r="C15" i="18" s="1"/>
  <c r="M14" i="18"/>
  <c r="N14" i="18" s="1"/>
  <c r="L14" i="18"/>
  <c r="K14" i="18"/>
  <c r="I14" i="18"/>
  <c r="J14" i="18" s="1"/>
  <c r="H14" i="18"/>
  <c r="G14" i="18"/>
  <c r="B14" i="18"/>
  <c r="C14" i="18" s="1"/>
  <c r="M13" i="18"/>
  <c r="N13" i="18" s="1"/>
  <c r="K13" i="18"/>
  <c r="L13" i="18" s="1"/>
  <c r="I13" i="18"/>
  <c r="J13" i="18" s="1"/>
  <c r="G13" i="18"/>
  <c r="H13" i="18" s="1"/>
  <c r="B13" i="18"/>
  <c r="C13" i="18" s="1"/>
  <c r="N12" i="18"/>
  <c r="M12" i="18"/>
  <c r="K12" i="18"/>
  <c r="L12" i="18"/>
  <c r="J12" i="18"/>
  <c r="I12" i="18"/>
  <c r="G12" i="18"/>
  <c r="H12" i="18"/>
  <c r="C12" i="18"/>
  <c r="B12" i="18"/>
  <c r="M11" i="18"/>
  <c r="N11" i="18" s="1"/>
  <c r="L11" i="18"/>
  <c r="K11" i="18"/>
  <c r="I11" i="18"/>
  <c r="J11" i="18" s="1"/>
  <c r="H11" i="18"/>
  <c r="G11" i="18"/>
  <c r="B11" i="18"/>
  <c r="C11" i="18" s="1"/>
  <c r="M10" i="18"/>
  <c r="N10" i="18" s="1"/>
  <c r="L10" i="18"/>
  <c r="K10" i="18"/>
  <c r="I10" i="18"/>
  <c r="J10" i="18" s="1"/>
  <c r="H10" i="18"/>
  <c r="G10" i="18"/>
  <c r="B10" i="18"/>
  <c r="C10" i="18" s="1"/>
  <c r="A10" i="18"/>
  <c r="M9" i="18"/>
  <c r="N9" i="18" s="1"/>
  <c r="K9" i="18"/>
  <c r="L9" i="18"/>
  <c r="I9" i="18"/>
  <c r="J9" i="18" s="1"/>
  <c r="G9" i="18"/>
  <c r="H9" i="18"/>
  <c r="B9" i="18"/>
  <c r="C9" i="18" s="1"/>
  <c r="M8" i="18"/>
  <c r="N8" i="18"/>
  <c r="K8" i="18"/>
  <c r="I8" i="18"/>
  <c r="J8" i="18"/>
  <c r="G8" i="18"/>
  <c r="H8" i="18" s="1"/>
  <c r="B8" i="18"/>
  <c r="C8" i="18"/>
  <c r="M7" i="18"/>
  <c r="K7" i="18"/>
  <c r="L7" i="18"/>
  <c r="I7" i="18"/>
  <c r="J7" i="18" s="1"/>
  <c r="G7" i="18"/>
  <c r="H7" i="18"/>
  <c r="B7" i="18"/>
  <c r="M6" i="18"/>
  <c r="L6" i="18"/>
  <c r="K6" i="18"/>
  <c r="I6" i="18"/>
  <c r="G6" i="18"/>
  <c r="B6" i="18"/>
  <c r="N5" i="18"/>
  <c r="K5" i="18"/>
  <c r="L5" i="18"/>
  <c r="I5" i="18"/>
  <c r="J5" i="18" s="1"/>
  <c r="G5" i="18"/>
  <c r="C5" i="18"/>
  <c r="G158" i="18"/>
  <c r="H158" i="18" s="1"/>
  <c r="C6" i="18"/>
  <c r="H5" i="18"/>
  <c r="N6" i="18"/>
  <c r="K6" i="19"/>
  <c r="C11" i="13"/>
  <c r="C12" i="13"/>
  <c r="A3" i="17"/>
  <c r="I156" i="18" l="1"/>
  <c r="J156" i="18" s="1"/>
  <c r="I158" i="18"/>
  <c r="J158" i="18" s="1"/>
  <c r="J6" i="18"/>
  <c r="H6" i="32"/>
  <c r="G6" i="32"/>
  <c r="J6" i="32"/>
  <c r="G165" i="18"/>
  <c r="B156" i="18"/>
  <c r="C156" i="18" s="1"/>
  <c r="C7" i="18"/>
  <c r="D15" i="34" s="1"/>
  <c r="E20" i="34" s="1"/>
  <c r="N6" i="32"/>
  <c r="I6" i="32"/>
  <c r="H160" i="18"/>
  <c r="M158" i="18"/>
  <c r="N158" i="18" s="1"/>
  <c r="M156" i="18"/>
  <c r="N156" i="18" s="1"/>
  <c r="N7" i="18"/>
  <c r="A156" i="18"/>
  <c r="F22" i="34"/>
  <c r="F22" i="17"/>
  <c r="K156" i="18"/>
  <c r="L156" i="18" s="1"/>
  <c r="L8" i="18"/>
  <c r="K158" i="18"/>
  <c r="L158" i="18" s="1"/>
  <c r="O6" i="32"/>
  <c r="B158" i="18"/>
  <c r="C158" i="18" s="1"/>
  <c r="G161" i="18"/>
  <c r="G156" i="18"/>
  <c r="H156" i="18" s="1"/>
  <c r="H6" i="18"/>
  <c r="E7" i="32"/>
  <c r="F7" i="32" s="1"/>
  <c r="B8" i="32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F7" i="19"/>
  <c r="G7" i="19" s="1"/>
  <c r="C8" i="19"/>
  <c r="H7" i="33"/>
  <c r="M7" i="33" s="1"/>
  <c r="H6" i="33"/>
  <c r="O6" i="33"/>
  <c r="C8" i="33"/>
  <c r="C9" i="33" l="1"/>
  <c r="C9" i="19"/>
  <c r="B9" i="32"/>
  <c r="E25" i="34"/>
  <c r="E25" i="17"/>
  <c r="D8" i="19"/>
  <c r="F8" i="19" s="1"/>
  <c r="G8" i="19" s="1"/>
  <c r="P7" i="19"/>
  <c r="O7" i="19"/>
  <c r="I7" i="19"/>
  <c r="J7" i="19"/>
  <c r="K7" i="19"/>
  <c r="H7" i="19"/>
  <c r="H7" i="32"/>
  <c r="M7" i="32" s="1"/>
  <c r="G7" i="32"/>
  <c r="L7" i="32" s="1"/>
  <c r="I7" i="32"/>
  <c r="O7" i="32"/>
  <c r="J7" i="32"/>
  <c r="N7" i="32"/>
  <c r="F20" i="34"/>
  <c r="F20" i="17"/>
  <c r="E30" i="34"/>
  <c r="E30" i="17"/>
  <c r="C161" i="18"/>
  <c r="D160" i="18"/>
  <c r="D14" i="34"/>
  <c r="D14" i="17"/>
  <c r="M6" i="32"/>
  <c r="D8" i="33"/>
  <c r="E27" i="34"/>
  <c r="E27" i="17"/>
  <c r="H27" i="17" s="1"/>
  <c r="D15" i="17"/>
  <c r="E20" i="17" s="1"/>
  <c r="L6" i="32"/>
  <c r="F21" i="34"/>
  <c r="F21" i="17"/>
  <c r="M6" i="33"/>
  <c r="E22" i="34"/>
  <c r="E22" i="17"/>
  <c r="F30" i="34"/>
  <c r="F30" i="17"/>
  <c r="F27" i="34"/>
  <c r="F27" i="17"/>
  <c r="C8" i="32"/>
  <c r="E21" i="34"/>
  <c r="E21" i="17"/>
  <c r="H8" i="19" l="1"/>
  <c r="M8" i="19" s="1"/>
  <c r="I8" i="19"/>
  <c r="N8" i="19" s="1"/>
  <c r="J8" i="19"/>
  <c r="K8" i="19"/>
  <c r="F26" i="34"/>
  <c r="F9" i="19"/>
  <c r="G9" i="19" s="1"/>
  <c r="C10" i="19"/>
  <c r="H24" i="17"/>
  <c r="G21" i="17"/>
  <c r="G20" i="17"/>
  <c r="M7" i="19"/>
  <c r="D9" i="19"/>
  <c r="B10" i="32"/>
  <c r="C10" i="33"/>
  <c r="D9" i="33"/>
  <c r="F9" i="33" s="1"/>
  <c r="G9" i="33" s="1"/>
  <c r="K8" i="32"/>
  <c r="L8" i="33"/>
  <c r="F26" i="17"/>
  <c r="N7" i="19"/>
  <c r="L8" i="19"/>
  <c r="P8" i="19"/>
  <c r="O8" i="19"/>
  <c r="E8" i="32"/>
  <c r="F8" i="32" s="1"/>
  <c r="O8" i="32" s="1"/>
  <c r="F8" i="33"/>
  <c r="G8" i="33" s="1"/>
  <c r="P8" i="33" s="1"/>
  <c r="H9" i="33" l="1"/>
  <c r="M9" i="33" s="1"/>
  <c r="I9" i="33"/>
  <c r="N9" i="33" s="1"/>
  <c r="J9" i="33"/>
  <c r="K9" i="33"/>
  <c r="F10" i="33"/>
  <c r="G10" i="33" s="1"/>
  <c r="C11" i="33"/>
  <c r="L9" i="19"/>
  <c r="O9" i="19"/>
  <c r="P9" i="19"/>
  <c r="H9" i="19"/>
  <c r="I9" i="19"/>
  <c r="K9" i="19"/>
  <c r="J9" i="19"/>
  <c r="H8" i="32"/>
  <c r="G8" i="32"/>
  <c r="J8" i="32"/>
  <c r="I8" i="32"/>
  <c r="C9" i="32"/>
  <c r="O9" i="33"/>
  <c r="P9" i="33"/>
  <c r="L9" i="33"/>
  <c r="H8" i="33"/>
  <c r="D10" i="33"/>
  <c r="I8" i="33"/>
  <c r="J8" i="33"/>
  <c r="K8" i="33"/>
  <c r="O8" i="33"/>
  <c r="N8" i="32"/>
  <c r="B11" i="32"/>
  <c r="C11" i="19"/>
  <c r="D10" i="19"/>
  <c r="B12" i="32" l="1"/>
  <c r="N8" i="33"/>
  <c r="H10" i="33"/>
  <c r="M10" i="33" s="1"/>
  <c r="I10" i="33"/>
  <c r="N10" i="33" s="1"/>
  <c r="K10" i="33"/>
  <c r="J10" i="33"/>
  <c r="L8" i="32"/>
  <c r="L10" i="19"/>
  <c r="P10" i="19"/>
  <c r="D11" i="33"/>
  <c r="P10" i="33"/>
  <c r="L10" i="33"/>
  <c r="O10" i="33"/>
  <c r="M8" i="33"/>
  <c r="K9" i="32"/>
  <c r="O9" i="32"/>
  <c r="E9" i="32"/>
  <c r="F9" i="32" s="1"/>
  <c r="N9" i="32" s="1"/>
  <c r="M8" i="32"/>
  <c r="M9" i="19"/>
  <c r="C12" i="19"/>
  <c r="F10" i="19"/>
  <c r="G10" i="19" s="1"/>
  <c r="D11" i="19" s="1"/>
  <c r="N9" i="19"/>
  <c r="F11" i="33"/>
  <c r="G11" i="33" s="1"/>
  <c r="C12" i="33"/>
  <c r="L11" i="19" l="1"/>
  <c r="F11" i="19"/>
  <c r="G11" i="19" s="1"/>
  <c r="P11" i="33"/>
  <c r="L11" i="33"/>
  <c r="O11" i="33"/>
  <c r="O10" i="19"/>
  <c r="D12" i="19"/>
  <c r="H10" i="19"/>
  <c r="I10" i="19"/>
  <c r="J10" i="19"/>
  <c r="K10" i="19"/>
  <c r="C13" i="33"/>
  <c r="C13" i="19"/>
  <c r="F12" i="19"/>
  <c r="G12" i="19" s="1"/>
  <c r="B13" i="32"/>
  <c r="H11" i="33"/>
  <c r="I11" i="33"/>
  <c r="J11" i="33"/>
  <c r="K11" i="33"/>
  <c r="H9" i="32"/>
  <c r="G9" i="32"/>
  <c r="J9" i="32"/>
  <c r="I9" i="32"/>
  <c r="C10" i="32"/>
  <c r="D12" i="33"/>
  <c r="F12" i="33" s="1"/>
  <c r="G12" i="33" s="1"/>
  <c r="H12" i="33" l="1"/>
  <c r="I12" i="33"/>
  <c r="K12" i="33"/>
  <c r="J12" i="33"/>
  <c r="D13" i="33"/>
  <c r="K12" i="19"/>
  <c r="H12" i="19"/>
  <c r="M12" i="19" s="1"/>
  <c r="J12" i="19"/>
  <c r="I12" i="19"/>
  <c r="N12" i="19" s="1"/>
  <c r="N11" i="33"/>
  <c r="B14" i="32"/>
  <c r="C14" i="19"/>
  <c r="L12" i="19"/>
  <c r="P12" i="19"/>
  <c r="O12" i="19"/>
  <c r="M9" i="32"/>
  <c r="M10" i="19"/>
  <c r="M11" i="33"/>
  <c r="D13" i="19"/>
  <c r="K11" i="19"/>
  <c r="H11" i="19"/>
  <c r="M11" i="19" s="1"/>
  <c r="J11" i="19"/>
  <c r="I11" i="19"/>
  <c r="N11" i="19" s="1"/>
  <c r="O11" i="19"/>
  <c r="K10" i="32"/>
  <c r="E10" i="32"/>
  <c r="F10" i="32" s="1"/>
  <c r="P12" i="33"/>
  <c r="O12" i="33"/>
  <c r="L12" i="33"/>
  <c r="L9" i="32"/>
  <c r="F13" i="33"/>
  <c r="G13" i="33" s="1"/>
  <c r="C14" i="33"/>
  <c r="N10" i="19"/>
  <c r="P11" i="19"/>
  <c r="F14" i="33" l="1"/>
  <c r="G14" i="33" s="1"/>
  <c r="C15" i="33"/>
  <c r="G10" i="32"/>
  <c r="H10" i="32"/>
  <c r="J10" i="32"/>
  <c r="I10" i="32"/>
  <c r="C11" i="32"/>
  <c r="C15" i="19"/>
  <c r="N12" i="33"/>
  <c r="H13" i="33"/>
  <c r="I13" i="33"/>
  <c r="K13" i="33"/>
  <c r="J13" i="33"/>
  <c r="N10" i="32"/>
  <c r="L13" i="19"/>
  <c r="P13" i="19"/>
  <c r="F13" i="19"/>
  <c r="G13" i="19" s="1"/>
  <c r="O13" i="33"/>
  <c r="P13" i="33"/>
  <c r="L13" i="33"/>
  <c r="D14" i="33"/>
  <c r="O10" i="32"/>
  <c r="B15" i="32"/>
  <c r="M12" i="33"/>
  <c r="D14" i="19"/>
  <c r="N13" i="33" l="1"/>
  <c r="M10" i="32"/>
  <c r="L14" i="19"/>
  <c r="B16" i="32"/>
  <c r="H13" i="19"/>
  <c r="I13" i="19"/>
  <c r="D15" i="19"/>
  <c r="K13" i="19"/>
  <c r="J13" i="19"/>
  <c r="O13" i="19"/>
  <c r="M13" i="33"/>
  <c r="C16" i="19"/>
  <c r="K11" i="32"/>
  <c r="E11" i="32"/>
  <c r="F11" i="32" s="1"/>
  <c r="L10" i="32"/>
  <c r="F15" i="33"/>
  <c r="G15" i="33" s="1"/>
  <c r="C16" i="33"/>
  <c r="D15" i="33"/>
  <c r="F14" i="19"/>
  <c r="G14" i="19" s="1"/>
  <c r="H14" i="33"/>
  <c r="M14" i="33" s="1"/>
  <c r="I14" i="33"/>
  <c r="K14" i="33"/>
  <c r="J14" i="33"/>
  <c r="O14" i="33"/>
  <c r="L14" i="33"/>
  <c r="P14" i="33"/>
  <c r="H15" i="33" l="1"/>
  <c r="M15" i="33" s="1"/>
  <c r="I15" i="33"/>
  <c r="K15" i="33"/>
  <c r="J15" i="33"/>
  <c r="H11" i="32"/>
  <c r="G11" i="32"/>
  <c r="I11" i="32"/>
  <c r="J11" i="32"/>
  <c r="C12" i="32"/>
  <c r="C17" i="19"/>
  <c r="P15" i="19"/>
  <c r="L15" i="19"/>
  <c r="D16" i="19"/>
  <c r="H14" i="19"/>
  <c r="M14" i="19" s="1"/>
  <c r="I14" i="19"/>
  <c r="N14" i="19" s="1"/>
  <c r="J14" i="19"/>
  <c r="K14" i="19"/>
  <c r="N11" i="32"/>
  <c r="F15" i="19"/>
  <c r="G15" i="19" s="1"/>
  <c r="N13" i="19"/>
  <c r="O14" i="19"/>
  <c r="N14" i="33"/>
  <c r="P15" i="33"/>
  <c r="O15" i="33"/>
  <c r="L15" i="33"/>
  <c r="M13" i="19"/>
  <c r="P14" i="19"/>
  <c r="D16" i="33"/>
  <c r="C17" i="33"/>
  <c r="O11" i="32"/>
  <c r="B17" i="32"/>
  <c r="L16" i="33" l="1"/>
  <c r="L16" i="19"/>
  <c r="O16" i="19"/>
  <c r="K12" i="32"/>
  <c r="E12" i="32"/>
  <c r="F12" i="32" s="1"/>
  <c r="N15" i="33"/>
  <c r="D17" i="19"/>
  <c r="I15" i="19"/>
  <c r="K15" i="19"/>
  <c r="J15" i="19"/>
  <c r="H15" i="19"/>
  <c r="M11" i="32"/>
  <c r="B18" i="32"/>
  <c r="C18" i="33"/>
  <c r="F16" i="19"/>
  <c r="G16" i="19" s="1"/>
  <c r="F16" i="33"/>
  <c r="G16" i="33" s="1"/>
  <c r="O15" i="19"/>
  <c r="C18" i="19"/>
  <c r="L11" i="32"/>
  <c r="H16" i="33" l="1"/>
  <c r="M16" i="33" s="1"/>
  <c r="I16" i="33"/>
  <c r="J16" i="33"/>
  <c r="K16" i="33"/>
  <c r="M15" i="19"/>
  <c r="L17" i="19"/>
  <c r="P17" i="19"/>
  <c r="C19" i="19"/>
  <c r="D17" i="33"/>
  <c r="B19" i="32"/>
  <c r="H12" i="32"/>
  <c r="M12" i="32" s="1"/>
  <c r="G12" i="32"/>
  <c r="L12" i="32" s="1"/>
  <c r="J12" i="32"/>
  <c r="I12" i="32"/>
  <c r="C13" i="32"/>
  <c r="F17" i="19"/>
  <c r="G17" i="19" s="1"/>
  <c r="D18" i="19"/>
  <c r="H16" i="19"/>
  <c r="M16" i="19" s="1"/>
  <c r="I16" i="19"/>
  <c r="N16" i="19" s="1"/>
  <c r="K16" i="19"/>
  <c r="J16" i="19"/>
  <c r="N12" i="32"/>
  <c r="P16" i="19"/>
  <c r="O16" i="33"/>
  <c r="C19" i="33"/>
  <c r="N15" i="19"/>
  <c r="O12" i="32"/>
  <c r="P16" i="33"/>
  <c r="C20" i="19" l="1"/>
  <c r="L18" i="19"/>
  <c r="B20" i="32"/>
  <c r="F18" i="19"/>
  <c r="G18" i="19" s="1"/>
  <c r="N16" i="33"/>
  <c r="H17" i="19"/>
  <c r="M17" i="19" s="1"/>
  <c r="I17" i="19"/>
  <c r="N17" i="19" s="1"/>
  <c r="K17" i="19"/>
  <c r="J17" i="19"/>
  <c r="O17" i="19"/>
  <c r="C20" i="33"/>
  <c r="K13" i="32"/>
  <c r="N13" i="32"/>
  <c r="E13" i="32"/>
  <c r="F13" i="32" s="1"/>
  <c r="P17" i="33"/>
  <c r="O17" i="33"/>
  <c r="L17" i="33"/>
  <c r="F17" i="33"/>
  <c r="G17" i="33" s="1"/>
  <c r="H18" i="19" l="1"/>
  <c r="M18" i="19" s="1"/>
  <c r="I18" i="19"/>
  <c r="N18" i="19" s="1"/>
  <c r="J18" i="19"/>
  <c r="K18" i="19"/>
  <c r="O18" i="19"/>
  <c r="B21" i="32"/>
  <c r="H17" i="33"/>
  <c r="M17" i="33" s="1"/>
  <c r="I17" i="33"/>
  <c r="N17" i="33" s="1"/>
  <c r="K17" i="33"/>
  <c r="J17" i="33"/>
  <c r="D18" i="33"/>
  <c r="G13" i="32"/>
  <c r="L13" i="32" s="1"/>
  <c r="H13" i="32"/>
  <c r="M13" i="32" s="1"/>
  <c r="J13" i="32"/>
  <c r="I13" i="32"/>
  <c r="C14" i="32"/>
  <c r="C21" i="33"/>
  <c r="D19" i="19"/>
  <c r="C21" i="19"/>
  <c r="O13" i="32"/>
  <c r="P18" i="19"/>
  <c r="C22" i="19" l="1"/>
  <c r="K14" i="32"/>
  <c r="O14" i="32"/>
  <c r="E14" i="32"/>
  <c r="F14" i="32" s="1"/>
  <c r="B22" i="32"/>
  <c r="L19" i="19"/>
  <c r="F19" i="19"/>
  <c r="G19" i="19" s="1"/>
  <c r="L18" i="33"/>
  <c r="F18" i="33"/>
  <c r="G18" i="33" s="1"/>
  <c r="C22" i="33"/>
  <c r="H18" i="33" l="1"/>
  <c r="M18" i="33" s="1"/>
  <c r="I18" i="33"/>
  <c r="N18" i="33" s="1"/>
  <c r="K18" i="33"/>
  <c r="J18" i="33"/>
  <c r="D19" i="33"/>
  <c r="K19" i="19"/>
  <c r="H19" i="19"/>
  <c r="M19" i="19" s="1"/>
  <c r="J19" i="19"/>
  <c r="I19" i="19"/>
  <c r="N19" i="19" s="1"/>
  <c r="D20" i="19"/>
  <c r="B23" i="32"/>
  <c r="O18" i="33"/>
  <c r="C23" i="33"/>
  <c r="O19" i="19"/>
  <c r="H14" i="32"/>
  <c r="M14" i="32" s="1"/>
  <c r="G14" i="32"/>
  <c r="L14" i="32" s="1"/>
  <c r="I14" i="32"/>
  <c r="J14" i="32"/>
  <c r="C15" i="32"/>
  <c r="C23" i="19"/>
  <c r="P18" i="33"/>
  <c r="P19" i="19"/>
  <c r="N14" i="32"/>
  <c r="K15" i="32" l="1"/>
  <c r="E15" i="32"/>
  <c r="F15" i="32" s="1"/>
  <c r="L20" i="19"/>
  <c r="F20" i="19"/>
  <c r="G20" i="19" s="1"/>
  <c r="C24" i="19"/>
  <c r="B24" i="32"/>
  <c r="L19" i="33"/>
  <c r="F19" i="33"/>
  <c r="G19" i="33" s="1"/>
  <c r="C24" i="33"/>
  <c r="H19" i="33" l="1"/>
  <c r="M19" i="33" s="1"/>
  <c r="I19" i="33"/>
  <c r="N19" i="33" s="1"/>
  <c r="K19" i="33"/>
  <c r="J19" i="33"/>
  <c r="D20" i="33"/>
  <c r="B25" i="32"/>
  <c r="K20" i="19"/>
  <c r="H20" i="19"/>
  <c r="M20" i="19" s="1"/>
  <c r="J20" i="19"/>
  <c r="I20" i="19"/>
  <c r="N20" i="19" s="1"/>
  <c r="D21" i="19"/>
  <c r="H15" i="32"/>
  <c r="M15" i="32" s="1"/>
  <c r="G15" i="32"/>
  <c r="L15" i="32" s="1"/>
  <c r="I15" i="32"/>
  <c r="J15" i="32"/>
  <c r="C16" i="32"/>
  <c r="O19" i="33"/>
  <c r="O20" i="19"/>
  <c r="N15" i="32"/>
  <c r="C25" i="33"/>
  <c r="C25" i="19"/>
  <c r="P20" i="19"/>
  <c r="P19" i="33"/>
  <c r="O15" i="32"/>
  <c r="K16" i="32" l="1"/>
  <c r="E16" i="32"/>
  <c r="F16" i="32" s="1"/>
  <c r="B26" i="32"/>
  <c r="C26" i="19"/>
  <c r="L21" i="19"/>
  <c r="F21" i="19"/>
  <c r="G21" i="19" s="1"/>
  <c r="L20" i="33"/>
  <c r="F20" i="33"/>
  <c r="G20" i="33" s="1"/>
  <c r="C26" i="33"/>
  <c r="H20" i="33" l="1"/>
  <c r="M20" i="33" s="1"/>
  <c r="I20" i="33"/>
  <c r="N20" i="33" s="1"/>
  <c r="J20" i="33"/>
  <c r="K20" i="33"/>
  <c r="D21" i="33"/>
  <c r="H21" i="19"/>
  <c r="M21" i="19" s="1"/>
  <c r="I21" i="19"/>
  <c r="N21" i="19" s="1"/>
  <c r="K21" i="19"/>
  <c r="J21" i="19"/>
  <c r="D22" i="19"/>
  <c r="C27" i="19"/>
  <c r="H16" i="32"/>
  <c r="M16" i="32" s="1"/>
  <c r="G16" i="32"/>
  <c r="L16" i="32" s="1"/>
  <c r="J16" i="32"/>
  <c r="I16" i="32"/>
  <c r="C17" i="32"/>
  <c r="P21" i="19"/>
  <c r="N16" i="32"/>
  <c r="C27" i="33"/>
  <c r="O20" i="33"/>
  <c r="O21" i="19"/>
  <c r="B27" i="32"/>
  <c r="O16" i="32"/>
  <c r="P20" i="33"/>
  <c r="B28" i="32" l="1"/>
  <c r="C28" i="33"/>
  <c r="K17" i="32"/>
  <c r="E17" i="32"/>
  <c r="F17" i="32" s="1"/>
  <c r="L22" i="19"/>
  <c r="F22" i="19"/>
  <c r="G22" i="19" s="1"/>
  <c r="C28" i="19"/>
  <c r="P21" i="33"/>
  <c r="O21" i="33"/>
  <c r="L21" i="33"/>
  <c r="F21" i="33"/>
  <c r="G21" i="33" s="1"/>
  <c r="H22" i="19" l="1"/>
  <c r="M22" i="19" s="1"/>
  <c r="I22" i="19"/>
  <c r="N22" i="19" s="1"/>
  <c r="J22" i="19"/>
  <c r="K22" i="19"/>
  <c r="D23" i="19"/>
  <c r="G17" i="32"/>
  <c r="L17" i="32" s="1"/>
  <c r="H17" i="32"/>
  <c r="M17" i="32" s="1"/>
  <c r="J17" i="32"/>
  <c r="I17" i="32"/>
  <c r="C18" i="32"/>
  <c r="C29" i="33"/>
  <c r="O22" i="19"/>
  <c r="O17" i="32"/>
  <c r="H21" i="33"/>
  <c r="M21" i="33" s="1"/>
  <c r="I21" i="33"/>
  <c r="N21" i="33" s="1"/>
  <c r="J21" i="33"/>
  <c r="K21" i="33"/>
  <c r="D22" i="33"/>
  <c r="C29" i="19"/>
  <c r="P22" i="19"/>
  <c r="N17" i="32"/>
  <c r="B29" i="32"/>
  <c r="B30" i="32" l="1"/>
  <c r="K18" i="32"/>
  <c r="O18" i="32"/>
  <c r="E18" i="32"/>
  <c r="F18" i="32" s="1"/>
  <c r="C30" i="19"/>
  <c r="L22" i="33"/>
  <c r="F22" i="33"/>
  <c r="G22" i="33" s="1"/>
  <c r="L23" i="19"/>
  <c r="F23" i="19"/>
  <c r="G23" i="19" s="1"/>
  <c r="C30" i="33"/>
  <c r="I23" i="19" l="1"/>
  <c r="N23" i="19" s="1"/>
  <c r="K23" i="19"/>
  <c r="J23" i="19"/>
  <c r="H23" i="19"/>
  <c r="M23" i="19" s="1"/>
  <c r="D24" i="19"/>
  <c r="H22" i="33"/>
  <c r="M22" i="33" s="1"/>
  <c r="I22" i="33"/>
  <c r="N22" i="33" s="1"/>
  <c r="K22" i="33"/>
  <c r="J22" i="33"/>
  <c r="D23" i="33"/>
  <c r="C31" i="19"/>
  <c r="C31" i="33"/>
  <c r="O23" i="19"/>
  <c r="O22" i="33"/>
  <c r="H18" i="32"/>
  <c r="M18" i="32" s="1"/>
  <c r="G18" i="32"/>
  <c r="L18" i="32" s="1"/>
  <c r="I18" i="32"/>
  <c r="J18" i="32"/>
  <c r="C19" i="32"/>
  <c r="B31" i="32"/>
  <c r="P23" i="19"/>
  <c r="P22" i="33"/>
  <c r="N18" i="32"/>
  <c r="K19" i="32" l="1"/>
  <c r="E19" i="32"/>
  <c r="F19" i="32" s="1"/>
  <c r="C32" i="33"/>
  <c r="P23" i="33"/>
  <c r="O23" i="33"/>
  <c r="L23" i="33"/>
  <c r="F23" i="33"/>
  <c r="G23" i="33" s="1"/>
  <c r="B32" i="32"/>
  <c r="C32" i="19"/>
  <c r="L24" i="19"/>
  <c r="P24" i="19"/>
  <c r="F24" i="19"/>
  <c r="G24" i="19" s="1"/>
  <c r="B33" i="32" l="1"/>
  <c r="H19" i="32"/>
  <c r="M19" i="32" s="1"/>
  <c r="G19" i="32"/>
  <c r="L19" i="32" s="1"/>
  <c r="I19" i="32"/>
  <c r="J19" i="32"/>
  <c r="C20" i="32"/>
  <c r="N19" i="32"/>
  <c r="H24" i="19"/>
  <c r="M24" i="19" s="1"/>
  <c r="I24" i="19"/>
  <c r="N24" i="19" s="1"/>
  <c r="K24" i="19"/>
  <c r="J24" i="19"/>
  <c r="D25" i="19"/>
  <c r="C33" i="19"/>
  <c r="H23" i="33"/>
  <c r="M23" i="33" s="1"/>
  <c r="I23" i="33"/>
  <c r="N23" i="33" s="1"/>
  <c r="K23" i="33"/>
  <c r="J23" i="33"/>
  <c r="D24" i="33"/>
  <c r="C33" i="33"/>
  <c r="O19" i="32"/>
  <c r="O24" i="19"/>
  <c r="C34" i="19" l="1"/>
  <c r="K20" i="32"/>
  <c r="N20" i="32"/>
  <c r="E20" i="32"/>
  <c r="F20" i="32" s="1"/>
  <c r="P24" i="33"/>
  <c r="O24" i="33"/>
  <c r="L24" i="33"/>
  <c r="F24" i="33"/>
  <c r="G24" i="33" s="1"/>
  <c r="L25" i="19"/>
  <c r="O25" i="19"/>
  <c r="F25" i="19"/>
  <c r="G25" i="19" s="1"/>
  <c r="B34" i="32"/>
  <c r="C34" i="33"/>
  <c r="B35" i="32" l="1"/>
  <c r="C35" i="33"/>
  <c r="H25" i="19"/>
  <c r="M25" i="19" s="1"/>
  <c r="I25" i="19"/>
  <c r="N25" i="19" s="1"/>
  <c r="K25" i="19"/>
  <c r="J25" i="19"/>
  <c r="D26" i="19"/>
  <c r="H24" i="33"/>
  <c r="M24" i="33" s="1"/>
  <c r="I24" i="33"/>
  <c r="N24" i="33" s="1"/>
  <c r="J24" i="33"/>
  <c r="K24" i="33"/>
  <c r="D25" i="33"/>
  <c r="H20" i="32"/>
  <c r="M20" i="32" s="1"/>
  <c r="G20" i="32"/>
  <c r="L20" i="32" s="1"/>
  <c r="J20" i="32"/>
  <c r="I20" i="32"/>
  <c r="C21" i="32"/>
  <c r="C35" i="19"/>
  <c r="P25" i="19"/>
  <c r="O20" i="32"/>
  <c r="C36" i="19" l="1"/>
  <c r="O25" i="33"/>
  <c r="P25" i="33"/>
  <c r="L25" i="33"/>
  <c r="F25" i="33"/>
  <c r="G25" i="33" s="1"/>
  <c r="C36" i="33"/>
  <c r="K21" i="32"/>
  <c r="E21" i="32"/>
  <c r="F21" i="32" s="1"/>
  <c r="L26" i="19"/>
  <c r="F26" i="19"/>
  <c r="G26" i="19" s="1"/>
  <c r="B36" i="32"/>
  <c r="H26" i="19" l="1"/>
  <c r="M26" i="19" s="1"/>
  <c r="I26" i="19"/>
  <c r="N26" i="19" s="1"/>
  <c r="J26" i="19"/>
  <c r="K26" i="19"/>
  <c r="D27" i="19"/>
  <c r="G21" i="32"/>
  <c r="L21" i="32" s="1"/>
  <c r="H21" i="32"/>
  <c r="M21" i="32" s="1"/>
  <c r="J21" i="32"/>
  <c r="I21" i="32"/>
  <c r="C22" i="32"/>
  <c r="C37" i="33"/>
  <c r="P26" i="19"/>
  <c r="O21" i="32"/>
  <c r="B37" i="32"/>
  <c r="O26" i="19"/>
  <c r="N21" i="32"/>
  <c r="H25" i="33"/>
  <c r="M25" i="33" s="1"/>
  <c r="I25" i="33"/>
  <c r="N25" i="33" s="1"/>
  <c r="J25" i="33"/>
  <c r="K25" i="33"/>
  <c r="D26" i="33"/>
  <c r="C37" i="19"/>
  <c r="K22" i="32" l="1"/>
  <c r="E22" i="32"/>
  <c r="F22" i="32" s="1"/>
  <c r="C38" i="19"/>
  <c r="P26" i="33"/>
  <c r="O26" i="33"/>
  <c r="L26" i="33"/>
  <c r="F26" i="33"/>
  <c r="G26" i="33" s="1"/>
  <c r="B38" i="32"/>
  <c r="L27" i="19"/>
  <c r="F27" i="19"/>
  <c r="G27" i="19" s="1"/>
  <c r="C38" i="33"/>
  <c r="K27" i="19" l="1"/>
  <c r="H27" i="19"/>
  <c r="M27" i="19" s="1"/>
  <c r="J27" i="19"/>
  <c r="I27" i="19"/>
  <c r="N27" i="19" s="1"/>
  <c r="D28" i="19"/>
  <c r="B39" i="32"/>
  <c r="H22" i="32"/>
  <c r="M22" i="32" s="1"/>
  <c r="G22" i="32"/>
  <c r="L22" i="32" s="1"/>
  <c r="I22" i="32"/>
  <c r="J22" i="32"/>
  <c r="C23" i="32"/>
  <c r="N22" i="32"/>
  <c r="C39" i="33"/>
  <c r="O27" i="19"/>
  <c r="H26" i="33"/>
  <c r="M26" i="33" s="1"/>
  <c r="I26" i="33"/>
  <c r="N26" i="33" s="1"/>
  <c r="K26" i="33"/>
  <c r="J26" i="33"/>
  <c r="D27" i="33"/>
  <c r="C39" i="19"/>
  <c r="O22" i="32"/>
  <c r="P27" i="19"/>
  <c r="L27" i="33" l="1"/>
  <c r="F27" i="33"/>
  <c r="G27" i="33" s="1"/>
  <c r="B40" i="32"/>
  <c r="C40" i="19"/>
  <c r="K23" i="32"/>
  <c r="E23" i="32"/>
  <c r="F23" i="32" s="1"/>
  <c r="L28" i="19"/>
  <c r="F28" i="19"/>
  <c r="G28" i="19" s="1"/>
  <c r="C40" i="33"/>
  <c r="K28" i="19" l="1"/>
  <c r="H28" i="19"/>
  <c r="M28" i="19" s="1"/>
  <c r="J28" i="19"/>
  <c r="I28" i="19"/>
  <c r="N28" i="19" s="1"/>
  <c r="D29" i="19"/>
  <c r="H23" i="32"/>
  <c r="M23" i="32" s="1"/>
  <c r="G23" i="32"/>
  <c r="L23" i="32" s="1"/>
  <c r="I23" i="32"/>
  <c r="J23" i="32"/>
  <c r="C24" i="32"/>
  <c r="C41" i="19"/>
  <c r="H27" i="33"/>
  <c r="M27" i="33" s="1"/>
  <c r="I27" i="33"/>
  <c r="N27" i="33" s="1"/>
  <c r="K27" i="33"/>
  <c r="J27" i="33"/>
  <c r="D28" i="33"/>
  <c r="O28" i="19"/>
  <c r="N23" i="32"/>
  <c r="O27" i="33"/>
  <c r="C41" i="33"/>
  <c r="P28" i="19"/>
  <c r="O23" i="32"/>
  <c r="B41" i="32"/>
  <c r="P27" i="33"/>
  <c r="C42" i="33" l="1"/>
  <c r="P28" i="33"/>
  <c r="O28" i="33"/>
  <c r="L28" i="33"/>
  <c r="F28" i="33"/>
  <c r="G28" i="33" s="1"/>
  <c r="K24" i="32"/>
  <c r="O24" i="32"/>
  <c r="E24" i="32"/>
  <c r="F24" i="32" s="1"/>
  <c r="C42" i="19"/>
  <c r="L29" i="19"/>
  <c r="F29" i="19"/>
  <c r="G29" i="19" s="1"/>
  <c r="B42" i="32"/>
  <c r="H29" i="19" l="1"/>
  <c r="M29" i="19" s="1"/>
  <c r="I29" i="19"/>
  <c r="N29" i="19" s="1"/>
  <c r="K29" i="19"/>
  <c r="J29" i="19"/>
  <c r="D30" i="19"/>
  <c r="C43" i="19"/>
  <c r="P29" i="19"/>
  <c r="B43" i="32"/>
  <c r="O29" i="19"/>
  <c r="H24" i="32"/>
  <c r="M24" i="32" s="1"/>
  <c r="G24" i="32"/>
  <c r="L24" i="32" s="1"/>
  <c r="J24" i="32"/>
  <c r="I24" i="32"/>
  <c r="C25" i="32"/>
  <c r="H28" i="33"/>
  <c r="M28" i="33" s="1"/>
  <c r="I28" i="33"/>
  <c r="N28" i="33" s="1"/>
  <c r="K28" i="33"/>
  <c r="J28" i="33"/>
  <c r="D29" i="33"/>
  <c r="C43" i="33"/>
  <c r="N24" i="32"/>
  <c r="L29" i="33" l="1"/>
  <c r="F29" i="33"/>
  <c r="G29" i="33" s="1"/>
  <c r="C44" i="19"/>
  <c r="B44" i="32"/>
  <c r="C44" i="33"/>
  <c r="K25" i="32"/>
  <c r="N25" i="32"/>
  <c r="E25" i="32"/>
  <c r="F25" i="32" s="1"/>
  <c r="L30" i="19"/>
  <c r="P30" i="19"/>
  <c r="F30" i="19"/>
  <c r="G30" i="19" s="1"/>
  <c r="B45" i="32" l="1"/>
  <c r="H29" i="33"/>
  <c r="M29" i="33" s="1"/>
  <c r="I29" i="33"/>
  <c r="N29" i="33" s="1"/>
  <c r="K29" i="33"/>
  <c r="J29" i="33"/>
  <c r="D30" i="33"/>
  <c r="H30" i="19"/>
  <c r="M30" i="19" s="1"/>
  <c r="I30" i="19"/>
  <c r="N30" i="19" s="1"/>
  <c r="J30" i="19"/>
  <c r="K30" i="19"/>
  <c r="D31" i="19"/>
  <c r="G25" i="32"/>
  <c r="L25" i="32" s="1"/>
  <c r="H25" i="32"/>
  <c r="M25" i="32" s="1"/>
  <c r="J25" i="32"/>
  <c r="I25" i="32"/>
  <c r="C26" i="32"/>
  <c r="C45" i="33"/>
  <c r="C45" i="19"/>
  <c r="P29" i="33"/>
  <c r="O30" i="19"/>
  <c r="O25" i="32"/>
  <c r="O29" i="33"/>
  <c r="K26" i="32" l="1"/>
  <c r="E26" i="32"/>
  <c r="F26" i="32" s="1"/>
  <c r="L30" i="33"/>
  <c r="F30" i="33"/>
  <c r="G30" i="33" s="1"/>
  <c r="C46" i="19"/>
  <c r="O31" i="19"/>
  <c r="L31" i="19"/>
  <c r="F31" i="19"/>
  <c r="G31" i="19" s="1"/>
  <c r="P31" i="19" s="1"/>
  <c r="B46" i="32"/>
  <c r="C46" i="33"/>
  <c r="H26" i="32" l="1"/>
  <c r="M26" i="32" s="1"/>
  <c r="G26" i="32"/>
  <c r="L26" i="32" s="1"/>
  <c r="I26" i="32"/>
  <c r="J26" i="32"/>
  <c r="C27" i="32"/>
  <c r="N26" i="32"/>
  <c r="C47" i="33"/>
  <c r="O26" i="32"/>
  <c r="B47" i="32"/>
  <c r="H30" i="33"/>
  <c r="M30" i="33" s="1"/>
  <c r="I30" i="33"/>
  <c r="N30" i="33" s="1"/>
  <c r="K30" i="33"/>
  <c r="J30" i="33"/>
  <c r="D31" i="33"/>
  <c r="I31" i="19"/>
  <c r="N31" i="19" s="1"/>
  <c r="K31" i="19"/>
  <c r="J31" i="19"/>
  <c r="H31" i="19"/>
  <c r="M31" i="19" s="1"/>
  <c r="D32" i="19"/>
  <c r="C47" i="19"/>
  <c r="P30" i="33"/>
  <c r="O30" i="33"/>
  <c r="L32" i="19" l="1"/>
  <c r="F32" i="19"/>
  <c r="G32" i="19" s="1"/>
  <c r="P32" i="19" s="1"/>
  <c r="C48" i="19"/>
  <c r="K27" i="32"/>
  <c r="E27" i="32"/>
  <c r="F27" i="32" s="1"/>
  <c r="B48" i="32"/>
  <c r="L31" i="33"/>
  <c r="F31" i="33"/>
  <c r="G31" i="33" s="1"/>
  <c r="C48" i="33"/>
  <c r="H31" i="33" l="1"/>
  <c r="M31" i="33" s="1"/>
  <c r="I31" i="33"/>
  <c r="N31" i="33" s="1"/>
  <c r="K31" i="33"/>
  <c r="J31" i="33"/>
  <c r="D32" i="33"/>
  <c r="B49" i="32"/>
  <c r="H27" i="32"/>
  <c r="M27" i="32" s="1"/>
  <c r="G27" i="32"/>
  <c r="L27" i="32" s="1"/>
  <c r="I27" i="32"/>
  <c r="J27" i="32"/>
  <c r="C28" i="32"/>
  <c r="C49" i="19"/>
  <c r="H32" i="19"/>
  <c r="M32" i="19" s="1"/>
  <c r="I32" i="19"/>
  <c r="N32" i="19" s="1"/>
  <c r="K32" i="19"/>
  <c r="J32" i="19"/>
  <c r="D33" i="19"/>
  <c r="O27" i="32"/>
  <c r="O32" i="19"/>
  <c r="C49" i="33"/>
  <c r="O31" i="33"/>
  <c r="P31" i="33"/>
  <c r="N27" i="32"/>
  <c r="B50" i="32" l="1"/>
  <c r="L33" i="19"/>
  <c r="O33" i="19"/>
  <c r="F33" i="19"/>
  <c r="G33" i="19" s="1"/>
  <c r="K28" i="32"/>
  <c r="O28" i="32"/>
  <c r="E28" i="32"/>
  <c r="F28" i="32" s="1"/>
  <c r="P32" i="33"/>
  <c r="O32" i="33"/>
  <c r="L32" i="33"/>
  <c r="F32" i="33"/>
  <c r="G32" i="33" s="1"/>
  <c r="C50" i="19"/>
  <c r="C50" i="33"/>
  <c r="H32" i="33" l="1"/>
  <c r="M32" i="33" s="1"/>
  <c r="I32" i="33"/>
  <c r="N32" i="33" s="1"/>
  <c r="J32" i="33"/>
  <c r="K32" i="33"/>
  <c r="D33" i="33"/>
  <c r="H33" i="19"/>
  <c r="M33" i="19" s="1"/>
  <c r="I33" i="19"/>
  <c r="N33" i="19" s="1"/>
  <c r="K33" i="19"/>
  <c r="J33" i="19"/>
  <c r="D34" i="19"/>
  <c r="B51" i="32"/>
  <c r="C51" i="19"/>
  <c r="C51" i="33"/>
  <c r="H28" i="32"/>
  <c r="M28" i="32" s="1"/>
  <c r="G28" i="32"/>
  <c r="L28" i="32" s="1"/>
  <c r="J28" i="32"/>
  <c r="I28" i="32"/>
  <c r="C29" i="32"/>
  <c r="N28" i="32"/>
  <c r="P33" i="19"/>
  <c r="C52" i="19" l="1"/>
  <c r="C52" i="33"/>
  <c r="B52" i="32"/>
  <c r="P33" i="33"/>
  <c r="O33" i="33"/>
  <c r="L33" i="33"/>
  <c r="F33" i="33"/>
  <c r="G33" i="33" s="1"/>
  <c r="K29" i="32"/>
  <c r="N29" i="32"/>
  <c r="E29" i="32"/>
  <c r="F29" i="32" s="1"/>
  <c r="L34" i="19"/>
  <c r="O34" i="19"/>
  <c r="F34" i="19"/>
  <c r="G34" i="19" s="1"/>
  <c r="C53" i="33" l="1"/>
  <c r="H34" i="19"/>
  <c r="M34" i="19" s="1"/>
  <c r="I34" i="19"/>
  <c r="N34" i="19" s="1"/>
  <c r="J34" i="19"/>
  <c r="K34" i="19"/>
  <c r="D35" i="19"/>
  <c r="H33" i="33"/>
  <c r="M33" i="33" s="1"/>
  <c r="I33" i="33"/>
  <c r="N33" i="33" s="1"/>
  <c r="K33" i="33"/>
  <c r="J33" i="33"/>
  <c r="D34" i="33"/>
  <c r="B53" i="32"/>
  <c r="C53" i="19"/>
  <c r="G29" i="32"/>
  <c r="L29" i="32" s="1"/>
  <c r="H29" i="32"/>
  <c r="M29" i="32" s="1"/>
  <c r="J29" i="32"/>
  <c r="I29" i="32"/>
  <c r="C30" i="32"/>
  <c r="P34" i="19"/>
  <c r="O29" i="32"/>
  <c r="B54" i="32" l="1"/>
  <c r="P34" i="33"/>
  <c r="O34" i="33"/>
  <c r="L34" i="33"/>
  <c r="F34" i="33"/>
  <c r="G34" i="33" s="1"/>
  <c r="K30" i="32"/>
  <c r="O30" i="32"/>
  <c r="E30" i="32"/>
  <c r="F30" i="32" s="1"/>
  <c r="P35" i="19"/>
  <c r="O35" i="19"/>
  <c r="L35" i="19"/>
  <c r="F35" i="19"/>
  <c r="G35" i="19" s="1"/>
  <c r="C54" i="19"/>
  <c r="C54" i="33"/>
  <c r="C55" i="19" l="1"/>
  <c r="K35" i="19"/>
  <c r="H35" i="19"/>
  <c r="M35" i="19" s="1"/>
  <c r="J35" i="19"/>
  <c r="I35" i="19"/>
  <c r="N35" i="19" s="1"/>
  <c r="D36" i="19"/>
  <c r="H34" i="33"/>
  <c r="M34" i="33" s="1"/>
  <c r="K34" i="33"/>
  <c r="I34" i="33"/>
  <c r="N34" i="33" s="1"/>
  <c r="J34" i="33"/>
  <c r="D35" i="33"/>
  <c r="B55" i="32"/>
  <c r="C55" i="33"/>
  <c r="H30" i="32"/>
  <c r="M30" i="32" s="1"/>
  <c r="G30" i="32"/>
  <c r="L30" i="32" s="1"/>
  <c r="J30" i="32"/>
  <c r="I30" i="32"/>
  <c r="C31" i="32"/>
  <c r="N30" i="32"/>
  <c r="K31" i="32" l="1"/>
  <c r="E31" i="32"/>
  <c r="F31" i="32" s="1"/>
  <c r="C56" i="33"/>
  <c r="L35" i="33"/>
  <c r="P35" i="33"/>
  <c r="F35" i="33"/>
  <c r="G35" i="33" s="1"/>
  <c r="C56" i="19"/>
  <c r="B56" i="32"/>
  <c r="L36" i="19"/>
  <c r="P36" i="19"/>
  <c r="F36" i="19"/>
  <c r="G36" i="19" s="1"/>
  <c r="C57" i="19" l="1"/>
  <c r="H31" i="32"/>
  <c r="M31" i="32" s="1"/>
  <c r="G31" i="32"/>
  <c r="L31" i="32" s="1"/>
  <c r="J31" i="32"/>
  <c r="I31" i="32"/>
  <c r="C32" i="32"/>
  <c r="K36" i="19"/>
  <c r="H36" i="19"/>
  <c r="M36" i="19" s="1"/>
  <c r="J36" i="19"/>
  <c r="I36" i="19"/>
  <c r="N36" i="19" s="1"/>
  <c r="D37" i="19"/>
  <c r="B57" i="32"/>
  <c r="H35" i="33"/>
  <c r="M35" i="33" s="1"/>
  <c r="I35" i="33"/>
  <c r="N35" i="33" s="1"/>
  <c r="K35" i="33"/>
  <c r="J35" i="33"/>
  <c r="D36" i="33"/>
  <c r="C57" i="33"/>
  <c r="N31" i="32"/>
  <c r="O36" i="19"/>
  <c r="O35" i="33"/>
  <c r="O31" i="32"/>
  <c r="B58" i="32" l="1"/>
  <c r="K32" i="32"/>
  <c r="N32" i="32"/>
  <c r="E32" i="32"/>
  <c r="F32" i="32" s="1"/>
  <c r="C58" i="33"/>
  <c r="L37" i="19"/>
  <c r="F37" i="19"/>
  <c r="G37" i="19" s="1"/>
  <c r="C58" i="19"/>
  <c r="P36" i="33"/>
  <c r="O36" i="33"/>
  <c r="L36" i="33"/>
  <c r="F36" i="33"/>
  <c r="G36" i="33" s="1"/>
  <c r="H37" i="19" l="1"/>
  <c r="M37" i="19" s="1"/>
  <c r="I37" i="19"/>
  <c r="N37" i="19" s="1"/>
  <c r="K37" i="19"/>
  <c r="J37" i="19"/>
  <c r="D38" i="19"/>
  <c r="P37" i="19"/>
  <c r="H36" i="33"/>
  <c r="M36" i="33" s="1"/>
  <c r="I36" i="33"/>
  <c r="N36" i="33" s="1"/>
  <c r="J36" i="33"/>
  <c r="K36" i="33"/>
  <c r="D37" i="33"/>
  <c r="C59" i="19"/>
  <c r="O37" i="19"/>
  <c r="B59" i="32"/>
  <c r="C59" i="33"/>
  <c r="H32" i="32"/>
  <c r="M32" i="32" s="1"/>
  <c r="G32" i="32"/>
  <c r="L32" i="32" s="1"/>
  <c r="J32" i="32"/>
  <c r="I32" i="32"/>
  <c r="C33" i="32"/>
  <c r="O32" i="32"/>
  <c r="L38" i="19" l="1"/>
  <c r="F38" i="19"/>
  <c r="G38" i="19" s="1"/>
  <c r="C60" i="33"/>
  <c r="C60" i="19"/>
  <c r="K33" i="32"/>
  <c r="E33" i="32"/>
  <c r="F33" i="32" s="1"/>
  <c r="O33" i="32" s="1"/>
  <c r="B60" i="32"/>
  <c r="O37" i="33"/>
  <c r="L37" i="33"/>
  <c r="F37" i="33"/>
  <c r="G37" i="33" s="1"/>
  <c r="P37" i="33" s="1"/>
  <c r="H38" i="19" l="1"/>
  <c r="M38" i="19" s="1"/>
  <c r="I38" i="19"/>
  <c r="N38" i="19" s="1"/>
  <c r="J38" i="19"/>
  <c r="K38" i="19"/>
  <c r="D39" i="19"/>
  <c r="O38" i="19"/>
  <c r="B61" i="32"/>
  <c r="C61" i="33"/>
  <c r="P38" i="19"/>
  <c r="G33" i="32"/>
  <c r="L33" i="32" s="1"/>
  <c r="H33" i="32"/>
  <c r="M33" i="32" s="1"/>
  <c r="J33" i="32"/>
  <c r="I33" i="32"/>
  <c r="C34" i="32"/>
  <c r="C61" i="19"/>
  <c r="H37" i="33"/>
  <c r="M37" i="33" s="1"/>
  <c r="I37" i="33"/>
  <c r="N37" i="33" s="1"/>
  <c r="J37" i="33"/>
  <c r="K37" i="33"/>
  <c r="D38" i="33"/>
  <c r="N33" i="32"/>
  <c r="C62" i="19" l="1"/>
  <c r="P38" i="33"/>
  <c r="O38" i="33"/>
  <c r="L38" i="33"/>
  <c r="F38" i="33"/>
  <c r="G38" i="33" s="1"/>
  <c r="K34" i="32"/>
  <c r="O34" i="32"/>
  <c r="E34" i="32"/>
  <c r="F34" i="32" s="1"/>
  <c r="P39" i="19"/>
  <c r="O39" i="19"/>
  <c r="L39" i="19"/>
  <c r="F39" i="19"/>
  <c r="G39" i="19" s="1"/>
  <c r="C62" i="33"/>
  <c r="B62" i="32"/>
  <c r="C63" i="33" l="1"/>
  <c r="I39" i="19"/>
  <c r="N39" i="19" s="1"/>
  <c r="K39" i="19"/>
  <c r="J39" i="19"/>
  <c r="H39" i="19"/>
  <c r="M39" i="19" s="1"/>
  <c r="D40" i="19"/>
  <c r="H38" i="33"/>
  <c r="M38" i="33" s="1"/>
  <c r="K38" i="33"/>
  <c r="J38" i="33"/>
  <c r="I38" i="33"/>
  <c r="N38" i="33" s="1"/>
  <c r="D39" i="33"/>
  <c r="C63" i="19"/>
  <c r="B63" i="32"/>
  <c r="H34" i="32"/>
  <c r="M34" i="32" s="1"/>
  <c r="G34" i="32"/>
  <c r="L34" i="32" s="1"/>
  <c r="J34" i="32"/>
  <c r="I34" i="32"/>
  <c r="C35" i="32"/>
  <c r="N34" i="32"/>
  <c r="B64" i="32" l="1"/>
  <c r="P39" i="33"/>
  <c r="O39" i="33"/>
  <c r="L39" i="33"/>
  <c r="F39" i="33"/>
  <c r="G39" i="33" s="1"/>
  <c r="C64" i="33"/>
  <c r="K35" i="32"/>
  <c r="E35" i="32"/>
  <c r="F35" i="32" s="1"/>
  <c r="C64" i="19"/>
  <c r="L40" i="19"/>
  <c r="P40" i="19"/>
  <c r="F40" i="19"/>
  <c r="G40" i="19" s="1"/>
  <c r="H35" i="32" l="1"/>
  <c r="M35" i="32" s="1"/>
  <c r="G35" i="32"/>
  <c r="L35" i="32" s="1"/>
  <c r="J35" i="32"/>
  <c r="I35" i="32"/>
  <c r="C36" i="32"/>
  <c r="C65" i="33"/>
  <c r="N35" i="32"/>
  <c r="H39" i="33"/>
  <c r="M39" i="33" s="1"/>
  <c r="I39" i="33"/>
  <c r="N39" i="33" s="1"/>
  <c r="K39" i="33"/>
  <c r="J39" i="33"/>
  <c r="D40" i="33"/>
  <c r="B65" i="32"/>
  <c r="H40" i="19"/>
  <c r="M40" i="19" s="1"/>
  <c r="I40" i="19"/>
  <c r="N40" i="19" s="1"/>
  <c r="K40" i="19"/>
  <c r="J40" i="19"/>
  <c r="D41" i="19"/>
  <c r="C65" i="19"/>
  <c r="O35" i="32"/>
  <c r="O40" i="19"/>
  <c r="C66" i="19" l="1"/>
  <c r="L41" i="19"/>
  <c r="O41" i="19"/>
  <c r="F41" i="19"/>
  <c r="G41" i="19" s="1"/>
  <c r="P40" i="33"/>
  <c r="O40" i="33"/>
  <c r="L40" i="33"/>
  <c r="F40" i="33"/>
  <c r="G40" i="33" s="1"/>
  <c r="K36" i="32"/>
  <c r="O36" i="32"/>
  <c r="E36" i="32"/>
  <c r="F36" i="32" s="1"/>
  <c r="C66" i="33"/>
  <c r="B66" i="32"/>
  <c r="C67" i="33" l="1"/>
  <c r="H36" i="32"/>
  <c r="M36" i="32" s="1"/>
  <c r="G36" i="32"/>
  <c r="L36" i="32" s="1"/>
  <c r="I36" i="32"/>
  <c r="J36" i="32"/>
  <c r="C37" i="32"/>
  <c r="H41" i="19"/>
  <c r="M41" i="19" s="1"/>
  <c r="I41" i="19"/>
  <c r="N41" i="19" s="1"/>
  <c r="K41" i="19"/>
  <c r="J41" i="19"/>
  <c r="D42" i="19"/>
  <c r="C67" i="19"/>
  <c r="B67" i="32"/>
  <c r="H40" i="33"/>
  <c r="M40" i="33" s="1"/>
  <c r="I40" i="33"/>
  <c r="N40" i="33" s="1"/>
  <c r="J40" i="33"/>
  <c r="K40" i="33"/>
  <c r="D41" i="33"/>
  <c r="N36" i="32"/>
  <c r="P41" i="19"/>
  <c r="K37" i="32" l="1"/>
  <c r="E37" i="32"/>
  <c r="F37" i="32" s="1"/>
  <c r="N37" i="32" s="1"/>
  <c r="B68" i="32"/>
  <c r="L42" i="19"/>
  <c r="O42" i="19"/>
  <c r="F42" i="19"/>
  <c r="G42" i="19" s="1"/>
  <c r="C68" i="33"/>
  <c r="L41" i="33"/>
  <c r="F41" i="33"/>
  <c r="G41" i="33" s="1"/>
  <c r="C68" i="19"/>
  <c r="H41" i="33" l="1"/>
  <c r="M41" i="33" s="1"/>
  <c r="I41" i="33"/>
  <c r="N41" i="33" s="1"/>
  <c r="J41" i="33"/>
  <c r="K41" i="33"/>
  <c r="D42" i="33"/>
  <c r="C69" i="33"/>
  <c r="H42" i="19"/>
  <c r="M42" i="19" s="1"/>
  <c r="I42" i="19"/>
  <c r="N42" i="19" s="1"/>
  <c r="J42" i="19"/>
  <c r="K42" i="19"/>
  <c r="D43" i="19"/>
  <c r="B69" i="32"/>
  <c r="G37" i="32"/>
  <c r="L37" i="32" s="1"/>
  <c r="H37" i="32"/>
  <c r="M37" i="32" s="1"/>
  <c r="J37" i="32"/>
  <c r="I37" i="32"/>
  <c r="C38" i="32"/>
  <c r="O37" i="32"/>
  <c r="C69" i="19"/>
  <c r="P41" i="33"/>
  <c r="O41" i="33"/>
  <c r="P42" i="19"/>
  <c r="C70" i="19" l="1"/>
  <c r="B70" i="32"/>
  <c r="C70" i="33"/>
  <c r="K38" i="32"/>
  <c r="O38" i="32"/>
  <c r="E38" i="32"/>
  <c r="F38" i="32" s="1"/>
  <c r="P43" i="19"/>
  <c r="O43" i="19"/>
  <c r="L43" i="19"/>
  <c r="F43" i="19"/>
  <c r="G43" i="19" s="1"/>
  <c r="L42" i="33"/>
  <c r="F42" i="33"/>
  <c r="G42" i="33" s="1"/>
  <c r="P42" i="33" s="1"/>
  <c r="B71" i="32" l="1"/>
  <c r="K43" i="19"/>
  <c r="H43" i="19"/>
  <c r="M43" i="19" s="1"/>
  <c r="J43" i="19"/>
  <c r="I43" i="19"/>
  <c r="N43" i="19" s="1"/>
  <c r="D44" i="19"/>
  <c r="C71" i="33"/>
  <c r="C71" i="19"/>
  <c r="H42" i="33"/>
  <c r="M42" i="33" s="1"/>
  <c r="K42" i="33"/>
  <c r="I42" i="33"/>
  <c r="N42" i="33" s="1"/>
  <c r="J42" i="33"/>
  <c r="D43" i="33"/>
  <c r="H38" i="32"/>
  <c r="M38" i="32" s="1"/>
  <c r="G38" i="32"/>
  <c r="L38" i="32" s="1"/>
  <c r="J38" i="32"/>
  <c r="I38" i="32"/>
  <c r="C39" i="32"/>
  <c r="O42" i="33"/>
  <c r="N38" i="32"/>
  <c r="L44" i="19" l="1"/>
  <c r="F44" i="19"/>
  <c r="G44" i="19" s="1"/>
  <c r="L43" i="33"/>
  <c r="F43" i="33"/>
  <c r="G43" i="33" s="1"/>
  <c r="O43" i="33" s="1"/>
  <c r="C72" i="33"/>
  <c r="B72" i="32"/>
  <c r="K39" i="32"/>
  <c r="E39" i="32"/>
  <c r="F39" i="32" s="1"/>
  <c r="C72" i="19"/>
  <c r="H39" i="32" l="1"/>
  <c r="M39" i="32" s="1"/>
  <c r="G39" i="32"/>
  <c r="L39" i="32" s="1"/>
  <c r="J39" i="32"/>
  <c r="I39" i="32"/>
  <c r="C40" i="32"/>
  <c r="B73" i="32"/>
  <c r="K44" i="19"/>
  <c r="H44" i="19"/>
  <c r="M44" i="19" s="1"/>
  <c r="J44" i="19"/>
  <c r="I44" i="19"/>
  <c r="N44" i="19" s="1"/>
  <c r="D45" i="19"/>
  <c r="N39" i="32"/>
  <c r="O39" i="32"/>
  <c r="C73" i="33"/>
  <c r="P44" i="19"/>
  <c r="H43" i="33"/>
  <c r="M43" i="33" s="1"/>
  <c r="I43" i="33"/>
  <c r="N43" i="33" s="1"/>
  <c r="K43" i="33"/>
  <c r="J43" i="33"/>
  <c r="D44" i="33"/>
  <c r="O44" i="19"/>
  <c r="C73" i="19"/>
  <c r="P43" i="33"/>
  <c r="L45" i="19" l="1"/>
  <c r="F45" i="19"/>
  <c r="G45" i="19" s="1"/>
  <c r="O45" i="19" s="1"/>
  <c r="K40" i="32"/>
  <c r="E40" i="32"/>
  <c r="F40" i="32" s="1"/>
  <c r="B74" i="32"/>
  <c r="C74" i="19"/>
  <c r="C74" i="33"/>
  <c r="O44" i="33"/>
  <c r="L44" i="33"/>
  <c r="F44" i="33"/>
  <c r="G44" i="33" s="1"/>
  <c r="H40" i="32" l="1"/>
  <c r="M40" i="32" s="1"/>
  <c r="G40" i="32"/>
  <c r="L40" i="32" s="1"/>
  <c r="J40" i="32"/>
  <c r="I40" i="32"/>
  <c r="C41" i="32"/>
  <c r="H44" i="33"/>
  <c r="M44" i="33" s="1"/>
  <c r="I44" i="33"/>
  <c r="N44" i="33" s="1"/>
  <c r="K44" i="33"/>
  <c r="J44" i="33"/>
  <c r="D45" i="33"/>
  <c r="B75" i="32"/>
  <c r="O40" i="32"/>
  <c r="C75" i="19"/>
  <c r="H45" i="19"/>
  <c r="M45" i="19" s="1"/>
  <c r="I45" i="19"/>
  <c r="N45" i="19" s="1"/>
  <c r="K45" i="19"/>
  <c r="J45" i="19"/>
  <c r="D46" i="19"/>
  <c r="P44" i="33"/>
  <c r="N40" i="32"/>
  <c r="P45" i="19"/>
  <c r="C75" i="33"/>
  <c r="C76" i="33" l="1"/>
  <c r="L46" i="19"/>
  <c r="F46" i="19"/>
  <c r="G46" i="19" s="1"/>
  <c r="B76" i="32"/>
  <c r="K41" i="32"/>
  <c r="E41" i="32"/>
  <c r="F41" i="32" s="1"/>
  <c r="L45" i="33"/>
  <c r="F45" i="33"/>
  <c r="G45" i="33" s="1"/>
  <c r="C76" i="19"/>
  <c r="H45" i="33" l="1"/>
  <c r="M45" i="33" s="1"/>
  <c r="I45" i="33"/>
  <c r="N45" i="33" s="1"/>
  <c r="K45" i="33"/>
  <c r="J45" i="33"/>
  <c r="D46" i="33"/>
  <c r="H46" i="19"/>
  <c r="M46" i="19" s="1"/>
  <c r="I46" i="19"/>
  <c r="N46" i="19" s="1"/>
  <c r="J46" i="19"/>
  <c r="K46" i="19"/>
  <c r="D47" i="19"/>
  <c r="C77" i="33"/>
  <c r="G41" i="32"/>
  <c r="L41" i="32" s="1"/>
  <c r="H41" i="32"/>
  <c r="M41" i="32" s="1"/>
  <c r="J41" i="32"/>
  <c r="I41" i="32"/>
  <c r="C42" i="32"/>
  <c r="B77" i="32"/>
  <c r="P46" i="19"/>
  <c r="O41" i="32"/>
  <c r="C77" i="19"/>
  <c r="P45" i="33"/>
  <c r="N41" i="32"/>
  <c r="O45" i="33"/>
  <c r="O46" i="19"/>
  <c r="K42" i="32" l="1"/>
  <c r="E42" i="32"/>
  <c r="F42" i="32" s="1"/>
  <c r="O42" i="32" s="1"/>
  <c r="L47" i="19"/>
  <c r="F47" i="19"/>
  <c r="G47" i="19" s="1"/>
  <c r="B78" i="32"/>
  <c r="C78" i="33"/>
  <c r="L46" i="33"/>
  <c r="F46" i="33"/>
  <c r="G46" i="33" s="1"/>
  <c r="C78" i="19"/>
  <c r="H46" i="33" l="1"/>
  <c r="M46" i="33" s="1"/>
  <c r="K46" i="33"/>
  <c r="I46" i="33"/>
  <c r="N46" i="33" s="1"/>
  <c r="J46" i="33"/>
  <c r="D47" i="33"/>
  <c r="C79" i="33"/>
  <c r="I47" i="19"/>
  <c r="N47" i="19" s="1"/>
  <c r="K47" i="19"/>
  <c r="J47" i="19"/>
  <c r="H47" i="19"/>
  <c r="M47" i="19" s="1"/>
  <c r="D48" i="19"/>
  <c r="C79" i="19"/>
  <c r="B79" i="32"/>
  <c r="O47" i="19"/>
  <c r="H42" i="32"/>
  <c r="M42" i="32" s="1"/>
  <c r="G42" i="32"/>
  <c r="L42" i="32" s="1"/>
  <c r="J42" i="32"/>
  <c r="I42" i="32"/>
  <c r="C43" i="32"/>
  <c r="P46" i="33"/>
  <c r="N42" i="32"/>
  <c r="O46" i="33"/>
  <c r="P47" i="19"/>
  <c r="C80" i="19" l="1"/>
  <c r="L48" i="19"/>
  <c r="P48" i="19"/>
  <c r="F48" i="19"/>
  <c r="G48" i="19" s="1"/>
  <c r="P47" i="33"/>
  <c r="O47" i="33"/>
  <c r="L47" i="33"/>
  <c r="F47" i="33"/>
  <c r="G47" i="33" s="1"/>
  <c r="C80" i="33"/>
  <c r="B80" i="32"/>
  <c r="O43" i="32"/>
  <c r="K43" i="32"/>
  <c r="E43" i="32"/>
  <c r="F43" i="32" s="1"/>
  <c r="C81" i="33" l="1"/>
  <c r="H47" i="33"/>
  <c r="M47" i="33" s="1"/>
  <c r="I47" i="33"/>
  <c r="N47" i="33" s="1"/>
  <c r="K47" i="33"/>
  <c r="J47" i="33"/>
  <c r="D48" i="33"/>
  <c r="G43" i="32"/>
  <c r="L43" i="32" s="1"/>
  <c r="H43" i="32"/>
  <c r="M43" i="32" s="1"/>
  <c r="J43" i="32"/>
  <c r="I43" i="32"/>
  <c r="C44" i="32"/>
  <c r="B81" i="32"/>
  <c r="H48" i="19"/>
  <c r="M48" i="19" s="1"/>
  <c r="I48" i="19"/>
  <c r="N48" i="19" s="1"/>
  <c r="K48" i="19"/>
  <c r="J48" i="19"/>
  <c r="D49" i="19"/>
  <c r="C81" i="19"/>
  <c r="N43" i="32"/>
  <c r="O48" i="19"/>
  <c r="L48" i="33" l="1"/>
  <c r="F48" i="33"/>
  <c r="G48" i="33" s="1"/>
  <c r="O48" i="33" s="1"/>
  <c r="K44" i="32"/>
  <c r="E44" i="32"/>
  <c r="F44" i="32" s="1"/>
  <c r="C82" i="33"/>
  <c r="B82" i="32"/>
  <c r="C82" i="19"/>
  <c r="L49" i="19"/>
  <c r="O49" i="19"/>
  <c r="F49" i="19"/>
  <c r="G49" i="19" s="1"/>
  <c r="H44" i="32" l="1"/>
  <c r="M44" i="32" s="1"/>
  <c r="G44" i="32"/>
  <c r="L44" i="32" s="1"/>
  <c r="I44" i="32"/>
  <c r="J44" i="32"/>
  <c r="C45" i="32"/>
  <c r="H49" i="19"/>
  <c r="M49" i="19" s="1"/>
  <c r="I49" i="19"/>
  <c r="N49" i="19" s="1"/>
  <c r="K49" i="19"/>
  <c r="J49" i="19"/>
  <c r="D50" i="19"/>
  <c r="C83" i="33"/>
  <c r="B83" i="32"/>
  <c r="H48" i="33"/>
  <c r="M48" i="33" s="1"/>
  <c r="I48" i="33"/>
  <c r="N48" i="33" s="1"/>
  <c r="J48" i="33"/>
  <c r="K48" i="33"/>
  <c r="D49" i="33"/>
  <c r="N44" i="32"/>
  <c r="C83" i="19"/>
  <c r="O44" i="32"/>
  <c r="P49" i="19"/>
  <c r="P48" i="33"/>
  <c r="L50" i="19" l="1"/>
  <c r="F50" i="19"/>
  <c r="G50" i="19" s="1"/>
  <c r="O50" i="19" s="1"/>
  <c r="L49" i="33"/>
  <c r="F49" i="33"/>
  <c r="G49" i="33" s="1"/>
  <c r="C84" i="33"/>
  <c r="K45" i="32"/>
  <c r="N45" i="32"/>
  <c r="E45" i="32"/>
  <c r="F45" i="32" s="1"/>
  <c r="B84" i="32"/>
  <c r="C84" i="19"/>
  <c r="B85" i="32" l="1"/>
  <c r="I49" i="33"/>
  <c r="N49" i="33" s="1"/>
  <c r="K49" i="33"/>
  <c r="J49" i="33"/>
  <c r="H49" i="33"/>
  <c r="M49" i="33" s="1"/>
  <c r="D50" i="33"/>
  <c r="G45" i="32"/>
  <c r="L45" i="32" s="1"/>
  <c r="H45" i="32"/>
  <c r="M45" i="32" s="1"/>
  <c r="J45" i="32"/>
  <c r="I45" i="32"/>
  <c r="C46" i="32"/>
  <c r="O49" i="33"/>
  <c r="H50" i="19"/>
  <c r="M50" i="19" s="1"/>
  <c r="I50" i="19"/>
  <c r="N50" i="19" s="1"/>
  <c r="J50" i="19"/>
  <c r="K50" i="19"/>
  <c r="D51" i="19"/>
  <c r="P50" i="19"/>
  <c r="C85" i="19"/>
  <c r="C85" i="33"/>
  <c r="O45" i="32"/>
  <c r="P49" i="33"/>
  <c r="L50" i="33" l="1"/>
  <c r="F50" i="33"/>
  <c r="G50" i="33" s="1"/>
  <c r="C86" i="19"/>
  <c r="K46" i="32"/>
  <c r="O46" i="32"/>
  <c r="E46" i="32"/>
  <c r="F46" i="32" s="1"/>
  <c r="B86" i="32"/>
  <c r="C86" i="33"/>
  <c r="P51" i="19"/>
  <c r="O51" i="19"/>
  <c r="L51" i="19"/>
  <c r="F51" i="19"/>
  <c r="G51" i="19" s="1"/>
  <c r="B87" i="32" l="1"/>
  <c r="H46" i="32"/>
  <c r="M46" i="32" s="1"/>
  <c r="G46" i="32"/>
  <c r="L46" i="32" s="1"/>
  <c r="J46" i="32"/>
  <c r="I46" i="32"/>
  <c r="C47" i="32"/>
  <c r="H50" i="33"/>
  <c r="M50" i="33" s="1"/>
  <c r="I50" i="33"/>
  <c r="N50" i="33" s="1"/>
  <c r="K50" i="33"/>
  <c r="J50" i="33"/>
  <c r="D51" i="33"/>
  <c r="O50" i="33"/>
  <c r="K51" i="19"/>
  <c r="H51" i="19"/>
  <c r="M51" i="19" s="1"/>
  <c r="J51" i="19"/>
  <c r="I51" i="19"/>
  <c r="N51" i="19" s="1"/>
  <c r="D52" i="19"/>
  <c r="C87" i="33"/>
  <c r="C87" i="19"/>
  <c r="N46" i="32"/>
  <c r="P50" i="33"/>
  <c r="C88" i="33" l="1"/>
  <c r="P51" i="33"/>
  <c r="L51" i="33"/>
  <c r="F51" i="33"/>
  <c r="G51" i="33" s="1"/>
  <c r="B88" i="32"/>
  <c r="K47" i="32"/>
  <c r="E47" i="32"/>
  <c r="F47" i="32" s="1"/>
  <c r="C88" i="19"/>
  <c r="L52" i="19"/>
  <c r="P52" i="19"/>
  <c r="F52" i="19"/>
  <c r="G52" i="19" s="1"/>
  <c r="G47" i="32" l="1"/>
  <c r="L47" i="32" s="1"/>
  <c r="H47" i="32"/>
  <c r="M47" i="32" s="1"/>
  <c r="J47" i="32"/>
  <c r="I47" i="32"/>
  <c r="C48" i="32"/>
  <c r="B89" i="32"/>
  <c r="H51" i="33"/>
  <c r="M51" i="33" s="1"/>
  <c r="I51" i="33"/>
  <c r="N51" i="33" s="1"/>
  <c r="K51" i="33"/>
  <c r="J51" i="33"/>
  <c r="D52" i="33"/>
  <c r="C89" i="33"/>
  <c r="K52" i="19"/>
  <c r="H52" i="19"/>
  <c r="M52" i="19" s="1"/>
  <c r="J52" i="19"/>
  <c r="I52" i="19"/>
  <c r="N52" i="19" s="1"/>
  <c r="D53" i="19"/>
  <c r="C89" i="19"/>
  <c r="N47" i="32"/>
  <c r="O52" i="19"/>
  <c r="O47" i="32"/>
  <c r="O51" i="33"/>
  <c r="L53" i="19" l="1"/>
  <c r="F53" i="19"/>
  <c r="G53" i="19" s="1"/>
  <c r="L52" i="33"/>
  <c r="F52" i="33"/>
  <c r="G52" i="33" s="1"/>
  <c r="K48" i="32"/>
  <c r="E48" i="32"/>
  <c r="F48" i="32" s="1"/>
  <c r="O48" i="32" s="1"/>
  <c r="C90" i="33"/>
  <c r="B90" i="32"/>
  <c r="C90" i="19"/>
  <c r="B91" i="32" l="1"/>
  <c r="H52" i="33"/>
  <c r="M52" i="33" s="1"/>
  <c r="J52" i="33"/>
  <c r="K52" i="33"/>
  <c r="I52" i="33"/>
  <c r="N52" i="33" s="1"/>
  <c r="D53" i="33"/>
  <c r="H48" i="32"/>
  <c r="M48" i="32" s="1"/>
  <c r="G48" i="32"/>
  <c r="L48" i="32" s="1"/>
  <c r="J48" i="32"/>
  <c r="I48" i="32"/>
  <c r="C49" i="32"/>
  <c r="H53" i="19"/>
  <c r="M53" i="19" s="1"/>
  <c r="I53" i="19"/>
  <c r="N53" i="19" s="1"/>
  <c r="K53" i="19"/>
  <c r="J53" i="19"/>
  <c r="D54" i="19"/>
  <c r="N48" i="32"/>
  <c r="P53" i="19"/>
  <c r="C91" i="19"/>
  <c r="C91" i="33"/>
  <c r="O52" i="33"/>
  <c r="O53" i="19"/>
  <c r="P52" i="33"/>
  <c r="L54" i="19" l="1"/>
  <c r="F54" i="19"/>
  <c r="G54" i="19" s="1"/>
  <c r="L53" i="33"/>
  <c r="F53" i="33"/>
  <c r="G53" i="33" s="1"/>
  <c r="O53" i="33" s="1"/>
  <c r="C92" i="33"/>
  <c r="K49" i="32"/>
  <c r="N49" i="32"/>
  <c r="E49" i="32"/>
  <c r="F49" i="32" s="1"/>
  <c r="B92" i="32"/>
  <c r="C92" i="19"/>
  <c r="B93" i="32" l="1"/>
  <c r="H54" i="19"/>
  <c r="M54" i="19" s="1"/>
  <c r="I54" i="19"/>
  <c r="N54" i="19" s="1"/>
  <c r="J54" i="19"/>
  <c r="K54" i="19"/>
  <c r="D55" i="19"/>
  <c r="O54" i="19"/>
  <c r="C93" i="19"/>
  <c r="C93" i="33"/>
  <c r="P54" i="19"/>
  <c r="H53" i="33"/>
  <c r="M53" i="33" s="1"/>
  <c r="I53" i="33"/>
  <c r="N53" i="33" s="1"/>
  <c r="J53" i="33"/>
  <c r="K53" i="33"/>
  <c r="D54" i="33"/>
  <c r="G49" i="32"/>
  <c r="L49" i="32" s="1"/>
  <c r="H49" i="32"/>
  <c r="M49" i="32" s="1"/>
  <c r="J49" i="32"/>
  <c r="I49" i="32"/>
  <c r="C50" i="32"/>
  <c r="O49" i="32"/>
  <c r="P53" i="33"/>
  <c r="L54" i="33" l="1"/>
  <c r="F54" i="33"/>
  <c r="G54" i="33" s="1"/>
  <c r="O54" i="33" s="1"/>
  <c r="L55" i="19"/>
  <c r="F55" i="19"/>
  <c r="G55" i="19" s="1"/>
  <c r="C94" i="19"/>
  <c r="B94" i="32"/>
  <c r="K50" i="32"/>
  <c r="E50" i="32"/>
  <c r="F50" i="32" s="1"/>
  <c r="C94" i="33"/>
  <c r="H50" i="32" l="1"/>
  <c r="M50" i="32" s="1"/>
  <c r="G50" i="32"/>
  <c r="L50" i="32" s="1"/>
  <c r="J50" i="32"/>
  <c r="I50" i="32"/>
  <c r="C51" i="32"/>
  <c r="B95" i="32"/>
  <c r="K55" i="19"/>
  <c r="I55" i="19"/>
  <c r="N55" i="19" s="1"/>
  <c r="J55" i="19"/>
  <c r="H55" i="19"/>
  <c r="M55" i="19" s="1"/>
  <c r="D56" i="19"/>
  <c r="C95" i="19"/>
  <c r="H54" i="33"/>
  <c r="M54" i="33" s="1"/>
  <c r="K54" i="33"/>
  <c r="I54" i="33"/>
  <c r="N54" i="33" s="1"/>
  <c r="J54" i="33"/>
  <c r="D55" i="33"/>
  <c r="N50" i="32"/>
  <c r="C95" i="33"/>
  <c r="O50" i="32"/>
  <c r="O55" i="19"/>
  <c r="P55" i="19"/>
  <c r="P54" i="33"/>
  <c r="B96" i="32" l="1"/>
  <c r="C96" i="19"/>
  <c r="L56" i="19"/>
  <c r="F56" i="19"/>
  <c r="G56" i="19" s="1"/>
  <c r="O56" i="19" s="1"/>
  <c r="K51" i="32"/>
  <c r="E51" i="32"/>
  <c r="F51" i="32" s="1"/>
  <c r="L55" i="33"/>
  <c r="F55" i="33"/>
  <c r="G55" i="33" s="1"/>
  <c r="C96" i="33"/>
  <c r="H55" i="33" l="1"/>
  <c r="M55" i="33" s="1"/>
  <c r="I55" i="33"/>
  <c r="N55" i="33" s="1"/>
  <c r="K55" i="33"/>
  <c r="J55" i="33"/>
  <c r="D56" i="33"/>
  <c r="G51" i="32"/>
  <c r="L51" i="32" s="1"/>
  <c r="H51" i="32"/>
  <c r="M51" i="32" s="1"/>
  <c r="J51" i="32"/>
  <c r="I51" i="32"/>
  <c r="C52" i="32"/>
  <c r="C97" i="19"/>
  <c r="N51" i="32"/>
  <c r="O55" i="33"/>
  <c r="B97" i="32"/>
  <c r="H56" i="19"/>
  <c r="M56" i="19" s="1"/>
  <c r="K56" i="19"/>
  <c r="I56" i="19"/>
  <c r="N56" i="19" s="1"/>
  <c r="J56" i="19"/>
  <c r="D57" i="19"/>
  <c r="C97" i="33"/>
  <c r="O51" i="32"/>
  <c r="P56" i="19"/>
  <c r="P55" i="33"/>
  <c r="L56" i="33" l="1"/>
  <c r="F56" i="33"/>
  <c r="G56" i="33" s="1"/>
  <c r="O56" i="33" s="1"/>
  <c r="L57" i="19"/>
  <c r="F57" i="19"/>
  <c r="G57" i="19" s="1"/>
  <c r="K52" i="32"/>
  <c r="E52" i="32"/>
  <c r="F52" i="32" s="1"/>
  <c r="C98" i="33"/>
  <c r="B98" i="32"/>
  <c r="C98" i="19"/>
  <c r="H52" i="32" l="1"/>
  <c r="M52" i="32" s="1"/>
  <c r="G52" i="32"/>
  <c r="L52" i="32" s="1"/>
  <c r="J52" i="32"/>
  <c r="I52" i="32"/>
  <c r="C53" i="32"/>
  <c r="H57" i="19"/>
  <c r="M57" i="19" s="1"/>
  <c r="K57" i="19"/>
  <c r="I57" i="19"/>
  <c r="N57" i="19" s="1"/>
  <c r="J57" i="19"/>
  <c r="D58" i="19"/>
  <c r="P57" i="19"/>
  <c r="C99" i="19"/>
  <c r="O52" i="32"/>
  <c r="O57" i="19"/>
  <c r="B99" i="32"/>
  <c r="H56" i="33"/>
  <c r="M56" i="33" s="1"/>
  <c r="I56" i="33"/>
  <c r="N56" i="33" s="1"/>
  <c r="J56" i="33"/>
  <c r="K56" i="33"/>
  <c r="D57" i="33"/>
  <c r="N52" i="32"/>
  <c r="C99" i="33"/>
  <c r="P56" i="33"/>
  <c r="K53" i="32" l="1"/>
  <c r="E53" i="32"/>
  <c r="F53" i="32" s="1"/>
  <c r="C100" i="33"/>
  <c r="L58" i="19"/>
  <c r="O58" i="19"/>
  <c r="F58" i="19"/>
  <c r="G58" i="19" s="1"/>
  <c r="B100" i="32"/>
  <c r="C100" i="19"/>
  <c r="O57" i="33"/>
  <c r="L57" i="33"/>
  <c r="F57" i="33"/>
  <c r="G57" i="33" s="1"/>
  <c r="B101" i="32" l="1"/>
  <c r="G53" i="32"/>
  <c r="L53" i="32" s="1"/>
  <c r="H53" i="32"/>
  <c r="M53" i="32" s="1"/>
  <c r="J53" i="32"/>
  <c r="I53" i="32"/>
  <c r="C54" i="32"/>
  <c r="O53" i="32"/>
  <c r="H57" i="33"/>
  <c r="M57" i="33" s="1"/>
  <c r="I57" i="33"/>
  <c r="N57" i="33" s="1"/>
  <c r="J57" i="33"/>
  <c r="K57" i="33"/>
  <c r="D58" i="33"/>
  <c r="C101" i="19"/>
  <c r="N53" i="32"/>
  <c r="H58" i="19"/>
  <c r="M58" i="19" s="1"/>
  <c r="I58" i="19"/>
  <c r="N58" i="19" s="1"/>
  <c r="J58" i="19"/>
  <c r="K58" i="19"/>
  <c r="D59" i="19"/>
  <c r="C101" i="33"/>
  <c r="P57" i="33"/>
  <c r="P58" i="19"/>
  <c r="L59" i="19" l="1"/>
  <c r="F59" i="19"/>
  <c r="G59" i="19" s="1"/>
  <c r="C102" i="19"/>
  <c r="K54" i="32"/>
  <c r="O54" i="32"/>
  <c r="E54" i="32"/>
  <c r="F54" i="32" s="1"/>
  <c r="P58" i="33"/>
  <c r="L58" i="33"/>
  <c r="F58" i="33"/>
  <c r="G58" i="33" s="1"/>
  <c r="C102" i="33"/>
  <c r="B102" i="32"/>
  <c r="I59" i="19" l="1"/>
  <c r="N59" i="19" s="1"/>
  <c r="K59" i="19"/>
  <c r="H59" i="19"/>
  <c r="M59" i="19" s="1"/>
  <c r="J59" i="19"/>
  <c r="D60" i="19"/>
  <c r="B103" i="32"/>
  <c r="C103" i="33"/>
  <c r="H58" i="33"/>
  <c r="M58" i="33" s="1"/>
  <c r="I58" i="33"/>
  <c r="N58" i="33" s="1"/>
  <c r="K58" i="33"/>
  <c r="J58" i="33"/>
  <c r="D59" i="33"/>
  <c r="H54" i="32"/>
  <c r="M54" i="32" s="1"/>
  <c r="G54" i="32"/>
  <c r="L54" i="32" s="1"/>
  <c r="J54" i="32"/>
  <c r="I54" i="32"/>
  <c r="C55" i="32"/>
  <c r="C103" i="19"/>
  <c r="O59" i="19"/>
  <c r="O58" i="33"/>
  <c r="N54" i="32"/>
  <c r="P59" i="19"/>
  <c r="L59" i="33" l="1"/>
  <c r="F59" i="33"/>
  <c r="G59" i="33" s="1"/>
  <c r="C104" i="19"/>
  <c r="C104" i="33"/>
  <c r="B104" i="32"/>
  <c r="K55" i="32"/>
  <c r="O55" i="32"/>
  <c r="E55" i="32"/>
  <c r="F55" i="32" s="1"/>
  <c r="L60" i="19"/>
  <c r="P60" i="19"/>
  <c r="F60" i="19"/>
  <c r="G60" i="19" s="1"/>
  <c r="H59" i="33" l="1"/>
  <c r="M59" i="33" s="1"/>
  <c r="I59" i="33"/>
  <c r="N59" i="33" s="1"/>
  <c r="K59" i="33"/>
  <c r="J59" i="33"/>
  <c r="D60" i="33"/>
  <c r="I60" i="19"/>
  <c r="N60" i="19" s="1"/>
  <c r="K60" i="19"/>
  <c r="H60" i="19"/>
  <c r="M60" i="19" s="1"/>
  <c r="J60" i="19"/>
  <c r="D61" i="19"/>
  <c r="B105" i="32"/>
  <c r="O59" i="33"/>
  <c r="C105" i="33"/>
  <c r="G55" i="32"/>
  <c r="L55" i="32" s="1"/>
  <c r="H55" i="32"/>
  <c r="M55" i="32" s="1"/>
  <c r="J55" i="32"/>
  <c r="I55" i="32"/>
  <c r="C56" i="32"/>
  <c r="C105" i="19"/>
  <c r="O60" i="19"/>
  <c r="N55" i="32"/>
  <c r="P59" i="33"/>
  <c r="K56" i="32" l="1"/>
  <c r="E56" i="32"/>
  <c r="F56" i="32" s="1"/>
  <c r="O56" i="32" s="1"/>
  <c r="L60" i="33"/>
  <c r="F60" i="33"/>
  <c r="G60" i="33" s="1"/>
  <c r="C106" i="19"/>
  <c r="L61" i="19"/>
  <c r="O61" i="19"/>
  <c r="F61" i="19"/>
  <c r="G61" i="19" s="1"/>
  <c r="B106" i="32"/>
  <c r="C106" i="33"/>
  <c r="B107" i="32" l="1"/>
  <c r="H60" i="33"/>
  <c r="M60" i="33" s="1"/>
  <c r="K60" i="33"/>
  <c r="J60" i="33"/>
  <c r="I60" i="33"/>
  <c r="N60" i="33" s="1"/>
  <c r="D61" i="33"/>
  <c r="H61" i="19"/>
  <c r="M61" i="19" s="1"/>
  <c r="I61" i="19"/>
  <c r="N61" i="19" s="1"/>
  <c r="K61" i="19"/>
  <c r="J61" i="19"/>
  <c r="D62" i="19"/>
  <c r="C107" i="19"/>
  <c r="O60" i="33"/>
  <c r="H56" i="32"/>
  <c r="M56" i="32" s="1"/>
  <c r="G56" i="32"/>
  <c r="L56" i="32" s="1"/>
  <c r="J56" i="32"/>
  <c r="I56" i="32"/>
  <c r="C57" i="32"/>
  <c r="N56" i="32"/>
  <c r="C107" i="33"/>
  <c r="P61" i="19"/>
  <c r="P60" i="33"/>
  <c r="L61" i="33" l="1"/>
  <c r="F61" i="33"/>
  <c r="G61" i="33" s="1"/>
  <c r="P61" i="33" s="1"/>
  <c r="K57" i="32"/>
  <c r="E57" i="32"/>
  <c r="F57" i="32" s="1"/>
  <c r="L62" i="19"/>
  <c r="F62" i="19"/>
  <c r="G62" i="19" s="1"/>
  <c r="B108" i="32"/>
  <c r="C108" i="19"/>
  <c r="C108" i="33"/>
  <c r="H62" i="19" l="1"/>
  <c r="M62" i="19" s="1"/>
  <c r="I62" i="19"/>
  <c r="N62" i="19" s="1"/>
  <c r="J62" i="19"/>
  <c r="K62" i="19"/>
  <c r="D63" i="19"/>
  <c r="G57" i="32"/>
  <c r="L57" i="32" s="1"/>
  <c r="H57" i="32"/>
  <c r="M57" i="32" s="1"/>
  <c r="J57" i="32"/>
  <c r="I57" i="32"/>
  <c r="C58" i="32"/>
  <c r="B109" i="32"/>
  <c r="P62" i="19"/>
  <c r="N57" i="32"/>
  <c r="C109" i="19"/>
  <c r="H61" i="33"/>
  <c r="M61" i="33" s="1"/>
  <c r="I61" i="33"/>
  <c r="N61" i="33" s="1"/>
  <c r="K61" i="33"/>
  <c r="J61" i="33"/>
  <c r="D62" i="33"/>
  <c r="O62" i="19"/>
  <c r="O57" i="32"/>
  <c r="C109" i="33"/>
  <c r="O61" i="33"/>
  <c r="L62" i="33" l="1"/>
  <c r="F62" i="33"/>
  <c r="G62" i="33" s="1"/>
  <c r="K58" i="32"/>
  <c r="E58" i="32"/>
  <c r="F58" i="32" s="1"/>
  <c r="O58" i="32" s="1"/>
  <c r="B110" i="32"/>
  <c r="O63" i="19"/>
  <c r="L63" i="19"/>
  <c r="F63" i="19"/>
  <c r="G63" i="19" s="1"/>
  <c r="P63" i="19" s="1"/>
  <c r="C110" i="33"/>
  <c r="C110" i="19"/>
  <c r="H62" i="33" l="1"/>
  <c r="M62" i="33" s="1"/>
  <c r="K62" i="33"/>
  <c r="I62" i="33"/>
  <c r="N62" i="33" s="1"/>
  <c r="J62" i="33"/>
  <c r="D63" i="33"/>
  <c r="C111" i="33"/>
  <c r="N58" i="32"/>
  <c r="C111" i="19"/>
  <c r="B111" i="32"/>
  <c r="O62" i="33"/>
  <c r="H58" i="32"/>
  <c r="M58" i="32" s="1"/>
  <c r="G58" i="32"/>
  <c r="L58" i="32" s="1"/>
  <c r="J58" i="32"/>
  <c r="I58" i="32"/>
  <c r="C59" i="32"/>
  <c r="K63" i="19"/>
  <c r="J63" i="19"/>
  <c r="H63" i="19"/>
  <c r="M63" i="19" s="1"/>
  <c r="I63" i="19"/>
  <c r="N63" i="19" s="1"/>
  <c r="D64" i="19"/>
  <c r="P62" i="33"/>
  <c r="C112" i="33" l="1"/>
  <c r="L64" i="19"/>
  <c r="F64" i="19"/>
  <c r="G64" i="19" s="1"/>
  <c r="C112" i="19"/>
  <c r="L63" i="33"/>
  <c r="F63" i="33"/>
  <c r="G63" i="33" s="1"/>
  <c r="K59" i="32"/>
  <c r="E59" i="32"/>
  <c r="F59" i="32" s="1"/>
  <c r="B112" i="32"/>
  <c r="G59" i="32" l="1"/>
  <c r="L59" i="32" s="1"/>
  <c r="H59" i="32"/>
  <c r="M59" i="32" s="1"/>
  <c r="J59" i="32"/>
  <c r="I59" i="32"/>
  <c r="C60" i="32"/>
  <c r="H64" i="19"/>
  <c r="M64" i="19" s="1"/>
  <c r="I64" i="19"/>
  <c r="N64" i="19" s="1"/>
  <c r="K64" i="19"/>
  <c r="J64" i="19"/>
  <c r="D65" i="19"/>
  <c r="C113" i="33"/>
  <c r="H63" i="33"/>
  <c r="M63" i="33" s="1"/>
  <c r="K63" i="33"/>
  <c r="I63" i="33"/>
  <c r="N63" i="33" s="1"/>
  <c r="J63" i="33"/>
  <c r="D64" i="33"/>
  <c r="C113" i="19"/>
  <c r="P64" i="19"/>
  <c r="B113" i="32"/>
  <c r="N59" i="32"/>
  <c r="O63" i="33"/>
  <c r="O59" i="32"/>
  <c r="P63" i="33"/>
  <c r="O64" i="19"/>
  <c r="L64" i="33" l="1"/>
  <c r="F64" i="33"/>
  <c r="G64" i="33" s="1"/>
  <c r="C114" i="33"/>
  <c r="K60" i="32"/>
  <c r="O60" i="32"/>
  <c r="E60" i="32"/>
  <c r="F60" i="32" s="1"/>
  <c r="L65" i="19"/>
  <c r="O65" i="19"/>
  <c r="F65" i="19"/>
  <c r="G65" i="19" s="1"/>
  <c r="B114" i="32"/>
  <c r="C114" i="19"/>
  <c r="H64" i="33" l="1"/>
  <c r="M64" i="33" s="1"/>
  <c r="I64" i="33"/>
  <c r="N64" i="33" s="1"/>
  <c r="J64" i="33"/>
  <c r="K64" i="33"/>
  <c r="D65" i="33"/>
  <c r="C115" i="19"/>
  <c r="H60" i="32"/>
  <c r="M60" i="32" s="1"/>
  <c r="G60" i="32"/>
  <c r="L60" i="32" s="1"/>
  <c r="I60" i="32"/>
  <c r="J60" i="32"/>
  <c r="C61" i="32"/>
  <c r="O64" i="33"/>
  <c r="B115" i="32"/>
  <c r="H65" i="19"/>
  <c r="M65" i="19" s="1"/>
  <c r="I65" i="19"/>
  <c r="N65" i="19" s="1"/>
  <c r="K65" i="19"/>
  <c r="J65" i="19"/>
  <c r="D66" i="19"/>
  <c r="P65" i="19"/>
  <c r="N60" i="32"/>
  <c r="C115" i="33"/>
  <c r="P64" i="33"/>
  <c r="L66" i="19" l="1"/>
  <c r="F66" i="19"/>
  <c r="G66" i="19" s="1"/>
  <c r="C116" i="19"/>
  <c r="O65" i="33"/>
  <c r="L65" i="33"/>
  <c r="F65" i="33"/>
  <c r="G65" i="33" s="1"/>
  <c r="P65" i="33" s="1"/>
  <c r="C116" i="33"/>
  <c r="K61" i="32"/>
  <c r="E61" i="32"/>
  <c r="F61" i="32" s="1"/>
  <c r="B116" i="32"/>
  <c r="G61" i="32" l="1"/>
  <c r="L61" i="32" s="1"/>
  <c r="H61" i="32"/>
  <c r="M61" i="32" s="1"/>
  <c r="I61" i="32"/>
  <c r="J61" i="32"/>
  <c r="C62" i="32"/>
  <c r="H66" i="19"/>
  <c r="M66" i="19" s="1"/>
  <c r="J66" i="19"/>
  <c r="I66" i="19"/>
  <c r="N66" i="19" s="1"/>
  <c r="K66" i="19"/>
  <c r="D67" i="19"/>
  <c r="O61" i="32"/>
  <c r="P66" i="19"/>
  <c r="B117" i="32"/>
  <c r="N61" i="32"/>
  <c r="C117" i="19"/>
  <c r="O66" i="19"/>
  <c r="C117" i="33"/>
  <c r="H65" i="33"/>
  <c r="M65" i="33" s="1"/>
  <c r="I65" i="33"/>
  <c r="N65" i="33" s="1"/>
  <c r="K65" i="33"/>
  <c r="J65" i="33"/>
  <c r="D66" i="33"/>
  <c r="C118" i="33" l="1"/>
  <c r="P66" i="33"/>
  <c r="L66" i="33"/>
  <c r="F66" i="33"/>
  <c r="G66" i="33" s="1"/>
  <c r="B118" i="32"/>
  <c r="L67" i="19"/>
  <c r="F67" i="19"/>
  <c r="G67" i="19" s="1"/>
  <c r="O67" i="19" s="1"/>
  <c r="C118" i="19"/>
  <c r="K62" i="32"/>
  <c r="O62" i="32"/>
  <c r="E62" i="32"/>
  <c r="F62" i="32" s="1"/>
  <c r="B119" i="32" l="1"/>
  <c r="H62" i="32"/>
  <c r="M62" i="32" s="1"/>
  <c r="G62" i="32"/>
  <c r="L62" i="32" s="1"/>
  <c r="I62" i="32"/>
  <c r="J62" i="32"/>
  <c r="C63" i="32"/>
  <c r="C119" i="19"/>
  <c r="K67" i="19"/>
  <c r="H67" i="19"/>
  <c r="M67" i="19" s="1"/>
  <c r="J67" i="19"/>
  <c r="I67" i="19"/>
  <c r="N67" i="19" s="1"/>
  <c r="D68" i="19"/>
  <c r="H66" i="33"/>
  <c r="M66" i="33" s="1"/>
  <c r="I66" i="33"/>
  <c r="N66" i="33" s="1"/>
  <c r="K66" i="33"/>
  <c r="J66" i="33"/>
  <c r="D67" i="33"/>
  <c r="N62" i="32"/>
  <c r="P67" i="19"/>
  <c r="O66" i="33"/>
  <c r="C119" i="33"/>
  <c r="L67" i="33" l="1"/>
  <c r="F67" i="33"/>
  <c r="G67" i="33" s="1"/>
  <c r="B120" i="32"/>
  <c r="L68" i="19"/>
  <c r="P68" i="19"/>
  <c r="F68" i="19"/>
  <c r="G68" i="19" s="1"/>
  <c r="N63" i="32"/>
  <c r="K63" i="32"/>
  <c r="E63" i="32"/>
  <c r="F63" i="32" s="1"/>
  <c r="C120" i="33"/>
  <c r="C120" i="19"/>
  <c r="C121" i="33" l="1"/>
  <c r="G63" i="32"/>
  <c r="L63" i="32" s="1"/>
  <c r="H63" i="32"/>
  <c r="M63" i="32" s="1"/>
  <c r="I63" i="32"/>
  <c r="J63" i="32"/>
  <c r="C64" i="32"/>
  <c r="H67" i="33"/>
  <c r="M67" i="33" s="1"/>
  <c r="I67" i="33"/>
  <c r="N67" i="33" s="1"/>
  <c r="K67" i="33"/>
  <c r="J67" i="33"/>
  <c r="D68" i="33"/>
  <c r="O63" i="32"/>
  <c r="O67" i="33"/>
  <c r="C121" i="19"/>
  <c r="I68" i="19"/>
  <c r="N68" i="19" s="1"/>
  <c r="K68" i="19"/>
  <c r="H68" i="19"/>
  <c r="M68" i="19" s="1"/>
  <c r="J68" i="19"/>
  <c r="D69" i="19"/>
  <c r="B121" i="32"/>
  <c r="O68" i="19"/>
  <c r="P67" i="33"/>
  <c r="L69" i="19" l="1"/>
  <c r="F69" i="19"/>
  <c r="G69" i="19" s="1"/>
  <c r="K64" i="32"/>
  <c r="E64" i="32"/>
  <c r="F64" i="32" s="1"/>
  <c r="O64" i="32" s="1"/>
  <c r="B122" i="32"/>
  <c r="O68" i="33"/>
  <c r="L68" i="33"/>
  <c r="F68" i="33"/>
  <c r="G68" i="33" s="1"/>
  <c r="P68" i="33" s="1"/>
  <c r="C122" i="33"/>
  <c r="C122" i="19"/>
  <c r="H69" i="19" l="1"/>
  <c r="M69" i="19" s="1"/>
  <c r="I69" i="19"/>
  <c r="N69" i="19" s="1"/>
  <c r="K69" i="19"/>
  <c r="J69" i="19"/>
  <c r="D70" i="19"/>
  <c r="C123" i="33"/>
  <c r="N64" i="32"/>
  <c r="P69" i="19"/>
  <c r="C123" i="19"/>
  <c r="O69" i="19"/>
  <c r="H64" i="32"/>
  <c r="M64" i="32" s="1"/>
  <c r="G64" i="32"/>
  <c r="L64" i="32" s="1"/>
  <c r="I64" i="32"/>
  <c r="J64" i="32"/>
  <c r="C65" i="32"/>
  <c r="H68" i="33"/>
  <c r="M68" i="33" s="1"/>
  <c r="J68" i="33"/>
  <c r="I68" i="33"/>
  <c r="N68" i="33" s="1"/>
  <c r="K68" i="33"/>
  <c r="D69" i="33"/>
  <c r="B123" i="32"/>
  <c r="C124" i="19" l="1"/>
  <c r="L70" i="19"/>
  <c r="P70" i="19"/>
  <c r="F70" i="19"/>
  <c r="G70" i="19" s="1"/>
  <c r="C124" i="33"/>
  <c r="B124" i="32"/>
  <c r="K65" i="32"/>
  <c r="N65" i="32"/>
  <c r="E65" i="32"/>
  <c r="F65" i="32" s="1"/>
  <c r="P69" i="33"/>
  <c r="O69" i="33"/>
  <c r="L69" i="33"/>
  <c r="F69" i="33"/>
  <c r="G69" i="33" s="1"/>
  <c r="C125" i="33" l="1"/>
  <c r="G65" i="32"/>
  <c r="L65" i="32" s="1"/>
  <c r="H65" i="32"/>
  <c r="M65" i="32" s="1"/>
  <c r="I65" i="32"/>
  <c r="J65" i="32"/>
  <c r="C66" i="32"/>
  <c r="B125" i="32"/>
  <c r="C125" i="19"/>
  <c r="H69" i="33"/>
  <c r="M69" i="33" s="1"/>
  <c r="I69" i="33"/>
  <c r="N69" i="33" s="1"/>
  <c r="J69" i="33"/>
  <c r="K69" i="33"/>
  <c r="D70" i="33"/>
  <c r="H70" i="19"/>
  <c r="M70" i="19" s="1"/>
  <c r="J70" i="19"/>
  <c r="I70" i="19"/>
  <c r="N70" i="19" s="1"/>
  <c r="K70" i="19"/>
  <c r="D71" i="19"/>
  <c r="O65" i="32"/>
  <c r="O70" i="19"/>
  <c r="K66" i="32" l="1"/>
  <c r="E66" i="32"/>
  <c r="F66" i="32" s="1"/>
  <c r="C126" i="19"/>
  <c r="P70" i="33"/>
  <c r="O70" i="33"/>
  <c r="L70" i="33"/>
  <c r="F70" i="33"/>
  <c r="G70" i="33" s="1"/>
  <c r="B126" i="32"/>
  <c r="C126" i="33"/>
  <c r="P71" i="19"/>
  <c r="O71" i="19"/>
  <c r="L71" i="19"/>
  <c r="F71" i="19"/>
  <c r="G71" i="19" s="1"/>
  <c r="B127" i="32" l="1"/>
  <c r="H66" i="32"/>
  <c r="M66" i="32" s="1"/>
  <c r="G66" i="32"/>
  <c r="L66" i="32" s="1"/>
  <c r="I66" i="32"/>
  <c r="J66" i="32"/>
  <c r="C67" i="32"/>
  <c r="N66" i="32"/>
  <c r="K71" i="19"/>
  <c r="J71" i="19"/>
  <c r="H71" i="19"/>
  <c r="M71" i="19" s="1"/>
  <c r="I71" i="19"/>
  <c r="N71" i="19" s="1"/>
  <c r="D72" i="19"/>
  <c r="H70" i="33"/>
  <c r="M70" i="33" s="1"/>
  <c r="K70" i="33"/>
  <c r="I70" i="33"/>
  <c r="N70" i="33" s="1"/>
  <c r="J70" i="33"/>
  <c r="D71" i="33"/>
  <c r="C127" i="19"/>
  <c r="O66" i="32"/>
  <c r="C127" i="33"/>
  <c r="C128" i="33" l="1"/>
  <c r="C128" i="19"/>
  <c r="B128" i="32"/>
  <c r="K67" i="32"/>
  <c r="O67" i="32"/>
  <c r="E67" i="32"/>
  <c r="F67" i="32" s="1"/>
  <c r="L72" i="19"/>
  <c r="P72" i="19"/>
  <c r="F72" i="19"/>
  <c r="G72" i="19" s="1"/>
  <c r="P71" i="33"/>
  <c r="O71" i="33"/>
  <c r="L71" i="33"/>
  <c r="F71" i="33"/>
  <c r="G71" i="33" s="1"/>
  <c r="C129" i="19" l="1"/>
  <c r="H71" i="33"/>
  <c r="M71" i="33" s="1"/>
  <c r="K71" i="33"/>
  <c r="I71" i="33"/>
  <c r="N71" i="33" s="1"/>
  <c r="J71" i="33"/>
  <c r="D72" i="33"/>
  <c r="G67" i="32"/>
  <c r="L67" i="32" s="1"/>
  <c r="H67" i="32"/>
  <c r="M67" i="32" s="1"/>
  <c r="I67" i="32"/>
  <c r="J67" i="32"/>
  <c r="C68" i="32"/>
  <c r="C129" i="33"/>
  <c r="H72" i="19"/>
  <c r="M72" i="19" s="1"/>
  <c r="I72" i="19"/>
  <c r="N72" i="19" s="1"/>
  <c r="K72" i="19"/>
  <c r="J72" i="19"/>
  <c r="D73" i="19"/>
  <c r="B129" i="32"/>
  <c r="O72" i="19"/>
  <c r="N67" i="32"/>
  <c r="L72" i="33" l="1"/>
  <c r="F72" i="33"/>
  <c r="G72" i="33" s="1"/>
  <c r="O72" i="33" s="1"/>
  <c r="L73" i="19"/>
  <c r="F73" i="19"/>
  <c r="G73" i="19" s="1"/>
  <c r="K68" i="32"/>
  <c r="E68" i="32"/>
  <c r="F68" i="32" s="1"/>
  <c r="B130" i="32"/>
  <c r="C130" i="33"/>
  <c r="C130" i="19"/>
  <c r="H68" i="32" l="1"/>
  <c r="M68" i="32" s="1"/>
  <c r="G68" i="32"/>
  <c r="L68" i="32" s="1"/>
  <c r="I68" i="32"/>
  <c r="J68" i="32"/>
  <c r="C69" i="32"/>
  <c r="H73" i="19"/>
  <c r="M73" i="19" s="1"/>
  <c r="I73" i="19"/>
  <c r="N73" i="19" s="1"/>
  <c r="K73" i="19"/>
  <c r="J73" i="19"/>
  <c r="D74" i="19"/>
  <c r="C131" i="33"/>
  <c r="P73" i="19"/>
  <c r="B131" i="32"/>
  <c r="O68" i="32"/>
  <c r="O73" i="19"/>
  <c r="H72" i="33"/>
  <c r="M72" i="33" s="1"/>
  <c r="I72" i="33"/>
  <c r="N72" i="33" s="1"/>
  <c r="J72" i="33"/>
  <c r="K72" i="33"/>
  <c r="D73" i="33"/>
  <c r="N68" i="32"/>
  <c r="C131" i="19"/>
  <c r="P72" i="33"/>
  <c r="K69" i="32" l="1"/>
  <c r="E69" i="32"/>
  <c r="F69" i="32" s="1"/>
  <c r="L74" i="19"/>
  <c r="F74" i="19"/>
  <c r="G74" i="19" s="1"/>
  <c r="C132" i="19"/>
  <c r="C132" i="33"/>
  <c r="L73" i="33"/>
  <c r="F73" i="33"/>
  <c r="G73" i="33" s="1"/>
  <c r="P73" i="33" s="1"/>
  <c r="B132" i="32"/>
  <c r="C133" i="33" l="1"/>
  <c r="G69" i="32"/>
  <c r="L69" i="32" s="1"/>
  <c r="H69" i="32"/>
  <c r="M69" i="32" s="1"/>
  <c r="I69" i="32"/>
  <c r="J69" i="32"/>
  <c r="C70" i="32"/>
  <c r="H73" i="33"/>
  <c r="M73" i="33" s="1"/>
  <c r="I73" i="33"/>
  <c r="N73" i="33" s="1"/>
  <c r="J73" i="33"/>
  <c r="K73" i="33"/>
  <c r="D74" i="33"/>
  <c r="H74" i="19"/>
  <c r="M74" i="19" s="1"/>
  <c r="J74" i="19"/>
  <c r="I74" i="19"/>
  <c r="N74" i="19" s="1"/>
  <c r="K74" i="19"/>
  <c r="D75" i="19"/>
  <c r="P74" i="19"/>
  <c r="O69" i="32"/>
  <c r="B133" i="32"/>
  <c r="C133" i="19"/>
  <c r="O74" i="19"/>
  <c r="N69" i="32"/>
  <c r="O73" i="33"/>
  <c r="L75" i="19" l="1"/>
  <c r="F75" i="19"/>
  <c r="G75" i="19" s="1"/>
  <c r="O75" i="19" s="1"/>
  <c r="K70" i="32"/>
  <c r="E70" i="32"/>
  <c r="F70" i="32" s="1"/>
  <c r="L74" i="33"/>
  <c r="F74" i="33"/>
  <c r="G74" i="33" s="1"/>
  <c r="C134" i="33"/>
  <c r="B134" i="32"/>
  <c r="C134" i="19"/>
  <c r="B135" i="32" l="1"/>
  <c r="H70" i="32"/>
  <c r="M70" i="32" s="1"/>
  <c r="G70" i="32"/>
  <c r="L70" i="32" s="1"/>
  <c r="I70" i="32"/>
  <c r="J70" i="32"/>
  <c r="C71" i="32"/>
  <c r="N70" i="32"/>
  <c r="C135" i="33"/>
  <c r="O70" i="32"/>
  <c r="H74" i="33"/>
  <c r="M74" i="33" s="1"/>
  <c r="I74" i="33"/>
  <c r="N74" i="33" s="1"/>
  <c r="K74" i="33"/>
  <c r="J74" i="33"/>
  <c r="D75" i="33"/>
  <c r="K75" i="19"/>
  <c r="H75" i="19"/>
  <c r="M75" i="19" s="1"/>
  <c r="J75" i="19"/>
  <c r="I75" i="19"/>
  <c r="N75" i="19" s="1"/>
  <c r="D76" i="19"/>
  <c r="O74" i="33"/>
  <c r="C135" i="19"/>
  <c r="P74" i="33"/>
  <c r="P75" i="19"/>
  <c r="C136" i="33" l="1"/>
  <c r="C136" i="19"/>
  <c r="L75" i="33"/>
  <c r="F75" i="33"/>
  <c r="G75" i="33" s="1"/>
  <c r="B136" i="32"/>
  <c r="L76" i="19"/>
  <c r="P76" i="19"/>
  <c r="F76" i="19"/>
  <c r="G76" i="19" s="1"/>
  <c r="K71" i="32"/>
  <c r="O71" i="32"/>
  <c r="E71" i="32"/>
  <c r="F71" i="32" s="1"/>
  <c r="I76" i="19" l="1"/>
  <c r="N76" i="19" s="1"/>
  <c r="K76" i="19"/>
  <c r="H76" i="19"/>
  <c r="M76" i="19" s="1"/>
  <c r="J76" i="19"/>
  <c r="D77" i="19"/>
  <c r="H75" i="33"/>
  <c r="M75" i="33" s="1"/>
  <c r="I75" i="33"/>
  <c r="N75" i="33" s="1"/>
  <c r="J75" i="33"/>
  <c r="K75" i="33"/>
  <c r="D76" i="33"/>
  <c r="C137" i="19"/>
  <c r="G71" i="32"/>
  <c r="L71" i="32" s="1"/>
  <c r="H71" i="32"/>
  <c r="M71" i="32" s="1"/>
  <c r="I71" i="32"/>
  <c r="J71" i="32"/>
  <c r="C72" i="32"/>
  <c r="B137" i="32"/>
  <c r="O75" i="33"/>
  <c r="N71" i="32"/>
  <c r="O76" i="19"/>
  <c r="P75" i="33"/>
  <c r="C137" i="33"/>
  <c r="C138" i="33" l="1"/>
  <c r="L76" i="33"/>
  <c r="F76" i="33"/>
  <c r="G76" i="33" s="1"/>
  <c r="P76" i="33" s="1"/>
  <c r="B138" i="32"/>
  <c r="L77" i="19"/>
  <c r="F77" i="19"/>
  <c r="G77" i="19" s="1"/>
  <c r="K72" i="32"/>
  <c r="E72" i="32"/>
  <c r="F72" i="32" s="1"/>
  <c r="O72" i="32" s="1"/>
  <c r="C138" i="19"/>
  <c r="H77" i="19" l="1"/>
  <c r="M77" i="19" s="1"/>
  <c r="I77" i="19"/>
  <c r="N77" i="19" s="1"/>
  <c r="K77" i="19"/>
  <c r="J77" i="19"/>
  <c r="D78" i="19"/>
  <c r="B139" i="32"/>
  <c r="O76" i="33"/>
  <c r="N72" i="32"/>
  <c r="P77" i="19"/>
  <c r="C139" i="19"/>
  <c r="O77" i="19"/>
  <c r="C139" i="33"/>
  <c r="H72" i="32"/>
  <c r="M72" i="32" s="1"/>
  <c r="G72" i="32"/>
  <c r="L72" i="32" s="1"/>
  <c r="I72" i="32"/>
  <c r="J72" i="32"/>
  <c r="C73" i="32"/>
  <c r="H76" i="33"/>
  <c r="M76" i="33" s="1"/>
  <c r="I76" i="33"/>
  <c r="N76" i="33" s="1"/>
  <c r="K76" i="33"/>
  <c r="J76" i="33"/>
  <c r="D77" i="33"/>
  <c r="L77" i="33" l="1"/>
  <c r="F77" i="33"/>
  <c r="G77" i="33" s="1"/>
  <c r="B140" i="32"/>
  <c r="L78" i="19"/>
  <c r="P78" i="19"/>
  <c r="F78" i="19"/>
  <c r="G78" i="19" s="1"/>
  <c r="C140" i="33"/>
  <c r="C140" i="19"/>
  <c r="K73" i="32"/>
  <c r="N73" i="32"/>
  <c r="E73" i="32"/>
  <c r="F73" i="32" s="1"/>
  <c r="C141" i="33" l="1"/>
  <c r="H78" i="19"/>
  <c r="M78" i="19" s="1"/>
  <c r="J78" i="19"/>
  <c r="I78" i="19"/>
  <c r="N78" i="19" s="1"/>
  <c r="K78" i="19"/>
  <c r="D79" i="19"/>
  <c r="H77" i="33"/>
  <c r="M77" i="33" s="1"/>
  <c r="I77" i="33"/>
  <c r="N77" i="33" s="1"/>
  <c r="K77" i="33"/>
  <c r="J77" i="33"/>
  <c r="D78" i="33"/>
  <c r="G73" i="32"/>
  <c r="L73" i="32" s="1"/>
  <c r="H73" i="32"/>
  <c r="M73" i="32" s="1"/>
  <c r="J73" i="32"/>
  <c r="I73" i="32"/>
  <c r="C74" i="32"/>
  <c r="C141" i="19"/>
  <c r="B141" i="32"/>
  <c r="P77" i="33"/>
  <c r="O73" i="32"/>
  <c r="O78" i="19"/>
  <c r="O77" i="33"/>
  <c r="K74" i="32" l="1"/>
  <c r="E74" i="32"/>
  <c r="F74" i="32" s="1"/>
  <c r="O74" i="32" s="1"/>
  <c r="L79" i="19"/>
  <c r="F79" i="19"/>
  <c r="G79" i="19" s="1"/>
  <c r="L78" i="33"/>
  <c r="F78" i="33"/>
  <c r="G78" i="33" s="1"/>
  <c r="C142" i="33"/>
  <c r="B142" i="32"/>
  <c r="C142" i="19"/>
  <c r="H78" i="33" l="1"/>
  <c r="M78" i="33" s="1"/>
  <c r="K78" i="33"/>
  <c r="I78" i="33"/>
  <c r="N78" i="33" s="1"/>
  <c r="J78" i="33"/>
  <c r="D79" i="33"/>
  <c r="K79" i="19"/>
  <c r="J79" i="19"/>
  <c r="I79" i="19"/>
  <c r="N79" i="19" s="1"/>
  <c r="H79" i="19"/>
  <c r="M79" i="19" s="1"/>
  <c r="D80" i="19"/>
  <c r="C143" i="33"/>
  <c r="B143" i="32"/>
  <c r="H74" i="32"/>
  <c r="M74" i="32" s="1"/>
  <c r="G74" i="32"/>
  <c r="L74" i="32" s="1"/>
  <c r="J74" i="32"/>
  <c r="I74" i="32"/>
  <c r="C75" i="32"/>
  <c r="P78" i="33"/>
  <c r="N74" i="32"/>
  <c r="C143" i="19"/>
  <c r="O79" i="19"/>
  <c r="O78" i="33"/>
  <c r="P79" i="19"/>
  <c r="L80" i="19" l="1"/>
  <c r="F80" i="19"/>
  <c r="G80" i="19" s="1"/>
  <c r="O80" i="19" s="1"/>
  <c r="K75" i="32"/>
  <c r="E75" i="32"/>
  <c r="F75" i="32" s="1"/>
  <c r="N75" i="32" s="1"/>
  <c r="C144" i="33"/>
  <c r="P79" i="33"/>
  <c r="O79" i="33"/>
  <c r="L79" i="33"/>
  <c r="F79" i="33"/>
  <c r="G79" i="33" s="1"/>
  <c r="B144" i="32"/>
  <c r="C144" i="19"/>
  <c r="B145" i="32" l="1"/>
  <c r="H80" i="19"/>
  <c r="M80" i="19" s="1"/>
  <c r="I80" i="19"/>
  <c r="N80" i="19" s="1"/>
  <c r="K80" i="19"/>
  <c r="J80" i="19"/>
  <c r="D81" i="19"/>
  <c r="C145" i="19"/>
  <c r="H79" i="33"/>
  <c r="M79" i="33" s="1"/>
  <c r="I79" i="33"/>
  <c r="N79" i="33" s="1"/>
  <c r="K79" i="33"/>
  <c r="J79" i="33"/>
  <c r="D80" i="33"/>
  <c r="P80" i="19"/>
  <c r="G75" i="32"/>
  <c r="L75" i="32" s="1"/>
  <c r="H75" i="32"/>
  <c r="M75" i="32" s="1"/>
  <c r="I75" i="32"/>
  <c r="J75" i="32"/>
  <c r="C76" i="32"/>
  <c r="C145" i="33"/>
  <c r="O75" i="32"/>
  <c r="L81" i="19" l="1"/>
  <c r="F81" i="19"/>
  <c r="G81" i="19" s="1"/>
  <c r="O81" i="19" s="1"/>
  <c r="K76" i="32"/>
  <c r="E76" i="32"/>
  <c r="F76" i="32" s="1"/>
  <c r="B146" i="32"/>
  <c r="O80" i="33"/>
  <c r="L80" i="33"/>
  <c r="F80" i="33"/>
  <c r="G80" i="33" s="1"/>
  <c r="P80" i="33" s="1"/>
  <c r="C146" i="33"/>
  <c r="C146" i="19"/>
  <c r="H76" i="32" l="1"/>
  <c r="M76" i="32" s="1"/>
  <c r="G76" i="32"/>
  <c r="L76" i="32" s="1"/>
  <c r="I76" i="32"/>
  <c r="J76" i="32"/>
  <c r="C77" i="32"/>
  <c r="O76" i="32"/>
  <c r="P81" i="19"/>
  <c r="H80" i="33"/>
  <c r="M80" i="33" s="1"/>
  <c r="I80" i="33"/>
  <c r="N80" i="33" s="1"/>
  <c r="J80" i="33"/>
  <c r="K80" i="33"/>
  <c r="D81" i="33"/>
  <c r="B147" i="32"/>
  <c r="N76" i="32"/>
  <c r="C147" i="33"/>
  <c r="H81" i="19"/>
  <c r="M81" i="19" s="1"/>
  <c r="I81" i="19"/>
  <c r="N81" i="19" s="1"/>
  <c r="J81" i="19"/>
  <c r="K81" i="19"/>
  <c r="D82" i="19"/>
  <c r="C147" i="19"/>
  <c r="B148" i="32" l="1"/>
  <c r="C148" i="33"/>
  <c r="C148" i="19"/>
  <c r="L81" i="33"/>
  <c r="F81" i="33"/>
  <c r="G81" i="33" s="1"/>
  <c r="P81" i="33" s="1"/>
  <c r="K77" i="32"/>
  <c r="E77" i="32"/>
  <c r="F77" i="32" s="1"/>
  <c r="N77" i="32" s="1"/>
  <c r="L82" i="19"/>
  <c r="F82" i="19"/>
  <c r="G82" i="19" s="1"/>
  <c r="O82" i="19" s="1"/>
  <c r="O81" i="33" l="1"/>
  <c r="C149" i="33"/>
  <c r="H82" i="19"/>
  <c r="M82" i="19" s="1"/>
  <c r="J82" i="19"/>
  <c r="K82" i="19"/>
  <c r="I82" i="19"/>
  <c r="N82" i="19" s="1"/>
  <c r="D83" i="19"/>
  <c r="H81" i="33"/>
  <c r="M81" i="33" s="1"/>
  <c r="I81" i="33"/>
  <c r="N81" i="33" s="1"/>
  <c r="K81" i="33"/>
  <c r="J81" i="33"/>
  <c r="D82" i="33"/>
  <c r="C149" i="19"/>
  <c r="B149" i="32"/>
  <c r="G77" i="32"/>
  <c r="L77" i="32" s="1"/>
  <c r="H77" i="32"/>
  <c r="M77" i="32" s="1"/>
  <c r="J77" i="32"/>
  <c r="I77" i="32"/>
  <c r="C78" i="32"/>
  <c r="P82" i="19"/>
  <c r="O77" i="32"/>
  <c r="B150" i="32" l="1"/>
  <c r="L82" i="33"/>
  <c r="F82" i="33"/>
  <c r="G82" i="33" s="1"/>
  <c r="P82" i="33" s="1"/>
  <c r="C150" i="33"/>
  <c r="C150" i="19"/>
  <c r="K78" i="32"/>
  <c r="E78" i="32"/>
  <c r="F78" i="32" s="1"/>
  <c r="O78" i="32" s="1"/>
  <c r="L83" i="19"/>
  <c r="F83" i="19"/>
  <c r="G83" i="19" s="1"/>
  <c r="H83" i="19" l="1"/>
  <c r="M83" i="19" s="1"/>
  <c r="J83" i="19"/>
  <c r="K83" i="19"/>
  <c r="I83" i="19"/>
  <c r="N83" i="19" s="1"/>
  <c r="D84" i="19"/>
  <c r="O83" i="19"/>
  <c r="C151" i="33"/>
  <c r="P83" i="19"/>
  <c r="H82" i="33"/>
  <c r="M82" i="33" s="1"/>
  <c r="I82" i="33"/>
  <c r="N82" i="33" s="1"/>
  <c r="K82" i="33"/>
  <c r="J82" i="33"/>
  <c r="D83" i="33"/>
  <c r="B151" i="32"/>
  <c r="H78" i="32"/>
  <c r="M78" i="32" s="1"/>
  <c r="G78" i="32"/>
  <c r="L78" i="32" s="1"/>
  <c r="J78" i="32"/>
  <c r="I78" i="32"/>
  <c r="C79" i="32"/>
  <c r="C151" i="19"/>
  <c r="N78" i="32"/>
  <c r="O82" i="33"/>
  <c r="K79" i="32" l="1"/>
  <c r="E79" i="32"/>
  <c r="F79" i="32" s="1"/>
  <c r="N79" i="32" s="1"/>
  <c r="L83" i="33"/>
  <c r="F83" i="33"/>
  <c r="G83" i="33" s="1"/>
  <c r="B152" i="32"/>
  <c r="L84" i="19"/>
  <c r="P84" i="19"/>
  <c r="F84" i="19"/>
  <c r="G84" i="19" s="1"/>
  <c r="C152" i="19"/>
  <c r="C152" i="33"/>
  <c r="H83" i="33" l="1"/>
  <c r="M83" i="33" s="1"/>
  <c r="I83" i="33"/>
  <c r="N83" i="33" s="1"/>
  <c r="K83" i="33"/>
  <c r="J83" i="33"/>
  <c r="D84" i="33"/>
  <c r="G79" i="32"/>
  <c r="L79" i="32" s="1"/>
  <c r="H79" i="32"/>
  <c r="M79" i="32" s="1"/>
  <c r="I79" i="32"/>
  <c r="J79" i="32"/>
  <c r="C80" i="32"/>
  <c r="O83" i="33"/>
  <c r="B153" i="32"/>
  <c r="C153" i="19"/>
  <c r="I84" i="19"/>
  <c r="N84" i="19" s="1"/>
  <c r="H84" i="19"/>
  <c r="M84" i="19" s="1"/>
  <c r="J84" i="19"/>
  <c r="K84" i="19"/>
  <c r="D85" i="19"/>
  <c r="C153" i="33"/>
  <c r="O84" i="19"/>
  <c r="P83" i="33"/>
  <c r="O79" i="32"/>
  <c r="C154" i="19" l="1"/>
  <c r="B154" i="32"/>
  <c r="K80" i="32"/>
  <c r="E80" i="32"/>
  <c r="F80" i="32" s="1"/>
  <c r="L85" i="19"/>
  <c r="F85" i="19"/>
  <c r="G85" i="19" s="1"/>
  <c r="L84" i="33"/>
  <c r="F84" i="33"/>
  <c r="G84" i="33" s="1"/>
  <c r="O84" i="33" s="1"/>
  <c r="C154" i="33"/>
  <c r="H85" i="19" l="1"/>
  <c r="M85" i="19" s="1"/>
  <c r="K85" i="19"/>
  <c r="I85" i="19"/>
  <c r="N85" i="19" s="1"/>
  <c r="J85" i="19"/>
  <c r="D86" i="19"/>
  <c r="H80" i="32"/>
  <c r="M80" i="32" s="1"/>
  <c r="G80" i="32"/>
  <c r="L80" i="32" s="1"/>
  <c r="I80" i="32"/>
  <c r="J80" i="32"/>
  <c r="C81" i="32"/>
  <c r="P85" i="19"/>
  <c r="C155" i="33"/>
  <c r="O85" i="19"/>
  <c r="O80" i="32"/>
  <c r="C155" i="19"/>
  <c r="H84" i="33"/>
  <c r="M84" i="33" s="1"/>
  <c r="J84" i="33"/>
  <c r="K84" i="33"/>
  <c r="I84" i="33"/>
  <c r="N84" i="33" s="1"/>
  <c r="D85" i="33"/>
  <c r="B155" i="32"/>
  <c r="N80" i="32"/>
  <c r="P84" i="33"/>
  <c r="K81" i="32" l="1"/>
  <c r="E81" i="32"/>
  <c r="F81" i="32" s="1"/>
  <c r="B156" i="32"/>
  <c r="C156" i="33"/>
  <c r="C156" i="19"/>
  <c r="L86" i="19"/>
  <c r="P86" i="19"/>
  <c r="F86" i="19"/>
  <c r="G86" i="19" s="1"/>
  <c r="O85" i="33"/>
  <c r="L85" i="33"/>
  <c r="F85" i="33"/>
  <c r="G85" i="33" s="1"/>
  <c r="P85" i="33" s="1"/>
  <c r="G81" i="32" l="1"/>
  <c r="L81" i="32" s="1"/>
  <c r="H81" i="32"/>
  <c r="M81" i="32" s="1"/>
  <c r="J81" i="32"/>
  <c r="I81" i="32"/>
  <c r="C82" i="32"/>
  <c r="U8" i="33"/>
  <c r="O81" i="32"/>
  <c r="H86" i="19"/>
  <c r="M86" i="19" s="1"/>
  <c r="J86" i="19"/>
  <c r="K86" i="19"/>
  <c r="I86" i="19"/>
  <c r="N86" i="19" s="1"/>
  <c r="D87" i="19"/>
  <c r="U8" i="19"/>
  <c r="V8" i="32"/>
  <c r="N81" i="32"/>
  <c r="H85" i="33"/>
  <c r="M85" i="33" s="1"/>
  <c r="I85" i="33"/>
  <c r="N85" i="33" s="1"/>
  <c r="J85" i="33"/>
  <c r="K85" i="33"/>
  <c r="D86" i="33"/>
  <c r="O86" i="19"/>
  <c r="L87" i="19" l="1"/>
  <c r="F87" i="19"/>
  <c r="G87" i="19" s="1"/>
  <c r="K82" i="32"/>
  <c r="E82" i="32"/>
  <c r="F82" i="32" s="1"/>
  <c r="O82" i="32" s="1"/>
  <c r="L86" i="33"/>
  <c r="F86" i="33"/>
  <c r="G86" i="33" s="1"/>
  <c r="H86" i="33" l="1"/>
  <c r="M86" i="33" s="1"/>
  <c r="K86" i="33"/>
  <c r="I86" i="33"/>
  <c r="N86" i="33" s="1"/>
  <c r="J86" i="33"/>
  <c r="D87" i="33"/>
  <c r="J87" i="19"/>
  <c r="K87" i="19"/>
  <c r="I87" i="19"/>
  <c r="N87" i="19" s="1"/>
  <c r="H87" i="19"/>
  <c r="M87" i="19" s="1"/>
  <c r="D88" i="19"/>
  <c r="O86" i="33"/>
  <c r="O87" i="19"/>
  <c r="H82" i="32"/>
  <c r="M82" i="32" s="1"/>
  <c r="G82" i="32"/>
  <c r="L82" i="32" s="1"/>
  <c r="J82" i="32"/>
  <c r="I82" i="32"/>
  <c r="C83" i="32"/>
  <c r="N82" i="32"/>
  <c r="P86" i="33"/>
  <c r="P87" i="19"/>
  <c r="K83" i="32" l="1"/>
  <c r="E83" i="32"/>
  <c r="F83" i="32" s="1"/>
  <c r="L88" i="19"/>
  <c r="F88" i="19"/>
  <c r="G88" i="19" s="1"/>
  <c r="P88" i="19" s="1"/>
  <c r="L87" i="33"/>
  <c r="F87" i="33"/>
  <c r="G87" i="33" s="1"/>
  <c r="H87" i="33" l="1"/>
  <c r="M87" i="33" s="1"/>
  <c r="I87" i="33"/>
  <c r="N87" i="33" s="1"/>
  <c r="K87" i="33"/>
  <c r="J87" i="33"/>
  <c r="D88" i="33"/>
  <c r="G83" i="32"/>
  <c r="L83" i="32" s="1"/>
  <c r="H83" i="32"/>
  <c r="M83" i="32" s="1"/>
  <c r="J83" i="32"/>
  <c r="I83" i="32"/>
  <c r="C84" i="32"/>
  <c r="O88" i="19"/>
  <c r="O87" i="33"/>
  <c r="N83" i="32"/>
  <c r="H88" i="19"/>
  <c r="M88" i="19" s="1"/>
  <c r="I88" i="19"/>
  <c r="N88" i="19" s="1"/>
  <c r="J88" i="19"/>
  <c r="K88" i="19"/>
  <c r="D89" i="19"/>
  <c r="O83" i="32"/>
  <c r="P87" i="33"/>
  <c r="K84" i="32" l="1"/>
  <c r="E84" i="32"/>
  <c r="F84" i="32" s="1"/>
  <c r="O84" i="32" s="1"/>
  <c r="L88" i="33"/>
  <c r="F88" i="33"/>
  <c r="G88" i="33" s="1"/>
  <c r="L89" i="19"/>
  <c r="F89" i="19"/>
  <c r="G89" i="19" s="1"/>
  <c r="H89" i="19" l="1"/>
  <c r="M89" i="19" s="1"/>
  <c r="K89" i="19"/>
  <c r="I89" i="19"/>
  <c r="N89" i="19" s="1"/>
  <c r="J89" i="19"/>
  <c r="D90" i="19"/>
  <c r="H88" i="33"/>
  <c r="M88" i="33" s="1"/>
  <c r="I88" i="33"/>
  <c r="N88" i="33" s="1"/>
  <c r="J88" i="33"/>
  <c r="K88" i="33"/>
  <c r="D89" i="33"/>
  <c r="N84" i="32"/>
  <c r="O89" i="19"/>
  <c r="O88" i="33"/>
  <c r="H84" i="32"/>
  <c r="M84" i="32" s="1"/>
  <c r="G84" i="32"/>
  <c r="L84" i="32" s="1"/>
  <c r="I84" i="32"/>
  <c r="J84" i="32"/>
  <c r="C85" i="32"/>
  <c r="P89" i="19"/>
  <c r="P88" i="33"/>
  <c r="L89" i="33" l="1"/>
  <c r="F89" i="33"/>
  <c r="G89" i="33" s="1"/>
  <c r="L90" i="19"/>
  <c r="F90" i="19"/>
  <c r="G90" i="19" s="1"/>
  <c r="K85" i="32"/>
  <c r="E85" i="32"/>
  <c r="F85" i="32" s="1"/>
  <c r="H90" i="19" l="1"/>
  <c r="M90" i="19" s="1"/>
  <c r="J90" i="19"/>
  <c r="K90" i="19"/>
  <c r="I90" i="19"/>
  <c r="N90" i="19" s="1"/>
  <c r="D91" i="19"/>
  <c r="G85" i="32"/>
  <c r="L85" i="32" s="1"/>
  <c r="H85" i="32"/>
  <c r="M85" i="32" s="1"/>
  <c r="J85" i="32"/>
  <c r="I85" i="32"/>
  <c r="C86" i="32"/>
  <c r="H89" i="33"/>
  <c r="M89" i="33" s="1"/>
  <c r="I89" i="33"/>
  <c r="N89" i="33" s="1"/>
  <c r="J89" i="33"/>
  <c r="K89" i="33"/>
  <c r="D90" i="33"/>
  <c r="O85" i="32"/>
  <c r="P90" i="19"/>
  <c r="N85" i="32"/>
  <c r="O90" i="19"/>
  <c r="P89" i="33"/>
  <c r="O89" i="33"/>
  <c r="L90" i="33" l="1"/>
  <c r="F90" i="33"/>
  <c r="G90" i="33" s="1"/>
  <c r="L91" i="19"/>
  <c r="F91" i="19"/>
  <c r="G91" i="19" s="1"/>
  <c r="K86" i="32"/>
  <c r="E86" i="32"/>
  <c r="F86" i="32" s="1"/>
  <c r="H90" i="33" l="1"/>
  <c r="M90" i="33" s="1"/>
  <c r="I90" i="33"/>
  <c r="N90" i="33" s="1"/>
  <c r="K90" i="33"/>
  <c r="J90" i="33"/>
  <c r="D91" i="33"/>
  <c r="H86" i="32"/>
  <c r="M86" i="32" s="1"/>
  <c r="G86" i="32"/>
  <c r="L86" i="32" s="1"/>
  <c r="J86" i="32"/>
  <c r="I86" i="32"/>
  <c r="C87" i="32"/>
  <c r="H91" i="19"/>
  <c r="M91" i="19" s="1"/>
  <c r="J91" i="19"/>
  <c r="K91" i="19"/>
  <c r="I91" i="19"/>
  <c r="N91" i="19" s="1"/>
  <c r="D92" i="19"/>
  <c r="N86" i="32"/>
  <c r="O90" i="33"/>
  <c r="O86" i="32"/>
  <c r="O91" i="19"/>
  <c r="P91" i="19"/>
  <c r="P90" i="33"/>
  <c r="K87" i="32" l="1"/>
  <c r="E87" i="32"/>
  <c r="F87" i="32" s="1"/>
  <c r="L92" i="19"/>
  <c r="F92" i="19"/>
  <c r="G92" i="19" s="1"/>
  <c r="P92" i="19" s="1"/>
  <c r="L91" i="33"/>
  <c r="F91" i="33"/>
  <c r="G91" i="33" s="1"/>
  <c r="H91" i="33" l="1"/>
  <c r="M91" i="33" s="1"/>
  <c r="I91" i="33"/>
  <c r="N91" i="33" s="1"/>
  <c r="K91" i="33"/>
  <c r="J91" i="33"/>
  <c r="D92" i="33"/>
  <c r="G87" i="32"/>
  <c r="L87" i="32" s="1"/>
  <c r="H87" i="32"/>
  <c r="M87" i="32" s="1"/>
  <c r="I87" i="32"/>
  <c r="J87" i="32"/>
  <c r="C88" i="32"/>
  <c r="O92" i="19"/>
  <c r="O87" i="32"/>
  <c r="I92" i="19"/>
  <c r="N92" i="19" s="1"/>
  <c r="H92" i="19"/>
  <c r="M92" i="19" s="1"/>
  <c r="J92" i="19"/>
  <c r="K92" i="19"/>
  <c r="D93" i="19"/>
  <c r="N87" i="32"/>
  <c r="O91" i="33"/>
  <c r="P91" i="33"/>
  <c r="K88" i="32" l="1"/>
  <c r="E88" i="32"/>
  <c r="F88" i="32" s="1"/>
  <c r="L92" i="33"/>
  <c r="F92" i="33"/>
  <c r="G92" i="33" s="1"/>
  <c r="O92" i="33" s="1"/>
  <c r="L93" i="19"/>
  <c r="F93" i="19"/>
  <c r="G93" i="19" s="1"/>
  <c r="H93" i="19" l="1"/>
  <c r="M93" i="19" s="1"/>
  <c r="K93" i="19"/>
  <c r="I93" i="19"/>
  <c r="N93" i="19" s="1"/>
  <c r="J93" i="19"/>
  <c r="D94" i="19"/>
  <c r="H88" i="32"/>
  <c r="M88" i="32" s="1"/>
  <c r="G88" i="32"/>
  <c r="L88" i="32" s="1"/>
  <c r="I88" i="32"/>
  <c r="J88" i="32"/>
  <c r="C89" i="32"/>
  <c r="O93" i="19"/>
  <c r="N88" i="32"/>
  <c r="H92" i="33"/>
  <c r="M92" i="33" s="1"/>
  <c r="K92" i="33"/>
  <c r="J92" i="33"/>
  <c r="I92" i="33"/>
  <c r="N92" i="33" s="1"/>
  <c r="D93" i="33"/>
  <c r="P93" i="19"/>
  <c r="O88" i="32"/>
  <c r="P92" i="33"/>
  <c r="K89" i="32" l="1"/>
  <c r="E89" i="32"/>
  <c r="F89" i="32" s="1"/>
  <c r="L94" i="19"/>
  <c r="F94" i="19"/>
  <c r="G94" i="19" s="1"/>
  <c r="P94" i="19" s="1"/>
  <c r="L93" i="33"/>
  <c r="F93" i="33"/>
  <c r="G93" i="33" s="1"/>
  <c r="H93" i="33" l="1"/>
  <c r="M93" i="33" s="1"/>
  <c r="I93" i="33"/>
  <c r="N93" i="33" s="1"/>
  <c r="K93" i="33"/>
  <c r="J93" i="33"/>
  <c r="D94" i="33"/>
  <c r="G89" i="32"/>
  <c r="L89" i="32" s="1"/>
  <c r="H89" i="32"/>
  <c r="M89" i="32" s="1"/>
  <c r="J89" i="32"/>
  <c r="I89" i="32"/>
  <c r="C90" i="32"/>
  <c r="O94" i="19"/>
  <c r="P93" i="33"/>
  <c r="N89" i="32"/>
  <c r="H94" i="19"/>
  <c r="M94" i="19" s="1"/>
  <c r="J94" i="19"/>
  <c r="K94" i="19"/>
  <c r="I94" i="19"/>
  <c r="N94" i="19" s="1"/>
  <c r="D95" i="19"/>
  <c r="O89" i="32"/>
  <c r="O93" i="33"/>
  <c r="K90" i="32" l="1"/>
  <c r="E90" i="32"/>
  <c r="F90" i="32" s="1"/>
  <c r="L94" i="33"/>
  <c r="F94" i="33"/>
  <c r="G94" i="33" s="1"/>
  <c r="L95" i="19"/>
  <c r="F95" i="19"/>
  <c r="G95" i="19" s="1"/>
  <c r="J95" i="19" l="1"/>
  <c r="K95" i="19"/>
  <c r="H95" i="19"/>
  <c r="M95" i="19" s="1"/>
  <c r="I95" i="19"/>
  <c r="N95" i="19" s="1"/>
  <c r="D96" i="19"/>
  <c r="H90" i="32"/>
  <c r="M90" i="32" s="1"/>
  <c r="G90" i="32"/>
  <c r="L90" i="32" s="1"/>
  <c r="J90" i="32"/>
  <c r="I90" i="32"/>
  <c r="C91" i="32"/>
  <c r="N90" i="32"/>
  <c r="O95" i="19"/>
  <c r="O90" i="32"/>
  <c r="H94" i="33"/>
  <c r="M94" i="33" s="1"/>
  <c r="K94" i="33"/>
  <c r="I94" i="33"/>
  <c r="N94" i="33" s="1"/>
  <c r="J94" i="33"/>
  <c r="D95" i="33"/>
  <c r="P94" i="33"/>
  <c r="P95" i="19"/>
  <c r="O94" i="33"/>
  <c r="L96" i="19" l="1"/>
  <c r="F96" i="19"/>
  <c r="G96" i="19" s="1"/>
  <c r="K91" i="32"/>
  <c r="E91" i="32"/>
  <c r="F91" i="32" s="1"/>
  <c r="N91" i="32" s="1"/>
  <c r="L95" i="33"/>
  <c r="F95" i="33"/>
  <c r="G95" i="33" s="1"/>
  <c r="H95" i="33" l="1"/>
  <c r="M95" i="33" s="1"/>
  <c r="K95" i="33"/>
  <c r="I95" i="33"/>
  <c r="N95" i="33" s="1"/>
  <c r="J95" i="33"/>
  <c r="D96" i="33"/>
  <c r="H96" i="19"/>
  <c r="M96" i="19" s="1"/>
  <c r="I96" i="19"/>
  <c r="N96" i="19" s="1"/>
  <c r="J96" i="19"/>
  <c r="K96" i="19"/>
  <c r="D97" i="19"/>
  <c r="O95" i="33"/>
  <c r="P96" i="19"/>
  <c r="G91" i="32"/>
  <c r="L91" i="32" s="1"/>
  <c r="H91" i="32"/>
  <c r="M91" i="32" s="1"/>
  <c r="J91" i="32"/>
  <c r="I91" i="32"/>
  <c r="C92" i="32"/>
  <c r="O96" i="19"/>
  <c r="P95" i="33"/>
  <c r="O91" i="32"/>
  <c r="K92" i="32" l="1"/>
  <c r="E92" i="32"/>
  <c r="F92" i="32" s="1"/>
  <c r="L96" i="33"/>
  <c r="F96" i="33"/>
  <c r="G96" i="33" s="1"/>
  <c r="P96" i="33" s="1"/>
  <c r="L97" i="19"/>
  <c r="F97" i="19"/>
  <c r="G97" i="19" s="1"/>
  <c r="H97" i="19" l="1"/>
  <c r="M97" i="19" s="1"/>
  <c r="K97" i="19"/>
  <c r="I97" i="19"/>
  <c r="N97" i="19" s="1"/>
  <c r="J97" i="19"/>
  <c r="D98" i="19"/>
  <c r="H92" i="32"/>
  <c r="M92" i="32" s="1"/>
  <c r="G92" i="32"/>
  <c r="L92" i="32" s="1"/>
  <c r="I92" i="32"/>
  <c r="J92" i="32"/>
  <c r="C93" i="32"/>
  <c r="O92" i="32"/>
  <c r="H96" i="33"/>
  <c r="M96" i="33" s="1"/>
  <c r="I96" i="33"/>
  <c r="N96" i="33" s="1"/>
  <c r="J96" i="33"/>
  <c r="K96" i="33"/>
  <c r="D97" i="33"/>
  <c r="P97" i="19"/>
  <c r="N92" i="32"/>
  <c r="O97" i="19"/>
  <c r="O96" i="33"/>
  <c r="K93" i="32" l="1"/>
  <c r="E93" i="32"/>
  <c r="F93" i="32" s="1"/>
  <c r="L98" i="19"/>
  <c r="F98" i="19"/>
  <c r="G98" i="19" s="1"/>
  <c r="P98" i="19" s="1"/>
  <c r="L97" i="33"/>
  <c r="F97" i="33"/>
  <c r="G97" i="33" s="1"/>
  <c r="H97" i="33" l="1"/>
  <c r="M97" i="33" s="1"/>
  <c r="I97" i="33"/>
  <c r="N97" i="33" s="1"/>
  <c r="K97" i="33"/>
  <c r="J97" i="33"/>
  <c r="D98" i="33"/>
  <c r="G93" i="32"/>
  <c r="L93" i="32" s="1"/>
  <c r="H93" i="32"/>
  <c r="M93" i="32" s="1"/>
  <c r="J93" i="32"/>
  <c r="I93" i="32"/>
  <c r="C94" i="32"/>
  <c r="P97" i="33"/>
  <c r="N93" i="32"/>
  <c r="H98" i="19"/>
  <c r="M98" i="19" s="1"/>
  <c r="J98" i="19"/>
  <c r="K98" i="19"/>
  <c r="I98" i="19"/>
  <c r="N98" i="19" s="1"/>
  <c r="D99" i="19"/>
  <c r="O93" i="32"/>
  <c r="O98" i="19"/>
  <c r="O97" i="33"/>
  <c r="K94" i="32" l="1"/>
  <c r="E94" i="32"/>
  <c r="F94" i="32" s="1"/>
  <c r="L98" i="33"/>
  <c r="F98" i="33"/>
  <c r="G98" i="33" s="1"/>
  <c r="O98" i="33" s="1"/>
  <c r="L99" i="19"/>
  <c r="F99" i="19"/>
  <c r="G99" i="19" s="1"/>
  <c r="H99" i="19" l="1"/>
  <c r="M99" i="19" s="1"/>
  <c r="J99" i="19"/>
  <c r="K99" i="19"/>
  <c r="I99" i="19"/>
  <c r="N99" i="19" s="1"/>
  <c r="D100" i="19"/>
  <c r="H94" i="32"/>
  <c r="M94" i="32" s="1"/>
  <c r="G94" i="32"/>
  <c r="L94" i="32" s="1"/>
  <c r="J94" i="32"/>
  <c r="I94" i="32"/>
  <c r="C95" i="32"/>
  <c r="N94" i="32"/>
  <c r="O99" i="19"/>
  <c r="O94" i="32"/>
  <c r="H98" i="33"/>
  <c r="M98" i="33" s="1"/>
  <c r="I98" i="33"/>
  <c r="N98" i="33" s="1"/>
  <c r="K98" i="33"/>
  <c r="J98" i="33"/>
  <c r="D99" i="33"/>
  <c r="P98" i="33"/>
  <c r="P99" i="19"/>
  <c r="L100" i="19" l="1"/>
  <c r="F100" i="19"/>
  <c r="G100" i="19" s="1"/>
  <c r="P100" i="19" s="1"/>
  <c r="K95" i="32"/>
  <c r="E95" i="32"/>
  <c r="F95" i="32" s="1"/>
  <c r="L99" i="33"/>
  <c r="F99" i="33"/>
  <c r="G99" i="33" s="1"/>
  <c r="H99" i="33" l="1"/>
  <c r="M99" i="33" s="1"/>
  <c r="I99" i="33"/>
  <c r="N99" i="33" s="1"/>
  <c r="K99" i="33"/>
  <c r="J99" i="33"/>
  <c r="D100" i="33"/>
  <c r="G95" i="32"/>
  <c r="L95" i="32" s="1"/>
  <c r="H95" i="32"/>
  <c r="M95" i="32" s="1"/>
  <c r="I95" i="32"/>
  <c r="J95" i="32"/>
  <c r="C96" i="32"/>
  <c r="O99" i="33"/>
  <c r="I100" i="19"/>
  <c r="N100" i="19" s="1"/>
  <c r="H100" i="19"/>
  <c r="M100" i="19" s="1"/>
  <c r="J100" i="19"/>
  <c r="K100" i="19"/>
  <c r="D101" i="19"/>
  <c r="O100" i="19"/>
  <c r="N95" i="32"/>
  <c r="P99" i="33"/>
  <c r="O95" i="32"/>
  <c r="L101" i="19" l="1"/>
  <c r="F101" i="19"/>
  <c r="G101" i="19" s="1"/>
  <c r="O101" i="19" s="1"/>
  <c r="K96" i="32"/>
  <c r="E96" i="32"/>
  <c r="F96" i="32" s="1"/>
  <c r="L100" i="33"/>
  <c r="F100" i="33"/>
  <c r="G100" i="33" s="1"/>
  <c r="H100" i="33" l="1"/>
  <c r="M100" i="33" s="1"/>
  <c r="J100" i="33"/>
  <c r="I100" i="33"/>
  <c r="N100" i="33" s="1"/>
  <c r="K100" i="33"/>
  <c r="D101" i="33"/>
  <c r="H96" i="32"/>
  <c r="M96" i="32" s="1"/>
  <c r="G96" i="32"/>
  <c r="L96" i="32" s="1"/>
  <c r="I96" i="32"/>
  <c r="J96" i="32"/>
  <c r="C97" i="32"/>
  <c r="P101" i="19"/>
  <c r="N96" i="32"/>
  <c r="H101" i="19"/>
  <c r="M101" i="19" s="1"/>
  <c r="K101" i="19"/>
  <c r="I101" i="19"/>
  <c r="N101" i="19" s="1"/>
  <c r="J101" i="19"/>
  <c r="D102" i="19"/>
  <c r="O96" i="32"/>
  <c r="P100" i="33"/>
  <c r="O100" i="33"/>
  <c r="L102" i="19" l="1"/>
  <c r="F102" i="19"/>
  <c r="G102" i="19" s="1"/>
  <c r="K97" i="32"/>
  <c r="E97" i="32"/>
  <c r="F97" i="32" s="1"/>
  <c r="N97" i="32" s="1"/>
  <c r="L101" i="33"/>
  <c r="F101" i="33"/>
  <c r="G101" i="33" s="1"/>
  <c r="H101" i="33" l="1"/>
  <c r="M101" i="33" s="1"/>
  <c r="I101" i="33"/>
  <c r="N101" i="33" s="1"/>
  <c r="J101" i="33"/>
  <c r="K101" i="33"/>
  <c r="D102" i="33"/>
  <c r="H102" i="19"/>
  <c r="M102" i="19" s="1"/>
  <c r="J102" i="19"/>
  <c r="K102" i="19"/>
  <c r="I102" i="19"/>
  <c r="N102" i="19" s="1"/>
  <c r="D103" i="19"/>
  <c r="O97" i="32"/>
  <c r="P101" i="33"/>
  <c r="P102" i="19"/>
  <c r="G97" i="32"/>
  <c r="L97" i="32" s="1"/>
  <c r="H97" i="32"/>
  <c r="M97" i="32" s="1"/>
  <c r="J97" i="32"/>
  <c r="I97" i="32"/>
  <c r="C98" i="32"/>
  <c r="O102" i="19"/>
  <c r="O101" i="33"/>
  <c r="L103" i="19" l="1"/>
  <c r="F103" i="19"/>
  <c r="G103" i="19" s="1"/>
  <c r="L102" i="33"/>
  <c r="F102" i="33"/>
  <c r="G102" i="33" s="1"/>
  <c r="O102" i="33" s="1"/>
  <c r="K98" i="32"/>
  <c r="E98" i="32"/>
  <c r="F98" i="32" s="1"/>
  <c r="H98" i="32" l="1"/>
  <c r="M98" i="32" s="1"/>
  <c r="G98" i="32"/>
  <c r="L98" i="32" s="1"/>
  <c r="J98" i="32"/>
  <c r="I98" i="32"/>
  <c r="C99" i="32"/>
  <c r="J103" i="19"/>
  <c r="K103" i="19"/>
  <c r="H103" i="19"/>
  <c r="M103" i="19" s="1"/>
  <c r="I103" i="19"/>
  <c r="N103" i="19" s="1"/>
  <c r="D104" i="19"/>
  <c r="O103" i="19"/>
  <c r="H102" i="33"/>
  <c r="M102" i="33" s="1"/>
  <c r="K102" i="33"/>
  <c r="I102" i="33"/>
  <c r="N102" i="33" s="1"/>
  <c r="J102" i="33"/>
  <c r="D103" i="33"/>
  <c r="N98" i="32"/>
  <c r="O98" i="32"/>
  <c r="P102" i="33"/>
  <c r="P103" i="19"/>
  <c r="L103" i="33" l="1"/>
  <c r="F103" i="33"/>
  <c r="G103" i="33" s="1"/>
  <c r="L104" i="19"/>
  <c r="F104" i="19"/>
  <c r="G104" i="19" s="1"/>
  <c r="P104" i="19" s="1"/>
  <c r="K99" i="32"/>
  <c r="E99" i="32"/>
  <c r="F99" i="32" s="1"/>
  <c r="G99" i="32" l="1"/>
  <c r="L99" i="32" s="1"/>
  <c r="H99" i="32"/>
  <c r="M99" i="32" s="1"/>
  <c r="I99" i="32"/>
  <c r="J99" i="32"/>
  <c r="C100" i="32"/>
  <c r="H103" i="33"/>
  <c r="M103" i="33" s="1"/>
  <c r="K103" i="33"/>
  <c r="I103" i="33"/>
  <c r="N103" i="33" s="1"/>
  <c r="J103" i="33"/>
  <c r="D104" i="33"/>
  <c r="N99" i="32"/>
  <c r="O104" i="19"/>
  <c r="O99" i="32"/>
  <c r="O103" i="33"/>
  <c r="H104" i="19"/>
  <c r="M104" i="19" s="1"/>
  <c r="I104" i="19"/>
  <c r="N104" i="19" s="1"/>
  <c r="J104" i="19"/>
  <c r="K104" i="19"/>
  <c r="D105" i="19"/>
  <c r="P103" i="33"/>
  <c r="L104" i="33" l="1"/>
  <c r="F104" i="33"/>
  <c r="G104" i="33" s="1"/>
  <c r="K100" i="32"/>
  <c r="E100" i="32"/>
  <c r="F100" i="32" s="1"/>
  <c r="L105" i="19"/>
  <c r="F105" i="19"/>
  <c r="G105" i="19" s="1"/>
  <c r="H105" i="19" l="1"/>
  <c r="M105" i="19" s="1"/>
  <c r="K105" i="19"/>
  <c r="I105" i="19"/>
  <c r="N105" i="19" s="1"/>
  <c r="J105" i="19"/>
  <c r="D106" i="19"/>
  <c r="H104" i="33"/>
  <c r="M104" i="33" s="1"/>
  <c r="I104" i="33"/>
  <c r="N104" i="33" s="1"/>
  <c r="J104" i="33"/>
  <c r="K104" i="33"/>
  <c r="D105" i="33"/>
  <c r="O105" i="19"/>
  <c r="P104" i="33"/>
  <c r="H100" i="32"/>
  <c r="M100" i="32" s="1"/>
  <c r="G100" i="32"/>
  <c r="L100" i="32" s="1"/>
  <c r="I100" i="32"/>
  <c r="J100" i="32"/>
  <c r="C101" i="32"/>
  <c r="P105" i="19"/>
  <c r="N100" i="32"/>
  <c r="O100" i="32"/>
  <c r="O104" i="33"/>
  <c r="L105" i="33" l="1"/>
  <c r="F105" i="33"/>
  <c r="G105" i="33" s="1"/>
  <c r="K101" i="32"/>
  <c r="E101" i="32"/>
  <c r="F101" i="32" s="1"/>
  <c r="N101" i="32" s="1"/>
  <c r="L106" i="19"/>
  <c r="F106" i="19"/>
  <c r="G106" i="19" s="1"/>
  <c r="H106" i="19" l="1"/>
  <c r="M106" i="19" s="1"/>
  <c r="J106" i="19"/>
  <c r="K106" i="19"/>
  <c r="I106" i="19"/>
  <c r="N106" i="19" s="1"/>
  <c r="D107" i="19"/>
  <c r="H105" i="33"/>
  <c r="M105" i="33" s="1"/>
  <c r="I105" i="33"/>
  <c r="N105" i="33" s="1"/>
  <c r="J105" i="33"/>
  <c r="K105" i="33"/>
  <c r="D106" i="33"/>
  <c r="P105" i="33"/>
  <c r="G101" i="32"/>
  <c r="L101" i="32" s="1"/>
  <c r="H101" i="32"/>
  <c r="M101" i="32" s="1"/>
  <c r="J101" i="32"/>
  <c r="I101" i="32"/>
  <c r="C102" i="32"/>
  <c r="P106" i="19"/>
  <c r="O101" i="32"/>
  <c r="O106" i="19"/>
  <c r="O105" i="33"/>
  <c r="K102" i="32" l="1"/>
  <c r="E102" i="32"/>
  <c r="F102" i="32" s="1"/>
  <c r="L107" i="19"/>
  <c r="F107" i="19"/>
  <c r="G107" i="19" s="1"/>
  <c r="O107" i="19" s="1"/>
  <c r="L106" i="33"/>
  <c r="F106" i="33"/>
  <c r="G106" i="33" s="1"/>
  <c r="I106" i="33" l="1"/>
  <c r="N106" i="33" s="1"/>
  <c r="K106" i="33"/>
  <c r="H106" i="33"/>
  <c r="M106" i="33" s="1"/>
  <c r="J106" i="33"/>
  <c r="D107" i="33"/>
  <c r="H102" i="32"/>
  <c r="M102" i="32" s="1"/>
  <c r="G102" i="32"/>
  <c r="L102" i="32" s="1"/>
  <c r="J102" i="32"/>
  <c r="I102" i="32"/>
  <c r="C103" i="32"/>
  <c r="O106" i="33"/>
  <c r="N102" i="32"/>
  <c r="P106" i="33"/>
  <c r="O102" i="32"/>
  <c r="H107" i="19"/>
  <c r="M107" i="19" s="1"/>
  <c r="J107" i="19"/>
  <c r="K107" i="19"/>
  <c r="I107" i="19"/>
  <c r="N107" i="19" s="1"/>
  <c r="D108" i="19"/>
  <c r="P107" i="19"/>
  <c r="K103" i="32" l="1"/>
  <c r="E103" i="32"/>
  <c r="F103" i="32" s="1"/>
  <c r="L107" i="33"/>
  <c r="F107" i="33"/>
  <c r="G107" i="33" s="1"/>
  <c r="O107" i="33" s="1"/>
  <c r="L108" i="19"/>
  <c r="F108" i="19"/>
  <c r="G108" i="19" s="1"/>
  <c r="I108" i="19" l="1"/>
  <c r="N108" i="19" s="1"/>
  <c r="H108" i="19"/>
  <c r="M108" i="19" s="1"/>
  <c r="J108" i="19"/>
  <c r="K108" i="19"/>
  <c r="D109" i="19"/>
  <c r="G103" i="32"/>
  <c r="L103" i="32" s="1"/>
  <c r="H103" i="32"/>
  <c r="M103" i="32" s="1"/>
  <c r="J103" i="32"/>
  <c r="I103" i="32"/>
  <c r="C104" i="32"/>
  <c r="O108" i="19"/>
  <c r="N103" i="32"/>
  <c r="P108" i="19"/>
  <c r="O103" i="32"/>
  <c r="H107" i="33"/>
  <c r="M107" i="33" s="1"/>
  <c r="I107" i="33"/>
  <c r="N107" i="33" s="1"/>
  <c r="K107" i="33"/>
  <c r="J107" i="33"/>
  <c r="D108" i="33"/>
  <c r="P107" i="33"/>
  <c r="K104" i="32" l="1"/>
  <c r="E104" i="32"/>
  <c r="F104" i="32" s="1"/>
  <c r="L108" i="33"/>
  <c r="F108" i="33"/>
  <c r="G108" i="33" s="1"/>
  <c r="L109" i="19"/>
  <c r="F109" i="19"/>
  <c r="G109" i="19" s="1"/>
  <c r="H109" i="19" l="1"/>
  <c r="M109" i="19" s="1"/>
  <c r="K109" i="19"/>
  <c r="I109" i="19"/>
  <c r="N109" i="19" s="1"/>
  <c r="J109" i="19"/>
  <c r="D110" i="19"/>
  <c r="H108" i="33"/>
  <c r="M108" i="33" s="1"/>
  <c r="I108" i="33"/>
  <c r="N108" i="33" s="1"/>
  <c r="K108" i="33"/>
  <c r="J108" i="33"/>
  <c r="D109" i="33"/>
  <c r="P108" i="33"/>
  <c r="H104" i="32"/>
  <c r="M104" i="32" s="1"/>
  <c r="G104" i="32"/>
  <c r="L104" i="32" s="1"/>
  <c r="I104" i="32"/>
  <c r="J104" i="32"/>
  <c r="C105" i="32"/>
  <c r="P109" i="19"/>
  <c r="N104" i="32"/>
  <c r="O109" i="19"/>
  <c r="O104" i="32"/>
  <c r="O108" i="33"/>
  <c r="L110" i="19" l="1"/>
  <c r="F110" i="19"/>
  <c r="G110" i="19" s="1"/>
  <c r="L109" i="33"/>
  <c r="F109" i="33"/>
  <c r="G109" i="33" s="1"/>
  <c r="P109" i="33" s="1"/>
  <c r="K105" i="32"/>
  <c r="E105" i="32"/>
  <c r="F105" i="32" s="1"/>
  <c r="G105" i="32" l="1"/>
  <c r="L105" i="32" s="1"/>
  <c r="H105" i="32"/>
  <c r="M105" i="32" s="1"/>
  <c r="J105" i="32"/>
  <c r="I105" i="32"/>
  <c r="C106" i="32"/>
  <c r="H110" i="19"/>
  <c r="M110" i="19" s="1"/>
  <c r="J110" i="19"/>
  <c r="K110" i="19"/>
  <c r="I110" i="19"/>
  <c r="N110" i="19" s="1"/>
  <c r="D111" i="19"/>
  <c r="O105" i="32"/>
  <c r="O110" i="19"/>
  <c r="N105" i="32"/>
  <c r="P110" i="19"/>
  <c r="H109" i="33"/>
  <c r="M109" i="33" s="1"/>
  <c r="I109" i="33"/>
  <c r="N109" i="33" s="1"/>
  <c r="K109" i="33"/>
  <c r="J109" i="33"/>
  <c r="D110" i="33"/>
  <c r="O109" i="33"/>
  <c r="L111" i="19" l="1"/>
  <c r="F111" i="19"/>
  <c r="G111" i="19" s="1"/>
  <c r="O111" i="19" s="1"/>
  <c r="L110" i="33"/>
  <c r="F110" i="33"/>
  <c r="G110" i="33" s="1"/>
  <c r="K106" i="32"/>
  <c r="E106" i="32"/>
  <c r="F106" i="32" s="1"/>
  <c r="H106" i="32" l="1"/>
  <c r="M106" i="32" s="1"/>
  <c r="G106" i="32"/>
  <c r="L106" i="32" s="1"/>
  <c r="J106" i="32"/>
  <c r="I106" i="32"/>
  <c r="C107" i="32"/>
  <c r="K110" i="33"/>
  <c r="H110" i="33"/>
  <c r="M110" i="33" s="1"/>
  <c r="I110" i="33"/>
  <c r="N110" i="33" s="1"/>
  <c r="J110" i="33"/>
  <c r="D111" i="33"/>
  <c r="N106" i="32"/>
  <c r="P110" i="33"/>
  <c r="O106" i="32"/>
  <c r="J111" i="19"/>
  <c r="K111" i="19"/>
  <c r="I111" i="19"/>
  <c r="N111" i="19" s="1"/>
  <c r="H111" i="19"/>
  <c r="M111" i="19" s="1"/>
  <c r="D112" i="19"/>
  <c r="O110" i="33"/>
  <c r="P111" i="19"/>
  <c r="K107" i="32" l="1"/>
  <c r="E107" i="32"/>
  <c r="F107" i="32" s="1"/>
  <c r="L111" i="33"/>
  <c r="F111" i="33"/>
  <c r="G111" i="33" s="1"/>
  <c r="O111" i="33" s="1"/>
  <c r="L112" i="19"/>
  <c r="F112" i="19"/>
  <c r="G112" i="19" s="1"/>
  <c r="H112" i="19" l="1"/>
  <c r="M112" i="19" s="1"/>
  <c r="I112" i="19"/>
  <c r="N112" i="19" s="1"/>
  <c r="J112" i="19"/>
  <c r="K112" i="19"/>
  <c r="D113" i="19"/>
  <c r="G107" i="32"/>
  <c r="L107" i="32" s="1"/>
  <c r="H107" i="32"/>
  <c r="M107" i="32" s="1"/>
  <c r="I107" i="32"/>
  <c r="J107" i="32"/>
  <c r="C108" i="32"/>
  <c r="P112" i="19"/>
  <c r="N107" i="32"/>
  <c r="H111" i="33"/>
  <c r="M111" i="33" s="1"/>
  <c r="I111" i="33"/>
  <c r="N111" i="33" s="1"/>
  <c r="K111" i="33"/>
  <c r="J111" i="33"/>
  <c r="D112" i="33"/>
  <c r="O112" i="19"/>
  <c r="P111" i="33"/>
  <c r="O107" i="32"/>
  <c r="K108" i="32" l="1"/>
  <c r="E108" i="32"/>
  <c r="F108" i="32" s="1"/>
  <c r="N108" i="32" s="1"/>
  <c r="L113" i="19"/>
  <c r="F113" i="19"/>
  <c r="G113" i="19" s="1"/>
  <c r="L112" i="33"/>
  <c r="F112" i="33"/>
  <c r="G112" i="33" s="1"/>
  <c r="H112" i="33" l="1"/>
  <c r="M112" i="33" s="1"/>
  <c r="I112" i="33"/>
  <c r="N112" i="33" s="1"/>
  <c r="J112" i="33"/>
  <c r="K112" i="33"/>
  <c r="D113" i="33"/>
  <c r="H113" i="19"/>
  <c r="M113" i="19" s="1"/>
  <c r="K113" i="19"/>
  <c r="I113" i="19"/>
  <c r="N113" i="19" s="1"/>
  <c r="J113" i="19"/>
  <c r="D114" i="19"/>
  <c r="P113" i="19"/>
  <c r="P112" i="33"/>
  <c r="O113" i="19"/>
  <c r="H108" i="32"/>
  <c r="M108" i="32" s="1"/>
  <c r="G108" i="32"/>
  <c r="L108" i="32" s="1"/>
  <c r="I108" i="32"/>
  <c r="J108" i="32"/>
  <c r="C109" i="32"/>
  <c r="O108" i="32"/>
  <c r="O112" i="33"/>
  <c r="L114" i="19" l="1"/>
  <c r="F114" i="19"/>
  <c r="G114" i="19" s="1"/>
  <c r="L113" i="33"/>
  <c r="F113" i="33"/>
  <c r="G113" i="33" s="1"/>
  <c r="P113" i="33" s="1"/>
  <c r="K109" i="32"/>
  <c r="E109" i="32"/>
  <c r="F109" i="32" s="1"/>
  <c r="G109" i="32" l="1"/>
  <c r="L109" i="32" s="1"/>
  <c r="H109" i="32"/>
  <c r="M109" i="32" s="1"/>
  <c r="J109" i="32"/>
  <c r="I109" i="32"/>
  <c r="C110" i="32"/>
  <c r="H114" i="19"/>
  <c r="M114" i="19" s="1"/>
  <c r="J114" i="19"/>
  <c r="K114" i="19"/>
  <c r="I114" i="19"/>
  <c r="N114" i="19" s="1"/>
  <c r="D115" i="19"/>
  <c r="N109" i="32"/>
  <c r="O114" i="19"/>
  <c r="H113" i="33"/>
  <c r="M113" i="33" s="1"/>
  <c r="I113" i="33"/>
  <c r="N113" i="33" s="1"/>
  <c r="K113" i="33"/>
  <c r="J113" i="33"/>
  <c r="D114" i="33"/>
  <c r="O109" i="32"/>
  <c r="P114" i="19"/>
  <c r="O113" i="33"/>
  <c r="L115" i="19" l="1"/>
  <c r="F115" i="19"/>
  <c r="G115" i="19" s="1"/>
  <c r="K110" i="32"/>
  <c r="E110" i="32"/>
  <c r="F110" i="32" s="1"/>
  <c r="O110" i="32" s="1"/>
  <c r="L114" i="33"/>
  <c r="F114" i="33"/>
  <c r="G114" i="33" s="1"/>
  <c r="I114" i="33" l="1"/>
  <c r="N114" i="33" s="1"/>
  <c r="K114" i="33"/>
  <c r="H114" i="33"/>
  <c r="M114" i="33" s="1"/>
  <c r="J114" i="33"/>
  <c r="D115" i="33"/>
  <c r="H115" i="19"/>
  <c r="M115" i="19" s="1"/>
  <c r="J115" i="19"/>
  <c r="K115" i="19"/>
  <c r="I115" i="19"/>
  <c r="N115" i="19" s="1"/>
  <c r="D116" i="19"/>
  <c r="O115" i="19"/>
  <c r="H110" i="32"/>
  <c r="M110" i="32" s="1"/>
  <c r="G110" i="32"/>
  <c r="L110" i="32" s="1"/>
  <c r="J110" i="32"/>
  <c r="I110" i="32"/>
  <c r="C111" i="32"/>
  <c r="P114" i="33"/>
  <c r="N110" i="32"/>
  <c r="O114" i="33"/>
  <c r="P115" i="19"/>
  <c r="L116" i="19" l="1"/>
  <c r="F116" i="19"/>
  <c r="G116" i="19" s="1"/>
  <c r="K111" i="32"/>
  <c r="E111" i="32"/>
  <c r="F111" i="32" s="1"/>
  <c r="N111" i="32" s="1"/>
  <c r="L115" i="33"/>
  <c r="F115" i="33"/>
  <c r="G115" i="33" s="1"/>
  <c r="H115" i="33" l="1"/>
  <c r="M115" i="33" s="1"/>
  <c r="I115" i="33"/>
  <c r="N115" i="33" s="1"/>
  <c r="K115" i="33"/>
  <c r="J115" i="33"/>
  <c r="D116" i="33"/>
  <c r="I116" i="19"/>
  <c r="N116" i="19" s="1"/>
  <c r="H116" i="19"/>
  <c r="M116" i="19" s="1"/>
  <c r="J116" i="19"/>
  <c r="K116" i="19"/>
  <c r="D117" i="19"/>
  <c r="P116" i="19"/>
  <c r="G111" i="32"/>
  <c r="L111" i="32" s="1"/>
  <c r="H111" i="32"/>
  <c r="M111" i="32" s="1"/>
  <c r="J111" i="32"/>
  <c r="I111" i="32"/>
  <c r="C112" i="32"/>
  <c r="O115" i="33"/>
  <c r="O116" i="19"/>
  <c r="P115" i="33"/>
  <c r="O111" i="32"/>
  <c r="K112" i="32" l="1"/>
  <c r="E112" i="32"/>
  <c r="F112" i="32" s="1"/>
  <c r="N112" i="32" s="1"/>
  <c r="L117" i="19"/>
  <c r="F117" i="19"/>
  <c r="G117" i="19" s="1"/>
  <c r="L116" i="33"/>
  <c r="F116" i="33"/>
  <c r="G116" i="33" s="1"/>
  <c r="H116" i="33" l="1"/>
  <c r="M116" i="33" s="1"/>
  <c r="J116" i="33"/>
  <c r="K116" i="33"/>
  <c r="I116" i="33"/>
  <c r="N116" i="33" s="1"/>
  <c r="D117" i="33"/>
  <c r="H117" i="19"/>
  <c r="M117" i="19" s="1"/>
  <c r="K117" i="19"/>
  <c r="I117" i="19"/>
  <c r="N117" i="19" s="1"/>
  <c r="J117" i="19"/>
  <c r="D118" i="19"/>
  <c r="P117" i="19"/>
  <c r="P116" i="33"/>
  <c r="O117" i="19"/>
  <c r="H112" i="32"/>
  <c r="M112" i="32" s="1"/>
  <c r="G112" i="32"/>
  <c r="L112" i="32" s="1"/>
  <c r="I112" i="32"/>
  <c r="J112" i="32"/>
  <c r="C113" i="32"/>
  <c r="O112" i="32"/>
  <c r="O116" i="33"/>
  <c r="L117" i="33" l="1"/>
  <c r="F117" i="33"/>
  <c r="G117" i="33" s="1"/>
  <c r="L118" i="19"/>
  <c r="F118" i="19"/>
  <c r="G118" i="19" s="1"/>
  <c r="P118" i="19" s="1"/>
  <c r="K113" i="32"/>
  <c r="E113" i="32"/>
  <c r="F113" i="32" s="1"/>
  <c r="G113" i="32" l="1"/>
  <c r="L113" i="32" s="1"/>
  <c r="H113" i="32"/>
  <c r="M113" i="32" s="1"/>
  <c r="J113" i="32"/>
  <c r="I113" i="32"/>
  <c r="C114" i="32"/>
  <c r="H117" i="33"/>
  <c r="M117" i="33" s="1"/>
  <c r="I117" i="33"/>
  <c r="N117" i="33" s="1"/>
  <c r="J117" i="33"/>
  <c r="K117" i="33"/>
  <c r="D118" i="33"/>
  <c r="N113" i="32"/>
  <c r="P117" i="33"/>
  <c r="H118" i="19"/>
  <c r="M118" i="19" s="1"/>
  <c r="J118" i="19"/>
  <c r="K118" i="19"/>
  <c r="I118" i="19"/>
  <c r="N118" i="19" s="1"/>
  <c r="D119" i="19"/>
  <c r="O113" i="32"/>
  <c r="O118" i="19"/>
  <c r="O117" i="33"/>
  <c r="L119" i="19" l="1"/>
  <c r="F119" i="19"/>
  <c r="G119" i="19" s="1"/>
  <c r="K114" i="32"/>
  <c r="E114" i="32"/>
  <c r="F114" i="32" s="1"/>
  <c r="O114" i="32" s="1"/>
  <c r="L118" i="33"/>
  <c r="F118" i="33"/>
  <c r="G118" i="33" s="1"/>
  <c r="H118" i="33" l="1"/>
  <c r="M118" i="33" s="1"/>
  <c r="K118" i="33"/>
  <c r="I118" i="33"/>
  <c r="N118" i="33" s="1"/>
  <c r="J118" i="33"/>
  <c r="D119" i="33"/>
  <c r="J119" i="19"/>
  <c r="K119" i="19"/>
  <c r="H119" i="19"/>
  <c r="M119" i="19" s="1"/>
  <c r="I119" i="19"/>
  <c r="N119" i="19" s="1"/>
  <c r="D120" i="19"/>
  <c r="O118" i="33"/>
  <c r="O119" i="19"/>
  <c r="H114" i="32"/>
  <c r="M114" i="32" s="1"/>
  <c r="G114" i="32"/>
  <c r="L114" i="32" s="1"/>
  <c r="J114" i="32"/>
  <c r="I114" i="32"/>
  <c r="C115" i="32"/>
  <c r="N114" i="32"/>
  <c r="P118" i="33"/>
  <c r="P119" i="19"/>
  <c r="K115" i="32" l="1"/>
  <c r="E115" i="32"/>
  <c r="F115" i="32" s="1"/>
  <c r="N115" i="32" s="1"/>
  <c r="L120" i="19"/>
  <c r="F120" i="19"/>
  <c r="G120" i="19" s="1"/>
  <c r="L119" i="33"/>
  <c r="F119" i="33"/>
  <c r="G119" i="33" s="1"/>
  <c r="H119" i="33" l="1"/>
  <c r="M119" i="33" s="1"/>
  <c r="I119" i="33"/>
  <c r="N119" i="33" s="1"/>
  <c r="K119" i="33"/>
  <c r="J119" i="33"/>
  <c r="D120" i="33"/>
  <c r="H120" i="19"/>
  <c r="M120" i="19" s="1"/>
  <c r="I120" i="19"/>
  <c r="N120" i="19" s="1"/>
  <c r="J120" i="19"/>
  <c r="K120" i="19"/>
  <c r="D121" i="19"/>
  <c r="O115" i="32"/>
  <c r="P120" i="19"/>
  <c r="G115" i="32"/>
  <c r="L115" i="32" s="1"/>
  <c r="H115" i="32"/>
  <c r="M115" i="32" s="1"/>
  <c r="I115" i="32"/>
  <c r="J115" i="32"/>
  <c r="C116" i="32"/>
  <c r="O120" i="19"/>
  <c r="O119" i="33"/>
  <c r="P119" i="33"/>
  <c r="K116" i="32" l="1"/>
  <c r="E116" i="32"/>
  <c r="F116" i="32" s="1"/>
  <c r="L120" i="33"/>
  <c r="F120" i="33"/>
  <c r="G120" i="33" s="1"/>
  <c r="L121" i="19"/>
  <c r="F121" i="19"/>
  <c r="G121" i="19" s="1"/>
  <c r="H120" i="33" l="1"/>
  <c r="M120" i="33" s="1"/>
  <c r="I120" i="33"/>
  <c r="N120" i="33" s="1"/>
  <c r="J120" i="33"/>
  <c r="K120" i="33"/>
  <c r="D121" i="33"/>
  <c r="H121" i="19"/>
  <c r="M121" i="19" s="1"/>
  <c r="K121" i="19"/>
  <c r="I121" i="19"/>
  <c r="N121" i="19" s="1"/>
  <c r="J121" i="19"/>
  <c r="D122" i="19"/>
  <c r="H116" i="32"/>
  <c r="M116" i="32" s="1"/>
  <c r="G116" i="32"/>
  <c r="L116" i="32" s="1"/>
  <c r="I116" i="32"/>
  <c r="J116" i="32"/>
  <c r="C117" i="32"/>
  <c r="P121" i="19"/>
  <c r="N116" i="32"/>
  <c r="O121" i="19"/>
  <c r="P120" i="33"/>
  <c r="O116" i="32"/>
  <c r="O120" i="33"/>
  <c r="L121" i="33" l="1"/>
  <c r="F121" i="33"/>
  <c r="G121" i="33" s="1"/>
  <c r="P121" i="33" s="1"/>
  <c r="L122" i="19"/>
  <c r="F122" i="19"/>
  <c r="G122" i="19" s="1"/>
  <c r="K117" i="32"/>
  <c r="E117" i="32"/>
  <c r="F117" i="32" s="1"/>
  <c r="G117" i="32" l="1"/>
  <c r="L117" i="32" s="1"/>
  <c r="H117" i="32"/>
  <c r="M117" i="32" s="1"/>
  <c r="J117" i="32"/>
  <c r="I117" i="32"/>
  <c r="C118" i="32"/>
  <c r="H122" i="19"/>
  <c r="M122" i="19" s="1"/>
  <c r="J122" i="19"/>
  <c r="K122" i="19"/>
  <c r="I122" i="19"/>
  <c r="N122" i="19" s="1"/>
  <c r="D123" i="19"/>
  <c r="O117" i="32"/>
  <c r="P122" i="19"/>
  <c r="N117" i="32"/>
  <c r="O122" i="19"/>
  <c r="H121" i="33"/>
  <c r="M121" i="33" s="1"/>
  <c r="I121" i="33"/>
  <c r="N121" i="33" s="1"/>
  <c r="J121" i="33"/>
  <c r="K121" i="33"/>
  <c r="D122" i="33"/>
  <c r="O121" i="33"/>
  <c r="L123" i="19" l="1"/>
  <c r="F123" i="19"/>
  <c r="G123" i="19" s="1"/>
  <c r="L122" i="33"/>
  <c r="F122" i="33"/>
  <c r="G122" i="33" s="1"/>
  <c r="P122" i="33" s="1"/>
  <c r="K118" i="32"/>
  <c r="E118" i="32"/>
  <c r="F118" i="32" s="1"/>
  <c r="H118" i="32" l="1"/>
  <c r="M118" i="32" s="1"/>
  <c r="G118" i="32"/>
  <c r="L118" i="32" s="1"/>
  <c r="J118" i="32"/>
  <c r="I118" i="32"/>
  <c r="C119" i="32"/>
  <c r="H123" i="19"/>
  <c r="M123" i="19" s="1"/>
  <c r="J123" i="19"/>
  <c r="K123" i="19"/>
  <c r="I123" i="19"/>
  <c r="N123" i="19" s="1"/>
  <c r="D124" i="19"/>
  <c r="O118" i="32"/>
  <c r="O123" i="19"/>
  <c r="I122" i="33"/>
  <c r="N122" i="33" s="1"/>
  <c r="K122" i="33"/>
  <c r="H122" i="33"/>
  <c r="M122" i="33" s="1"/>
  <c r="J122" i="33"/>
  <c r="D123" i="33"/>
  <c r="N118" i="32"/>
  <c r="O122" i="33"/>
  <c r="P123" i="19"/>
  <c r="L124" i="19" l="1"/>
  <c r="F124" i="19"/>
  <c r="G124" i="19" s="1"/>
  <c r="P124" i="19" s="1"/>
  <c r="L123" i="33"/>
  <c r="F123" i="33"/>
  <c r="G123" i="33" s="1"/>
  <c r="K119" i="32"/>
  <c r="E119" i="32"/>
  <c r="F119" i="32" s="1"/>
  <c r="G119" i="32" l="1"/>
  <c r="L119" i="32" s="1"/>
  <c r="H119" i="32"/>
  <c r="M119" i="32" s="1"/>
  <c r="I119" i="32"/>
  <c r="J119" i="32"/>
  <c r="C120" i="32"/>
  <c r="H123" i="33"/>
  <c r="M123" i="33" s="1"/>
  <c r="I123" i="33"/>
  <c r="N123" i="33" s="1"/>
  <c r="K123" i="33"/>
  <c r="J123" i="33"/>
  <c r="D124" i="33"/>
  <c r="N119" i="32"/>
  <c r="O124" i="19"/>
  <c r="O119" i="32"/>
  <c r="O123" i="33"/>
  <c r="I124" i="19"/>
  <c r="N124" i="19" s="1"/>
  <c r="H124" i="19"/>
  <c r="M124" i="19" s="1"/>
  <c r="J124" i="19"/>
  <c r="K124" i="19"/>
  <c r="D125" i="19"/>
  <c r="P123" i="33"/>
  <c r="L124" i="33" l="1"/>
  <c r="F124" i="33"/>
  <c r="G124" i="33" s="1"/>
  <c r="K120" i="32"/>
  <c r="E120" i="32"/>
  <c r="F120" i="32" s="1"/>
  <c r="N120" i="32" s="1"/>
  <c r="L125" i="19"/>
  <c r="F125" i="19"/>
  <c r="G125" i="19" s="1"/>
  <c r="H125" i="19" l="1"/>
  <c r="M125" i="19" s="1"/>
  <c r="K125" i="19"/>
  <c r="I125" i="19"/>
  <c r="N125" i="19" s="1"/>
  <c r="J125" i="19"/>
  <c r="D126" i="19"/>
  <c r="H124" i="33"/>
  <c r="M124" i="33" s="1"/>
  <c r="K124" i="33"/>
  <c r="J124" i="33"/>
  <c r="I124" i="33"/>
  <c r="N124" i="33" s="1"/>
  <c r="D125" i="33"/>
  <c r="O125" i="19"/>
  <c r="P124" i="33"/>
  <c r="H120" i="32"/>
  <c r="M120" i="32" s="1"/>
  <c r="G120" i="32"/>
  <c r="L120" i="32" s="1"/>
  <c r="I120" i="32"/>
  <c r="J120" i="32"/>
  <c r="C121" i="32"/>
  <c r="P125" i="19"/>
  <c r="O120" i="32"/>
  <c r="O124" i="33"/>
  <c r="K121" i="32" l="1"/>
  <c r="E121" i="32"/>
  <c r="F121" i="32" s="1"/>
  <c r="L125" i="33"/>
  <c r="F125" i="33"/>
  <c r="G125" i="33" s="1"/>
  <c r="L126" i="19"/>
  <c r="F126" i="19"/>
  <c r="G126" i="19" s="1"/>
  <c r="H125" i="33" l="1"/>
  <c r="M125" i="33" s="1"/>
  <c r="I125" i="33"/>
  <c r="N125" i="33" s="1"/>
  <c r="K125" i="33"/>
  <c r="J125" i="33"/>
  <c r="D126" i="33"/>
  <c r="H126" i="19"/>
  <c r="M126" i="19" s="1"/>
  <c r="J126" i="19"/>
  <c r="K126" i="19"/>
  <c r="I126" i="19"/>
  <c r="N126" i="19" s="1"/>
  <c r="D127" i="19"/>
  <c r="G121" i="32"/>
  <c r="L121" i="32" s="1"/>
  <c r="H121" i="32"/>
  <c r="M121" i="32" s="1"/>
  <c r="J121" i="32"/>
  <c r="I121" i="32"/>
  <c r="C122" i="32"/>
  <c r="O126" i="19"/>
  <c r="O121" i="32"/>
  <c r="P126" i="19"/>
  <c r="P125" i="33"/>
  <c r="N121" i="32"/>
  <c r="O125" i="33"/>
  <c r="K122" i="32" l="1"/>
  <c r="E122" i="32"/>
  <c r="F122" i="32" s="1"/>
  <c r="L126" i="33"/>
  <c r="F126" i="33"/>
  <c r="G126" i="33" s="1"/>
  <c r="P126" i="33" s="1"/>
  <c r="L127" i="19"/>
  <c r="F127" i="19"/>
  <c r="G127" i="19" s="1"/>
  <c r="J127" i="19" l="1"/>
  <c r="K127" i="19"/>
  <c r="H127" i="19"/>
  <c r="M127" i="19" s="1"/>
  <c r="I127" i="19"/>
  <c r="N127" i="19" s="1"/>
  <c r="D128" i="19"/>
  <c r="H122" i="32"/>
  <c r="M122" i="32" s="1"/>
  <c r="G122" i="32"/>
  <c r="L122" i="32" s="1"/>
  <c r="J122" i="32"/>
  <c r="I122" i="32"/>
  <c r="C123" i="32"/>
  <c r="O122" i="32"/>
  <c r="K126" i="33"/>
  <c r="H126" i="33"/>
  <c r="M126" i="33" s="1"/>
  <c r="I126" i="33"/>
  <c r="N126" i="33" s="1"/>
  <c r="J126" i="33"/>
  <c r="D127" i="33"/>
  <c r="N122" i="32"/>
  <c r="O127" i="19"/>
  <c r="P127" i="19"/>
  <c r="O126" i="33"/>
  <c r="L127" i="33" l="1"/>
  <c r="F127" i="33"/>
  <c r="G127" i="33" s="1"/>
  <c r="L128" i="19"/>
  <c r="F128" i="19"/>
  <c r="G128" i="19" s="1"/>
  <c r="K123" i="32"/>
  <c r="E123" i="32"/>
  <c r="F123" i="32" s="1"/>
  <c r="G123" i="32" l="1"/>
  <c r="L123" i="32" s="1"/>
  <c r="H123" i="32"/>
  <c r="M123" i="32" s="1"/>
  <c r="J123" i="32"/>
  <c r="I123" i="32"/>
  <c r="C124" i="32"/>
  <c r="H128" i="19"/>
  <c r="M128" i="19" s="1"/>
  <c r="I128" i="19"/>
  <c r="N128" i="19" s="1"/>
  <c r="J128" i="19"/>
  <c r="K128" i="19"/>
  <c r="D129" i="19"/>
  <c r="H127" i="33"/>
  <c r="M127" i="33" s="1"/>
  <c r="K127" i="33"/>
  <c r="I127" i="33"/>
  <c r="N127" i="33" s="1"/>
  <c r="J127" i="33"/>
  <c r="D128" i="33"/>
  <c r="O128" i="19"/>
  <c r="O123" i="32"/>
  <c r="P128" i="19"/>
  <c r="O127" i="33"/>
  <c r="N123" i="32"/>
  <c r="P127" i="33"/>
  <c r="L129" i="19" l="1"/>
  <c r="F129" i="19"/>
  <c r="G129" i="19" s="1"/>
  <c r="L128" i="33"/>
  <c r="F128" i="33"/>
  <c r="G128" i="33" s="1"/>
  <c r="K124" i="32"/>
  <c r="E124" i="32"/>
  <c r="F124" i="32" s="1"/>
  <c r="H129" i="19" l="1"/>
  <c r="M129" i="19" s="1"/>
  <c r="K129" i="19"/>
  <c r="I129" i="19"/>
  <c r="N129" i="19" s="1"/>
  <c r="J129" i="19"/>
  <c r="D130" i="19"/>
  <c r="H124" i="32"/>
  <c r="M124" i="32" s="1"/>
  <c r="G124" i="32"/>
  <c r="L124" i="32" s="1"/>
  <c r="I124" i="32"/>
  <c r="J124" i="32"/>
  <c r="C125" i="32"/>
  <c r="H128" i="33"/>
  <c r="M128" i="33" s="1"/>
  <c r="I128" i="33"/>
  <c r="N128" i="33" s="1"/>
  <c r="J128" i="33"/>
  <c r="K128" i="33"/>
  <c r="D129" i="33"/>
  <c r="N124" i="32"/>
  <c r="P129" i="19"/>
  <c r="O124" i="32"/>
  <c r="P128" i="33"/>
  <c r="O129" i="19"/>
  <c r="O128" i="33"/>
  <c r="L129" i="33" l="1"/>
  <c r="F129" i="33"/>
  <c r="G129" i="33" s="1"/>
  <c r="L130" i="19"/>
  <c r="F130" i="19"/>
  <c r="G130" i="19" s="1"/>
  <c r="O130" i="19" s="1"/>
  <c r="K125" i="32"/>
  <c r="E125" i="32"/>
  <c r="F125" i="32" s="1"/>
  <c r="G125" i="32" l="1"/>
  <c r="L125" i="32" s="1"/>
  <c r="H125" i="32"/>
  <c r="M125" i="32" s="1"/>
  <c r="J125" i="32"/>
  <c r="I125" i="32"/>
  <c r="C126" i="32"/>
  <c r="H129" i="33"/>
  <c r="M129" i="33" s="1"/>
  <c r="I129" i="33"/>
  <c r="N129" i="33" s="1"/>
  <c r="K129" i="33"/>
  <c r="J129" i="33"/>
  <c r="D130" i="33"/>
  <c r="N125" i="32"/>
  <c r="P129" i="33"/>
  <c r="H130" i="19"/>
  <c r="M130" i="19" s="1"/>
  <c r="J130" i="19"/>
  <c r="K130" i="19"/>
  <c r="I130" i="19"/>
  <c r="N130" i="19" s="1"/>
  <c r="D131" i="19"/>
  <c r="O125" i="32"/>
  <c r="P130" i="19"/>
  <c r="O129" i="33"/>
  <c r="L130" i="33" l="1"/>
  <c r="F130" i="33"/>
  <c r="G130" i="33" s="1"/>
  <c r="O130" i="33" s="1"/>
  <c r="L131" i="19"/>
  <c r="F131" i="19"/>
  <c r="G131" i="19" s="1"/>
  <c r="K126" i="32"/>
  <c r="E126" i="32"/>
  <c r="F126" i="32" s="1"/>
  <c r="H126" i="32" l="1"/>
  <c r="M126" i="32" s="1"/>
  <c r="G126" i="32"/>
  <c r="L126" i="32" s="1"/>
  <c r="J126" i="32"/>
  <c r="I126" i="32"/>
  <c r="C127" i="32"/>
  <c r="H131" i="19"/>
  <c r="M131" i="19" s="1"/>
  <c r="J131" i="19"/>
  <c r="K131" i="19"/>
  <c r="I131" i="19"/>
  <c r="N131" i="19" s="1"/>
  <c r="D132" i="19"/>
  <c r="N126" i="32"/>
  <c r="P130" i="33"/>
  <c r="O126" i="32"/>
  <c r="O131" i="19"/>
  <c r="I130" i="33"/>
  <c r="N130" i="33" s="1"/>
  <c r="K130" i="33"/>
  <c r="H130" i="33"/>
  <c r="M130" i="33" s="1"/>
  <c r="J130" i="33"/>
  <c r="D131" i="33"/>
  <c r="P131" i="19"/>
  <c r="L132" i="19" l="1"/>
  <c r="F132" i="19"/>
  <c r="G132" i="19" s="1"/>
  <c r="K127" i="32"/>
  <c r="E127" i="32"/>
  <c r="F127" i="32" s="1"/>
  <c r="N127" i="32" s="1"/>
  <c r="L131" i="33"/>
  <c r="F131" i="33"/>
  <c r="G131" i="33" s="1"/>
  <c r="H131" i="33" l="1"/>
  <c r="M131" i="33" s="1"/>
  <c r="I131" i="33"/>
  <c r="N131" i="33" s="1"/>
  <c r="K131" i="33"/>
  <c r="J131" i="33"/>
  <c r="D132" i="33"/>
  <c r="I132" i="19"/>
  <c r="N132" i="19" s="1"/>
  <c r="H132" i="19"/>
  <c r="M132" i="19" s="1"/>
  <c r="J132" i="19"/>
  <c r="K132" i="19"/>
  <c r="D133" i="19"/>
  <c r="P132" i="19"/>
  <c r="G127" i="32"/>
  <c r="L127" i="32" s="1"/>
  <c r="H127" i="32"/>
  <c r="M127" i="32" s="1"/>
  <c r="I127" i="32"/>
  <c r="J127" i="32"/>
  <c r="C128" i="32"/>
  <c r="O131" i="33"/>
  <c r="O132" i="19"/>
  <c r="P131" i="33"/>
  <c r="O127" i="32"/>
  <c r="L133" i="19" l="1"/>
  <c r="F133" i="19"/>
  <c r="G133" i="19" s="1"/>
  <c r="K128" i="32"/>
  <c r="E128" i="32"/>
  <c r="F128" i="32" s="1"/>
  <c r="L132" i="33"/>
  <c r="F132" i="33"/>
  <c r="G132" i="33" s="1"/>
  <c r="H128" i="32" l="1"/>
  <c r="M128" i="32" s="1"/>
  <c r="G128" i="32"/>
  <c r="L128" i="32" s="1"/>
  <c r="I128" i="32"/>
  <c r="J128" i="32"/>
  <c r="C129" i="32"/>
  <c r="J132" i="33"/>
  <c r="I132" i="33"/>
  <c r="N132" i="33" s="1"/>
  <c r="K132" i="33"/>
  <c r="H132" i="33"/>
  <c r="M132" i="33" s="1"/>
  <c r="D133" i="33"/>
  <c r="H133" i="19"/>
  <c r="M133" i="19" s="1"/>
  <c r="K133" i="19"/>
  <c r="I133" i="19"/>
  <c r="N133" i="19" s="1"/>
  <c r="J133" i="19"/>
  <c r="D134" i="19"/>
  <c r="O128" i="32"/>
  <c r="P133" i="19"/>
  <c r="P132" i="33"/>
  <c r="N128" i="32"/>
  <c r="O133" i="19"/>
  <c r="O132" i="33"/>
  <c r="L133" i="33" l="1"/>
  <c r="F133" i="33"/>
  <c r="G133" i="33" s="1"/>
  <c r="P133" i="33" s="1"/>
  <c r="L134" i="19"/>
  <c r="F134" i="19"/>
  <c r="G134" i="19" s="1"/>
  <c r="K129" i="32"/>
  <c r="E129" i="32"/>
  <c r="F129" i="32" s="1"/>
  <c r="G129" i="32" l="1"/>
  <c r="L129" i="32" s="1"/>
  <c r="H129" i="32"/>
  <c r="M129" i="32" s="1"/>
  <c r="J129" i="32"/>
  <c r="I129" i="32"/>
  <c r="C130" i="32"/>
  <c r="H134" i="19"/>
  <c r="M134" i="19" s="1"/>
  <c r="J134" i="19"/>
  <c r="K134" i="19"/>
  <c r="I134" i="19"/>
  <c r="N134" i="19" s="1"/>
  <c r="D135" i="19"/>
  <c r="O129" i="32"/>
  <c r="N129" i="32"/>
  <c r="P134" i="19"/>
  <c r="H133" i="33"/>
  <c r="M133" i="33" s="1"/>
  <c r="I133" i="33"/>
  <c r="N133" i="33" s="1"/>
  <c r="J133" i="33"/>
  <c r="K133" i="33"/>
  <c r="D134" i="33"/>
  <c r="O134" i="19"/>
  <c r="O133" i="33"/>
  <c r="L135" i="19" l="1"/>
  <c r="F135" i="19"/>
  <c r="G135" i="19" s="1"/>
  <c r="O135" i="19" s="1"/>
  <c r="K130" i="32"/>
  <c r="E130" i="32"/>
  <c r="F130" i="32" s="1"/>
  <c r="L134" i="33"/>
  <c r="F134" i="33"/>
  <c r="G134" i="33" s="1"/>
  <c r="H134" i="33" l="1"/>
  <c r="M134" i="33" s="1"/>
  <c r="I134" i="33"/>
  <c r="N134" i="33" s="1"/>
  <c r="K134" i="33"/>
  <c r="J134" i="33"/>
  <c r="D135" i="33"/>
  <c r="H130" i="32"/>
  <c r="M130" i="32" s="1"/>
  <c r="G130" i="32"/>
  <c r="L130" i="32" s="1"/>
  <c r="J130" i="32"/>
  <c r="I130" i="32"/>
  <c r="C131" i="32"/>
  <c r="O134" i="33"/>
  <c r="O130" i="32"/>
  <c r="J135" i="19"/>
  <c r="K135" i="19"/>
  <c r="H135" i="19"/>
  <c r="M135" i="19" s="1"/>
  <c r="I135" i="19"/>
  <c r="N135" i="19" s="1"/>
  <c r="D136" i="19"/>
  <c r="N130" i="32"/>
  <c r="P134" i="33"/>
  <c r="P135" i="19"/>
  <c r="K131" i="32" l="1"/>
  <c r="E131" i="32"/>
  <c r="F131" i="32" s="1"/>
  <c r="L136" i="19"/>
  <c r="F136" i="19"/>
  <c r="G136" i="19" s="1"/>
  <c r="P136" i="19" s="1"/>
  <c r="L135" i="33"/>
  <c r="F135" i="33"/>
  <c r="G135" i="33" s="1"/>
  <c r="H135" i="33" l="1"/>
  <c r="M135" i="33" s="1"/>
  <c r="K135" i="33"/>
  <c r="I135" i="33"/>
  <c r="N135" i="33" s="1"/>
  <c r="J135" i="33"/>
  <c r="D136" i="33"/>
  <c r="G131" i="32"/>
  <c r="L131" i="32" s="1"/>
  <c r="H131" i="32"/>
  <c r="M131" i="32" s="1"/>
  <c r="I131" i="32"/>
  <c r="J131" i="32"/>
  <c r="C132" i="32"/>
  <c r="O136" i="19"/>
  <c r="N131" i="32"/>
  <c r="H136" i="19"/>
  <c r="M136" i="19" s="1"/>
  <c r="I136" i="19"/>
  <c r="N136" i="19" s="1"/>
  <c r="J136" i="19"/>
  <c r="K136" i="19"/>
  <c r="D137" i="19"/>
  <c r="O131" i="32"/>
  <c r="O135" i="33"/>
  <c r="P135" i="33"/>
  <c r="K132" i="32" l="1"/>
  <c r="E132" i="32"/>
  <c r="F132" i="32" s="1"/>
  <c r="O132" i="32" s="1"/>
  <c r="L137" i="19"/>
  <c r="F137" i="19"/>
  <c r="G137" i="19" s="1"/>
  <c r="L136" i="33"/>
  <c r="F136" i="33"/>
  <c r="G136" i="33" s="1"/>
  <c r="H136" i="33" l="1"/>
  <c r="M136" i="33" s="1"/>
  <c r="I136" i="33"/>
  <c r="N136" i="33" s="1"/>
  <c r="J136" i="33"/>
  <c r="K136" i="33"/>
  <c r="D137" i="33"/>
  <c r="H137" i="19"/>
  <c r="M137" i="19" s="1"/>
  <c r="K137" i="19"/>
  <c r="I137" i="19"/>
  <c r="N137" i="19" s="1"/>
  <c r="J137" i="19"/>
  <c r="D138" i="19"/>
  <c r="P137" i="19"/>
  <c r="P136" i="33"/>
  <c r="O137" i="19"/>
  <c r="H132" i="32"/>
  <c r="M132" i="32" s="1"/>
  <c r="G132" i="32"/>
  <c r="L132" i="32" s="1"/>
  <c r="I132" i="32"/>
  <c r="J132" i="32"/>
  <c r="C133" i="32"/>
  <c r="N132" i="32"/>
  <c r="O136" i="33"/>
  <c r="L137" i="33" l="1"/>
  <c r="F137" i="33"/>
  <c r="G137" i="33" s="1"/>
  <c r="P137" i="33" s="1"/>
  <c r="L138" i="19"/>
  <c r="F138" i="19"/>
  <c r="G138" i="19" s="1"/>
  <c r="K133" i="32"/>
  <c r="E133" i="32"/>
  <c r="F133" i="32" s="1"/>
  <c r="G133" i="32" l="1"/>
  <c r="L133" i="32" s="1"/>
  <c r="H133" i="32"/>
  <c r="M133" i="32" s="1"/>
  <c r="J133" i="32"/>
  <c r="I133" i="32"/>
  <c r="C134" i="32"/>
  <c r="H138" i="19"/>
  <c r="M138" i="19" s="1"/>
  <c r="J138" i="19"/>
  <c r="K138" i="19"/>
  <c r="I138" i="19"/>
  <c r="N138" i="19" s="1"/>
  <c r="D139" i="19"/>
  <c r="O133" i="32"/>
  <c r="N133" i="32"/>
  <c r="P138" i="19"/>
  <c r="H137" i="33"/>
  <c r="M137" i="33" s="1"/>
  <c r="I137" i="33"/>
  <c r="N137" i="33" s="1"/>
  <c r="J137" i="33"/>
  <c r="K137" i="33"/>
  <c r="D138" i="33"/>
  <c r="O138" i="19"/>
  <c r="O137" i="33"/>
  <c r="L139" i="19" l="1"/>
  <c r="F139" i="19"/>
  <c r="G139" i="19" s="1"/>
  <c r="O139" i="19" s="1"/>
  <c r="K134" i="32"/>
  <c r="E134" i="32"/>
  <c r="F134" i="32" s="1"/>
  <c r="L138" i="33"/>
  <c r="F138" i="33"/>
  <c r="G138" i="33" s="1"/>
  <c r="H138" i="33" l="1"/>
  <c r="M138" i="33" s="1"/>
  <c r="I138" i="33"/>
  <c r="N138" i="33" s="1"/>
  <c r="K138" i="33"/>
  <c r="J138" i="33"/>
  <c r="D139" i="33"/>
  <c r="H134" i="32"/>
  <c r="M134" i="32" s="1"/>
  <c r="G134" i="32"/>
  <c r="L134" i="32" s="1"/>
  <c r="J134" i="32"/>
  <c r="I134" i="32"/>
  <c r="C135" i="32"/>
  <c r="O138" i="33"/>
  <c r="P138" i="33"/>
  <c r="O134" i="32"/>
  <c r="H139" i="19"/>
  <c r="M139" i="19" s="1"/>
  <c r="J139" i="19"/>
  <c r="K139" i="19"/>
  <c r="I139" i="19"/>
  <c r="N139" i="19" s="1"/>
  <c r="D140" i="19"/>
  <c r="N134" i="32"/>
  <c r="P139" i="19"/>
  <c r="L139" i="33" l="1"/>
  <c r="F139" i="33"/>
  <c r="G139" i="33" s="1"/>
  <c r="O139" i="33" s="1"/>
  <c r="K135" i="32"/>
  <c r="E135" i="32"/>
  <c r="F135" i="32" s="1"/>
  <c r="L140" i="19"/>
  <c r="F140" i="19"/>
  <c r="G140" i="19" s="1"/>
  <c r="I140" i="19" l="1"/>
  <c r="N140" i="19" s="1"/>
  <c r="H140" i="19"/>
  <c r="M140" i="19" s="1"/>
  <c r="J140" i="19"/>
  <c r="K140" i="19"/>
  <c r="D141" i="19"/>
  <c r="G135" i="32"/>
  <c r="L135" i="32" s="1"/>
  <c r="H135" i="32"/>
  <c r="M135" i="32" s="1"/>
  <c r="J135" i="32"/>
  <c r="I135" i="32"/>
  <c r="C136" i="32"/>
  <c r="P140" i="19"/>
  <c r="O135" i="32"/>
  <c r="H139" i="33"/>
  <c r="M139" i="33" s="1"/>
  <c r="I139" i="33"/>
  <c r="N139" i="33" s="1"/>
  <c r="K139" i="33"/>
  <c r="J139" i="33"/>
  <c r="D140" i="33"/>
  <c r="O140" i="19"/>
  <c r="N135" i="32"/>
  <c r="P139" i="33"/>
  <c r="K136" i="32" l="1"/>
  <c r="E136" i="32"/>
  <c r="F136" i="32" s="1"/>
  <c r="L140" i="33"/>
  <c r="F140" i="33"/>
  <c r="G140" i="33" s="1"/>
  <c r="P140" i="33" s="1"/>
  <c r="L141" i="19"/>
  <c r="F141" i="19"/>
  <c r="G141" i="19" s="1"/>
  <c r="H141" i="19" l="1"/>
  <c r="M141" i="19" s="1"/>
  <c r="K141" i="19"/>
  <c r="I141" i="19"/>
  <c r="N141" i="19" s="1"/>
  <c r="J141" i="19"/>
  <c r="D142" i="19"/>
  <c r="H136" i="32"/>
  <c r="M136" i="32" s="1"/>
  <c r="G136" i="32"/>
  <c r="L136" i="32" s="1"/>
  <c r="I136" i="32"/>
  <c r="J136" i="32"/>
  <c r="C137" i="32"/>
  <c r="P141" i="19"/>
  <c r="N136" i="32"/>
  <c r="O136" i="32"/>
  <c r="I140" i="33"/>
  <c r="N140" i="33" s="1"/>
  <c r="J140" i="33"/>
  <c r="H140" i="33"/>
  <c r="M140" i="33" s="1"/>
  <c r="K140" i="33"/>
  <c r="D141" i="33"/>
  <c r="O141" i="19"/>
  <c r="O140" i="33"/>
  <c r="K137" i="32" l="1"/>
  <c r="E137" i="32"/>
  <c r="F137" i="32" s="1"/>
  <c r="L142" i="19"/>
  <c r="F142" i="19"/>
  <c r="G142" i="19" s="1"/>
  <c r="L141" i="33"/>
  <c r="F141" i="33"/>
  <c r="G141" i="33" s="1"/>
  <c r="P141" i="33" s="1"/>
  <c r="H142" i="19" l="1"/>
  <c r="M142" i="19" s="1"/>
  <c r="J142" i="19"/>
  <c r="K142" i="19"/>
  <c r="I142" i="19"/>
  <c r="N142" i="19" s="1"/>
  <c r="D143" i="19"/>
  <c r="H141" i="33"/>
  <c r="M141" i="33" s="1"/>
  <c r="I141" i="33"/>
  <c r="N141" i="33" s="1"/>
  <c r="J141" i="33"/>
  <c r="K141" i="33"/>
  <c r="D142" i="33"/>
  <c r="G137" i="32"/>
  <c r="L137" i="32" s="1"/>
  <c r="H137" i="32"/>
  <c r="M137" i="32" s="1"/>
  <c r="J137" i="32"/>
  <c r="I137" i="32"/>
  <c r="C138" i="32"/>
  <c r="O142" i="19"/>
  <c r="O137" i="32"/>
  <c r="P142" i="19"/>
  <c r="N137" i="32"/>
  <c r="O141" i="33"/>
  <c r="K138" i="32" l="1"/>
  <c r="E138" i="32"/>
  <c r="F138" i="32" s="1"/>
  <c r="O138" i="32" s="1"/>
  <c r="L143" i="19"/>
  <c r="F143" i="19"/>
  <c r="G143" i="19" s="1"/>
  <c r="L142" i="33"/>
  <c r="F142" i="33"/>
  <c r="G142" i="33" s="1"/>
  <c r="H142" i="33" l="1"/>
  <c r="M142" i="33" s="1"/>
  <c r="I142" i="33"/>
  <c r="N142" i="33" s="1"/>
  <c r="K142" i="33"/>
  <c r="J142" i="33"/>
  <c r="D143" i="33"/>
  <c r="J143" i="19"/>
  <c r="K143" i="19"/>
  <c r="I143" i="19"/>
  <c r="N143" i="19" s="1"/>
  <c r="H143" i="19"/>
  <c r="M143" i="19" s="1"/>
  <c r="D144" i="19"/>
  <c r="P142" i="33"/>
  <c r="N138" i="32"/>
  <c r="O143" i="19"/>
  <c r="H138" i="32"/>
  <c r="M138" i="32" s="1"/>
  <c r="G138" i="32"/>
  <c r="L138" i="32" s="1"/>
  <c r="J138" i="32"/>
  <c r="I138" i="32"/>
  <c r="C139" i="32"/>
  <c r="O142" i="33"/>
  <c r="P143" i="19"/>
  <c r="L144" i="19" l="1"/>
  <c r="F144" i="19"/>
  <c r="G144" i="19" s="1"/>
  <c r="L143" i="33"/>
  <c r="F143" i="33"/>
  <c r="G143" i="33" s="1"/>
  <c r="K139" i="32"/>
  <c r="E139" i="32"/>
  <c r="F139" i="32" s="1"/>
  <c r="G139" i="32" l="1"/>
  <c r="L139" i="32" s="1"/>
  <c r="H139" i="32"/>
  <c r="M139" i="32" s="1"/>
  <c r="I139" i="32"/>
  <c r="J139" i="32"/>
  <c r="C140" i="32"/>
  <c r="N139" i="32"/>
  <c r="H143" i="33"/>
  <c r="M143" i="33" s="1"/>
  <c r="I143" i="33"/>
  <c r="N143" i="33" s="1"/>
  <c r="K143" i="33"/>
  <c r="J143" i="33"/>
  <c r="D144" i="33"/>
  <c r="H144" i="19"/>
  <c r="M144" i="19" s="1"/>
  <c r="I144" i="19"/>
  <c r="N144" i="19" s="1"/>
  <c r="J144" i="19"/>
  <c r="K144" i="19"/>
  <c r="D145" i="19"/>
  <c r="O144" i="19"/>
  <c r="O143" i="33"/>
  <c r="P144" i="19"/>
  <c r="O139" i="32"/>
  <c r="P143" i="33"/>
  <c r="L145" i="19" l="1"/>
  <c r="F145" i="19"/>
  <c r="G145" i="19" s="1"/>
  <c r="K140" i="32"/>
  <c r="E140" i="32"/>
  <c r="F140" i="32" s="1"/>
  <c r="L144" i="33"/>
  <c r="F144" i="33"/>
  <c r="G144" i="33" s="1"/>
  <c r="H144" i="33" l="1"/>
  <c r="M144" i="33" s="1"/>
  <c r="I144" i="33"/>
  <c r="N144" i="33" s="1"/>
  <c r="J144" i="33"/>
  <c r="K144" i="33"/>
  <c r="D145" i="33"/>
  <c r="H140" i="32"/>
  <c r="M140" i="32" s="1"/>
  <c r="G140" i="32"/>
  <c r="L140" i="32" s="1"/>
  <c r="I140" i="32"/>
  <c r="J140" i="32"/>
  <c r="C141" i="32"/>
  <c r="N140" i="32"/>
  <c r="H145" i="19"/>
  <c r="M145" i="19" s="1"/>
  <c r="K145" i="19"/>
  <c r="I145" i="19"/>
  <c r="N145" i="19" s="1"/>
  <c r="J145" i="19"/>
  <c r="D146" i="19"/>
  <c r="O140" i="32"/>
  <c r="P145" i="19"/>
  <c r="P144" i="33"/>
  <c r="O145" i="19"/>
  <c r="O144" i="33"/>
  <c r="K141" i="32" l="1"/>
  <c r="E141" i="32"/>
  <c r="F141" i="32" s="1"/>
  <c r="L146" i="19"/>
  <c r="F146" i="19"/>
  <c r="G146" i="19" s="1"/>
  <c r="O146" i="19" s="1"/>
  <c r="L145" i="33"/>
  <c r="F145" i="33"/>
  <c r="G145" i="33" s="1"/>
  <c r="H145" i="33" l="1"/>
  <c r="M145" i="33" s="1"/>
  <c r="I145" i="33"/>
  <c r="N145" i="33" s="1"/>
  <c r="J145" i="33"/>
  <c r="K145" i="33"/>
  <c r="D146" i="33"/>
  <c r="G141" i="32"/>
  <c r="L141" i="32" s="1"/>
  <c r="H141" i="32"/>
  <c r="M141" i="32" s="1"/>
  <c r="J141" i="32"/>
  <c r="I141" i="32"/>
  <c r="C142" i="32"/>
  <c r="O141" i="32"/>
  <c r="P145" i="33"/>
  <c r="N141" i="32"/>
  <c r="H146" i="19"/>
  <c r="M146" i="19" s="1"/>
  <c r="J146" i="19"/>
  <c r="K146" i="19"/>
  <c r="I146" i="19"/>
  <c r="N146" i="19" s="1"/>
  <c r="D147" i="19"/>
  <c r="P146" i="19"/>
  <c r="O145" i="33"/>
  <c r="K142" i="32" l="1"/>
  <c r="E142" i="32"/>
  <c r="F142" i="32" s="1"/>
  <c r="O142" i="32" s="1"/>
  <c r="L146" i="33"/>
  <c r="F146" i="33"/>
  <c r="G146" i="33" s="1"/>
  <c r="L147" i="19"/>
  <c r="F147" i="19"/>
  <c r="G147" i="19" s="1"/>
  <c r="H146" i="33" l="1"/>
  <c r="M146" i="33" s="1"/>
  <c r="I146" i="33"/>
  <c r="N146" i="33" s="1"/>
  <c r="K146" i="33"/>
  <c r="J146" i="33"/>
  <c r="D147" i="33"/>
  <c r="P146" i="33"/>
  <c r="H147" i="19"/>
  <c r="M147" i="19" s="1"/>
  <c r="J147" i="19"/>
  <c r="K147" i="19"/>
  <c r="I147" i="19"/>
  <c r="N147" i="19" s="1"/>
  <c r="D148" i="19"/>
  <c r="N142" i="32"/>
  <c r="O147" i="19"/>
  <c r="O146" i="33"/>
  <c r="H142" i="32"/>
  <c r="M142" i="32" s="1"/>
  <c r="G142" i="32"/>
  <c r="L142" i="32" s="1"/>
  <c r="J142" i="32"/>
  <c r="I142" i="32"/>
  <c r="C143" i="32"/>
  <c r="P147" i="19"/>
  <c r="K143" i="32" l="1"/>
  <c r="E143" i="32"/>
  <c r="F143" i="32" s="1"/>
  <c r="L147" i="33"/>
  <c r="F147" i="33"/>
  <c r="G147" i="33" s="1"/>
  <c r="L148" i="19"/>
  <c r="F148" i="19"/>
  <c r="G148" i="19" s="1"/>
  <c r="H147" i="33" l="1"/>
  <c r="M147" i="33" s="1"/>
  <c r="I147" i="33"/>
  <c r="N147" i="33" s="1"/>
  <c r="K147" i="33"/>
  <c r="J147" i="33"/>
  <c r="D148" i="33"/>
  <c r="I148" i="19"/>
  <c r="N148" i="19" s="1"/>
  <c r="H148" i="19"/>
  <c r="M148" i="19" s="1"/>
  <c r="J148" i="19"/>
  <c r="K148" i="19"/>
  <c r="D149" i="19"/>
  <c r="G143" i="32"/>
  <c r="L143" i="32" s="1"/>
  <c r="H143" i="32"/>
  <c r="M143" i="32" s="1"/>
  <c r="I143" i="32"/>
  <c r="J143" i="32"/>
  <c r="C144" i="32"/>
  <c r="O148" i="19"/>
  <c r="O147" i="33"/>
  <c r="P148" i="19"/>
  <c r="O143" i="32"/>
  <c r="P147" i="33"/>
  <c r="N143" i="32"/>
  <c r="L149" i="19" l="1"/>
  <c r="F149" i="19"/>
  <c r="G149" i="19" s="1"/>
  <c r="K144" i="32"/>
  <c r="E144" i="32"/>
  <c r="F144" i="32" s="1"/>
  <c r="O144" i="32" s="1"/>
  <c r="L148" i="33"/>
  <c r="F148" i="33"/>
  <c r="G148" i="33" s="1"/>
  <c r="H149" i="19" l="1"/>
  <c r="M149" i="19" s="1"/>
  <c r="K149" i="19"/>
  <c r="I149" i="19"/>
  <c r="N149" i="19" s="1"/>
  <c r="J149" i="19"/>
  <c r="D150" i="19"/>
  <c r="O149" i="19"/>
  <c r="J148" i="33"/>
  <c r="H148" i="33"/>
  <c r="M148" i="33" s="1"/>
  <c r="K148" i="33"/>
  <c r="I148" i="33"/>
  <c r="N148" i="33" s="1"/>
  <c r="D149" i="33"/>
  <c r="H144" i="32"/>
  <c r="M144" i="32" s="1"/>
  <c r="G144" i="32"/>
  <c r="L144" i="32" s="1"/>
  <c r="I144" i="32"/>
  <c r="J144" i="32"/>
  <c r="C145" i="32"/>
  <c r="N144" i="32"/>
  <c r="P149" i="19"/>
  <c r="P148" i="33"/>
  <c r="O148" i="33"/>
  <c r="L150" i="19" l="1"/>
  <c r="F150" i="19"/>
  <c r="G150" i="19" s="1"/>
  <c r="P150" i="19" s="1"/>
  <c r="K145" i="32"/>
  <c r="E145" i="32"/>
  <c r="F145" i="32" s="1"/>
  <c r="L149" i="33"/>
  <c r="F149" i="33"/>
  <c r="G149" i="33" s="1"/>
  <c r="G145" i="32" l="1"/>
  <c r="L145" i="32" s="1"/>
  <c r="H145" i="32"/>
  <c r="M145" i="32" s="1"/>
  <c r="J145" i="32"/>
  <c r="I145" i="32"/>
  <c r="C146" i="32"/>
  <c r="O145" i="32"/>
  <c r="H149" i="33"/>
  <c r="M149" i="33" s="1"/>
  <c r="I149" i="33"/>
  <c r="N149" i="33" s="1"/>
  <c r="J149" i="33"/>
  <c r="K149" i="33"/>
  <c r="D150" i="33"/>
  <c r="O150" i="19"/>
  <c r="P149" i="33"/>
  <c r="N145" i="32"/>
  <c r="H150" i="19"/>
  <c r="M150" i="19" s="1"/>
  <c r="J150" i="19"/>
  <c r="K150" i="19"/>
  <c r="I150" i="19"/>
  <c r="N150" i="19" s="1"/>
  <c r="D151" i="19"/>
  <c r="O149" i="33"/>
  <c r="L151" i="19" l="1"/>
  <c r="F151" i="19"/>
  <c r="G151" i="19" s="1"/>
  <c r="K146" i="32"/>
  <c r="E146" i="32"/>
  <c r="F146" i="32" s="1"/>
  <c r="O146" i="32" s="1"/>
  <c r="L150" i="33"/>
  <c r="F150" i="33"/>
  <c r="G150" i="33" s="1"/>
  <c r="H150" i="33" l="1"/>
  <c r="M150" i="33" s="1"/>
  <c r="I150" i="33"/>
  <c r="N150" i="33" s="1"/>
  <c r="K150" i="33"/>
  <c r="J150" i="33"/>
  <c r="D151" i="33"/>
  <c r="J151" i="19"/>
  <c r="K151" i="19"/>
  <c r="H151" i="19"/>
  <c r="M151" i="19" s="1"/>
  <c r="I151" i="19"/>
  <c r="N151" i="19" s="1"/>
  <c r="D152" i="19"/>
  <c r="O151" i="19"/>
  <c r="H146" i="32"/>
  <c r="M146" i="32" s="1"/>
  <c r="G146" i="32"/>
  <c r="L146" i="32" s="1"/>
  <c r="J146" i="32"/>
  <c r="I146" i="32"/>
  <c r="C147" i="32"/>
  <c r="P150" i="33"/>
  <c r="N146" i="32"/>
  <c r="O150" i="33"/>
  <c r="P151" i="19"/>
  <c r="L152" i="19" l="1"/>
  <c r="F152" i="19"/>
  <c r="G152" i="19" s="1"/>
  <c r="K147" i="32"/>
  <c r="E147" i="32"/>
  <c r="F147" i="32" s="1"/>
  <c r="O147" i="32" s="1"/>
  <c r="L151" i="33"/>
  <c r="F151" i="33"/>
  <c r="G151" i="33" s="1"/>
  <c r="H151" i="33" l="1"/>
  <c r="M151" i="33" s="1"/>
  <c r="I151" i="33"/>
  <c r="N151" i="33" s="1"/>
  <c r="K151" i="33"/>
  <c r="J151" i="33"/>
  <c r="D152" i="33"/>
  <c r="H152" i="19"/>
  <c r="M152" i="19" s="1"/>
  <c r="I152" i="19"/>
  <c r="N152" i="19" s="1"/>
  <c r="J152" i="19"/>
  <c r="K152" i="19"/>
  <c r="D153" i="19"/>
  <c r="O152" i="19"/>
  <c r="P152" i="19"/>
  <c r="G147" i="32"/>
  <c r="L147" i="32" s="1"/>
  <c r="H147" i="32"/>
  <c r="M147" i="32" s="1"/>
  <c r="J147" i="32"/>
  <c r="I147" i="32"/>
  <c r="C148" i="32"/>
  <c r="N147" i="32"/>
  <c r="O151" i="33"/>
  <c r="P151" i="33"/>
  <c r="L153" i="19" l="1"/>
  <c r="F153" i="19"/>
  <c r="G153" i="19" s="1"/>
  <c r="L152" i="33"/>
  <c r="F152" i="33"/>
  <c r="G152" i="33" s="1"/>
  <c r="P152" i="33" s="1"/>
  <c r="K148" i="32"/>
  <c r="E148" i="32"/>
  <c r="F148" i="32" s="1"/>
  <c r="H148" i="32" l="1"/>
  <c r="M148" i="32" s="1"/>
  <c r="G148" i="32"/>
  <c r="L148" i="32" s="1"/>
  <c r="I148" i="32"/>
  <c r="J148" i="32"/>
  <c r="C149" i="32"/>
  <c r="H153" i="19"/>
  <c r="M153" i="19" s="1"/>
  <c r="K153" i="19"/>
  <c r="I153" i="19"/>
  <c r="N153" i="19" s="1"/>
  <c r="J153" i="19"/>
  <c r="D154" i="19"/>
  <c r="H152" i="33"/>
  <c r="M152" i="33" s="1"/>
  <c r="I152" i="33"/>
  <c r="N152" i="33" s="1"/>
  <c r="J152" i="33"/>
  <c r="K152" i="33"/>
  <c r="D153" i="33"/>
  <c r="N148" i="32"/>
  <c r="P153" i="19"/>
  <c r="O148" i="32"/>
  <c r="O153" i="19"/>
  <c r="O152" i="33"/>
  <c r="L154" i="19" l="1"/>
  <c r="F154" i="19"/>
  <c r="G154" i="19" s="1"/>
  <c r="K149" i="32"/>
  <c r="E149" i="32"/>
  <c r="F149" i="32" s="1"/>
  <c r="N149" i="32" s="1"/>
  <c r="L153" i="33"/>
  <c r="F153" i="33"/>
  <c r="G153" i="33" s="1"/>
  <c r="H153" i="33" l="1"/>
  <c r="M153" i="33" s="1"/>
  <c r="I153" i="33"/>
  <c r="N153" i="33" s="1"/>
  <c r="J153" i="33"/>
  <c r="K153" i="33"/>
  <c r="D154" i="33"/>
  <c r="H154" i="19"/>
  <c r="M154" i="19" s="1"/>
  <c r="J154" i="19"/>
  <c r="K154" i="19"/>
  <c r="I154" i="19"/>
  <c r="N154" i="19" s="1"/>
  <c r="D155" i="19"/>
  <c r="O149" i="32"/>
  <c r="O154" i="19"/>
  <c r="G149" i="32"/>
  <c r="L149" i="32" s="1"/>
  <c r="H149" i="32"/>
  <c r="M149" i="32" s="1"/>
  <c r="J149" i="32"/>
  <c r="I149" i="32"/>
  <c r="C150" i="32"/>
  <c r="P153" i="33"/>
  <c r="P154" i="19"/>
  <c r="O153" i="33"/>
  <c r="K150" i="32" l="1"/>
  <c r="E150" i="32"/>
  <c r="F150" i="32" s="1"/>
  <c r="N150" i="32" s="1"/>
  <c r="L155" i="19"/>
  <c r="D156" i="19"/>
  <c r="U18" i="19"/>
  <c r="D158" i="19"/>
  <c r="U12" i="19"/>
  <c r="U11" i="19"/>
  <c r="U14" i="19" s="1"/>
  <c r="F155" i="19"/>
  <c r="G155" i="19" s="1"/>
  <c r="O155" i="19" s="1"/>
  <c r="L154" i="33"/>
  <c r="P154" i="33"/>
  <c r="F154" i="33"/>
  <c r="G154" i="33" s="1"/>
  <c r="O154" i="33" s="1"/>
  <c r="O158" i="19" l="1"/>
  <c r="O159" i="19"/>
  <c r="U37" i="19"/>
  <c r="O157" i="19"/>
  <c r="O156" i="19"/>
  <c r="U13" i="19"/>
  <c r="F156" i="19"/>
  <c r="U9" i="19" s="1"/>
  <c r="U20" i="19"/>
  <c r="U19" i="19"/>
  <c r="U16" i="19"/>
  <c r="U15" i="19"/>
  <c r="H150" i="32"/>
  <c r="M150" i="32" s="1"/>
  <c r="G150" i="32"/>
  <c r="L150" i="32" s="1"/>
  <c r="J150" i="32"/>
  <c r="I150" i="32"/>
  <c r="C151" i="32"/>
  <c r="O150" i="32"/>
  <c r="H154" i="33"/>
  <c r="M154" i="33" s="1"/>
  <c r="I154" i="33"/>
  <c r="N154" i="33" s="1"/>
  <c r="K154" i="33"/>
  <c r="J154" i="33"/>
  <c r="D155" i="33"/>
  <c r="H155" i="19"/>
  <c r="J155" i="19"/>
  <c r="I155" i="19"/>
  <c r="K155" i="19"/>
  <c r="P155" i="19"/>
  <c r="N155" i="19" l="1"/>
  <c r="I156" i="19"/>
  <c r="I157" i="19" s="1"/>
  <c r="V33" i="19"/>
  <c r="V32" i="19"/>
  <c r="L155" i="33"/>
  <c r="O155" i="33"/>
  <c r="D156" i="33"/>
  <c r="U11" i="33"/>
  <c r="U14" i="33" s="1"/>
  <c r="U12" i="33"/>
  <c r="U18" i="33"/>
  <c r="D158" i="33"/>
  <c r="F155" i="33"/>
  <c r="G155" i="33" s="1"/>
  <c r="K151" i="32"/>
  <c r="E151" i="32"/>
  <c r="F151" i="32" s="1"/>
  <c r="N151" i="32" s="1"/>
  <c r="V37" i="19"/>
  <c r="W37" i="19" s="1"/>
  <c r="P157" i="19"/>
  <c r="P159" i="19"/>
  <c r="P158" i="19"/>
  <c r="P156" i="19"/>
  <c r="M155" i="19"/>
  <c r="U33" i="19"/>
  <c r="W33" i="19" s="1"/>
  <c r="U32" i="19"/>
  <c r="H156" i="19"/>
  <c r="M157" i="19" l="1"/>
  <c r="M156" i="19"/>
  <c r="U28" i="19"/>
  <c r="M158" i="19"/>
  <c r="U10" i="19"/>
  <c r="H157" i="19"/>
  <c r="U7" i="19" s="1"/>
  <c r="U15" i="33"/>
  <c r="U20" i="33"/>
  <c r="U19" i="33"/>
  <c r="U16" i="33"/>
  <c r="V36" i="19"/>
  <c r="H155" i="33"/>
  <c r="I155" i="33"/>
  <c r="K155" i="33"/>
  <c r="J155" i="33"/>
  <c r="P155" i="33"/>
  <c r="O156" i="33"/>
  <c r="O159" i="33"/>
  <c r="O157" i="33"/>
  <c r="U37" i="33"/>
  <c r="O158" i="33"/>
  <c r="W32" i="19"/>
  <c r="G151" i="32"/>
  <c r="L151" i="32" s="1"/>
  <c r="H151" i="32"/>
  <c r="M151" i="32" s="1"/>
  <c r="I151" i="32"/>
  <c r="J151" i="32"/>
  <c r="C152" i="32"/>
  <c r="O151" i="32"/>
  <c r="U13" i="33"/>
  <c r="F156" i="33"/>
  <c r="U9" i="33" s="1"/>
  <c r="N158" i="19"/>
  <c r="N156" i="19"/>
  <c r="V26" i="19" s="1"/>
  <c r="V28" i="19"/>
  <c r="N157" i="19"/>
  <c r="V35" i="19" l="1"/>
  <c r="V31" i="19"/>
  <c r="V29" i="19"/>
  <c r="V30" i="19"/>
  <c r="W28" i="19"/>
  <c r="U35" i="19"/>
  <c r="W35" i="19" s="1"/>
  <c r="U30" i="19"/>
  <c r="W30" i="19" s="1"/>
  <c r="U29" i="19"/>
  <c r="V27" i="19"/>
  <c r="V34" i="19"/>
  <c r="N155" i="33"/>
  <c r="V32" i="33"/>
  <c r="I156" i="33"/>
  <c r="I157" i="33" s="1"/>
  <c r="V33" i="33"/>
  <c r="U17" i="19"/>
  <c r="U36" i="19"/>
  <c r="W36" i="19" s="1"/>
  <c r="U26" i="19"/>
  <c r="U31" i="19" s="1"/>
  <c r="W31" i="19" s="1"/>
  <c r="L162" i="19"/>
  <c r="K152" i="32"/>
  <c r="E152" i="32"/>
  <c r="F152" i="32" s="1"/>
  <c r="P159" i="33"/>
  <c r="P158" i="33"/>
  <c r="P156" i="33"/>
  <c r="V37" i="33"/>
  <c r="W37" i="33" s="1"/>
  <c r="P157" i="33"/>
  <c r="M155" i="33"/>
  <c r="U32" i="33"/>
  <c r="W32" i="33" s="1"/>
  <c r="U33" i="33"/>
  <c r="W33" i="33" s="1"/>
  <c r="H156" i="33"/>
  <c r="H152" i="32" l="1"/>
  <c r="M152" i="32" s="1"/>
  <c r="G152" i="32"/>
  <c r="L152" i="32" s="1"/>
  <c r="I152" i="32"/>
  <c r="J152" i="32"/>
  <c r="C153" i="32"/>
  <c r="N157" i="33"/>
  <c r="V28" i="33"/>
  <c r="N158" i="33"/>
  <c r="N156" i="33"/>
  <c r="V26" i="33" s="1"/>
  <c r="U28" i="33"/>
  <c r="M156" i="33"/>
  <c r="M157" i="33"/>
  <c r="M158" i="33"/>
  <c r="N152" i="32"/>
  <c r="U10" i="33"/>
  <c r="H157" i="33"/>
  <c r="U7" i="33" s="1"/>
  <c r="V36" i="33" s="1"/>
  <c r="O152" i="32"/>
  <c r="U34" i="19"/>
  <c r="W34" i="19" s="1"/>
  <c r="W26" i="19"/>
  <c r="U27" i="19"/>
  <c r="W27" i="19" s="1"/>
  <c r="W29" i="19"/>
  <c r="L162" i="33" l="1"/>
  <c r="U26" i="33"/>
  <c r="V31" i="33"/>
  <c r="V35" i="33"/>
  <c r="V30" i="33"/>
  <c r="V29" i="33"/>
  <c r="U35" i="33"/>
  <c r="W28" i="33"/>
  <c r="U29" i="33"/>
  <c r="W29" i="33" s="1"/>
  <c r="U30" i="33"/>
  <c r="W30" i="33" s="1"/>
  <c r="V34" i="33"/>
  <c r="V27" i="33"/>
  <c r="K153" i="32"/>
  <c r="E153" i="32"/>
  <c r="F153" i="32" s="1"/>
  <c r="O153" i="32" s="1"/>
  <c r="U17" i="33"/>
  <c r="U36" i="33"/>
  <c r="W36" i="33" s="1"/>
  <c r="N153" i="32" l="1"/>
  <c r="W35" i="33"/>
  <c r="U27" i="33"/>
  <c r="W27" i="33" s="1"/>
  <c r="W26" i="33"/>
  <c r="U34" i="33"/>
  <c r="W34" i="33" s="1"/>
  <c r="G153" i="32"/>
  <c r="L153" i="32" s="1"/>
  <c r="H153" i="32"/>
  <c r="M153" i="32" s="1"/>
  <c r="J153" i="32"/>
  <c r="I153" i="32"/>
  <c r="C154" i="32"/>
  <c r="U31" i="33"/>
  <c r="W31" i="33" s="1"/>
  <c r="K154" i="32" l="1"/>
  <c r="E154" i="32"/>
  <c r="F154" i="32" s="1"/>
  <c r="H154" i="32" l="1"/>
  <c r="M154" i="32" s="1"/>
  <c r="G154" i="32"/>
  <c r="L154" i="32" s="1"/>
  <c r="J154" i="32"/>
  <c r="I154" i="32"/>
  <c r="C155" i="32"/>
  <c r="N154" i="32"/>
  <c r="O154" i="32"/>
  <c r="K155" i="32" l="1"/>
  <c r="V18" i="32"/>
  <c r="V11" i="32"/>
  <c r="C158" i="32"/>
  <c r="V12" i="32"/>
  <c r="C156" i="32"/>
  <c r="E155" i="32"/>
  <c r="F155" i="32" s="1"/>
  <c r="N155" i="32" s="1"/>
  <c r="N157" i="32" l="1"/>
  <c r="N156" i="32"/>
  <c r="N158" i="32"/>
  <c r="V16" i="32"/>
  <c r="V19" i="32"/>
  <c r="V15" i="32"/>
  <c r="V13" i="32"/>
  <c r="E156" i="32"/>
  <c r="V9" i="32" s="1"/>
  <c r="G155" i="32"/>
  <c r="H155" i="32"/>
  <c r="I155" i="32"/>
  <c r="J155" i="32"/>
  <c r="V14" i="32"/>
  <c r="O155" i="32"/>
  <c r="O158" i="32" l="1"/>
  <c r="O156" i="32"/>
  <c r="O157" i="32"/>
  <c r="M155" i="32"/>
  <c r="H156" i="32"/>
  <c r="H157" i="32" s="1"/>
  <c r="W35" i="32"/>
  <c r="W34" i="32"/>
  <c r="L155" i="32"/>
  <c r="V35" i="32"/>
  <c r="X35" i="32" s="1"/>
  <c r="G156" i="32"/>
  <c r="V34" i="32"/>
  <c r="C161" i="32"/>
  <c r="M156" i="32" l="1"/>
  <c r="W28" i="32" s="1"/>
  <c r="W30" i="32"/>
  <c r="M157" i="32"/>
  <c r="M158" i="32"/>
  <c r="X34" i="32"/>
  <c r="L158" i="32"/>
  <c r="L156" i="32"/>
  <c r="V30" i="32"/>
  <c r="L157" i="32"/>
  <c r="V10" i="32"/>
  <c r="G157" i="32"/>
  <c r="V7" i="32" s="1"/>
  <c r="V17" i="32" s="1"/>
  <c r="L161" i="32" l="1"/>
  <c r="V28" i="32"/>
  <c r="W37" i="32"/>
  <c r="W33" i="32"/>
  <c r="W32" i="32"/>
  <c r="W31" i="32"/>
  <c r="V37" i="32"/>
  <c r="X30" i="32"/>
  <c r="V31" i="32"/>
  <c r="V32" i="32"/>
  <c r="X32" i="32" s="1"/>
  <c r="W36" i="32"/>
  <c r="W29" i="32"/>
  <c r="X37" i="32" l="1"/>
  <c r="X31" i="32"/>
  <c r="V36" i="32"/>
  <c r="X36" i="32" s="1"/>
  <c r="X28" i="32"/>
  <c r="V29" i="32"/>
  <c r="X29" i="32" s="1"/>
  <c r="V33" i="32"/>
  <c r="X33" i="32" s="1"/>
</calcChain>
</file>

<file path=xl/sharedStrings.xml><?xml version="1.0" encoding="utf-8"?>
<sst xmlns="http://schemas.openxmlformats.org/spreadsheetml/2006/main" count="573" uniqueCount="220">
  <si>
    <t>Allocated Server</t>
  </si>
  <si>
    <t>Time spent by S1</t>
  </si>
  <si>
    <t>Time spent by S2</t>
  </si>
  <si>
    <t>Time S1 available for next customer</t>
  </si>
  <si>
    <t>Time S2 available for next customer</t>
  </si>
  <si>
    <t>Arrival Time (Seconds)</t>
  </si>
  <si>
    <t>Service Time (nrst/Seconds)</t>
  </si>
  <si>
    <t>Totals</t>
  </si>
  <si>
    <t>Average</t>
  </si>
  <si>
    <t>Interarrival    (nrst/Seconds)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</si>
  <si>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</si>
  <si>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</si>
  <si>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</si>
  <si>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</si>
  <si>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</si>
  <si>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</si>
  <si>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</si>
  <si>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</si>
  <si>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</si>
  <si>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Column22</t>
  </si>
  <si>
    <t>Service Time (Minutes)</t>
  </si>
  <si>
    <t>Customer Served By "S1"</t>
  </si>
  <si>
    <t>Customer Served By "S2"</t>
  </si>
  <si>
    <t>Interarrival Time (Minutes)</t>
  </si>
  <si>
    <t>Column12</t>
  </si>
  <si>
    <t>Time (Minutes)</t>
  </si>
  <si>
    <t>Cumulative Interarrival Time (Minutes)</t>
  </si>
  <si>
    <t>Created By Version</t>
  </si>
  <si>
    <t>7.5.1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</si>
  <si>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</si>
  <si>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</si>
  <si>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</si>
  <si>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</si>
  <si>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</si>
  <si>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</si>
  <si>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</si>
  <si>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</si>
  <si>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</si>
  <si>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</si>
  <si>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</si>
  <si>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</si>
  <si>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</si>
  <si>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</si>
  <si>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</si>
  <si>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</si>
  <si>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</si>
  <si>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</si>
  <si>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</si>
  <si>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</si>
  <si>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FIT_B1993_B1045</t>
  </si>
  <si>
    <t>F1	0	0	-1E+300	 1E+300	 1	0	0	 0	0	 1	25	BetaGeneral	Binomial	Expon	ExtValue	ExtValueMin	Gamma	Geomet	IntUniform	InvGauss	Kumaraswamy	Laplace	Levy	Logistic	LogLogistic	Lognorm	NegBin	Normal	Pareto	Pearson5	Pearson6	Poisson	Reciprocal	Triang	Uniform	Weibull	0	1	-1	1	 0	 1	0	0	0</t>
  </si>
  <si>
    <t xml:space="preserve"> 0	 8								</t>
  </si>
  <si>
    <t>F1	0	 1000	 .95</t>
  </si>
  <si>
    <t>FIT_23ACF_45753</t>
  </si>
  <si>
    <t>Arrival Time (Seconds) 2</t>
  </si>
  <si>
    <t>F1	0	0	-1E+300	 1E+300	 1	0	0	 0	0	 11	25	BetaGeneral	Binomial	Expon	ExtValue	ExtValueMin	Gamma	Geomet	IntUniform	InvGauss	Kumaraswamy	Laplace	Levy	Logistic	LogLogistic	Lognorm	NegBin	Normal	Pareto	Pearson5	Pearson6	Poisson	Reciprocal	Triang	Uniform	Weibull	0	1	-1	1	 0	 1	0	0	0</t>
  </si>
  <si>
    <t>Column13</t>
  </si>
  <si>
    <t>Queueing Time (Minutes)</t>
  </si>
  <si>
    <t>Average Interrival time =</t>
  </si>
  <si>
    <t>Average arrival rate =</t>
  </si>
  <si>
    <t>Average Service time =</t>
  </si>
  <si>
    <t>Average Service rate =</t>
  </si>
  <si>
    <t>Number of customers who had to wait =</t>
  </si>
  <si>
    <t>Probability of waiting =</t>
  </si>
  <si>
    <t>Average waiting time =</t>
  </si>
  <si>
    <t>Average waiting time for those who had to wait =</t>
  </si>
  <si>
    <t>Maximum waiting time =</t>
  </si>
  <si>
    <t>Average number of customers waiting =</t>
  </si>
  <si>
    <t>Average time server is idle =</t>
  </si>
  <si>
    <t>Probability of Idle Server =</t>
  </si>
  <si>
    <t>Probability of Server busy =</t>
  </si>
  <si>
    <t>The average time a customer spends in the system =</t>
  </si>
  <si>
    <t>SINGLE SERVER</t>
  </si>
  <si>
    <t xml:space="preserve">TWO SERVERS </t>
  </si>
  <si>
    <t>STATS FOR THE ALL THING( UNITS MINS,CUSTOMERS/MIN)</t>
  </si>
  <si>
    <t>Customer</t>
  </si>
  <si>
    <t>Interarrival    (minutes/deci)</t>
  </si>
  <si>
    <t>Arrival Time (nrst/Seconds)</t>
  </si>
  <si>
    <t>Start Service Time (nrst/Seconds)</t>
  </si>
  <si>
    <t>End Service Time (nrst/Seconds)</t>
  </si>
  <si>
    <t>Queue Waiting Time (nrst/Seconds)</t>
  </si>
  <si>
    <t>Queue Waiting Time (minutes/decimals)</t>
  </si>
  <si>
    <t>Service Time (minutes/deci)</t>
  </si>
  <si>
    <t>Total Time in the System (nrst/Seconds)</t>
  </si>
  <si>
    <t>Total Time in the System (minutes/decimal)</t>
  </si>
  <si>
    <t>Idle Time of Server (nrst/Seconds)</t>
  </si>
  <si>
    <t>Idle Time of Server (minutes/decimals)</t>
  </si>
  <si>
    <t xml:space="preserve">                                                            TOTALS</t>
  </si>
  <si>
    <t xml:space="preserve">                    (The Junction)</t>
  </si>
  <si>
    <t>Two Servers System Simulation</t>
  </si>
  <si>
    <t>Customers</t>
  </si>
  <si>
    <t>Interarrival Time</t>
  </si>
  <si>
    <t>Duration of the data collection</t>
  </si>
  <si>
    <t>Total</t>
  </si>
  <si>
    <t>Units</t>
  </si>
  <si>
    <t>Single Server</t>
  </si>
  <si>
    <t xml:space="preserve"> Interarrival Time =</t>
  </si>
  <si>
    <t>Service time =</t>
  </si>
  <si>
    <t>Customers who had to wait =</t>
  </si>
  <si>
    <t>mins</t>
  </si>
  <si>
    <t>customers</t>
  </si>
  <si>
    <t>Rate (customer/min)</t>
  </si>
  <si>
    <t>Average (min/customer)</t>
  </si>
  <si>
    <t>Waiting time =</t>
  </si>
  <si>
    <t>Total (minutes or customers)</t>
  </si>
  <si>
    <t>Percentage</t>
  </si>
  <si>
    <t>Time server is idle =</t>
  </si>
  <si>
    <t>Time a customer spends in the system =</t>
  </si>
  <si>
    <t>Number of customers waiting =</t>
  </si>
  <si>
    <t>Totals (Both Single server and Two Servers)</t>
  </si>
  <si>
    <t>Two Servers Simulation</t>
  </si>
  <si>
    <t>Interarrival Time =</t>
  </si>
  <si>
    <t>Server S1</t>
  </si>
  <si>
    <t>Server S2</t>
  </si>
  <si>
    <t xml:space="preserve">         Server S1</t>
  </si>
  <si>
    <t xml:space="preserve">      Server S2</t>
  </si>
  <si>
    <t>Customers Total</t>
  </si>
  <si>
    <t>Total Time</t>
  </si>
  <si>
    <t>Cumualtive Inter Time</t>
  </si>
  <si>
    <t xml:space="preserve">Total Service Time </t>
  </si>
  <si>
    <t>Total Service Time</t>
  </si>
  <si>
    <t>S.average</t>
  </si>
  <si>
    <t>&gt;0</t>
  </si>
  <si>
    <t>Total waiting time</t>
  </si>
  <si>
    <t xml:space="preserve">Customers that wait </t>
  </si>
  <si>
    <t>Average Wait for all</t>
  </si>
  <si>
    <t>Avarage for that had to</t>
  </si>
  <si>
    <t>Column72</t>
  </si>
  <si>
    <t>Total time in the System</t>
  </si>
  <si>
    <t>Total time in System</t>
  </si>
  <si>
    <t>Average time in system</t>
  </si>
  <si>
    <t>Average service time</t>
  </si>
  <si>
    <t>Customers served</t>
  </si>
  <si>
    <t>Probability being Idle</t>
  </si>
  <si>
    <t>Percentage of customers</t>
  </si>
  <si>
    <t>Two Servers</t>
  </si>
  <si>
    <t xml:space="preserve"> Idle time</t>
  </si>
  <si>
    <t>Statistics</t>
  </si>
  <si>
    <t>DO NOT ALTER OR DELETE THIS SHEET.</t>
  </si>
  <si>
    <t>Chart Names</t>
  </si>
  <si>
    <t>Excel Version</t>
  </si>
  <si>
    <t>PC</t>
  </si>
  <si>
    <t>spcwhm1</t>
  </si>
  <si>
    <t>spc1</t>
  </si>
  <si>
    <t>Chart</t>
  </si>
  <si>
    <t>whmc1</t>
  </si>
  <si>
    <t>Histogram</t>
  </si>
  <si>
    <t>0</t>
  </si>
  <si>
    <t/>
  </si>
  <si>
    <t>Minimum Serve</t>
  </si>
  <si>
    <t>Maximum Serve</t>
  </si>
  <si>
    <t>minutes</t>
  </si>
  <si>
    <t>customer</t>
  </si>
  <si>
    <t>percentage</t>
  </si>
  <si>
    <t xml:space="preserve">Customers </t>
  </si>
  <si>
    <t>Service rate</t>
  </si>
  <si>
    <t>Customer/min</t>
  </si>
  <si>
    <t>Probability  busy server</t>
  </si>
  <si>
    <t>Probability of waiting</t>
  </si>
  <si>
    <t>Probability of waiting for</t>
  </si>
  <si>
    <t>spcwhm2</t>
  </si>
  <si>
    <t>spc2</t>
  </si>
  <si>
    <t>whmc2</t>
  </si>
  <si>
    <t>Averages</t>
  </si>
  <si>
    <t>spcwhm3</t>
  </si>
  <si>
    <t>spc3</t>
  </si>
  <si>
    <t>whmc3</t>
  </si>
  <si>
    <t>Group Histogram</t>
  </si>
  <si>
    <t>Two Server Histogram</t>
  </si>
  <si>
    <t>Column10</t>
  </si>
  <si>
    <t>Column11</t>
  </si>
  <si>
    <t>Column14</t>
  </si>
  <si>
    <t>.</t>
  </si>
  <si>
    <t xml:space="preserve"> </t>
  </si>
  <si>
    <t xml:space="preserve"> .</t>
  </si>
  <si>
    <t>Minutes</t>
  </si>
  <si>
    <t>Busy(T)</t>
  </si>
  <si>
    <t>AverageS(T)</t>
  </si>
  <si>
    <t>Customer queued for "S1"</t>
  </si>
  <si>
    <t>Customer queued for "S2"</t>
  </si>
  <si>
    <t>Max time in the system</t>
  </si>
  <si>
    <t xml:space="preserve">Max waiting Time </t>
  </si>
  <si>
    <t>Customers who Queued =</t>
  </si>
  <si>
    <t>STATISTICS FOR SINGLE SERVER (EMPRICLE DATA)</t>
  </si>
  <si>
    <t>Maximum Wait</t>
  </si>
  <si>
    <t xml:space="preserve">Service rate   </t>
  </si>
  <si>
    <t xml:space="preserve"> Idle time                                 </t>
  </si>
  <si>
    <t xml:space="preserve">customers </t>
  </si>
  <si>
    <t>customer/mins</t>
  </si>
  <si>
    <t>Average total time</t>
  </si>
  <si>
    <t xml:space="preserve">Press F9  to calculate new values        </t>
  </si>
  <si>
    <t xml:space="preserve">Press F9 to calculate new values        </t>
  </si>
  <si>
    <t>Max  waiting time</t>
  </si>
  <si>
    <t>Time Customer left sys (Minutes)</t>
  </si>
  <si>
    <t>Customer Served By S1</t>
  </si>
  <si>
    <t>Customer Served By S2</t>
  </si>
  <si>
    <t>Customer queued for S1</t>
  </si>
  <si>
    <t>Customer queued for S2</t>
  </si>
  <si>
    <t xml:space="preserve">                </t>
  </si>
  <si>
    <r>
      <t xml:space="preserve">                                                                                      </t>
    </r>
    <r>
      <rPr>
        <b/>
        <sz val="20"/>
        <color theme="1"/>
        <rFont val="Arial"/>
        <family val="2"/>
      </rPr>
      <t xml:space="preserve"> Single Server Queue System                                                                                                          </t>
    </r>
  </si>
  <si>
    <t>Interarrival</t>
  </si>
  <si>
    <t>Queue Waiting Time</t>
  </si>
  <si>
    <t xml:space="preserve">Service Time </t>
  </si>
  <si>
    <t>Total Time in the System</t>
  </si>
  <si>
    <t>Idle Time of Server</t>
  </si>
  <si>
    <r>
      <rPr>
        <b/>
        <sz val="12"/>
        <color theme="1"/>
        <rFont val="Arial"/>
        <family val="2"/>
      </rPr>
      <t xml:space="preserve"> Key Data(minutes)       </t>
    </r>
    <r>
      <rPr>
        <b/>
        <sz val="11"/>
        <color theme="1"/>
        <rFont val="Arial"/>
        <family val="2"/>
      </rPr>
      <t xml:space="preserve">                 </t>
    </r>
  </si>
  <si>
    <r>
      <t xml:space="preserve"> </t>
    </r>
    <r>
      <rPr>
        <sz val="20"/>
        <color theme="1"/>
        <rFont val="Arial"/>
        <family val="2"/>
      </rPr>
      <t xml:space="preserve">                                  </t>
    </r>
  </si>
  <si>
    <t xml:space="preserve"> Single Server Queue System</t>
  </si>
  <si>
    <t xml:space="preserve">                                                                              </t>
  </si>
  <si>
    <r>
      <t xml:space="preserve">  </t>
    </r>
    <r>
      <rPr>
        <b/>
        <sz val="16"/>
        <color theme="1"/>
        <rFont val="Arial"/>
        <family val="2"/>
      </rPr>
      <t xml:space="preserve">(The Junction Cafeteria)  </t>
    </r>
  </si>
  <si>
    <t xml:space="preserve">                                (The Junction Cafeteria)</t>
  </si>
  <si>
    <t xml:space="preserve">                           Single Server Queue System</t>
  </si>
  <si>
    <t>Two Servers System Simulation Table</t>
  </si>
  <si>
    <t>Data obtained from The Junction café</t>
  </si>
  <si>
    <t xml:space="preserve">Excel Results </t>
  </si>
  <si>
    <t xml:space="preserve">Arena Results </t>
  </si>
  <si>
    <t>n/a</t>
  </si>
  <si>
    <t>min</t>
  </si>
  <si>
    <t>Arena simulation</t>
  </si>
  <si>
    <t>STATISTICS FOR SINGLE SERVER (EMPRICLE DATA VS ARENA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</si>
</sst>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[$-F400]h:mm:ss\ AM/PM"/>
  </numFmts>
  <fonts count="31" x14ac:knownFonts="1"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Times New Roman"/>
      <family val="1"/>
    </font>
    <font>
      <b/>
      <sz val="22"/>
      <color theme="1"/>
      <name val="Arial"/>
      <family val="2"/>
    </font>
    <font>
      <b/>
      <sz val="14"/>
      <color theme="0"/>
      <name val="Times New Roman"/>
      <family val="1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8"/>
      <color theme="0"/>
      <name val="Times New Roman"/>
      <family val="1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00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2" fontId="5" fillId="2" borderId="0" xfId="0" applyNumberFormat="1" applyFont="1" applyFill="1" applyAlignment="1">
      <alignment horizontal="center" wrapText="1"/>
    </xf>
    <xf numFmtId="2" fontId="5" fillId="6" borderId="0" xfId="0" applyNumberFormat="1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2" fillId="2" borderId="0" xfId="0" applyFont="1" applyFill="1"/>
    <xf numFmtId="0" fontId="2" fillId="6" borderId="0" xfId="0" applyFont="1" applyFill="1"/>
    <xf numFmtId="2" fontId="2" fillId="7" borderId="0" xfId="0" applyNumberFormat="1" applyFont="1" applyFill="1"/>
    <xf numFmtId="2" fontId="2" fillId="8" borderId="0" xfId="0" applyNumberFormat="1" applyFont="1" applyFill="1"/>
    <xf numFmtId="0" fontId="2" fillId="0" borderId="0" xfId="0" applyFont="1" applyAlignment="1">
      <alignment vertical="center"/>
    </xf>
    <xf numFmtId="0" fontId="0" fillId="0" borderId="0" xfId="0" quotePrefix="1"/>
    <xf numFmtId="2" fontId="2" fillId="9" borderId="0" xfId="0" applyNumberFormat="1" applyFont="1" applyFill="1" applyAlignment="1">
      <alignment horizontal="center"/>
    </xf>
    <xf numFmtId="0" fontId="0" fillId="2" borderId="0" xfId="0" applyFill="1"/>
    <xf numFmtId="2" fontId="2" fillId="6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6" fontId="0" fillId="0" borderId="0" xfId="0" applyNumberFormat="1" applyFont="1" applyFill="1" applyAlignment="1">
      <alignment horizontal="center"/>
    </xf>
    <xf numFmtId="46" fontId="7" fillId="0" borderId="0" xfId="0" applyNumberFormat="1" applyFont="1" applyFill="1" applyAlignment="1">
      <alignment horizontal="center"/>
    </xf>
    <xf numFmtId="46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46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46" fontId="2" fillId="0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center"/>
    </xf>
    <xf numFmtId="2" fontId="0" fillId="11" borderId="0" xfId="0" applyNumberFormat="1" applyFont="1" applyFill="1" applyAlignment="1">
      <alignment horizontal="center"/>
    </xf>
    <xf numFmtId="0" fontId="7" fillId="11" borderId="0" xfId="0" applyFont="1" applyFill="1" applyAlignment="1"/>
    <xf numFmtId="0" fontId="7" fillId="11" borderId="0" xfId="0" applyFont="1" applyFill="1" applyAlignment="1">
      <alignment horizontal="center"/>
    </xf>
    <xf numFmtId="2" fontId="7" fillId="11" borderId="0" xfId="0" applyNumberFormat="1" applyFont="1" applyFill="1" applyAlignment="1"/>
    <xf numFmtId="164" fontId="0" fillId="11" borderId="0" xfId="0" applyNumberFormat="1" applyFont="1" applyFill="1" applyAlignment="1">
      <alignment horizontal="center"/>
    </xf>
    <xf numFmtId="0" fontId="0" fillId="11" borderId="0" xfId="0" applyFont="1" applyFill="1" applyAlignment="1"/>
    <xf numFmtId="0" fontId="8" fillId="11" borderId="0" xfId="0" applyFont="1" applyFill="1" applyAlignment="1">
      <alignment horizontal="center"/>
    </xf>
    <xf numFmtId="2" fontId="0" fillId="11" borderId="0" xfId="0" applyNumberFormat="1" applyFont="1" applyFill="1" applyAlignment="1"/>
    <xf numFmtId="2" fontId="2" fillId="2" borderId="0" xfId="0" applyNumberFormat="1" applyFont="1" applyFill="1"/>
    <xf numFmtId="2" fontId="2" fillId="0" borderId="0" xfId="0" applyNumberFormat="1" applyFont="1" applyFill="1"/>
    <xf numFmtId="0" fontId="2" fillId="11" borderId="0" xfId="0" applyFont="1" applyFill="1"/>
    <xf numFmtId="2" fontId="2" fillId="11" borderId="0" xfId="0" applyNumberFormat="1" applyFont="1" applyFill="1"/>
    <xf numFmtId="0" fontId="2" fillId="0" borderId="0" xfId="0" applyFont="1" applyFill="1"/>
    <xf numFmtId="0" fontId="3" fillId="11" borderId="0" xfId="0" applyFont="1" applyFill="1"/>
    <xf numFmtId="0" fontId="11" fillId="11" borderId="0" xfId="0" applyFont="1" applyFill="1"/>
    <xf numFmtId="0" fontId="12" fillId="11" borderId="0" xfId="0" applyFont="1" applyFill="1"/>
    <xf numFmtId="0" fontId="0" fillId="11" borderId="0" xfId="0" applyFill="1"/>
    <xf numFmtId="0" fontId="15" fillId="0" borderId="0" xfId="0" applyFont="1"/>
    <xf numFmtId="0" fontId="14" fillId="11" borderId="0" xfId="0" applyFont="1" applyFill="1"/>
    <xf numFmtId="0" fontId="2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Fill="1"/>
    <xf numFmtId="0" fontId="14" fillId="0" borderId="0" xfId="0" applyFont="1" applyFill="1"/>
    <xf numFmtId="0" fontId="0" fillId="6" borderId="0" xfId="0" applyFill="1"/>
    <xf numFmtId="0" fontId="14" fillId="2" borderId="0" xfId="0" applyFont="1" applyFill="1"/>
    <xf numFmtId="0" fontId="14" fillId="6" borderId="0" xfId="0" applyFont="1" applyFill="1"/>
    <xf numFmtId="10" fontId="2" fillId="0" borderId="0" xfId="0" applyNumberFormat="1" applyFont="1" applyFill="1"/>
    <xf numFmtId="9" fontId="2" fillId="0" borderId="0" xfId="1" applyFont="1" applyFill="1"/>
    <xf numFmtId="0" fontId="2" fillId="12" borderId="0" xfId="0" applyFont="1" applyFill="1"/>
    <xf numFmtId="0" fontId="16" fillId="11" borderId="0" xfId="0" applyFont="1" applyFill="1" applyAlignment="1">
      <alignment vertical="center"/>
    </xf>
    <xf numFmtId="10" fontId="2" fillId="0" borderId="0" xfId="1" applyNumberFormat="1" applyFont="1" applyFill="1"/>
    <xf numFmtId="9" fontId="2" fillId="0" borderId="0" xfId="0" applyNumberFormat="1" applyFont="1"/>
    <xf numFmtId="0" fontId="2" fillId="11" borderId="0" xfId="0" applyFont="1" applyFill="1" applyAlignment="1">
      <alignment horizontal="center" vertical="center" wrapText="1"/>
    </xf>
    <xf numFmtId="0" fontId="12" fillId="3" borderId="0" xfId="0" applyFont="1" applyFill="1"/>
    <xf numFmtId="0" fontId="15" fillId="3" borderId="0" xfId="0" applyFont="1" applyFill="1"/>
    <xf numFmtId="2" fontId="2" fillId="0" borderId="0" xfId="0" applyNumberFormat="1" applyFont="1" applyFill="1" applyAlignment="1">
      <alignment wrapText="1"/>
    </xf>
    <xf numFmtId="0" fontId="2" fillId="3" borderId="0" xfId="0" applyFont="1" applyFill="1"/>
    <xf numFmtId="0" fontId="2" fillId="0" borderId="0" xfId="0" applyFont="1" applyAlignment="1">
      <alignment horizontal="center"/>
    </xf>
    <xf numFmtId="2" fontId="0" fillId="10" borderId="0" xfId="0" applyNumberFormat="1" applyFill="1" applyAlignment="1">
      <alignment horizontal="center"/>
    </xf>
    <xf numFmtId="2" fontId="7" fillId="10" borderId="0" xfId="0" applyNumberFormat="1" applyFont="1" applyFill="1" applyAlignment="1"/>
    <xf numFmtId="0" fontId="13" fillId="0" borderId="0" xfId="0" applyFont="1" applyFill="1"/>
    <xf numFmtId="0" fontId="1" fillId="0" borderId="0" xfId="0" applyFont="1" applyFill="1"/>
    <xf numFmtId="2" fontId="1" fillId="0" borderId="0" xfId="0" applyNumberFormat="1" applyFont="1" applyFill="1"/>
    <xf numFmtId="2" fontId="2" fillId="13" borderId="0" xfId="0" applyNumberFormat="1" applyFont="1" applyFill="1"/>
    <xf numFmtId="2" fontId="0" fillId="11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 vertical="center"/>
    </xf>
    <xf numFmtId="2" fontId="17" fillId="11" borderId="0" xfId="0" applyNumberFormat="1" applyFont="1" applyFill="1" applyAlignment="1">
      <alignment vertical="center"/>
    </xf>
    <xf numFmtId="2" fontId="18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4" borderId="0" xfId="0" applyFont="1" applyFill="1" applyAlignment="1">
      <alignment horizontal="center" vertical="center" wrapText="1"/>
    </xf>
    <xf numFmtId="2" fontId="2" fillId="9" borderId="0" xfId="0" applyNumberFormat="1" applyFont="1" applyFill="1"/>
    <xf numFmtId="9" fontId="2" fillId="0" borderId="0" xfId="1" applyFont="1"/>
    <xf numFmtId="2" fontId="0" fillId="0" borderId="0" xfId="0" applyNumberForma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 applyFill="1"/>
    <xf numFmtId="0" fontId="2" fillId="11" borderId="0" xfId="0" applyFont="1" applyFill="1"/>
    <xf numFmtId="0" fontId="12" fillId="11" borderId="0" xfId="0" applyFont="1" applyFill="1"/>
    <xf numFmtId="0" fontId="0" fillId="11" borderId="0" xfId="0" applyFill="1"/>
    <xf numFmtId="0" fontId="14" fillId="11" borderId="0" xfId="0" applyFont="1" applyFill="1"/>
    <xf numFmtId="0" fontId="2" fillId="11" borderId="0" xfId="0" applyFont="1" applyFill="1" applyAlignment="1">
      <alignment horizontal="center" vertical="center" wrapText="1"/>
    </xf>
    <xf numFmtId="2" fontId="2" fillId="11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 wrapText="1"/>
    </xf>
    <xf numFmtId="9" fontId="2" fillId="0" borderId="0" xfId="1" applyFont="1"/>
    <xf numFmtId="0" fontId="2" fillId="0" borderId="0" xfId="0" applyFont="1" applyBorder="1"/>
    <xf numFmtId="0" fontId="2" fillId="11" borderId="0" xfId="0" applyFont="1" applyFill="1" applyBorder="1" applyAlignment="1">
      <alignment vertical="center"/>
    </xf>
    <xf numFmtId="0" fontId="2" fillId="11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2" fontId="4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5" fillId="6" borderId="0" xfId="0" applyNumberFormat="1" applyFont="1" applyFill="1" applyAlignment="1">
      <alignment horizontal="center" vertical="center" wrapText="1"/>
    </xf>
    <xf numFmtId="2" fontId="2" fillId="7" borderId="0" xfId="0" applyNumberFormat="1" applyFont="1" applyFill="1" applyAlignment="1">
      <alignment vertical="center"/>
    </xf>
    <xf numFmtId="2" fontId="2" fillId="8" borderId="0" xfId="0" applyNumberFormat="1" applyFont="1" applyFill="1" applyAlignment="1">
      <alignment vertical="center"/>
    </xf>
    <xf numFmtId="0" fontId="2" fillId="4" borderId="0" xfId="0" applyFont="1" applyFill="1"/>
    <xf numFmtId="2" fontId="2" fillId="0" borderId="0" xfId="1" applyNumberFormat="1" applyFont="1"/>
    <xf numFmtId="46" fontId="21" fillId="0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65" fontId="21" fillId="0" borderId="0" xfId="0" applyNumberFormat="1" applyFont="1" applyFill="1" applyAlignment="1">
      <alignment horizontal="center"/>
    </xf>
    <xf numFmtId="0" fontId="21" fillId="0" borderId="0" xfId="0" applyFont="1" applyFill="1"/>
    <xf numFmtId="0" fontId="19" fillId="0" borderId="0" xfId="0" applyFont="1" applyFill="1"/>
    <xf numFmtId="0" fontId="20" fillId="0" borderId="0" xfId="0" applyFont="1" applyFill="1"/>
    <xf numFmtId="2" fontId="21" fillId="0" borderId="0" xfId="0" applyNumberFormat="1" applyFont="1" applyFill="1"/>
    <xf numFmtId="0" fontId="22" fillId="0" borderId="0" xfId="0" applyFont="1" applyFill="1"/>
    <xf numFmtId="0" fontId="20" fillId="0" borderId="0" xfId="0" applyFont="1" applyFill="1" applyAlignment="1">
      <alignment horizontal="center" vertical="center" wrapText="1"/>
    </xf>
    <xf numFmtId="10" fontId="21" fillId="0" borderId="0" xfId="0" applyNumberFormat="1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3" fillId="14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2" fontId="26" fillId="2" borderId="0" xfId="0" applyNumberFormat="1" applyFont="1" applyFill="1" applyAlignment="1">
      <alignment horizontal="center" vertical="center" wrapText="1"/>
    </xf>
    <xf numFmtId="2" fontId="26" fillId="6" borderId="0" xfId="0" applyNumberFormat="1" applyFont="1" applyFill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/>
    </xf>
    <xf numFmtId="2" fontId="25" fillId="2" borderId="0" xfId="0" applyNumberFormat="1" applyFont="1" applyFill="1" applyAlignment="1">
      <alignment horizontal="center" vertical="center"/>
    </xf>
    <xf numFmtId="2" fontId="25" fillId="6" borderId="0" xfId="0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center" vertical="center"/>
    </xf>
    <xf numFmtId="2" fontId="26" fillId="4" borderId="0" xfId="0" applyNumberFormat="1" applyFont="1" applyFill="1" applyAlignment="1">
      <alignment horizontal="center" vertical="center"/>
    </xf>
    <xf numFmtId="2" fontId="25" fillId="4" borderId="0" xfId="0" applyNumberFormat="1" applyFont="1" applyFill="1" applyAlignment="1">
      <alignment horizontal="center" vertical="center"/>
    </xf>
    <xf numFmtId="2" fontId="25" fillId="9" borderId="0" xfId="0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center"/>
    </xf>
    <xf numFmtId="0" fontId="27" fillId="14" borderId="1" xfId="0" applyFont="1" applyFill="1" applyBorder="1" applyAlignment="1">
      <alignment horizontal="center" vertical="center"/>
    </xf>
    <xf numFmtId="2" fontId="25" fillId="7" borderId="0" xfId="0" applyNumberFormat="1" applyFont="1" applyFill="1" applyAlignment="1">
      <alignment horizontal="center" vertical="center"/>
    </xf>
    <xf numFmtId="2" fontId="25" fillId="13" borderId="0" xfId="0" applyNumberFormat="1" applyFont="1" applyFill="1" applyAlignment="1">
      <alignment horizontal="center" vertical="center"/>
    </xf>
    <xf numFmtId="0" fontId="25" fillId="15" borderId="2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15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2" fontId="24" fillId="4" borderId="0" xfId="0" applyNumberFormat="1" applyFont="1" applyFill="1" applyAlignment="1">
      <alignment horizontal="center"/>
    </xf>
    <xf numFmtId="2" fontId="23" fillId="4" borderId="0" xfId="0" applyNumberFormat="1" applyFont="1" applyFill="1" applyAlignment="1">
      <alignment horizontal="center" vertical="center"/>
    </xf>
    <xf numFmtId="2" fontId="23" fillId="4" borderId="0" xfId="0" applyNumberFormat="1" applyFont="1" applyFill="1" applyAlignment="1">
      <alignment horizontal="center"/>
    </xf>
    <xf numFmtId="0" fontId="23" fillId="5" borderId="0" xfId="0" applyFont="1" applyFill="1" applyAlignment="1">
      <alignment horizontal="center" vertical="center"/>
    </xf>
    <xf numFmtId="2" fontId="23" fillId="5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2" borderId="0" xfId="0" applyFont="1" applyFill="1" applyAlignment="1">
      <alignment horizontal="center"/>
    </xf>
    <xf numFmtId="2" fontId="23" fillId="2" borderId="0" xfId="0" applyNumberFormat="1" applyFont="1" applyFill="1" applyAlignment="1">
      <alignment horizontal="center"/>
    </xf>
    <xf numFmtId="46" fontId="23" fillId="2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 vertical="center"/>
    </xf>
    <xf numFmtId="2" fontId="23" fillId="0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0" fontId="24" fillId="14" borderId="0" xfId="0" applyFont="1" applyFill="1" applyAlignment="1">
      <alignment horizontal="center"/>
    </xf>
    <xf numFmtId="0" fontId="30" fillId="14" borderId="0" xfId="0" applyFont="1" applyFill="1" applyAlignment="1">
      <alignment horizontal="center" vertical="center" wrapText="1"/>
    </xf>
    <xf numFmtId="2" fontId="30" fillId="14" borderId="0" xfId="0" applyNumberFormat="1" applyFont="1" applyFill="1" applyAlignment="1">
      <alignment horizontal="center" vertical="center" wrapText="1"/>
    </xf>
    <xf numFmtId="0" fontId="25" fillId="14" borderId="0" xfId="0" applyFont="1" applyFill="1" applyAlignment="1">
      <alignment horizontal="center" vertical="center" wrapText="1"/>
    </xf>
    <xf numFmtId="2" fontId="25" fillId="14" borderId="0" xfId="0" applyNumberFormat="1" applyFont="1" applyFill="1" applyAlignment="1">
      <alignment horizontal="center" vertical="center" wrapText="1"/>
    </xf>
    <xf numFmtId="164" fontId="25" fillId="14" borderId="0" xfId="0" applyNumberFormat="1" applyFont="1" applyFill="1" applyAlignment="1">
      <alignment horizontal="center" vertical="center" wrapText="1"/>
    </xf>
    <xf numFmtId="46" fontId="25" fillId="0" borderId="0" xfId="0" applyNumberFormat="1" applyFont="1" applyFill="1" applyAlignment="1">
      <alignment horizontal="center"/>
    </xf>
    <xf numFmtId="46" fontId="25" fillId="0" borderId="0" xfId="0" applyNumberFormat="1" applyFont="1" applyFill="1" applyAlignment="1" applyProtection="1">
      <alignment horizontal="center" vertical="center"/>
      <protection locked="0"/>
    </xf>
    <xf numFmtId="46" fontId="25" fillId="0" borderId="0" xfId="0" applyNumberFormat="1" applyFont="1" applyFill="1" applyAlignment="1">
      <alignment horizontal="center" vertical="center"/>
    </xf>
    <xf numFmtId="0" fontId="25" fillId="0" borderId="0" xfId="0" applyNumberFormat="1" applyFont="1" applyFill="1" applyAlignment="1">
      <alignment horizontal="center"/>
    </xf>
    <xf numFmtId="0" fontId="25" fillId="14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/>
    </xf>
    <xf numFmtId="2" fontId="29" fillId="11" borderId="0" xfId="0" applyNumberFormat="1" applyFont="1" applyFill="1" applyAlignment="1">
      <alignment horizontal="center"/>
    </xf>
    <xf numFmtId="2" fontId="9" fillId="11" borderId="0" xfId="0" applyNumberFormat="1" applyFont="1" applyFill="1" applyAlignment="1">
      <alignment horizontal="center"/>
    </xf>
    <xf numFmtId="0" fontId="29" fillId="11" borderId="0" xfId="0" applyFont="1" applyFill="1" applyAlignment="1">
      <alignment horizontal="center"/>
    </xf>
    <xf numFmtId="2" fontId="23" fillId="2" borderId="0" xfId="0" applyNumberFormat="1" applyFont="1" applyFill="1" applyAlignment="1">
      <alignment horizontal="center" vertical="center"/>
    </xf>
    <xf numFmtId="2" fontId="23" fillId="6" borderId="0" xfId="0" applyNumberFormat="1" applyFont="1" applyFill="1" applyAlignment="1">
      <alignment horizontal="center" vertical="center"/>
    </xf>
    <xf numFmtId="2" fontId="24" fillId="4" borderId="0" xfId="0" applyNumberFormat="1" applyFont="1" applyFill="1" applyAlignment="1">
      <alignment horizontal="center" vertical="center"/>
    </xf>
    <xf numFmtId="0" fontId="23" fillId="15" borderId="2" xfId="0" applyFont="1" applyFill="1" applyBorder="1" applyAlignment="1">
      <alignment horizontal="center" vertical="center"/>
    </xf>
    <xf numFmtId="0" fontId="23" fillId="11" borderId="0" xfId="0" applyFont="1" applyFill="1" applyAlignment="1">
      <alignment horizontal="center" vertical="center"/>
    </xf>
    <xf numFmtId="2" fontId="23" fillId="11" borderId="0" xfId="0" applyNumberFormat="1" applyFont="1" applyFill="1" applyAlignment="1">
      <alignment horizontal="center" vertical="center"/>
    </xf>
    <xf numFmtId="0" fontId="23" fillId="15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2" fontId="15" fillId="0" borderId="0" xfId="0" applyNumberFormat="1" applyFont="1"/>
    <xf numFmtId="2" fontId="0" fillId="11" borderId="0" xfId="0" applyNumberFormat="1" applyFill="1"/>
    <xf numFmtId="2" fontId="2" fillId="11" borderId="0" xfId="0" applyNumberFormat="1" applyFont="1" applyFill="1" applyAlignment="1">
      <alignment horizontal="center" vertical="center" wrapText="1"/>
    </xf>
    <xf numFmtId="2" fontId="0" fillId="0" borderId="0" xfId="0" applyNumberFormat="1" applyFill="1"/>
    <xf numFmtId="2" fontId="2" fillId="0" borderId="0" xfId="0" applyNumberFormat="1" applyFont="1" applyFill="1" applyAlignment="1">
      <alignment horizontal="center" vertical="center" wrapText="1"/>
    </xf>
    <xf numFmtId="9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1" formatCode="[h]:mm:ss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FF00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FF00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ill>
        <patternFill>
          <bgColor theme="3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4"/>
        </patternFill>
      </fill>
    </dxf>
    <dxf>
      <fill>
        <patternFill>
          <bgColor rgb="FF0066CC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7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7030A0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00B050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4"/>
        </patternFill>
      </fill>
    </dxf>
    <dxf>
      <fill>
        <patternFill>
          <bgColor rgb="FF0066CC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7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7030A0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00B050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4"/>
        </patternFill>
      </fill>
    </dxf>
    <dxf>
      <fill>
        <patternFill>
          <bgColor rgb="FF0066CC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FF00"/>
      <color rgb="FFFFFF00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56782" displayName="Table32356782" ref="B3:P160" totalsRowShown="0" headerRowDxfId="126" dataDxfId="125">
  <autoFilter ref="B3:P160" xr:uid="{00000000-0009-0000-0100-000001000000}"/>
  <tableColumns count="15">
    <tableColumn id="1" xr3:uid="{00000000-0010-0000-0000-000001000000}" name="Column1" dataDxfId="124"/>
    <tableColumn id="11" xr3:uid="{00000000-0010-0000-0000-00000B000000}" name="Column12" dataDxfId="123"/>
    <tableColumn id="12" xr3:uid="{00000000-0010-0000-0000-00000C000000}" name="Column13" dataDxfId="122"/>
    <tableColumn id="2" xr3:uid="{00000000-0010-0000-0000-000002000000}" name="Column2" dataDxfId="121"/>
    <tableColumn id="10" xr3:uid="{00000000-0010-0000-0000-00000A000000}" name="Column22" dataDxfId="120"/>
    <tableColumn id="3" xr3:uid="{00000000-0010-0000-0000-000003000000}" name="Column3" dataDxfId="119"/>
    <tableColumn id="4" xr3:uid="{00000000-0010-0000-0000-000004000000}" name="Column4" dataDxfId="118"/>
    <tableColumn id="5" xr3:uid="{00000000-0010-0000-0000-000005000000}" name="Column5" dataDxfId="117"/>
    <tableColumn id="6" xr3:uid="{00000000-0010-0000-0000-000006000000}" name="Column6" dataDxfId="116"/>
    <tableColumn id="7" xr3:uid="{00000000-0010-0000-0000-000007000000}" name="Column7" dataDxfId="115"/>
    <tableColumn id="13" xr3:uid="{00000000-0010-0000-0000-00000D000000}" name="Column72" dataDxfId="114"/>
    <tableColumn id="8" xr3:uid="{00000000-0010-0000-0000-000008000000}" name="Column8" dataDxfId="113"/>
    <tableColumn id="9" xr3:uid="{00000000-0010-0000-0000-000009000000}" name="Column9" dataDxfId="112"/>
    <tableColumn id="14" xr3:uid="{00000000-0010-0000-0000-00000E000000}" name="Column10" dataDxfId="111"/>
    <tableColumn id="15" xr3:uid="{00000000-0010-0000-0000-00000F000000}" name="Column11" dataDxfId="110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A1:F159" totalsRowShown="0" headerRowDxfId="23" dataDxfId="22">
  <autoFilter ref="A1:F159" xr:uid="{00000000-0009-0000-0100-000008000000}"/>
  <tableColumns count="6">
    <tableColumn id="1" xr3:uid="{00000000-0010-0000-0900-000001000000}" name="Column1"/>
    <tableColumn id="2" xr3:uid="{00000000-0010-0000-0900-000002000000}" name="Column2" dataDxfId="21"/>
    <tableColumn id="3" xr3:uid="{00000000-0010-0000-0900-000003000000}" name="Column3"/>
    <tableColumn id="4" xr3:uid="{00000000-0010-0000-0900-000004000000}" name="Column4" dataDxfId="20"/>
    <tableColumn id="5" xr3:uid="{00000000-0010-0000-0900-000005000000}" name="Column5" dataDxfId="19"/>
    <tableColumn id="6" xr3:uid="{00000000-0010-0000-0900-000006000000}" name="Column6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E474F1-B570-448F-8374-87CA5416C6AD}" name="Table47" displayName="Table47" ref="A10:I30" totalsRowShown="0" headerRowDxfId="17" dataDxfId="16">
  <autoFilter ref="A10:I30" xr:uid="{00000000-0009-0000-0100-000004000000}"/>
  <tableColumns count="9">
    <tableColumn id="1" xr3:uid="{71FF1B37-EC2F-4D5C-BF66-49D681A17279}" name="Column1" dataDxfId="15"/>
    <tableColumn id="2" xr3:uid="{8629CD2F-A57D-4A1D-A570-D52798A1AEFA}" name="Column2"/>
    <tableColumn id="3" xr3:uid="{BD9DC7AF-67D2-4D88-AA15-FD96F6765C1E}" name="Column3"/>
    <tableColumn id="4" xr3:uid="{7376B029-550F-406B-91AA-185719FA6A52}" name="Column4"/>
    <tableColumn id="5" xr3:uid="{0ED0D633-8835-4D87-8F7B-AFC7BD0C2B25}" name="Column5" dataDxfId="14"/>
    <tableColumn id="6" xr3:uid="{A73B39CA-6D10-41A6-B16C-F7199AE8BBDF}" name="Column6" dataDxfId="13"/>
    <tableColumn id="7" xr3:uid="{87F9C3A4-885A-4FF3-AC9B-668C3A5BDA7C}" name="Column7" dataDxfId="12"/>
    <tableColumn id="8" xr3:uid="{E66144D4-2848-47EE-82FF-CD37C1CEA956}" name="Column8" dataDxfId="11"/>
    <tableColumn id="9" xr3:uid="{F66DC0C4-5BB6-4A1B-99EB-FBF6CF1214BB}" name="Column9" dataDxfId="10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A000000}" name="Table4" displayName="Table4" ref="A10:H30" totalsRowShown="0" headerRowDxfId="9" dataDxfId="8">
  <autoFilter ref="A10:H30" xr:uid="{00000000-0009-0000-0100-000004000000}"/>
  <tableColumns count="8">
    <tableColumn id="1" xr3:uid="{00000000-0010-0000-0A00-000001000000}" name="Column1" dataDxfId="7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 dataDxfId="6"/>
    <tableColumn id="6" xr3:uid="{00000000-0010-0000-0A00-000006000000}" name="Column6" dataDxfId="5"/>
    <tableColumn id="7" xr3:uid="{00000000-0010-0000-0A00-000007000000}" name="Column7" dataDxfId="4"/>
    <tableColumn id="8" xr3:uid="{00000000-0010-0000-0A00-000008000000}" name="Column8" dataDxfId="3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2" displayName="Table2" ref="A1:N158" totalsRowShown="0" headerRowDxfId="2">
  <autoFilter ref="A1:N158" xr:uid="{00000000-0009-0000-0100-000002000000}"/>
  <tableColumns count="14">
    <tableColumn id="1" xr3:uid="{00000000-0010-0000-0B00-000001000000}" name="Column1" dataDxfId="1"/>
    <tableColumn id="2" xr3:uid="{00000000-0010-0000-0B00-000002000000}" name="Column2" dataDxfId="0"/>
    <tableColumn id="3" xr3:uid="{00000000-0010-0000-0B00-000003000000}" name="Column3"/>
    <tableColumn id="4" xr3:uid="{00000000-0010-0000-0B00-000004000000}" name="Column4"/>
    <tableColumn id="5" xr3:uid="{00000000-0010-0000-0B00-000005000000}" name="Column5"/>
    <tableColumn id="6" xr3:uid="{00000000-0010-0000-0B00-000006000000}" name="Column6"/>
    <tableColumn id="7" xr3:uid="{00000000-0010-0000-0B00-000007000000}" name="Column7"/>
    <tableColumn id="8" xr3:uid="{00000000-0010-0000-0B00-000008000000}" name="Column8"/>
    <tableColumn id="9" xr3:uid="{00000000-0010-0000-0B00-000009000000}" name="Column9"/>
    <tableColumn id="10" xr3:uid="{00000000-0010-0000-0B00-00000A000000}" name="Column10"/>
    <tableColumn id="11" xr3:uid="{00000000-0010-0000-0B00-00000B000000}" name="Column11"/>
    <tableColumn id="12" xr3:uid="{00000000-0010-0000-0B00-00000C000000}" name="Column12"/>
    <tableColumn id="13" xr3:uid="{00000000-0010-0000-0B00-00000D000000}" name="Column13"/>
    <tableColumn id="14" xr3:uid="{00000000-0010-0000-0B00-00000E000000}" name="Column1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94" displayName="Table94" ref="S25:X38" totalsRowShown="0" dataDxfId="109">
  <autoFilter ref="S25:X38" xr:uid="{00000000-0009-0000-0100-000003000000}"/>
  <tableColumns count="6">
    <tableColumn id="1" xr3:uid="{00000000-0010-0000-0100-000001000000}" name=" " dataDxfId="108"/>
    <tableColumn id="2" xr3:uid="{00000000-0010-0000-0100-000002000000}" name=" ." dataDxfId="107"/>
    <tableColumn id="3" xr3:uid="{00000000-0010-0000-0100-000003000000}" name="Server S1"/>
    <tableColumn id="4" xr3:uid="{00000000-0010-0000-0100-000004000000}" name="Server S2"/>
    <tableColumn id="5" xr3:uid="{00000000-0010-0000-0100-000005000000}" name="Total" dataDxfId="106"/>
    <tableColumn id="6" xr3:uid="{00000000-0010-0000-0100-000006000000}" name="Units" dataDxfId="10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16" displayName="Table116" ref="S6:V20" totalsRowShown="0" headerRowDxfId="104" dataDxfId="103">
  <autoFilter ref="S6:V20" xr:uid="{00000000-0009-0000-0100-000005000000}"/>
  <tableColumns count="4">
    <tableColumn id="1" xr3:uid="{00000000-0010-0000-0200-000001000000}" name=" " dataDxfId="102"/>
    <tableColumn id="2" xr3:uid="{00000000-0010-0000-0200-000002000000}" name="." dataDxfId="101"/>
    <tableColumn id="3" xr3:uid="{00000000-0010-0000-0200-000003000000}" name="Total" dataDxfId="100"/>
    <tableColumn id="4" xr3:uid="{00000000-0010-0000-0200-000004000000}" name="Units" dataDxfId="99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235678" displayName="Table3235678" ref="B3:P160" totalsRowShown="0" headerRowDxfId="86" dataDxfId="85">
  <autoFilter ref="B3:P160" xr:uid="{00000000-0009-0000-0100-000007000000}"/>
  <tableColumns count="15">
    <tableColumn id="1" xr3:uid="{00000000-0010-0000-0300-000001000000}" name="Column1" dataDxfId="84"/>
    <tableColumn id="11" xr3:uid="{00000000-0010-0000-0300-00000B000000}" name="Column12" dataDxfId="83"/>
    <tableColumn id="12" xr3:uid="{00000000-0010-0000-0300-00000C000000}" name="Column13" dataDxfId="82"/>
    <tableColumn id="2" xr3:uid="{00000000-0010-0000-0300-000002000000}" name="Column2" dataDxfId="81"/>
    <tableColumn id="10" xr3:uid="{00000000-0010-0000-0300-00000A000000}" name="Column22" dataDxfId="80"/>
    <tableColumn id="3" xr3:uid="{00000000-0010-0000-0300-000003000000}" name="Column3" dataDxfId="79"/>
    <tableColumn id="4" xr3:uid="{00000000-0010-0000-0300-000004000000}" name="Column4" dataDxfId="78"/>
    <tableColumn id="5" xr3:uid="{00000000-0010-0000-0300-000005000000}" name="Column5" dataDxfId="77"/>
    <tableColumn id="6" xr3:uid="{00000000-0010-0000-0300-000006000000}" name="Column6" dataDxfId="76"/>
    <tableColumn id="7" xr3:uid="{00000000-0010-0000-0300-000007000000}" name="Column7" dataDxfId="75"/>
    <tableColumn id="13" xr3:uid="{00000000-0010-0000-0300-00000D000000}" name="Column72" dataDxfId="74"/>
    <tableColumn id="8" xr3:uid="{00000000-0010-0000-0300-000008000000}" name="Column8" dataDxfId="73"/>
    <tableColumn id="9" xr3:uid="{00000000-0010-0000-0300-000009000000}" name="Column9" dataDxfId="72"/>
    <tableColumn id="14" xr3:uid="{00000000-0010-0000-0300-00000E000000}" name="Column10" dataDxfId="71"/>
    <tableColumn id="15" xr3:uid="{00000000-0010-0000-0300-00000F000000}" name="Column11" dataDxfId="70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9" displayName="Table9" ref="S25:X38" totalsRowShown="0" dataDxfId="69">
  <autoFilter ref="S25:X38" xr:uid="{00000000-0009-0000-0100-000009000000}"/>
  <tableColumns count="6">
    <tableColumn id="1" xr3:uid="{00000000-0010-0000-0400-000001000000}" name=" " dataDxfId="68"/>
    <tableColumn id="2" xr3:uid="{00000000-0010-0000-0400-000002000000}" name=" ." dataDxfId="67"/>
    <tableColumn id="3" xr3:uid="{00000000-0010-0000-0400-000003000000}" name="Server S1"/>
    <tableColumn id="4" xr3:uid="{00000000-0010-0000-0400-000004000000}" name="Server S2"/>
    <tableColumn id="5" xr3:uid="{00000000-0010-0000-0400-000005000000}" name="Total" dataDxfId="66"/>
    <tableColumn id="6" xr3:uid="{00000000-0010-0000-0400-000006000000}" name="Units" dataDxfId="65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le11" displayName="Table11" ref="S6:V20" totalsRowShown="0" headerRowDxfId="64" dataDxfId="63">
  <autoFilter ref="S6:V20" xr:uid="{00000000-0009-0000-0100-00000B000000}"/>
  <tableColumns count="4">
    <tableColumn id="1" xr3:uid="{00000000-0010-0000-0500-000001000000}" name=" " dataDxfId="62"/>
    <tableColumn id="2" xr3:uid="{00000000-0010-0000-0500-000002000000}" name="." dataDxfId="61"/>
    <tableColumn id="3" xr3:uid="{00000000-0010-0000-0500-000003000000}" name="Total" dataDxfId="60"/>
    <tableColumn id="4" xr3:uid="{00000000-0010-0000-0500-000004000000}" name="Units" dataDxfId="59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le323567813" displayName="Table323567813" ref="A3:O159" totalsRowShown="0">
  <autoFilter ref="A3:O159" xr:uid="{00000000-0009-0000-0100-00000C000000}"/>
  <tableColumns count="15">
    <tableColumn id="1" xr3:uid="{00000000-0010-0000-0600-000001000000}" name="Column1"/>
    <tableColumn id="11" xr3:uid="{00000000-0010-0000-0600-00000B000000}" name="Column12"/>
    <tableColumn id="12" xr3:uid="{00000000-0010-0000-0600-00000C000000}" name="Column13" dataDxfId="45"/>
    <tableColumn id="2" xr3:uid="{00000000-0010-0000-0600-000002000000}" name="Column2"/>
    <tableColumn id="10" xr3:uid="{00000000-0010-0000-0600-00000A000000}" name="Column22"/>
    <tableColumn id="3" xr3:uid="{00000000-0010-0000-0600-000003000000}" name="Column3" dataDxfId="44"/>
    <tableColumn id="4" xr3:uid="{00000000-0010-0000-0600-000004000000}" name="Column4" dataDxfId="43"/>
    <tableColumn id="5" xr3:uid="{00000000-0010-0000-0600-000005000000}" name="Column5" dataDxfId="42"/>
    <tableColumn id="6" xr3:uid="{00000000-0010-0000-0600-000006000000}" name="Column6" dataDxfId="41"/>
    <tableColumn id="7" xr3:uid="{00000000-0010-0000-0600-000007000000}" name="Column7" dataDxfId="40"/>
    <tableColumn id="13" xr3:uid="{00000000-0010-0000-0600-00000D000000}" name="Column72" dataDxfId="39"/>
    <tableColumn id="8" xr3:uid="{00000000-0010-0000-0600-000008000000}" name="Column8" dataDxfId="38"/>
    <tableColumn id="9" xr3:uid="{00000000-0010-0000-0600-000009000000}" name="Column9" dataDxfId="37"/>
    <tableColumn id="14" xr3:uid="{00000000-0010-0000-0600-00000E000000}" name="Column10" dataDxfId="36">
      <calculatedColumnFormula>IF(AND(C4&gt;0,F4="S1"),C4,0)</calculatedColumnFormula>
    </tableColumn>
    <tableColumn id="15" xr3:uid="{00000000-0010-0000-0600-00000F000000}" name="Column11" dataDxfId="35">
      <calculatedColumnFormula>IF(AND(C4&gt;0,F4="S2"),C4,0)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914" displayName="Table914" ref="T27:Y39" totalsRowShown="0" dataDxfId="34">
  <autoFilter ref="T27:Y39" xr:uid="{00000000-0009-0000-0100-00000D000000}"/>
  <tableColumns count="6">
    <tableColumn id="1" xr3:uid="{00000000-0010-0000-0700-000001000000}" name=" " dataDxfId="33"/>
    <tableColumn id="2" xr3:uid="{00000000-0010-0000-0700-000002000000}" name=" ." dataDxfId="32"/>
    <tableColumn id="3" xr3:uid="{00000000-0010-0000-0700-000003000000}" name="Server S1"/>
    <tableColumn id="4" xr3:uid="{00000000-0010-0000-0700-000004000000}" name="Server S2"/>
    <tableColumn id="5" xr3:uid="{00000000-0010-0000-0700-000005000000}" name="Total" dataDxfId="31"/>
    <tableColumn id="6" xr3:uid="{00000000-0010-0000-0700-000006000000}" name="Units" dataDxfId="30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1115" displayName="Table1115" ref="T6:W19" totalsRowShown="0" headerRowDxfId="29" dataDxfId="28">
  <autoFilter ref="T6:W19" xr:uid="{00000000-0009-0000-0100-00000E000000}"/>
  <tableColumns count="4">
    <tableColumn id="1" xr3:uid="{00000000-0010-0000-0800-000001000000}" name=" " dataDxfId="27"/>
    <tableColumn id="2" xr3:uid="{00000000-0010-0000-0800-000002000000}" name="." dataDxfId="26"/>
    <tableColumn id="3" xr3:uid="{00000000-0010-0000-0800-000003000000}" name="Total" dataDxfId="25"/>
    <tableColumn id="4" xr3:uid="{00000000-0010-0000-0800-000004000000}" name="Units" dataDxfId="2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D1" sqref="D1:D1048576"/>
    </sheetView>
  </sheetViews>
  <sheetFormatPr defaultRowHeight="14.25" x14ac:dyDescent="0.2"/>
  <sheetData>
    <row r="1" spans="1:10" x14ac:dyDescent="0.2">
      <c r="A1" t="s">
        <v>138</v>
      </c>
      <c r="D1" t="s">
        <v>139</v>
      </c>
      <c r="G1" t="s">
        <v>140</v>
      </c>
      <c r="H1">
        <v>16</v>
      </c>
      <c r="J1" t="s">
        <v>141</v>
      </c>
    </row>
    <row r="2" spans="1:10" x14ac:dyDescent="0.2">
      <c r="D2" t="str">
        <f>"Server"</f>
        <v>Server</v>
      </c>
      <c r="E2" t="s">
        <v>142</v>
      </c>
      <c r="F2" t="s">
        <v>143</v>
      </c>
      <c r="G2" t="str">
        <f>"Server"</f>
        <v>Server</v>
      </c>
      <c r="H2" t="s">
        <v>144</v>
      </c>
    </row>
    <row r="3" spans="1:10" x14ac:dyDescent="0.2">
      <c r="D3" t="str">
        <f>"Server 2"</f>
        <v>Server 2</v>
      </c>
      <c r="E3" t="s">
        <v>160</v>
      </c>
      <c r="F3" t="s">
        <v>161</v>
      </c>
      <c r="G3" t="str">
        <f>"Server 2"</f>
        <v>Server 2</v>
      </c>
      <c r="H3" t="s">
        <v>144</v>
      </c>
    </row>
    <row r="4" spans="1:10" x14ac:dyDescent="0.2">
      <c r="A4">
        <v>3</v>
      </c>
      <c r="D4" t="str">
        <f>"Two Server Histogram"</f>
        <v>Two Server Histogram</v>
      </c>
      <c r="E4" t="s">
        <v>164</v>
      </c>
      <c r="F4" t="s">
        <v>165</v>
      </c>
      <c r="G4" t="s">
        <v>168</v>
      </c>
      <c r="H4" t="s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26C9-660E-4496-B207-00E8DBEF6487}">
  <sheetPr>
    <tabColor rgb="FFFFFF00"/>
  </sheetPr>
  <dimension ref="A3:V256"/>
  <sheetViews>
    <sheetView topLeftCell="A13" zoomScale="82" zoomScaleNormal="82" workbookViewId="0">
      <selection activeCell="A11" sqref="A11"/>
    </sheetView>
  </sheetViews>
  <sheetFormatPr defaultRowHeight="14.25" x14ac:dyDescent="0.2"/>
  <cols>
    <col min="1" max="1" width="11.75" customWidth="1"/>
    <col min="2" max="4" width="10.375" customWidth="1"/>
    <col min="5" max="5" width="13" customWidth="1"/>
    <col min="6" max="6" width="14.25" customWidth="1"/>
    <col min="7" max="7" width="14.375" customWidth="1"/>
    <col min="8" max="8" width="11.125" style="3" customWidth="1"/>
    <col min="9" max="9" width="11.125" customWidth="1"/>
    <col min="12" max="12" width="6.375" customWidth="1"/>
  </cols>
  <sheetData>
    <row r="3" spans="1:22" x14ac:dyDescent="0.2">
      <c r="A3" s="3"/>
    </row>
    <row r="7" spans="1:22" s="57" customFormat="1" ht="18.75" x14ac:dyDescent="0.3">
      <c r="A7" s="74" t="s">
        <v>109</v>
      </c>
      <c r="B7" s="75"/>
      <c r="C7" s="75"/>
      <c r="D7" s="75"/>
      <c r="E7" s="75"/>
      <c r="H7" s="193"/>
    </row>
    <row r="10" spans="1:22" ht="18.75" x14ac:dyDescent="0.3">
      <c r="A10" s="100" t="s">
        <v>10</v>
      </c>
      <c r="B10" s="101" t="s">
        <v>11</v>
      </c>
      <c r="C10" s="101" t="s">
        <v>12</v>
      </c>
      <c r="D10" s="101" t="s">
        <v>13</v>
      </c>
      <c r="E10" s="101" t="s">
        <v>14</v>
      </c>
      <c r="F10" s="101" t="s">
        <v>15</v>
      </c>
      <c r="G10" s="101" t="s">
        <v>16</v>
      </c>
      <c r="H10" s="194" t="s">
        <v>17</v>
      </c>
      <c r="I10" s="101" t="s">
        <v>18</v>
      </c>
      <c r="L10" s="124"/>
      <c r="M10" s="124"/>
      <c r="N10" s="125"/>
      <c r="O10" s="124"/>
      <c r="P10" s="124"/>
      <c r="Q10" s="124"/>
      <c r="R10" s="124"/>
      <c r="S10" s="124"/>
      <c r="T10" s="124"/>
      <c r="U10" s="124"/>
      <c r="V10" s="124"/>
    </row>
    <row r="11" spans="1:22" ht="18.75" x14ac:dyDescent="0.3">
      <c r="A11" s="100" t="s">
        <v>219</v>
      </c>
      <c r="B11" s="101"/>
      <c r="C11" s="101"/>
      <c r="D11" s="101"/>
      <c r="E11" s="101"/>
      <c r="F11" s="101"/>
      <c r="G11" s="101"/>
      <c r="H11" s="194"/>
      <c r="I11" s="4"/>
      <c r="L11" s="124"/>
      <c r="M11" s="124"/>
      <c r="N11" s="124"/>
      <c r="O11" s="124"/>
      <c r="P11" s="124"/>
      <c r="Q11" s="126"/>
      <c r="R11" s="126"/>
      <c r="S11" s="124"/>
      <c r="T11" s="124"/>
      <c r="U11" s="124"/>
      <c r="V11" s="124"/>
    </row>
    <row r="12" spans="1:22" ht="15" x14ac:dyDescent="0.25">
      <c r="D12" s="99" t="s">
        <v>93</v>
      </c>
      <c r="E12" s="99" t="s">
        <v>94</v>
      </c>
      <c r="F12" s="101" t="s">
        <v>218</v>
      </c>
      <c r="G12" s="101"/>
      <c r="I12" s="4"/>
      <c r="L12" s="124"/>
      <c r="M12" s="124"/>
      <c r="N12" s="126"/>
      <c r="O12" s="126"/>
      <c r="P12" s="126"/>
      <c r="Q12" s="127"/>
      <c r="R12" s="124"/>
      <c r="S12" s="124"/>
      <c r="T12" s="124"/>
      <c r="U12" s="124"/>
      <c r="V12" s="124"/>
    </row>
    <row r="13" spans="1:22" ht="15" x14ac:dyDescent="0.25">
      <c r="A13" s="94" t="s">
        <v>92</v>
      </c>
      <c r="B13" s="94"/>
      <c r="C13" s="94"/>
      <c r="D13" s="3">
        <f>(('Empirical data'!F154-'Empirical data'!D5)*1440)</f>
        <v>128.39999999999992</v>
      </c>
      <c r="E13" t="s">
        <v>99</v>
      </c>
      <c r="F13">
        <v>128.4</v>
      </c>
      <c r="I13" s="4"/>
      <c r="L13" s="124"/>
      <c r="M13" s="124"/>
      <c r="N13" s="126"/>
      <c r="O13" s="126"/>
      <c r="P13" s="126"/>
      <c r="Q13" s="124"/>
      <c r="R13" s="124"/>
      <c r="S13" s="124"/>
      <c r="T13" s="124"/>
      <c r="U13" s="124"/>
      <c r="V13" s="124"/>
    </row>
    <row r="14" spans="1:22" ht="15" x14ac:dyDescent="0.25">
      <c r="A14" s="94" t="s">
        <v>90</v>
      </c>
      <c r="B14" s="94"/>
      <c r="C14" s="94"/>
      <c r="D14">
        <f>'Empirical data'!A156</f>
        <v>150</v>
      </c>
      <c r="E14" t="s">
        <v>100</v>
      </c>
      <c r="F14">
        <v>130</v>
      </c>
      <c r="I14" s="4"/>
      <c r="L14" s="124"/>
      <c r="M14" s="124"/>
      <c r="N14" s="126"/>
      <c r="O14" s="126"/>
      <c r="P14" s="126"/>
      <c r="Q14" s="127"/>
      <c r="R14" s="124"/>
      <c r="S14" s="124"/>
      <c r="T14" s="124"/>
      <c r="U14" s="124"/>
      <c r="V14" s="124"/>
    </row>
    <row r="15" spans="1:22" ht="15" x14ac:dyDescent="0.25">
      <c r="A15" s="94" t="s">
        <v>91</v>
      </c>
      <c r="B15" s="94"/>
      <c r="C15" s="94"/>
      <c r="D15" s="3">
        <f>SUM('Empirical data'!C5:C154)</f>
        <v>125.98333333333328</v>
      </c>
      <c r="E15" t="s">
        <v>99</v>
      </c>
      <c r="I15" s="4"/>
      <c r="L15" s="124"/>
      <c r="M15" s="124"/>
      <c r="N15" s="126"/>
      <c r="O15" s="126"/>
      <c r="P15" s="126"/>
      <c r="Q15" s="124"/>
      <c r="R15" s="124"/>
      <c r="S15" s="124"/>
      <c r="T15" s="124"/>
      <c r="U15" s="124"/>
      <c r="V15" s="124"/>
    </row>
    <row r="16" spans="1:22" ht="22.5" customHeight="1" x14ac:dyDescent="0.35">
      <c r="A16" s="102" t="s">
        <v>95</v>
      </c>
      <c r="B16" s="101"/>
      <c r="C16" s="94"/>
      <c r="E16" s="102" t="s">
        <v>214</v>
      </c>
      <c r="F16" s="101"/>
      <c r="G16" s="102" t="s">
        <v>215</v>
      </c>
      <c r="H16" s="194"/>
      <c r="I16" s="4"/>
      <c r="L16" s="124"/>
      <c r="M16" s="124"/>
      <c r="N16" s="128"/>
      <c r="O16" s="124"/>
      <c r="P16" s="124"/>
      <c r="Q16" s="124"/>
      <c r="R16" s="124"/>
      <c r="S16" s="124"/>
      <c r="T16" s="124"/>
      <c r="U16" s="124"/>
      <c r="V16" s="124"/>
    </row>
    <row r="17" spans="1:22" ht="23.25" hidden="1" x14ac:dyDescent="0.35">
      <c r="A17" s="102" t="s">
        <v>95</v>
      </c>
      <c r="B17" s="101"/>
      <c r="I17" s="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</row>
    <row r="18" spans="1:22" ht="39.75" customHeight="1" x14ac:dyDescent="0.25">
      <c r="E18" s="103" t="s">
        <v>104</v>
      </c>
      <c r="F18" s="103" t="s">
        <v>102</v>
      </c>
      <c r="G18" s="103" t="s">
        <v>104</v>
      </c>
      <c r="H18" s="195" t="s">
        <v>102</v>
      </c>
      <c r="I18" s="99" t="s">
        <v>94</v>
      </c>
      <c r="L18" s="124"/>
      <c r="M18" s="124"/>
      <c r="N18" s="124"/>
      <c r="O18" s="124"/>
      <c r="P18" s="124"/>
      <c r="Q18" s="124"/>
      <c r="R18" s="129"/>
      <c r="S18" s="129"/>
      <c r="T18" s="129"/>
      <c r="U18" s="129"/>
      <c r="V18" s="124"/>
    </row>
    <row r="19" spans="1:22" ht="3" hidden="1" customHeight="1" x14ac:dyDescent="0.25">
      <c r="E19" s="103" t="s">
        <v>104</v>
      </c>
      <c r="F19" s="103" t="s">
        <v>102</v>
      </c>
      <c r="G19" s="103" t="s">
        <v>101</v>
      </c>
      <c r="H19" s="195" t="s">
        <v>105</v>
      </c>
      <c r="I19" s="4"/>
      <c r="J19" s="97"/>
      <c r="L19" s="124"/>
      <c r="M19" s="124"/>
      <c r="N19" s="126"/>
      <c r="O19" s="124"/>
      <c r="P19" s="124"/>
      <c r="Q19" s="124"/>
      <c r="R19" s="121"/>
      <c r="S19" s="121"/>
      <c r="T19" s="121"/>
      <c r="U19" s="130"/>
      <c r="V19" s="124"/>
    </row>
    <row r="20" spans="1:22" ht="15" x14ac:dyDescent="0.25">
      <c r="A20" s="94" t="s">
        <v>96</v>
      </c>
      <c r="E20" s="93">
        <f>D15</f>
        <v>125.98333333333328</v>
      </c>
      <c r="F20" s="93">
        <f>'Empirical data'!C158</f>
        <v>0.8455257270693507</v>
      </c>
      <c r="G20" s="93" t="s">
        <v>216</v>
      </c>
      <c r="H20" s="93" t="s">
        <v>216</v>
      </c>
      <c r="I20" s="4"/>
      <c r="L20" s="124"/>
      <c r="M20" s="124"/>
      <c r="N20" s="126"/>
      <c r="O20" s="124"/>
      <c r="P20" s="124"/>
      <c r="Q20" s="124"/>
      <c r="R20" s="121"/>
      <c r="S20" s="121"/>
      <c r="T20" s="121"/>
      <c r="U20" s="130"/>
      <c r="V20" s="124"/>
    </row>
    <row r="21" spans="1:22" ht="15" x14ac:dyDescent="0.25">
      <c r="A21" s="94" t="s">
        <v>97</v>
      </c>
      <c r="E21" s="93">
        <f>'Empirical data'!J156</f>
        <v>55.700000000000472</v>
      </c>
      <c r="F21" s="93">
        <f>'Empirical data'!J158</f>
        <v>0.38744444444444714</v>
      </c>
      <c r="G21" s="93">
        <v>59.573</v>
      </c>
      <c r="H21" s="93">
        <v>1.18</v>
      </c>
      <c r="I21" s="4" t="s">
        <v>217</v>
      </c>
      <c r="L21" s="124"/>
      <c r="M21" s="124"/>
      <c r="N21" s="126"/>
      <c r="O21" s="124"/>
      <c r="P21" s="124"/>
      <c r="Q21" s="124"/>
      <c r="R21" s="121"/>
      <c r="S21" s="121"/>
      <c r="T21" s="122"/>
      <c r="U21" s="130"/>
      <c r="V21" s="124"/>
    </row>
    <row r="22" spans="1:22" ht="15" x14ac:dyDescent="0.25">
      <c r="A22" s="94" t="s">
        <v>103</v>
      </c>
      <c r="E22" s="93">
        <f>'Empirical data'!H156</f>
        <v>104.95000000000002</v>
      </c>
      <c r="F22" s="93">
        <f>'Empirical data'!H158</f>
        <v>0.69966666666666677</v>
      </c>
      <c r="G22" s="4" t="s">
        <v>216</v>
      </c>
      <c r="H22" s="199">
        <v>0.72</v>
      </c>
      <c r="I22" s="4" t="s">
        <v>217</v>
      </c>
      <c r="L22" s="124"/>
      <c r="M22" s="124"/>
      <c r="N22" s="126"/>
      <c r="O22" s="124"/>
      <c r="P22" s="124"/>
      <c r="Q22" s="124"/>
      <c r="R22" s="122"/>
      <c r="S22" s="121"/>
      <c r="T22" s="122"/>
      <c r="U22" s="130"/>
      <c r="V22" s="124"/>
    </row>
    <row r="23" spans="1:22" ht="15" x14ac:dyDescent="0.25">
      <c r="A23" s="94" t="s">
        <v>182</v>
      </c>
      <c r="E23" s="4">
        <v>115</v>
      </c>
      <c r="F23" s="93">
        <v>0</v>
      </c>
      <c r="G23" s="4">
        <v>98</v>
      </c>
      <c r="H23" s="198">
        <v>0.75</v>
      </c>
      <c r="I23" s="4"/>
      <c r="L23" s="124"/>
      <c r="M23" s="124"/>
      <c r="N23" s="126"/>
      <c r="O23" s="124"/>
      <c r="P23" s="124"/>
      <c r="Q23" s="124"/>
      <c r="R23" s="121"/>
      <c r="S23" s="122"/>
      <c r="T23" s="122"/>
      <c r="U23" s="130"/>
      <c r="V23" s="124"/>
    </row>
    <row r="24" spans="1:22" ht="15" x14ac:dyDescent="0.25">
      <c r="A24" s="94" t="s">
        <v>63</v>
      </c>
      <c r="E24" s="93">
        <v>0.76666666666666672</v>
      </c>
      <c r="F24" s="4">
        <v>0</v>
      </c>
      <c r="G24" s="4">
        <v>130</v>
      </c>
      <c r="H24" s="198">
        <f>Table47[[#This Row],[Column7]]/131</f>
        <v>0.99236641221374045</v>
      </c>
      <c r="I24" s="4"/>
      <c r="L24" s="124"/>
      <c r="M24" s="124"/>
      <c r="N24" s="126"/>
      <c r="O24" s="124"/>
      <c r="P24" s="124"/>
      <c r="Q24" s="124"/>
      <c r="R24" s="121"/>
      <c r="S24" s="122"/>
      <c r="T24" s="122"/>
      <c r="U24" s="130"/>
      <c r="V24" s="124"/>
    </row>
    <row r="25" spans="1:22" ht="15" x14ac:dyDescent="0.25">
      <c r="A25" s="94" t="s">
        <v>66</v>
      </c>
      <c r="E25" s="93">
        <f>'Empirical data'!H160</f>
        <v>2.7166666666665584</v>
      </c>
      <c r="F25" s="4">
        <v>0</v>
      </c>
      <c r="G25" s="4" t="s">
        <v>216</v>
      </c>
      <c r="H25" s="93">
        <v>4.42</v>
      </c>
      <c r="I25" s="4" t="s">
        <v>217</v>
      </c>
      <c r="L25" s="124"/>
      <c r="M25" s="124"/>
      <c r="N25" s="126"/>
      <c r="O25" s="124"/>
      <c r="P25" s="124"/>
      <c r="Q25" s="124"/>
      <c r="R25" s="121"/>
      <c r="S25" s="121"/>
      <c r="T25" s="122"/>
      <c r="U25" s="130"/>
      <c r="V25" s="124"/>
    </row>
    <row r="26" spans="1:22" ht="15" x14ac:dyDescent="0.25">
      <c r="A26" s="94" t="s">
        <v>108</v>
      </c>
      <c r="E26" s="93">
        <v>0</v>
      </c>
      <c r="F26" s="93">
        <f>(F20/F21)^2/1-(F20/F21)</f>
        <v>2.5801829280776043</v>
      </c>
      <c r="G26" s="4" t="s">
        <v>216</v>
      </c>
      <c r="H26" s="93">
        <v>0.75</v>
      </c>
      <c r="I26" s="4"/>
      <c r="L26" s="124"/>
      <c r="M26" s="124"/>
      <c r="N26" s="126"/>
      <c r="O26" s="124"/>
      <c r="P26" s="124"/>
      <c r="Q26" s="124"/>
      <c r="R26" s="121"/>
      <c r="S26" s="121"/>
      <c r="T26" s="122"/>
      <c r="U26" s="130"/>
      <c r="V26" s="124"/>
    </row>
    <row r="27" spans="1:22" ht="15" x14ac:dyDescent="0.25">
      <c r="A27" s="94" t="s">
        <v>106</v>
      </c>
      <c r="E27" s="93">
        <f>'Empirical data'!N156</f>
        <v>70.933333333332641</v>
      </c>
      <c r="F27" s="93">
        <f>'Empirical data'!N158</f>
        <v>0.47288888888888431</v>
      </c>
      <c r="G27" s="199">
        <v>69</v>
      </c>
      <c r="H27" s="199">
        <f>((1-H29)/100)*128.4</f>
        <v>0.69336000000000009</v>
      </c>
      <c r="I27" s="4"/>
      <c r="L27" s="124"/>
      <c r="M27" s="124"/>
      <c r="N27" s="126"/>
      <c r="O27" s="124"/>
      <c r="P27" s="124"/>
      <c r="Q27" s="124"/>
      <c r="R27" s="121"/>
      <c r="S27" s="122"/>
      <c r="T27" s="122"/>
      <c r="U27" s="130"/>
      <c r="V27" s="124"/>
    </row>
    <row r="28" spans="1:22" ht="15" x14ac:dyDescent="0.25">
      <c r="A28" s="94" t="s">
        <v>69</v>
      </c>
      <c r="E28" s="93">
        <v>0.55000000000000004</v>
      </c>
      <c r="F28" s="4">
        <v>0</v>
      </c>
      <c r="G28" s="4" t="s">
        <v>216</v>
      </c>
      <c r="H28" s="198">
        <v>0.54</v>
      </c>
      <c r="I28" s="4"/>
      <c r="L28" s="124"/>
      <c r="M28" s="124"/>
      <c r="N28" s="126"/>
      <c r="O28" s="124"/>
      <c r="P28" s="124"/>
      <c r="Q28" s="124"/>
      <c r="R28" s="121"/>
      <c r="S28" s="122"/>
      <c r="T28" s="122"/>
      <c r="U28" s="130"/>
      <c r="V28" s="124"/>
    </row>
    <row r="29" spans="1:22" ht="15" x14ac:dyDescent="0.25">
      <c r="A29" s="94" t="s">
        <v>70</v>
      </c>
      <c r="E29" s="93">
        <f>1-E28</f>
        <v>0.44999999999999996</v>
      </c>
      <c r="F29" s="4">
        <v>0</v>
      </c>
      <c r="G29" s="4" t="s">
        <v>216</v>
      </c>
      <c r="H29" s="198">
        <v>0.46</v>
      </c>
      <c r="I29" s="4"/>
      <c r="L29" s="124"/>
      <c r="M29" s="124"/>
      <c r="N29" s="126"/>
      <c r="O29" s="124"/>
      <c r="P29" s="124"/>
      <c r="Q29" s="124"/>
      <c r="R29" s="121"/>
      <c r="S29" s="121"/>
      <c r="T29" s="122"/>
      <c r="U29" s="130"/>
      <c r="V29" s="124"/>
    </row>
    <row r="30" spans="1:22" ht="15" x14ac:dyDescent="0.25">
      <c r="A30" s="94" t="s">
        <v>107</v>
      </c>
      <c r="E30" s="93">
        <f>'Empirical data'!L156</f>
        <v>179.51666666666614</v>
      </c>
      <c r="F30" s="93">
        <f>'Empirical data'!L158</f>
        <v>1.1967777777777742</v>
      </c>
      <c r="G30" s="4" t="s">
        <v>216</v>
      </c>
      <c r="H30" s="93">
        <v>1.2</v>
      </c>
      <c r="I30" s="60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</row>
    <row r="31" spans="1:22" x14ac:dyDescent="0.2"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</row>
    <row r="32" spans="1:22" x14ac:dyDescent="0.2">
      <c r="I32" s="61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</row>
    <row r="33" spans="1:22" x14ac:dyDescent="0.2">
      <c r="I33" s="61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</row>
    <row r="34" spans="1:22" ht="23.25" x14ac:dyDescent="0.35">
      <c r="A34" s="63"/>
      <c r="B34" s="62"/>
      <c r="C34" s="62"/>
      <c r="D34" s="62"/>
      <c r="E34" s="62"/>
      <c r="F34" s="62"/>
      <c r="G34" s="62"/>
      <c r="H34" s="196"/>
      <c r="I34" s="61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</row>
    <row r="35" spans="1:22" ht="20.25" customHeight="1" x14ac:dyDescent="0.35">
      <c r="A35" s="63"/>
      <c r="B35" s="62"/>
      <c r="C35" s="62"/>
      <c r="D35" s="62"/>
      <c r="E35" s="62"/>
      <c r="F35" s="63"/>
      <c r="G35" s="62"/>
      <c r="H35" s="196"/>
      <c r="I35" s="61"/>
    </row>
    <row r="36" spans="1:22" ht="44.25" customHeight="1" x14ac:dyDescent="0.2">
      <c r="A36" s="62"/>
      <c r="B36" s="62"/>
      <c r="C36" s="62"/>
      <c r="D36" s="62"/>
      <c r="E36" s="192"/>
      <c r="F36" s="192"/>
      <c r="G36" s="192"/>
      <c r="H36" s="197"/>
      <c r="M36" s="59"/>
      <c r="N36" s="59"/>
      <c r="O36" s="59"/>
      <c r="P36" s="59"/>
    </row>
    <row r="37" spans="1:22" ht="15" x14ac:dyDescent="0.25">
      <c r="A37" s="52"/>
      <c r="B37" s="62"/>
      <c r="C37" s="62"/>
      <c r="D37" s="62"/>
      <c r="E37" s="62"/>
      <c r="F37" s="62"/>
      <c r="G37" s="62"/>
      <c r="H37" s="196"/>
    </row>
    <row r="38" spans="1:22" ht="15" x14ac:dyDescent="0.25">
      <c r="A38" s="52"/>
      <c r="B38" s="62"/>
      <c r="C38" s="62"/>
      <c r="D38" s="62"/>
      <c r="E38" s="62"/>
      <c r="F38" s="62"/>
      <c r="G38" s="62"/>
      <c r="H38" s="196"/>
    </row>
    <row r="39" spans="1:22" ht="15" x14ac:dyDescent="0.25">
      <c r="A39" s="52"/>
      <c r="B39" s="62"/>
      <c r="C39" s="62"/>
      <c r="D39" s="62"/>
      <c r="E39" s="62"/>
      <c r="F39" s="62"/>
      <c r="G39" s="62"/>
      <c r="H39" s="196"/>
    </row>
    <row r="40" spans="1:22" ht="15" x14ac:dyDescent="0.25">
      <c r="A40" s="52"/>
      <c r="B40" s="62"/>
      <c r="C40" s="62"/>
      <c r="D40" s="62"/>
      <c r="E40" s="62"/>
      <c r="F40" s="62"/>
      <c r="G40" s="62"/>
      <c r="H40" s="196"/>
    </row>
    <row r="41" spans="1:22" ht="15" x14ac:dyDescent="0.25">
      <c r="A41" s="52"/>
      <c r="B41" s="62"/>
      <c r="C41" s="62"/>
      <c r="D41" s="62"/>
      <c r="E41" s="62"/>
      <c r="F41" s="62"/>
      <c r="G41" s="62"/>
      <c r="H41" s="196"/>
    </row>
    <row r="42" spans="1:22" ht="15" x14ac:dyDescent="0.25">
      <c r="A42" s="52"/>
      <c r="B42" s="62"/>
      <c r="C42" s="62"/>
      <c r="D42" s="62"/>
      <c r="E42" s="62"/>
      <c r="F42" s="62"/>
      <c r="G42" s="62"/>
      <c r="H42" s="196"/>
    </row>
    <row r="43" spans="1:22" ht="15" x14ac:dyDescent="0.25">
      <c r="A43" s="52"/>
      <c r="B43" s="62"/>
      <c r="C43" s="62"/>
      <c r="D43" s="62"/>
      <c r="E43" s="62"/>
      <c r="F43" s="62"/>
      <c r="G43" s="62"/>
      <c r="H43" s="196"/>
    </row>
    <row r="44" spans="1:22" ht="15" x14ac:dyDescent="0.25">
      <c r="A44" s="52"/>
      <c r="B44" s="62"/>
      <c r="C44" s="62"/>
      <c r="D44" s="62"/>
      <c r="E44" s="62"/>
      <c r="F44" s="62"/>
      <c r="G44" s="62"/>
      <c r="H44" s="196"/>
    </row>
    <row r="45" spans="1:22" ht="15" x14ac:dyDescent="0.25">
      <c r="A45" s="52"/>
      <c r="B45" s="62"/>
      <c r="C45" s="62"/>
      <c r="D45" s="62"/>
      <c r="E45" s="62"/>
      <c r="F45" s="62"/>
      <c r="G45" s="62"/>
      <c r="H45" s="196"/>
    </row>
    <row r="46" spans="1:22" ht="15" x14ac:dyDescent="0.25">
      <c r="A46" s="52"/>
      <c r="B46" s="62"/>
      <c r="C46" s="62"/>
      <c r="D46" s="62"/>
      <c r="E46" s="62"/>
      <c r="F46" s="62"/>
      <c r="G46" s="62"/>
      <c r="H46" s="196"/>
    </row>
    <row r="47" spans="1:22" ht="15" x14ac:dyDescent="0.25">
      <c r="A47" s="52"/>
      <c r="B47" s="62"/>
      <c r="C47" s="62"/>
      <c r="D47" s="62"/>
      <c r="E47" s="62"/>
      <c r="F47" s="62"/>
      <c r="G47" s="62"/>
      <c r="H47" s="196"/>
    </row>
    <row r="48" spans="1:22" ht="22.5" customHeight="1" x14ac:dyDescent="0.35">
      <c r="A48" s="62"/>
      <c r="B48" s="52"/>
      <c r="C48" s="62"/>
      <c r="D48" s="62"/>
      <c r="E48" s="62"/>
      <c r="F48" s="63"/>
      <c r="G48" s="62"/>
      <c r="H48" s="196"/>
    </row>
    <row r="49" spans="1:9" ht="48.75" customHeight="1" x14ac:dyDescent="0.2">
      <c r="A49" s="62"/>
      <c r="B49" s="62"/>
      <c r="C49" s="62"/>
      <c r="D49" s="62"/>
      <c r="E49" s="192"/>
      <c r="F49" s="192"/>
      <c r="G49" s="192"/>
      <c r="H49" s="197"/>
    </row>
    <row r="50" spans="1:9" ht="15" x14ac:dyDescent="0.25">
      <c r="A50" s="52"/>
      <c r="B50" s="62"/>
      <c r="C50" s="62"/>
      <c r="D50" s="62"/>
      <c r="E50" s="62"/>
      <c r="F50" s="62"/>
      <c r="G50" s="62"/>
      <c r="H50" s="196"/>
      <c r="I50" s="61"/>
    </row>
    <row r="51" spans="1:9" ht="15" x14ac:dyDescent="0.25">
      <c r="A51" s="52"/>
      <c r="B51" s="62"/>
      <c r="C51" s="62"/>
      <c r="D51" s="62"/>
      <c r="E51" s="62"/>
      <c r="F51" s="62"/>
      <c r="G51" s="62"/>
      <c r="H51" s="196"/>
      <c r="I51" s="61"/>
    </row>
    <row r="52" spans="1:9" ht="15" x14ac:dyDescent="0.25">
      <c r="A52" s="52"/>
      <c r="B52" s="62"/>
      <c r="C52" s="62"/>
      <c r="D52" s="62"/>
      <c r="E52" s="62"/>
      <c r="F52" s="62"/>
      <c r="G52" s="62"/>
      <c r="H52" s="196"/>
      <c r="I52" s="61"/>
    </row>
    <row r="53" spans="1:9" ht="15" x14ac:dyDescent="0.25">
      <c r="A53" s="52"/>
      <c r="B53" s="62"/>
      <c r="C53" s="62"/>
      <c r="D53" s="62"/>
      <c r="E53" s="62"/>
      <c r="F53" s="62"/>
      <c r="G53" s="62"/>
      <c r="H53" s="196"/>
      <c r="I53" s="61"/>
    </row>
    <row r="54" spans="1:9" ht="15" x14ac:dyDescent="0.25">
      <c r="A54" s="52"/>
      <c r="B54" s="62"/>
      <c r="C54" s="62"/>
      <c r="D54" s="62"/>
      <c r="E54" s="62"/>
      <c r="F54" s="62"/>
      <c r="G54" s="62"/>
      <c r="H54" s="196"/>
      <c r="I54" s="61"/>
    </row>
    <row r="55" spans="1:9" ht="15" x14ac:dyDescent="0.25">
      <c r="A55" s="52"/>
      <c r="B55" s="62"/>
      <c r="C55" s="62"/>
      <c r="D55" s="62"/>
      <c r="E55" s="62"/>
      <c r="F55" s="62"/>
      <c r="G55" s="62"/>
      <c r="H55" s="196"/>
      <c r="I55" s="61"/>
    </row>
    <row r="56" spans="1:9" ht="15" x14ac:dyDescent="0.25">
      <c r="A56" s="52"/>
      <c r="B56" s="62"/>
      <c r="C56" s="62"/>
      <c r="D56" s="62"/>
      <c r="E56" s="62"/>
      <c r="F56" s="62"/>
      <c r="G56" s="62"/>
      <c r="H56" s="196"/>
      <c r="I56" s="61"/>
    </row>
    <row r="57" spans="1:9" ht="15" x14ac:dyDescent="0.25">
      <c r="A57" s="52"/>
      <c r="B57" s="62"/>
      <c r="C57" s="62"/>
      <c r="D57" s="62"/>
      <c r="E57" s="62"/>
      <c r="F57" s="62"/>
      <c r="G57" s="62"/>
      <c r="H57" s="196"/>
      <c r="I57" s="61"/>
    </row>
    <row r="58" spans="1:9" ht="15" x14ac:dyDescent="0.25">
      <c r="A58" s="52"/>
      <c r="B58" s="62"/>
      <c r="C58" s="62"/>
      <c r="D58" s="62"/>
      <c r="E58" s="62"/>
      <c r="F58" s="62"/>
      <c r="G58" s="62"/>
      <c r="H58" s="196"/>
      <c r="I58" s="61"/>
    </row>
    <row r="59" spans="1:9" ht="15" x14ac:dyDescent="0.25">
      <c r="A59" s="52"/>
      <c r="B59" s="62"/>
      <c r="C59" s="62"/>
      <c r="D59" s="62"/>
      <c r="E59" s="62"/>
      <c r="F59" s="62"/>
      <c r="G59" s="62"/>
      <c r="H59" s="196"/>
      <c r="I59" s="61"/>
    </row>
    <row r="60" spans="1:9" ht="15" x14ac:dyDescent="0.25">
      <c r="A60" s="52"/>
      <c r="B60" s="62"/>
      <c r="C60" s="62"/>
      <c r="D60" s="62"/>
      <c r="E60" s="62"/>
      <c r="F60" s="62"/>
      <c r="G60" s="62"/>
      <c r="H60" s="196"/>
      <c r="I60" s="61"/>
    </row>
    <row r="61" spans="1:9" ht="15" x14ac:dyDescent="0.25">
      <c r="A61" s="62"/>
      <c r="B61" s="52"/>
      <c r="C61" s="62"/>
      <c r="D61" s="62"/>
      <c r="E61" s="62"/>
      <c r="F61" s="62"/>
      <c r="G61" s="62"/>
      <c r="H61" s="196"/>
      <c r="I61" s="61"/>
    </row>
    <row r="62" spans="1:9" x14ac:dyDescent="0.2">
      <c r="A62" s="62"/>
      <c r="B62" s="62"/>
      <c r="C62" s="62"/>
      <c r="D62" s="62"/>
      <c r="E62" s="62"/>
      <c r="F62" s="62"/>
      <c r="G62" s="62"/>
      <c r="H62" s="196"/>
      <c r="I62" s="61"/>
    </row>
    <row r="63" spans="1:9" x14ac:dyDescent="0.2">
      <c r="A63" s="62"/>
      <c r="B63" s="62"/>
      <c r="C63" s="62"/>
      <c r="D63" s="62"/>
      <c r="E63" s="62"/>
      <c r="F63" s="62"/>
      <c r="G63" s="62"/>
      <c r="H63" s="196"/>
      <c r="I63" s="61"/>
    </row>
    <row r="64" spans="1:9" x14ac:dyDescent="0.2">
      <c r="I64" s="61"/>
    </row>
    <row r="65" spans="1:9" x14ac:dyDescent="0.2">
      <c r="I65" s="61"/>
    </row>
    <row r="66" spans="1:9" x14ac:dyDescent="0.2">
      <c r="I66" s="61"/>
    </row>
    <row r="67" spans="1:9" x14ac:dyDescent="0.2">
      <c r="I67" s="61"/>
    </row>
    <row r="68" spans="1:9" x14ac:dyDescent="0.2">
      <c r="I68" s="61"/>
    </row>
    <row r="69" spans="1:9" x14ac:dyDescent="0.2">
      <c r="I69" s="61"/>
    </row>
    <row r="70" spans="1:9" x14ac:dyDescent="0.2">
      <c r="I70" s="61"/>
    </row>
    <row r="71" spans="1:9" x14ac:dyDescent="0.2">
      <c r="I71" s="61"/>
    </row>
    <row r="72" spans="1:9" ht="15" x14ac:dyDescent="0.25">
      <c r="A72" s="94"/>
      <c r="I72" s="61"/>
    </row>
    <row r="73" spans="1:9" x14ac:dyDescent="0.2">
      <c r="I73" s="61"/>
    </row>
    <row r="74" spans="1:9" x14ac:dyDescent="0.2">
      <c r="I74" s="61"/>
    </row>
    <row r="75" spans="1:9" x14ac:dyDescent="0.2">
      <c r="I75" s="61"/>
    </row>
    <row r="76" spans="1:9" x14ac:dyDescent="0.2">
      <c r="I76" s="61"/>
    </row>
    <row r="77" spans="1:9" x14ac:dyDescent="0.2">
      <c r="I77" s="61"/>
    </row>
    <row r="78" spans="1:9" x14ac:dyDescent="0.2">
      <c r="I78" s="61"/>
    </row>
    <row r="79" spans="1:9" x14ac:dyDescent="0.2">
      <c r="I79" s="61"/>
    </row>
    <row r="80" spans="1:9" x14ac:dyDescent="0.2">
      <c r="I80" s="61"/>
    </row>
    <row r="81" spans="9:9" x14ac:dyDescent="0.2">
      <c r="I81" s="61"/>
    </row>
    <row r="82" spans="9:9" x14ac:dyDescent="0.2">
      <c r="I82" s="61"/>
    </row>
    <row r="83" spans="9:9" x14ac:dyDescent="0.2">
      <c r="I83" s="61"/>
    </row>
    <row r="84" spans="9:9" x14ac:dyDescent="0.2">
      <c r="I84" s="61"/>
    </row>
    <row r="85" spans="9:9" x14ac:dyDescent="0.2">
      <c r="I85" s="61"/>
    </row>
    <row r="86" spans="9:9" x14ac:dyDescent="0.2">
      <c r="I86" s="61"/>
    </row>
    <row r="87" spans="9:9" x14ac:dyDescent="0.2">
      <c r="I87" s="61"/>
    </row>
    <row r="88" spans="9:9" x14ac:dyDescent="0.2">
      <c r="I88" s="61"/>
    </row>
    <row r="89" spans="9:9" x14ac:dyDescent="0.2">
      <c r="I89" s="61"/>
    </row>
    <row r="90" spans="9:9" x14ac:dyDescent="0.2">
      <c r="I90" s="61"/>
    </row>
    <row r="91" spans="9:9" x14ac:dyDescent="0.2">
      <c r="I91" s="61"/>
    </row>
    <row r="92" spans="9:9" x14ac:dyDescent="0.2">
      <c r="I92" s="61"/>
    </row>
    <row r="93" spans="9:9" x14ac:dyDescent="0.2">
      <c r="I93" s="61"/>
    </row>
    <row r="94" spans="9:9" x14ac:dyDescent="0.2">
      <c r="I94" s="61"/>
    </row>
    <row r="95" spans="9:9" x14ac:dyDescent="0.2">
      <c r="I95" s="61"/>
    </row>
    <row r="96" spans="9:9" x14ac:dyDescent="0.2">
      <c r="I96" s="61"/>
    </row>
    <row r="97" spans="9:9" x14ac:dyDescent="0.2">
      <c r="I97" s="61"/>
    </row>
    <row r="98" spans="9:9" x14ac:dyDescent="0.2">
      <c r="I98" s="61"/>
    </row>
    <row r="99" spans="9:9" x14ac:dyDescent="0.2">
      <c r="I99" s="61"/>
    </row>
    <row r="100" spans="9:9" x14ac:dyDescent="0.2">
      <c r="I100" s="61"/>
    </row>
    <row r="101" spans="9:9" x14ac:dyDescent="0.2">
      <c r="I101" s="61"/>
    </row>
    <row r="102" spans="9:9" x14ac:dyDescent="0.2">
      <c r="I102" s="61"/>
    </row>
    <row r="103" spans="9:9" x14ac:dyDescent="0.2">
      <c r="I103" s="61"/>
    </row>
    <row r="104" spans="9:9" x14ac:dyDescent="0.2">
      <c r="I104" s="61"/>
    </row>
    <row r="105" spans="9:9" x14ac:dyDescent="0.2">
      <c r="I105" s="61"/>
    </row>
    <row r="106" spans="9:9" x14ac:dyDescent="0.2">
      <c r="I106" s="61"/>
    </row>
    <row r="107" spans="9:9" x14ac:dyDescent="0.2">
      <c r="I107" s="61"/>
    </row>
    <row r="108" spans="9:9" x14ac:dyDescent="0.2">
      <c r="I108" s="61"/>
    </row>
    <row r="109" spans="9:9" x14ac:dyDescent="0.2">
      <c r="I109" s="61"/>
    </row>
    <row r="110" spans="9:9" x14ac:dyDescent="0.2">
      <c r="I110" s="61"/>
    </row>
    <row r="111" spans="9:9" x14ac:dyDescent="0.2">
      <c r="I111" s="61"/>
    </row>
    <row r="112" spans="9:9" x14ac:dyDescent="0.2">
      <c r="I112" s="61"/>
    </row>
    <row r="113" spans="9:9" x14ac:dyDescent="0.2">
      <c r="I113" s="61"/>
    </row>
    <row r="114" spans="9:9" x14ac:dyDescent="0.2">
      <c r="I114" s="61"/>
    </row>
    <row r="115" spans="9:9" x14ac:dyDescent="0.2">
      <c r="I115" s="61"/>
    </row>
    <row r="116" spans="9:9" x14ac:dyDescent="0.2">
      <c r="I116" s="61"/>
    </row>
    <row r="117" spans="9:9" x14ac:dyDescent="0.2">
      <c r="I117" s="61"/>
    </row>
    <row r="118" spans="9:9" x14ac:dyDescent="0.2">
      <c r="I118" s="61"/>
    </row>
    <row r="119" spans="9:9" x14ac:dyDescent="0.2">
      <c r="I119" s="61"/>
    </row>
    <row r="120" spans="9:9" x14ac:dyDescent="0.2">
      <c r="I120" s="61"/>
    </row>
    <row r="121" spans="9:9" x14ac:dyDescent="0.2">
      <c r="I121" s="61"/>
    </row>
    <row r="122" spans="9:9" x14ac:dyDescent="0.2">
      <c r="I122" s="61"/>
    </row>
    <row r="243" spans="1:1" ht="15" x14ac:dyDescent="0.25">
      <c r="A243" s="94"/>
    </row>
    <row r="244" spans="1:1" ht="15" x14ac:dyDescent="0.25">
      <c r="A244" s="94"/>
    </row>
    <row r="245" spans="1:1" ht="15" x14ac:dyDescent="0.25">
      <c r="A245" s="94"/>
    </row>
    <row r="246" spans="1:1" ht="15" x14ac:dyDescent="0.25">
      <c r="A246" s="94"/>
    </row>
    <row r="247" spans="1:1" ht="15" x14ac:dyDescent="0.25">
      <c r="A247" s="94"/>
    </row>
    <row r="248" spans="1:1" ht="15" x14ac:dyDescent="0.25">
      <c r="A248" s="94"/>
    </row>
    <row r="249" spans="1:1" ht="15" x14ac:dyDescent="0.25">
      <c r="A249" s="94"/>
    </row>
    <row r="250" spans="1:1" ht="15" x14ac:dyDescent="0.25">
      <c r="A250" s="94"/>
    </row>
    <row r="251" spans="1:1" ht="15" x14ac:dyDescent="0.25">
      <c r="A251" s="94"/>
    </row>
    <row r="252" spans="1:1" ht="15" x14ac:dyDescent="0.25">
      <c r="A252" s="94"/>
    </row>
    <row r="253" spans="1:1" ht="15" x14ac:dyDescent="0.25">
      <c r="A253" s="94"/>
    </row>
    <row r="254" spans="1:1" ht="15" x14ac:dyDescent="0.25">
      <c r="A254" s="94"/>
    </row>
    <row r="255" spans="1:1" ht="15" x14ac:dyDescent="0.25">
      <c r="A255" s="94"/>
    </row>
    <row r="256" spans="1:1" ht="15" x14ac:dyDescent="0.25">
      <c r="A256" s="94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3:V256"/>
  <sheetViews>
    <sheetView zoomScale="82" zoomScaleNormal="82" workbookViewId="0">
      <selection activeCell="F30" sqref="A11:F30"/>
    </sheetView>
  </sheetViews>
  <sheetFormatPr defaultRowHeight="14.25" x14ac:dyDescent="0.2"/>
  <cols>
    <col min="1" max="1" width="11.75" customWidth="1"/>
    <col min="2" max="4" width="10.375" customWidth="1"/>
    <col min="5" max="5" width="13" customWidth="1"/>
    <col min="6" max="6" width="14.25" customWidth="1"/>
    <col min="7" max="7" width="14.375" customWidth="1"/>
    <col min="8" max="9" width="11.125" customWidth="1"/>
    <col min="12" max="12" width="6.375" customWidth="1"/>
  </cols>
  <sheetData>
    <row r="3" spans="1:22" x14ac:dyDescent="0.2">
      <c r="A3" s="3" t="e">
        <f>#REF!+#REF!</f>
        <v>#REF!</v>
      </c>
    </row>
    <row r="7" spans="1:22" s="57" customFormat="1" ht="18.75" x14ac:dyDescent="0.3">
      <c r="A7" s="74" t="s">
        <v>109</v>
      </c>
      <c r="B7" s="75"/>
      <c r="C7" s="75"/>
      <c r="D7" s="75"/>
      <c r="E7" s="75"/>
    </row>
    <row r="10" spans="1:22" ht="18.75" x14ac:dyDescent="0.3">
      <c r="A10" s="100" t="s">
        <v>10</v>
      </c>
      <c r="B10" s="101" t="s">
        <v>11</v>
      </c>
      <c r="C10" s="101" t="s">
        <v>12</v>
      </c>
      <c r="D10" s="101" t="s">
        <v>13</v>
      </c>
      <c r="E10" s="101" t="s">
        <v>14</v>
      </c>
      <c r="F10" s="101" t="s">
        <v>15</v>
      </c>
      <c r="G10" s="101" t="s">
        <v>16</v>
      </c>
      <c r="H10" s="101" t="s">
        <v>17</v>
      </c>
      <c r="L10" s="124"/>
      <c r="M10" s="124"/>
      <c r="N10" s="125"/>
      <c r="O10" s="124"/>
      <c r="P10" s="124"/>
      <c r="Q10" s="124"/>
      <c r="R10" s="124"/>
      <c r="S10" s="124"/>
      <c r="T10" s="124"/>
      <c r="U10" s="124"/>
      <c r="V10" s="124"/>
    </row>
    <row r="11" spans="1:22" ht="18.75" x14ac:dyDescent="0.3">
      <c r="A11" s="55" t="s">
        <v>183</v>
      </c>
      <c r="B11" s="56"/>
      <c r="C11" s="56"/>
      <c r="D11" s="56"/>
      <c r="E11" s="56"/>
      <c r="F11" s="56"/>
      <c r="G11" s="56"/>
      <c r="H11" s="56"/>
      <c r="L11" s="124"/>
      <c r="M11" s="124"/>
      <c r="N11" s="124"/>
      <c r="O11" s="124"/>
      <c r="P11" s="124"/>
      <c r="Q11" s="126"/>
      <c r="R11" s="126"/>
      <c r="S11" s="124"/>
      <c r="T11" s="124"/>
      <c r="U11" s="124"/>
      <c r="V11" s="124"/>
    </row>
    <row r="12" spans="1:22" ht="15" x14ac:dyDescent="0.25">
      <c r="D12" s="50" t="s">
        <v>93</v>
      </c>
      <c r="E12" s="50" t="s">
        <v>94</v>
      </c>
      <c r="L12" s="124"/>
      <c r="M12" s="124"/>
      <c r="N12" s="126"/>
      <c r="O12" s="126"/>
      <c r="P12" s="126"/>
      <c r="Q12" s="127"/>
      <c r="R12" s="124"/>
      <c r="S12" s="124"/>
      <c r="T12" s="124"/>
      <c r="U12" s="124"/>
      <c r="V12" s="124"/>
    </row>
    <row r="13" spans="1:22" ht="15" x14ac:dyDescent="0.25">
      <c r="A13" s="9" t="s">
        <v>92</v>
      </c>
      <c r="B13" s="9"/>
      <c r="C13" s="9"/>
      <c r="D13" s="3">
        <f>(('Empirical data'!F154-'Empirical data'!D5)*1440)</f>
        <v>128.39999999999992</v>
      </c>
      <c r="E13" t="s">
        <v>99</v>
      </c>
      <c r="L13" s="124"/>
      <c r="M13" s="124"/>
      <c r="N13" s="126"/>
      <c r="O13" s="126"/>
      <c r="P13" s="126"/>
      <c r="Q13" s="124"/>
      <c r="R13" s="124"/>
      <c r="S13" s="124"/>
      <c r="T13" s="124"/>
      <c r="U13" s="124"/>
      <c r="V13" s="124"/>
    </row>
    <row r="14" spans="1:22" ht="15" x14ac:dyDescent="0.25">
      <c r="A14" s="9" t="s">
        <v>90</v>
      </c>
      <c r="B14" s="9"/>
      <c r="C14" s="9"/>
      <c r="D14">
        <f>'Empirical data'!A156</f>
        <v>150</v>
      </c>
      <c r="E14" t="s">
        <v>100</v>
      </c>
      <c r="L14" s="124"/>
      <c r="M14" s="124"/>
      <c r="N14" s="126"/>
      <c r="O14" s="126"/>
      <c r="P14" s="126"/>
      <c r="Q14" s="127"/>
      <c r="R14" s="124"/>
      <c r="S14" s="124"/>
      <c r="T14" s="124"/>
      <c r="U14" s="124"/>
      <c r="V14" s="124"/>
    </row>
    <row r="15" spans="1:22" ht="15" x14ac:dyDescent="0.25">
      <c r="A15" s="9" t="s">
        <v>91</v>
      </c>
      <c r="B15" s="9"/>
      <c r="C15" s="9"/>
      <c r="D15" s="3">
        <f>SUM('Empirical data'!C5:C154)</f>
        <v>125.98333333333328</v>
      </c>
      <c r="E15" t="s">
        <v>99</v>
      </c>
      <c r="L15" s="124"/>
      <c r="M15" s="124"/>
      <c r="N15" s="126"/>
      <c r="O15" s="126"/>
      <c r="P15" s="126"/>
      <c r="Q15" s="124"/>
      <c r="R15" s="124"/>
      <c r="S15" s="124"/>
      <c r="T15" s="124"/>
      <c r="U15" s="124"/>
      <c r="V15" s="124"/>
    </row>
    <row r="16" spans="1:22" ht="22.5" customHeight="1" x14ac:dyDescent="0.35">
      <c r="A16" s="102" t="s">
        <v>95</v>
      </c>
      <c r="B16" s="101"/>
      <c r="C16" s="9"/>
      <c r="L16" s="124"/>
      <c r="M16" s="124"/>
      <c r="N16" s="128"/>
      <c r="O16" s="124"/>
      <c r="P16" s="124"/>
      <c r="Q16" s="124"/>
      <c r="R16" s="124"/>
      <c r="S16" s="124"/>
      <c r="T16" s="124"/>
      <c r="U16" s="124"/>
      <c r="V16" s="124"/>
    </row>
    <row r="17" spans="1:22" ht="23.25" hidden="1" x14ac:dyDescent="0.35">
      <c r="A17" s="58" t="s">
        <v>95</v>
      </c>
      <c r="B17" s="56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</row>
    <row r="18" spans="1:22" ht="39.75" customHeight="1" x14ac:dyDescent="0.2">
      <c r="E18" s="103" t="s">
        <v>104</v>
      </c>
      <c r="F18" s="103" t="s">
        <v>102</v>
      </c>
      <c r="G18" s="103" t="s">
        <v>101</v>
      </c>
      <c r="H18" s="103" t="s">
        <v>105</v>
      </c>
      <c r="L18" s="124"/>
      <c r="M18" s="124"/>
      <c r="N18" s="124"/>
      <c r="O18" s="124"/>
      <c r="P18" s="124"/>
      <c r="Q18" s="124"/>
      <c r="R18" s="129"/>
      <c r="S18" s="129"/>
      <c r="T18" s="129"/>
      <c r="U18" s="129"/>
      <c r="V18" s="124"/>
    </row>
    <row r="19" spans="1:22" ht="3" hidden="1" customHeight="1" x14ac:dyDescent="0.25">
      <c r="E19" s="73" t="s">
        <v>104</v>
      </c>
      <c r="F19" s="73" t="s">
        <v>102</v>
      </c>
      <c r="G19" s="73" t="s">
        <v>101</v>
      </c>
      <c r="H19" s="73" t="s">
        <v>105</v>
      </c>
      <c r="J19" s="20"/>
      <c r="L19" s="124"/>
      <c r="M19" s="124"/>
      <c r="N19" s="126"/>
      <c r="O19" s="124"/>
      <c r="P19" s="124"/>
      <c r="Q19" s="124"/>
      <c r="R19" s="121"/>
      <c r="S19" s="121"/>
      <c r="T19" s="121"/>
      <c r="U19" s="130"/>
      <c r="V19" s="124"/>
    </row>
    <row r="20" spans="1:22" ht="15" x14ac:dyDescent="0.25">
      <c r="A20" s="9" t="s">
        <v>96</v>
      </c>
      <c r="E20" s="1">
        <f>D15</f>
        <v>125.98333333333328</v>
      </c>
      <c r="F20" s="1">
        <f>'Empirical data'!C158</f>
        <v>0.8455257270693507</v>
      </c>
      <c r="G20" s="1">
        <f>D14/D15</f>
        <v>1.1906336817039296</v>
      </c>
      <c r="H20" s="60"/>
      <c r="L20" s="124"/>
      <c r="M20" s="124"/>
      <c r="N20" s="126"/>
      <c r="O20" s="124"/>
      <c r="P20" s="124"/>
      <c r="Q20" s="124"/>
      <c r="R20" s="121"/>
      <c r="S20" s="121"/>
      <c r="T20" s="121"/>
      <c r="U20" s="130"/>
      <c r="V20" s="124"/>
    </row>
    <row r="21" spans="1:22" ht="15" x14ac:dyDescent="0.25">
      <c r="A21" s="9" t="s">
        <v>97</v>
      </c>
      <c r="E21" s="1">
        <f>'Empirical data'!J156</f>
        <v>55.700000000000472</v>
      </c>
      <c r="F21" s="1">
        <f>'Empirical data'!J158</f>
        <v>0.38744444444444714</v>
      </c>
      <c r="G21" s="1">
        <f>D14/E21</f>
        <v>2.6929982046678407</v>
      </c>
      <c r="H21" s="60"/>
      <c r="L21" s="124"/>
      <c r="M21" s="124"/>
      <c r="N21" s="126"/>
      <c r="O21" s="124"/>
      <c r="P21" s="124"/>
      <c r="Q21" s="124"/>
      <c r="R21" s="121"/>
      <c r="S21" s="121"/>
      <c r="T21" s="122"/>
      <c r="U21" s="130"/>
      <c r="V21" s="124"/>
    </row>
    <row r="22" spans="1:22" ht="15" x14ac:dyDescent="0.25">
      <c r="A22" s="9" t="s">
        <v>103</v>
      </c>
      <c r="E22" s="1">
        <f>'Empirical data'!H156</f>
        <v>104.95000000000002</v>
      </c>
      <c r="F22" s="1">
        <f>'Empirical data'!H158</f>
        <v>0.69966666666666677</v>
      </c>
      <c r="G22" s="4">
        <v>0</v>
      </c>
      <c r="H22" s="60"/>
      <c r="L22" s="124"/>
      <c r="M22" s="124"/>
      <c r="N22" s="126"/>
      <c r="O22" s="124"/>
      <c r="P22" s="124"/>
      <c r="Q22" s="124"/>
      <c r="R22" s="122"/>
      <c r="S22" s="121"/>
      <c r="T22" s="122"/>
      <c r="U22" s="130"/>
      <c r="V22" s="124"/>
    </row>
    <row r="23" spans="1:22" ht="15" x14ac:dyDescent="0.25">
      <c r="A23" s="9" t="s">
        <v>182</v>
      </c>
      <c r="E23" s="4">
        <v>115</v>
      </c>
      <c r="F23" s="1">
        <v>0</v>
      </c>
      <c r="G23" s="4">
        <v>0</v>
      </c>
      <c r="H23" s="60"/>
      <c r="L23" s="124"/>
      <c r="M23" s="124"/>
      <c r="N23" s="126"/>
      <c r="O23" s="124"/>
      <c r="P23" s="124"/>
      <c r="Q23" s="124"/>
      <c r="R23" s="121"/>
      <c r="S23" s="122"/>
      <c r="T23" s="122"/>
      <c r="U23" s="130"/>
      <c r="V23" s="124"/>
    </row>
    <row r="24" spans="1:22" ht="15" x14ac:dyDescent="0.25">
      <c r="A24" s="9" t="s">
        <v>63</v>
      </c>
      <c r="E24" s="1">
        <v>0</v>
      </c>
      <c r="F24" s="4">
        <v>0</v>
      </c>
      <c r="G24" s="4">
        <v>0</v>
      </c>
      <c r="H24" s="60">
        <f>E23/D14</f>
        <v>0.76666666666666672</v>
      </c>
      <c r="L24" s="124"/>
      <c r="M24" s="124"/>
      <c r="N24" s="126"/>
      <c r="O24" s="124"/>
      <c r="P24" s="124"/>
      <c r="Q24" s="124"/>
      <c r="R24" s="121"/>
      <c r="S24" s="122"/>
      <c r="T24" s="122"/>
      <c r="U24" s="130"/>
      <c r="V24" s="124"/>
    </row>
    <row r="25" spans="1:22" ht="15" x14ac:dyDescent="0.25">
      <c r="A25" s="9" t="s">
        <v>66</v>
      </c>
      <c r="E25" s="1">
        <f>'Empirical data'!H160</f>
        <v>2.7166666666665584</v>
      </c>
      <c r="F25" s="4">
        <v>0</v>
      </c>
      <c r="G25" s="4">
        <v>0</v>
      </c>
      <c r="H25" s="60"/>
      <c r="L25" s="124"/>
      <c r="M25" s="124"/>
      <c r="N25" s="126"/>
      <c r="O25" s="124"/>
      <c r="P25" s="124"/>
      <c r="Q25" s="124"/>
      <c r="R25" s="121"/>
      <c r="S25" s="121"/>
      <c r="T25" s="122"/>
      <c r="U25" s="130"/>
      <c r="V25" s="124"/>
    </row>
    <row r="26" spans="1:22" ht="15" x14ac:dyDescent="0.25">
      <c r="A26" s="9" t="s">
        <v>108</v>
      </c>
      <c r="E26" s="1">
        <v>0</v>
      </c>
      <c r="F26" s="93">
        <f>(F20/F21)^2/1-(F20/F21)</f>
        <v>2.5801829280776043</v>
      </c>
      <c r="G26" s="4">
        <v>0</v>
      </c>
      <c r="H26" s="60"/>
      <c r="L26" s="124"/>
      <c r="M26" s="124"/>
      <c r="N26" s="126"/>
      <c r="O26" s="124"/>
      <c r="P26" s="124"/>
      <c r="Q26" s="124"/>
      <c r="R26" s="121"/>
      <c r="S26" s="121"/>
      <c r="T26" s="122"/>
      <c r="U26" s="130"/>
      <c r="V26" s="124"/>
    </row>
    <row r="27" spans="1:22" ht="15" x14ac:dyDescent="0.25">
      <c r="A27" s="9" t="s">
        <v>106</v>
      </c>
      <c r="E27" s="1">
        <f>'Empirical data'!N156</f>
        <v>70.933333333332641</v>
      </c>
      <c r="F27" s="1">
        <f>'Empirical data'!N158</f>
        <v>0.47288888888888431</v>
      </c>
      <c r="G27" s="4">
        <v>0</v>
      </c>
      <c r="H27" s="60">
        <f>E27/D13</f>
        <v>0.55244029075804268</v>
      </c>
      <c r="L27" s="124"/>
      <c r="M27" s="124"/>
      <c r="N27" s="126"/>
      <c r="O27" s="124"/>
      <c r="P27" s="124"/>
      <c r="Q27" s="124"/>
      <c r="R27" s="121"/>
      <c r="S27" s="122"/>
      <c r="T27" s="122"/>
      <c r="U27" s="130"/>
      <c r="V27" s="124"/>
    </row>
    <row r="28" spans="1:22" ht="15" x14ac:dyDescent="0.25">
      <c r="A28" s="9" t="s">
        <v>69</v>
      </c>
      <c r="E28" s="1">
        <v>0.55000000000000004</v>
      </c>
      <c r="F28" s="4">
        <v>0</v>
      </c>
      <c r="G28" s="4">
        <v>0</v>
      </c>
      <c r="H28" s="60"/>
      <c r="L28" s="124"/>
      <c r="M28" s="124"/>
      <c r="N28" s="126"/>
      <c r="O28" s="124"/>
      <c r="P28" s="124"/>
      <c r="Q28" s="124"/>
      <c r="R28" s="121"/>
      <c r="S28" s="122"/>
      <c r="T28" s="122"/>
      <c r="U28" s="130"/>
      <c r="V28" s="124"/>
    </row>
    <row r="29" spans="1:22" ht="15" x14ac:dyDescent="0.25">
      <c r="A29" s="9" t="s">
        <v>70</v>
      </c>
      <c r="E29" s="1">
        <f>1-E28</f>
        <v>0.44999999999999996</v>
      </c>
      <c r="F29" s="4">
        <v>0</v>
      </c>
      <c r="G29" s="4">
        <v>0</v>
      </c>
      <c r="H29" s="60"/>
      <c r="L29" s="124"/>
      <c r="M29" s="124"/>
      <c r="N29" s="126"/>
      <c r="O29" s="124"/>
      <c r="P29" s="124"/>
      <c r="Q29" s="124"/>
      <c r="R29" s="121"/>
      <c r="S29" s="121"/>
      <c r="T29" s="122"/>
      <c r="U29" s="130"/>
      <c r="V29" s="124"/>
    </row>
    <row r="30" spans="1:22" ht="15" x14ac:dyDescent="0.25">
      <c r="A30" s="9" t="s">
        <v>107</v>
      </c>
      <c r="E30" s="1">
        <f>'Empirical data'!L156</f>
        <v>179.51666666666614</v>
      </c>
      <c r="F30" s="1">
        <f>'Empirical data'!L158</f>
        <v>1.1967777777777742</v>
      </c>
      <c r="G30" s="4">
        <v>0</v>
      </c>
      <c r="H30" s="60"/>
      <c r="I30" s="60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</row>
    <row r="31" spans="1:22" x14ac:dyDescent="0.2"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</row>
    <row r="32" spans="1:22" x14ac:dyDescent="0.2">
      <c r="I32" s="61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</row>
    <row r="33" spans="1:22" x14ac:dyDescent="0.2">
      <c r="I33" s="61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</row>
    <row r="34" spans="1:22" ht="23.25" x14ac:dyDescent="0.35">
      <c r="A34" s="58" t="s">
        <v>110</v>
      </c>
      <c r="B34" s="56"/>
      <c r="C34" s="56"/>
      <c r="D34" s="56"/>
      <c r="I34" s="61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</row>
    <row r="35" spans="1:22" ht="20.25" customHeight="1" x14ac:dyDescent="0.35">
      <c r="A35" s="63"/>
      <c r="B35" s="62"/>
      <c r="C35" s="62"/>
      <c r="D35" s="62"/>
      <c r="E35" s="23"/>
      <c r="F35" s="65" t="s">
        <v>114</v>
      </c>
      <c r="G35" s="23"/>
      <c r="H35" s="23"/>
      <c r="I35" s="61"/>
    </row>
    <row r="36" spans="1:22" ht="44.25" customHeight="1" x14ac:dyDescent="0.2">
      <c r="E36" s="73" t="s">
        <v>104</v>
      </c>
      <c r="F36" s="73" t="s">
        <v>102</v>
      </c>
      <c r="G36" s="73" t="s">
        <v>101</v>
      </c>
      <c r="H36" s="73" t="s">
        <v>105</v>
      </c>
      <c r="M36" s="59"/>
      <c r="N36" s="59"/>
      <c r="O36" s="59"/>
      <c r="P36" s="59"/>
    </row>
    <row r="37" spans="1:22" ht="15" x14ac:dyDescent="0.25">
      <c r="A37" s="9" t="s">
        <v>96</v>
      </c>
    </row>
    <row r="38" spans="1:22" ht="15" x14ac:dyDescent="0.25">
      <c r="A38" s="9" t="s">
        <v>97</v>
      </c>
    </row>
    <row r="39" spans="1:22" ht="15" x14ac:dyDescent="0.25">
      <c r="A39" s="9" t="s">
        <v>103</v>
      </c>
    </row>
    <row r="40" spans="1:22" ht="15" x14ac:dyDescent="0.25">
      <c r="A40" s="9" t="s">
        <v>98</v>
      </c>
    </row>
    <row r="41" spans="1:22" ht="15" x14ac:dyDescent="0.25">
      <c r="A41" s="9" t="s">
        <v>63</v>
      </c>
    </row>
    <row r="42" spans="1:22" ht="15" x14ac:dyDescent="0.25">
      <c r="A42" s="9" t="s">
        <v>66</v>
      </c>
    </row>
    <row r="43" spans="1:22" ht="15" x14ac:dyDescent="0.25">
      <c r="A43" s="9" t="s">
        <v>108</v>
      </c>
    </row>
    <row r="44" spans="1:22" ht="15" x14ac:dyDescent="0.25">
      <c r="A44" s="9" t="s">
        <v>106</v>
      </c>
    </row>
    <row r="45" spans="1:22" ht="15" x14ac:dyDescent="0.25">
      <c r="A45" s="9" t="s">
        <v>69</v>
      </c>
    </row>
    <row r="46" spans="1:22" ht="15" x14ac:dyDescent="0.25">
      <c r="A46" s="9" t="s">
        <v>70</v>
      </c>
    </row>
    <row r="47" spans="1:22" ht="15" x14ac:dyDescent="0.25">
      <c r="A47" s="9" t="s">
        <v>107</v>
      </c>
    </row>
    <row r="48" spans="1:22" ht="22.5" customHeight="1" x14ac:dyDescent="0.35">
      <c r="B48" s="9"/>
      <c r="E48" s="64"/>
      <c r="F48" s="66" t="s">
        <v>115</v>
      </c>
      <c r="G48" s="64"/>
      <c r="H48" s="64"/>
    </row>
    <row r="49" spans="1:9" ht="48.75" customHeight="1" x14ac:dyDescent="0.2">
      <c r="E49" s="73" t="s">
        <v>104</v>
      </c>
      <c r="F49" s="73" t="s">
        <v>102</v>
      </c>
      <c r="G49" s="73" t="s">
        <v>101</v>
      </c>
      <c r="H49" s="73" t="s">
        <v>105</v>
      </c>
    </row>
    <row r="50" spans="1:9" ht="15" x14ac:dyDescent="0.25">
      <c r="A50" s="9" t="s">
        <v>111</v>
      </c>
      <c r="I50" s="61"/>
    </row>
    <row r="51" spans="1:9" ht="15" x14ac:dyDescent="0.25">
      <c r="A51" s="9" t="s">
        <v>97</v>
      </c>
      <c r="I51" s="61"/>
    </row>
    <row r="52" spans="1:9" ht="15" x14ac:dyDescent="0.25">
      <c r="A52" s="9" t="s">
        <v>103</v>
      </c>
      <c r="I52" s="61"/>
    </row>
    <row r="53" spans="1:9" ht="15" x14ac:dyDescent="0.25">
      <c r="A53" s="9" t="s">
        <v>98</v>
      </c>
      <c r="I53" s="61"/>
    </row>
    <row r="54" spans="1:9" ht="15" x14ac:dyDescent="0.25">
      <c r="A54" s="9" t="s">
        <v>63</v>
      </c>
      <c r="I54" s="61"/>
    </row>
    <row r="55" spans="1:9" ht="15" x14ac:dyDescent="0.25">
      <c r="A55" s="9" t="s">
        <v>66</v>
      </c>
      <c r="I55" s="61"/>
    </row>
    <row r="56" spans="1:9" ht="15" x14ac:dyDescent="0.25">
      <c r="A56" s="9" t="s">
        <v>108</v>
      </c>
      <c r="I56" s="61"/>
    </row>
    <row r="57" spans="1:9" ht="15" x14ac:dyDescent="0.25">
      <c r="A57" s="9" t="s">
        <v>106</v>
      </c>
      <c r="I57" s="61"/>
    </row>
    <row r="58" spans="1:9" ht="15" x14ac:dyDescent="0.25">
      <c r="A58" s="9" t="s">
        <v>69</v>
      </c>
      <c r="I58" s="61"/>
    </row>
    <row r="59" spans="1:9" ht="15" x14ac:dyDescent="0.25">
      <c r="A59" s="9" t="s">
        <v>70</v>
      </c>
      <c r="I59" s="61"/>
    </row>
    <row r="60" spans="1:9" ht="15" x14ac:dyDescent="0.25">
      <c r="A60" s="9" t="s">
        <v>107</v>
      </c>
      <c r="I60" s="61"/>
    </row>
    <row r="61" spans="1:9" ht="15" x14ac:dyDescent="0.25">
      <c r="B61" s="9"/>
      <c r="I61" s="61"/>
    </row>
    <row r="62" spans="1:9" x14ac:dyDescent="0.2">
      <c r="I62" s="61"/>
    </row>
    <row r="63" spans="1:9" x14ac:dyDescent="0.2">
      <c r="I63" s="61"/>
    </row>
    <row r="64" spans="1:9" x14ac:dyDescent="0.2">
      <c r="I64" s="61"/>
    </row>
    <row r="65" spans="1:9" x14ac:dyDescent="0.2">
      <c r="I65" s="61"/>
    </row>
    <row r="66" spans="1:9" x14ac:dyDescent="0.2">
      <c r="I66" s="61"/>
    </row>
    <row r="67" spans="1:9" x14ac:dyDescent="0.2">
      <c r="I67" s="61"/>
    </row>
    <row r="68" spans="1:9" x14ac:dyDescent="0.2">
      <c r="I68" s="61"/>
    </row>
    <row r="69" spans="1:9" x14ac:dyDescent="0.2">
      <c r="I69" s="61"/>
    </row>
    <row r="70" spans="1:9" x14ac:dyDescent="0.2">
      <c r="I70" s="61"/>
    </row>
    <row r="71" spans="1:9" x14ac:dyDescent="0.2">
      <c r="I71" s="61"/>
    </row>
    <row r="72" spans="1:9" ht="15" x14ac:dyDescent="0.25">
      <c r="A72" s="9"/>
      <c r="I72" s="61"/>
    </row>
    <row r="73" spans="1:9" x14ac:dyDescent="0.2">
      <c r="I73" s="61"/>
    </row>
    <row r="74" spans="1:9" x14ac:dyDescent="0.2">
      <c r="I74" s="61"/>
    </row>
    <row r="75" spans="1:9" x14ac:dyDescent="0.2">
      <c r="I75" s="61"/>
    </row>
    <row r="76" spans="1:9" x14ac:dyDescent="0.2">
      <c r="I76" s="61"/>
    </row>
    <row r="77" spans="1:9" x14ac:dyDescent="0.2">
      <c r="I77" s="61"/>
    </row>
    <row r="78" spans="1:9" x14ac:dyDescent="0.2">
      <c r="I78" s="61"/>
    </row>
    <row r="79" spans="1:9" x14ac:dyDescent="0.2">
      <c r="I79" s="61"/>
    </row>
    <row r="80" spans="1:9" x14ac:dyDescent="0.2">
      <c r="I80" s="61"/>
    </row>
    <row r="81" spans="9:9" x14ac:dyDescent="0.2">
      <c r="I81" s="61"/>
    </row>
    <row r="82" spans="9:9" x14ac:dyDescent="0.2">
      <c r="I82" s="61"/>
    </row>
    <row r="83" spans="9:9" x14ac:dyDescent="0.2">
      <c r="I83" s="61"/>
    </row>
    <row r="84" spans="9:9" x14ac:dyDescent="0.2">
      <c r="I84" s="61"/>
    </row>
    <row r="85" spans="9:9" x14ac:dyDescent="0.2">
      <c r="I85" s="61"/>
    </row>
    <row r="86" spans="9:9" x14ac:dyDescent="0.2">
      <c r="I86" s="61"/>
    </row>
    <row r="87" spans="9:9" x14ac:dyDescent="0.2">
      <c r="I87" s="61"/>
    </row>
    <row r="88" spans="9:9" x14ac:dyDescent="0.2">
      <c r="I88" s="61"/>
    </row>
    <row r="89" spans="9:9" x14ac:dyDescent="0.2">
      <c r="I89" s="61"/>
    </row>
    <row r="90" spans="9:9" x14ac:dyDescent="0.2">
      <c r="I90" s="61"/>
    </row>
    <row r="91" spans="9:9" x14ac:dyDescent="0.2">
      <c r="I91" s="61"/>
    </row>
    <row r="92" spans="9:9" x14ac:dyDescent="0.2">
      <c r="I92" s="61"/>
    </row>
    <row r="93" spans="9:9" x14ac:dyDescent="0.2">
      <c r="I93" s="61"/>
    </row>
    <row r="94" spans="9:9" x14ac:dyDescent="0.2">
      <c r="I94" s="61"/>
    </row>
    <row r="95" spans="9:9" x14ac:dyDescent="0.2">
      <c r="I95" s="61"/>
    </row>
    <row r="96" spans="9:9" x14ac:dyDescent="0.2">
      <c r="I96" s="61"/>
    </row>
    <row r="97" spans="9:9" x14ac:dyDescent="0.2">
      <c r="I97" s="61"/>
    </row>
    <row r="98" spans="9:9" x14ac:dyDescent="0.2">
      <c r="I98" s="61"/>
    </row>
    <row r="99" spans="9:9" x14ac:dyDescent="0.2">
      <c r="I99" s="61"/>
    </row>
    <row r="100" spans="9:9" x14ac:dyDescent="0.2">
      <c r="I100" s="61"/>
    </row>
    <row r="101" spans="9:9" x14ac:dyDescent="0.2">
      <c r="I101" s="61"/>
    </row>
    <row r="102" spans="9:9" x14ac:dyDescent="0.2">
      <c r="I102" s="61"/>
    </row>
    <row r="103" spans="9:9" x14ac:dyDescent="0.2">
      <c r="I103" s="61"/>
    </row>
    <row r="104" spans="9:9" x14ac:dyDescent="0.2">
      <c r="I104" s="61"/>
    </row>
    <row r="105" spans="9:9" x14ac:dyDescent="0.2">
      <c r="I105" s="61"/>
    </row>
    <row r="106" spans="9:9" x14ac:dyDescent="0.2">
      <c r="I106" s="61"/>
    </row>
    <row r="107" spans="9:9" x14ac:dyDescent="0.2">
      <c r="I107" s="61"/>
    </row>
    <row r="108" spans="9:9" x14ac:dyDescent="0.2">
      <c r="I108" s="61"/>
    </row>
    <row r="109" spans="9:9" x14ac:dyDescent="0.2">
      <c r="I109" s="61"/>
    </row>
    <row r="110" spans="9:9" x14ac:dyDescent="0.2">
      <c r="I110" s="61"/>
    </row>
    <row r="111" spans="9:9" x14ac:dyDescent="0.2">
      <c r="I111" s="61"/>
    </row>
    <row r="112" spans="9:9" x14ac:dyDescent="0.2">
      <c r="I112" s="61"/>
    </row>
    <row r="113" spans="9:9" x14ac:dyDescent="0.2">
      <c r="I113" s="61"/>
    </row>
    <row r="114" spans="9:9" x14ac:dyDescent="0.2">
      <c r="I114" s="61"/>
    </row>
    <row r="115" spans="9:9" x14ac:dyDescent="0.2">
      <c r="I115" s="61"/>
    </row>
    <row r="116" spans="9:9" x14ac:dyDescent="0.2">
      <c r="I116" s="61"/>
    </row>
    <row r="117" spans="9:9" x14ac:dyDescent="0.2">
      <c r="I117" s="61"/>
    </row>
    <row r="118" spans="9:9" x14ac:dyDescent="0.2">
      <c r="I118" s="61"/>
    </row>
    <row r="119" spans="9:9" x14ac:dyDescent="0.2">
      <c r="I119" s="61"/>
    </row>
    <row r="120" spans="9:9" x14ac:dyDescent="0.2">
      <c r="I120" s="61"/>
    </row>
    <row r="121" spans="9:9" x14ac:dyDescent="0.2">
      <c r="I121" s="61"/>
    </row>
    <row r="122" spans="9:9" x14ac:dyDescent="0.2">
      <c r="I122" s="61"/>
    </row>
    <row r="240" spans="1:1" x14ac:dyDescent="0.2">
      <c r="A240" t="s">
        <v>74</v>
      </c>
    </row>
    <row r="241" spans="1:9" x14ac:dyDescent="0.2">
      <c r="G241" t="s">
        <v>72</v>
      </c>
      <c r="I241" t="s">
        <v>73</v>
      </c>
    </row>
    <row r="243" spans="1:9" ht="15" x14ac:dyDescent="0.25">
      <c r="A243" s="9" t="s">
        <v>58</v>
      </c>
    </row>
    <row r="244" spans="1:9" ht="15" x14ac:dyDescent="0.25">
      <c r="A244" s="9" t="s">
        <v>59</v>
      </c>
    </row>
    <row r="245" spans="1:9" ht="15" x14ac:dyDescent="0.25">
      <c r="A245" s="9" t="s">
        <v>60</v>
      </c>
    </row>
    <row r="246" spans="1:9" ht="15" x14ac:dyDescent="0.25">
      <c r="A246" s="9" t="s">
        <v>61</v>
      </c>
    </row>
    <row r="247" spans="1:9" ht="15" x14ac:dyDescent="0.25">
      <c r="A247" s="9" t="s">
        <v>62</v>
      </c>
    </row>
    <row r="248" spans="1:9" ht="15" x14ac:dyDescent="0.25">
      <c r="A248" s="9" t="s">
        <v>63</v>
      </c>
    </row>
    <row r="249" spans="1:9" ht="15" x14ac:dyDescent="0.25">
      <c r="A249" s="9" t="s">
        <v>64</v>
      </c>
    </row>
    <row r="250" spans="1:9" ht="15" x14ac:dyDescent="0.25">
      <c r="A250" s="9" t="s">
        <v>65</v>
      </c>
    </row>
    <row r="251" spans="1:9" ht="15" x14ac:dyDescent="0.25">
      <c r="A251" s="9" t="s">
        <v>66</v>
      </c>
    </row>
    <row r="252" spans="1:9" ht="15" x14ac:dyDescent="0.25">
      <c r="A252" s="9" t="s">
        <v>67</v>
      </c>
    </row>
    <row r="253" spans="1:9" ht="15" x14ac:dyDescent="0.25">
      <c r="A253" s="9" t="s">
        <v>68</v>
      </c>
    </row>
    <row r="254" spans="1:9" ht="15" x14ac:dyDescent="0.25">
      <c r="A254" s="9" t="s">
        <v>69</v>
      </c>
    </row>
    <row r="255" spans="1:9" ht="15" x14ac:dyDescent="0.25">
      <c r="A255" s="9" t="s">
        <v>70</v>
      </c>
    </row>
    <row r="256" spans="1:9" ht="15" x14ac:dyDescent="0.25">
      <c r="A256" s="9" t="s">
        <v>71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O204"/>
  <sheetViews>
    <sheetView tabSelected="1" zoomScale="89" zoomScaleNormal="89" workbookViewId="0">
      <pane ySplit="4" topLeftCell="A5" activePane="bottomLeft" state="frozen"/>
      <selection activeCell="E1" sqref="E1"/>
      <selection pane="bottomLeft" activeCell="H31" sqref="H31"/>
    </sheetView>
  </sheetViews>
  <sheetFormatPr defaultColWidth="9" defaultRowHeight="14.25" x14ac:dyDescent="0.2"/>
  <cols>
    <col min="1" max="1" width="11.125" style="26" customWidth="1"/>
    <col min="2" max="2" width="16.875" style="26" customWidth="1"/>
    <col min="3" max="3" width="15.375" style="27" customWidth="1"/>
    <col min="4" max="4" width="15.75" style="26" customWidth="1"/>
    <col min="5" max="5" width="18.75" style="26" customWidth="1"/>
    <col min="6" max="6" width="17.875" style="26" customWidth="1"/>
    <col min="7" max="7" width="15.5" style="26" customWidth="1"/>
    <col min="8" max="8" width="15.25" style="27" customWidth="1"/>
    <col min="9" max="9" width="13" style="26" customWidth="1"/>
    <col min="10" max="10" width="11.875" style="27" customWidth="1"/>
    <col min="11" max="11" width="13.25" style="29" customWidth="1"/>
    <col min="12" max="12" width="13.75" style="27" customWidth="1"/>
    <col min="13" max="13" width="11.75" style="26" customWidth="1"/>
    <col min="14" max="14" width="13.125" style="27" customWidth="1"/>
    <col min="15" max="16384" width="9" style="26"/>
  </cols>
  <sheetData>
    <row r="1" spans="1:15" ht="13.5" customHeight="1" x14ac:dyDescent="0.2">
      <c r="A1" s="26" t="s">
        <v>10</v>
      </c>
      <c r="B1" s="26" t="s">
        <v>11</v>
      </c>
      <c r="C1" s="27" t="s">
        <v>12</v>
      </c>
      <c r="D1" s="26" t="s">
        <v>13</v>
      </c>
      <c r="E1" s="26" t="s">
        <v>14</v>
      </c>
      <c r="F1" s="26" t="s">
        <v>15</v>
      </c>
      <c r="G1" s="26" t="s">
        <v>16</v>
      </c>
      <c r="H1" s="27" t="s">
        <v>17</v>
      </c>
      <c r="I1" s="26" t="s">
        <v>18</v>
      </c>
      <c r="J1" s="27" t="s">
        <v>169</v>
      </c>
      <c r="K1" s="29" t="s">
        <v>170</v>
      </c>
      <c r="L1" s="27" t="s">
        <v>24</v>
      </c>
      <c r="M1" s="26" t="s">
        <v>56</v>
      </c>
      <c r="N1" s="27" t="s">
        <v>171</v>
      </c>
    </row>
    <row r="2" spans="1:15" ht="24" customHeight="1" x14ac:dyDescent="0.4">
      <c r="A2" s="39"/>
      <c r="B2" s="39" t="s">
        <v>206</v>
      </c>
      <c r="C2" s="40"/>
      <c r="D2" s="41"/>
      <c r="E2" s="184" t="s">
        <v>207</v>
      </c>
      <c r="F2" s="42"/>
      <c r="G2" s="41"/>
      <c r="H2" s="43"/>
      <c r="I2" s="39"/>
      <c r="J2" s="182" t="s">
        <v>211</v>
      </c>
      <c r="K2" s="44"/>
      <c r="L2" s="40"/>
      <c r="M2" s="39"/>
      <c r="N2" s="40"/>
    </row>
    <row r="3" spans="1:15" ht="20.25" x14ac:dyDescent="0.3">
      <c r="A3" s="39"/>
      <c r="B3" s="181" t="s">
        <v>208</v>
      </c>
      <c r="C3" s="40"/>
      <c r="D3" s="45"/>
      <c r="E3" s="46" t="s">
        <v>209</v>
      </c>
      <c r="F3" s="39"/>
      <c r="G3" s="45"/>
      <c r="H3" s="47"/>
      <c r="I3" s="39"/>
      <c r="J3" s="183" t="s">
        <v>210</v>
      </c>
      <c r="K3" s="44"/>
      <c r="L3" s="40"/>
      <c r="M3" s="39"/>
      <c r="N3" s="40"/>
    </row>
    <row r="4" spans="1:15" s="90" customFormat="1" ht="37.5" customHeight="1" x14ac:dyDescent="0.2">
      <c r="A4" s="172" t="s">
        <v>75</v>
      </c>
      <c r="B4" s="172" t="s">
        <v>9</v>
      </c>
      <c r="C4" s="173" t="s">
        <v>76</v>
      </c>
      <c r="D4" s="172" t="s">
        <v>77</v>
      </c>
      <c r="E4" s="172" t="s">
        <v>78</v>
      </c>
      <c r="F4" s="172" t="s">
        <v>79</v>
      </c>
      <c r="G4" s="172" t="s">
        <v>80</v>
      </c>
      <c r="H4" s="173" t="s">
        <v>81</v>
      </c>
      <c r="I4" s="172" t="s">
        <v>6</v>
      </c>
      <c r="J4" s="173" t="s">
        <v>82</v>
      </c>
      <c r="K4" s="172" t="s">
        <v>83</v>
      </c>
      <c r="L4" s="173" t="s">
        <v>84</v>
      </c>
      <c r="M4" s="174" t="s">
        <v>85</v>
      </c>
      <c r="N4" s="173" t="s">
        <v>86</v>
      </c>
    </row>
    <row r="5" spans="1:15" ht="15" customHeight="1" x14ac:dyDescent="0.2">
      <c r="A5" s="179">
        <v>1</v>
      </c>
      <c r="B5" s="175">
        <v>0</v>
      </c>
      <c r="C5" s="145">
        <f t="shared" ref="C5:C68" si="0">B5*1440</f>
        <v>0</v>
      </c>
      <c r="D5" s="175">
        <v>0.35486111111111113</v>
      </c>
      <c r="E5" s="175">
        <v>0.35486111111111113</v>
      </c>
      <c r="F5" s="175">
        <v>0.35653935185185182</v>
      </c>
      <c r="G5" s="177">
        <f>E5-D5</f>
        <v>0</v>
      </c>
      <c r="H5" s="141">
        <f t="shared" ref="H5:H68" si="1">G5*1440</f>
        <v>0</v>
      </c>
      <c r="I5" s="175">
        <f t="shared" ref="I5:I36" si="2">F5-E5</f>
        <v>1.6782407407406885E-3</v>
      </c>
      <c r="J5" s="145">
        <f t="shared" ref="J5:J68" si="3">I5*1440</f>
        <v>2.4166666666665915</v>
      </c>
      <c r="K5" s="175">
        <f t="shared" ref="K5:K36" si="4">F5-D5</f>
        <v>1.6782407407406885E-3</v>
      </c>
      <c r="L5" s="145">
        <f t="shared" ref="L5:L68" si="5">K5*1440</f>
        <v>2.4166666666665915</v>
      </c>
      <c r="M5" s="175">
        <v>0</v>
      </c>
      <c r="N5" s="145">
        <f t="shared" ref="N5:N68" si="6">M5*1440</f>
        <v>0</v>
      </c>
      <c r="O5" s="31"/>
    </row>
    <row r="6" spans="1:15" ht="14.25" customHeight="1" x14ac:dyDescent="0.2">
      <c r="A6" s="179">
        <v>2</v>
      </c>
      <c r="B6" s="175">
        <f>D6-D5</f>
        <v>2.662037037036713E-4</v>
      </c>
      <c r="C6" s="145">
        <f t="shared" si="0"/>
        <v>0.38333333333328667</v>
      </c>
      <c r="D6" s="175">
        <v>0.3551273148148148</v>
      </c>
      <c r="E6" s="175">
        <v>0.35659722222222223</v>
      </c>
      <c r="F6" s="175">
        <v>0.3567939814814815</v>
      </c>
      <c r="G6" s="177">
        <f t="shared" ref="G6:G37" si="7">IF(F5-D6&gt;0,F5-D6,0)</f>
        <v>1.4120370370370172E-3</v>
      </c>
      <c r="H6" s="141">
        <f t="shared" si="1"/>
        <v>2.0333333333333048</v>
      </c>
      <c r="I6" s="175">
        <f t="shared" si="2"/>
        <v>1.9675925925927151E-4</v>
      </c>
      <c r="J6" s="145">
        <f t="shared" si="3"/>
        <v>0.28333333333335098</v>
      </c>
      <c r="K6" s="175">
        <f t="shared" si="4"/>
        <v>1.6666666666667052E-3</v>
      </c>
      <c r="L6" s="145">
        <f t="shared" si="5"/>
        <v>2.4000000000000554</v>
      </c>
      <c r="M6" s="175">
        <f t="shared" ref="M6:M37" si="8">IF(E6-F5&gt;0,E6-F5,0)</f>
        <v>5.7870370370416424E-5</v>
      </c>
      <c r="N6" s="145">
        <f t="shared" si="6"/>
        <v>8.3333333333399651E-2</v>
      </c>
      <c r="O6" s="31"/>
    </row>
    <row r="7" spans="1:15" s="28" customFormat="1" ht="14.25" customHeight="1" x14ac:dyDescent="0.25">
      <c r="A7" s="179">
        <v>3</v>
      </c>
      <c r="B7" s="175">
        <f t="shared" ref="B7:B70" si="9">D7-D6</f>
        <v>1.8171296296296546E-3</v>
      </c>
      <c r="C7" s="145">
        <f t="shared" si="0"/>
        <v>2.6166666666667027</v>
      </c>
      <c r="D7" s="175">
        <v>0.35694444444444445</v>
      </c>
      <c r="E7" s="175">
        <v>0.35746527777777781</v>
      </c>
      <c r="F7" s="175">
        <v>0.35833333333333334</v>
      </c>
      <c r="G7" s="177">
        <f t="shared" si="7"/>
        <v>0</v>
      </c>
      <c r="H7" s="141">
        <f t="shared" si="1"/>
        <v>0</v>
      </c>
      <c r="I7" s="175">
        <f t="shared" si="2"/>
        <v>8.6805555555552472E-4</v>
      </c>
      <c r="J7" s="145">
        <f t="shared" si="3"/>
        <v>1.2499999999999556</v>
      </c>
      <c r="K7" s="175">
        <f t="shared" si="4"/>
        <v>1.388888888888884E-3</v>
      </c>
      <c r="L7" s="145">
        <f t="shared" si="5"/>
        <v>1.9999999999999929</v>
      </c>
      <c r="M7" s="175">
        <f t="shared" si="8"/>
        <v>6.7129629629630871E-4</v>
      </c>
      <c r="N7" s="145">
        <f t="shared" si="6"/>
        <v>0.96666666666668455</v>
      </c>
      <c r="O7" s="32"/>
    </row>
    <row r="8" spans="1:15" ht="16.5" customHeight="1" x14ac:dyDescent="0.2">
      <c r="A8" s="179">
        <v>4</v>
      </c>
      <c r="B8" s="175">
        <f t="shared" si="9"/>
        <v>2.372685185185186E-3</v>
      </c>
      <c r="C8" s="145">
        <f t="shared" si="0"/>
        <v>3.4166666666666679</v>
      </c>
      <c r="D8" s="175">
        <v>0.35931712962962964</v>
      </c>
      <c r="E8" s="175">
        <v>0.35972222222222222</v>
      </c>
      <c r="F8" s="175">
        <v>0.36087962962962966</v>
      </c>
      <c r="G8" s="177">
        <f t="shared" si="7"/>
        <v>0</v>
      </c>
      <c r="H8" s="141">
        <f t="shared" si="1"/>
        <v>0</v>
      </c>
      <c r="I8" s="175">
        <f t="shared" si="2"/>
        <v>1.1574074074074403E-3</v>
      </c>
      <c r="J8" s="145">
        <f t="shared" si="3"/>
        <v>1.666666666666714</v>
      </c>
      <c r="K8" s="175">
        <f t="shared" si="4"/>
        <v>1.5625000000000222E-3</v>
      </c>
      <c r="L8" s="145">
        <f t="shared" si="5"/>
        <v>2.250000000000032</v>
      </c>
      <c r="M8" s="175">
        <f t="shared" si="8"/>
        <v>1.388888888888884E-3</v>
      </c>
      <c r="N8" s="145">
        <f t="shared" si="6"/>
        <v>1.9999999999999929</v>
      </c>
      <c r="O8" s="31"/>
    </row>
    <row r="9" spans="1:15" s="34" customFormat="1" ht="14.25" customHeight="1" x14ac:dyDescent="0.3">
      <c r="A9" s="179">
        <v>5</v>
      </c>
      <c r="B9" s="175">
        <f t="shared" si="9"/>
        <v>1.0416666666668295E-4</v>
      </c>
      <c r="C9" s="145">
        <f t="shared" si="0"/>
        <v>0.15000000000002345</v>
      </c>
      <c r="D9" s="175">
        <v>0.35942129629629632</v>
      </c>
      <c r="E9" s="175">
        <v>0.36092592592592593</v>
      </c>
      <c r="F9" s="175">
        <v>0.3613425925925926</v>
      </c>
      <c r="G9" s="177">
        <f t="shared" si="7"/>
        <v>1.4583333333333393E-3</v>
      </c>
      <c r="H9" s="141">
        <f t="shared" si="1"/>
        <v>2.1000000000000085</v>
      </c>
      <c r="I9" s="175">
        <f t="shared" si="2"/>
        <v>4.1666666666667629E-4</v>
      </c>
      <c r="J9" s="145">
        <f t="shared" si="3"/>
        <v>0.60000000000001386</v>
      </c>
      <c r="K9" s="175">
        <f t="shared" si="4"/>
        <v>1.9212962962962821E-3</v>
      </c>
      <c r="L9" s="145">
        <f t="shared" si="5"/>
        <v>2.7666666666666462</v>
      </c>
      <c r="M9" s="175">
        <f t="shared" si="8"/>
        <v>4.6296296296266526E-5</v>
      </c>
      <c r="N9" s="145">
        <f t="shared" si="6"/>
        <v>6.6666666666623797E-2</v>
      </c>
      <c r="O9" s="33"/>
    </row>
    <row r="10" spans="1:15" x14ac:dyDescent="0.2">
      <c r="A10" s="179">
        <f t="shared" ref="A10:A73" si="10">A9+1</f>
        <v>6</v>
      </c>
      <c r="B10" s="175">
        <f t="shared" si="9"/>
        <v>1.0763888888888351E-3</v>
      </c>
      <c r="C10" s="145">
        <f t="shared" si="0"/>
        <v>1.5499999999999226</v>
      </c>
      <c r="D10" s="175">
        <v>0.36049768518518516</v>
      </c>
      <c r="E10" s="175">
        <v>0.36137731481481478</v>
      </c>
      <c r="F10" s="175">
        <v>0.3616550925925926</v>
      </c>
      <c r="G10" s="177">
        <f t="shared" si="7"/>
        <v>8.4490740740744696E-4</v>
      </c>
      <c r="H10" s="141">
        <f t="shared" si="1"/>
        <v>1.2166666666667236</v>
      </c>
      <c r="I10" s="175">
        <f t="shared" si="2"/>
        <v>2.777777777778212E-4</v>
      </c>
      <c r="J10" s="145">
        <f t="shared" si="3"/>
        <v>0.40000000000006253</v>
      </c>
      <c r="K10" s="175">
        <f t="shared" si="4"/>
        <v>1.1574074074074403E-3</v>
      </c>
      <c r="L10" s="145">
        <f t="shared" si="5"/>
        <v>1.666666666666714</v>
      </c>
      <c r="M10" s="175">
        <f t="shared" si="8"/>
        <v>3.4722222222172139E-5</v>
      </c>
      <c r="N10" s="145">
        <f t="shared" si="6"/>
        <v>4.999999999992788E-2</v>
      </c>
      <c r="O10" s="31"/>
    </row>
    <row r="11" spans="1:15" x14ac:dyDescent="0.2">
      <c r="A11" s="179">
        <f t="shared" si="10"/>
        <v>7</v>
      </c>
      <c r="B11" s="175">
        <f t="shared" si="9"/>
        <v>2.7314814814815014E-3</v>
      </c>
      <c r="C11" s="145">
        <f t="shared" si="0"/>
        <v>3.933333333333362</v>
      </c>
      <c r="D11" s="175">
        <v>0.36322916666666666</v>
      </c>
      <c r="E11" s="175">
        <v>0.36327546296296293</v>
      </c>
      <c r="F11" s="175">
        <v>0.36458333333333331</v>
      </c>
      <c r="G11" s="177">
        <f t="shared" si="7"/>
        <v>0</v>
      </c>
      <c r="H11" s="141">
        <f t="shared" si="1"/>
        <v>0</v>
      </c>
      <c r="I11" s="175">
        <f t="shared" si="2"/>
        <v>1.3078703703703898E-3</v>
      </c>
      <c r="J11" s="145">
        <f t="shared" si="3"/>
        <v>1.8833333333333613</v>
      </c>
      <c r="K11" s="175">
        <f t="shared" si="4"/>
        <v>1.3541666666666563E-3</v>
      </c>
      <c r="L11" s="145">
        <f t="shared" si="5"/>
        <v>1.9499999999999851</v>
      </c>
      <c r="M11" s="175">
        <f t="shared" si="8"/>
        <v>1.6203703703703276E-3</v>
      </c>
      <c r="N11" s="145">
        <f t="shared" si="6"/>
        <v>2.3333333333332718</v>
      </c>
      <c r="O11" s="31"/>
    </row>
    <row r="12" spans="1:15" x14ac:dyDescent="0.2">
      <c r="A12" s="179">
        <f t="shared" si="10"/>
        <v>8</v>
      </c>
      <c r="B12" s="175">
        <f t="shared" si="9"/>
        <v>6.5972222222221433E-4</v>
      </c>
      <c r="C12" s="145">
        <f t="shared" si="0"/>
        <v>0.94999999999998863</v>
      </c>
      <c r="D12" s="175">
        <v>0.36388888888888887</v>
      </c>
      <c r="E12" s="175">
        <v>0.36423611111111115</v>
      </c>
      <c r="F12" s="175">
        <v>0.36541666666666667</v>
      </c>
      <c r="G12" s="177">
        <f t="shared" si="7"/>
        <v>6.9444444444444198E-4</v>
      </c>
      <c r="H12" s="141">
        <f t="shared" si="1"/>
        <v>0.99999999999999645</v>
      </c>
      <c r="I12" s="175">
        <f t="shared" si="2"/>
        <v>1.1805555555555181E-3</v>
      </c>
      <c r="J12" s="145">
        <f t="shared" si="3"/>
        <v>1.699999999999946</v>
      </c>
      <c r="K12" s="175">
        <f t="shared" si="4"/>
        <v>1.5277777777777946E-3</v>
      </c>
      <c r="L12" s="145">
        <f t="shared" si="5"/>
        <v>2.2000000000000242</v>
      </c>
      <c r="M12" s="175">
        <f t="shared" si="8"/>
        <v>0</v>
      </c>
      <c r="N12" s="145">
        <f t="shared" si="6"/>
        <v>0</v>
      </c>
      <c r="O12" s="31"/>
    </row>
    <row r="13" spans="1:15" x14ac:dyDescent="0.2">
      <c r="A13" s="179">
        <f t="shared" si="10"/>
        <v>9</v>
      </c>
      <c r="B13" s="175">
        <f t="shared" si="9"/>
        <v>7.6388888888888618E-3</v>
      </c>
      <c r="C13" s="145">
        <f t="shared" si="0"/>
        <v>10.999999999999961</v>
      </c>
      <c r="D13" s="175">
        <v>0.37152777777777773</v>
      </c>
      <c r="E13" s="175">
        <v>0.37164351851851851</v>
      </c>
      <c r="F13" s="175">
        <v>0.37222222222222223</v>
      </c>
      <c r="G13" s="177">
        <f t="shared" si="7"/>
        <v>0</v>
      </c>
      <c r="H13" s="141">
        <f t="shared" si="1"/>
        <v>0</v>
      </c>
      <c r="I13" s="175">
        <f t="shared" si="2"/>
        <v>5.7870370370372015E-4</v>
      </c>
      <c r="J13" s="145">
        <f t="shared" si="3"/>
        <v>0.83333333333335702</v>
      </c>
      <c r="K13" s="175">
        <f t="shared" si="4"/>
        <v>6.9444444444449749E-4</v>
      </c>
      <c r="L13" s="145">
        <f t="shared" si="5"/>
        <v>1.0000000000000764</v>
      </c>
      <c r="M13" s="175">
        <f t="shared" si="8"/>
        <v>6.2268518518518445E-3</v>
      </c>
      <c r="N13" s="145">
        <f t="shared" si="6"/>
        <v>8.9666666666666561</v>
      </c>
      <c r="O13" s="31"/>
    </row>
    <row r="14" spans="1:15" x14ac:dyDescent="0.2">
      <c r="A14" s="179">
        <f t="shared" si="10"/>
        <v>10</v>
      </c>
      <c r="B14" s="175">
        <f t="shared" si="9"/>
        <v>6.9444444444449749E-4</v>
      </c>
      <c r="C14" s="145">
        <f t="shared" si="0"/>
        <v>1.0000000000000764</v>
      </c>
      <c r="D14" s="175">
        <v>0.37222222222222223</v>
      </c>
      <c r="E14" s="175">
        <v>0.3730324074074074</v>
      </c>
      <c r="F14" s="175">
        <v>0.37358796296296298</v>
      </c>
      <c r="G14" s="177">
        <f t="shared" si="7"/>
        <v>0</v>
      </c>
      <c r="H14" s="141">
        <f t="shared" si="1"/>
        <v>0</v>
      </c>
      <c r="I14" s="175">
        <f t="shared" si="2"/>
        <v>5.5555555555558689E-4</v>
      </c>
      <c r="J14" s="145">
        <f t="shared" si="3"/>
        <v>0.80000000000004512</v>
      </c>
      <c r="K14" s="175">
        <f t="shared" si="4"/>
        <v>1.3657407407407507E-3</v>
      </c>
      <c r="L14" s="145">
        <f t="shared" si="5"/>
        <v>1.966666666666681</v>
      </c>
      <c r="M14" s="175">
        <f t="shared" si="8"/>
        <v>8.101851851851638E-4</v>
      </c>
      <c r="N14" s="145">
        <f t="shared" si="6"/>
        <v>1.1666666666666359</v>
      </c>
      <c r="O14" s="31"/>
    </row>
    <row r="15" spans="1:15" x14ac:dyDescent="0.2">
      <c r="A15" s="179">
        <f t="shared" si="10"/>
        <v>11</v>
      </c>
      <c r="B15" s="175">
        <f t="shared" si="9"/>
        <v>2.5925925925925353E-3</v>
      </c>
      <c r="C15" s="145">
        <f t="shared" si="0"/>
        <v>3.7333333333332508</v>
      </c>
      <c r="D15" s="175">
        <v>0.37481481481481477</v>
      </c>
      <c r="E15" s="175">
        <v>0.375</v>
      </c>
      <c r="F15" s="175">
        <v>0.37534722222222222</v>
      </c>
      <c r="G15" s="177">
        <f t="shared" si="7"/>
        <v>0</v>
      </c>
      <c r="H15" s="141">
        <f t="shared" si="1"/>
        <v>0</v>
      </c>
      <c r="I15" s="175">
        <f t="shared" si="2"/>
        <v>3.4722222222222099E-4</v>
      </c>
      <c r="J15" s="145">
        <f t="shared" si="3"/>
        <v>0.49999999999999822</v>
      </c>
      <c r="K15" s="175">
        <f t="shared" si="4"/>
        <v>5.3240740740745363E-4</v>
      </c>
      <c r="L15" s="145">
        <f t="shared" si="5"/>
        <v>0.76666666666673322</v>
      </c>
      <c r="M15" s="175">
        <f t="shared" si="8"/>
        <v>1.4120370370370172E-3</v>
      </c>
      <c r="N15" s="145">
        <f t="shared" si="6"/>
        <v>2.0333333333333048</v>
      </c>
      <c r="O15" s="31"/>
    </row>
    <row r="16" spans="1:15" x14ac:dyDescent="0.2">
      <c r="A16" s="179">
        <f t="shared" si="10"/>
        <v>12</v>
      </c>
      <c r="B16" s="175">
        <f t="shared" si="9"/>
        <v>3.368055555555638E-3</v>
      </c>
      <c r="C16" s="145">
        <f t="shared" si="0"/>
        <v>4.8500000000001187</v>
      </c>
      <c r="D16" s="175">
        <v>0.37818287037037041</v>
      </c>
      <c r="E16" s="175">
        <v>0.37822916666666667</v>
      </c>
      <c r="F16" s="175">
        <v>0.37847222222222227</v>
      </c>
      <c r="G16" s="177">
        <f t="shared" si="7"/>
        <v>0</v>
      </c>
      <c r="H16" s="141">
        <f t="shared" si="1"/>
        <v>0</v>
      </c>
      <c r="I16" s="175">
        <f t="shared" si="2"/>
        <v>2.4305555555559355E-4</v>
      </c>
      <c r="J16" s="145">
        <f t="shared" si="3"/>
        <v>0.35000000000005471</v>
      </c>
      <c r="K16" s="175">
        <f t="shared" si="4"/>
        <v>2.8935185185186008E-4</v>
      </c>
      <c r="L16" s="145">
        <f t="shared" si="5"/>
        <v>0.41666666666667851</v>
      </c>
      <c r="M16" s="175">
        <f t="shared" si="8"/>
        <v>2.8819444444444509E-3</v>
      </c>
      <c r="N16" s="145">
        <f t="shared" si="6"/>
        <v>4.1500000000000092</v>
      </c>
      <c r="O16" s="31"/>
    </row>
    <row r="17" spans="1:15" x14ac:dyDescent="0.2">
      <c r="A17" s="179">
        <f t="shared" si="10"/>
        <v>13</v>
      </c>
      <c r="B17" s="175">
        <f t="shared" si="9"/>
        <v>2.3148148148133263E-5</v>
      </c>
      <c r="C17" s="145">
        <f t="shared" si="0"/>
        <v>3.3333333333311899E-2</v>
      </c>
      <c r="D17" s="175">
        <v>0.37820601851851854</v>
      </c>
      <c r="E17" s="175">
        <v>0.37863425925925925</v>
      </c>
      <c r="F17" s="175">
        <v>0.37916666666666665</v>
      </c>
      <c r="G17" s="177">
        <f t="shared" si="7"/>
        <v>2.6620370370372681E-4</v>
      </c>
      <c r="H17" s="141">
        <f t="shared" si="1"/>
        <v>0.38333333333336661</v>
      </c>
      <c r="I17" s="175">
        <f t="shared" si="2"/>
        <v>5.3240740740739811E-4</v>
      </c>
      <c r="J17" s="145">
        <f t="shared" si="3"/>
        <v>0.76666666666665328</v>
      </c>
      <c r="K17" s="175">
        <f t="shared" si="4"/>
        <v>9.6064814814811328E-4</v>
      </c>
      <c r="L17" s="145">
        <f t="shared" si="5"/>
        <v>1.3833333333332831</v>
      </c>
      <c r="M17" s="175">
        <f t="shared" si="8"/>
        <v>1.6203703703698835E-4</v>
      </c>
      <c r="N17" s="145">
        <f t="shared" si="6"/>
        <v>0.23333333333326323</v>
      </c>
      <c r="O17" s="31"/>
    </row>
    <row r="18" spans="1:15" x14ac:dyDescent="0.2">
      <c r="A18" s="179">
        <f t="shared" si="10"/>
        <v>14</v>
      </c>
      <c r="B18" s="175">
        <f t="shared" si="9"/>
        <v>1.1689814814814792E-3</v>
      </c>
      <c r="C18" s="145">
        <f t="shared" si="0"/>
        <v>1.68333333333333</v>
      </c>
      <c r="D18" s="175">
        <v>0.37937500000000002</v>
      </c>
      <c r="E18" s="175">
        <v>0.37957175925925929</v>
      </c>
      <c r="F18" s="175">
        <v>0.3803125</v>
      </c>
      <c r="G18" s="177">
        <f t="shared" si="7"/>
        <v>0</v>
      </c>
      <c r="H18" s="141">
        <f t="shared" si="1"/>
        <v>0</v>
      </c>
      <c r="I18" s="175">
        <f t="shared" si="2"/>
        <v>7.407407407407085E-4</v>
      </c>
      <c r="J18" s="145">
        <f t="shared" si="3"/>
        <v>1.0666666666666202</v>
      </c>
      <c r="K18" s="175">
        <f t="shared" si="4"/>
        <v>9.3749999999998002E-4</v>
      </c>
      <c r="L18" s="145">
        <f t="shared" si="5"/>
        <v>1.3499999999999712</v>
      </c>
      <c r="M18" s="175">
        <f t="shared" si="8"/>
        <v>4.0509259259263741E-4</v>
      </c>
      <c r="N18" s="145">
        <f t="shared" si="6"/>
        <v>0.58333333333339787</v>
      </c>
      <c r="O18" s="31"/>
    </row>
    <row r="19" spans="1:15" x14ac:dyDescent="0.2">
      <c r="A19" s="179">
        <f t="shared" si="10"/>
        <v>15</v>
      </c>
      <c r="B19" s="175">
        <f t="shared" si="9"/>
        <v>4.8611111111113159E-4</v>
      </c>
      <c r="C19" s="145">
        <f t="shared" si="0"/>
        <v>0.70000000000002949</v>
      </c>
      <c r="D19" s="175">
        <v>0.37986111111111115</v>
      </c>
      <c r="E19" s="175">
        <v>0.38032407407407409</v>
      </c>
      <c r="F19" s="175">
        <v>0.38113425925925926</v>
      </c>
      <c r="G19" s="177">
        <f t="shared" si="7"/>
        <v>4.5138888888884843E-4</v>
      </c>
      <c r="H19" s="141">
        <f t="shared" si="1"/>
        <v>0.64999999999994174</v>
      </c>
      <c r="I19" s="175">
        <f t="shared" si="2"/>
        <v>8.101851851851638E-4</v>
      </c>
      <c r="J19" s="145">
        <f t="shared" si="3"/>
        <v>1.1666666666666359</v>
      </c>
      <c r="K19" s="175">
        <f t="shared" si="4"/>
        <v>1.2731481481481066E-3</v>
      </c>
      <c r="L19" s="145">
        <f t="shared" si="5"/>
        <v>1.8333333333332735</v>
      </c>
      <c r="M19" s="175">
        <f t="shared" si="8"/>
        <v>1.1574074074094387E-5</v>
      </c>
      <c r="N19" s="145">
        <f t="shared" si="6"/>
        <v>1.6666666666695917E-2</v>
      </c>
      <c r="O19" s="31"/>
    </row>
    <row r="20" spans="1:15" x14ac:dyDescent="0.2">
      <c r="A20" s="179">
        <f t="shared" si="10"/>
        <v>16</v>
      </c>
      <c r="B20" s="175">
        <f t="shared" si="9"/>
        <v>6.9444444444438647E-4</v>
      </c>
      <c r="C20" s="145">
        <f t="shared" si="0"/>
        <v>0.99999999999991651</v>
      </c>
      <c r="D20" s="175">
        <v>0.38055555555555554</v>
      </c>
      <c r="E20" s="175">
        <v>0.38128472222222221</v>
      </c>
      <c r="F20" s="175">
        <v>0.38209490740740742</v>
      </c>
      <c r="G20" s="176">
        <f t="shared" si="7"/>
        <v>5.7870370370372015E-4</v>
      </c>
      <c r="H20" s="141">
        <f t="shared" si="1"/>
        <v>0.83333333333335702</v>
      </c>
      <c r="I20" s="175">
        <f t="shared" si="2"/>
        <v>8.1018518518521931E-4</v>
      </c>
      <c r="J20" s="145">
        <f t="shared" si="3"/>
        <v>1.1666666666667158</v>
      </c>
      <c r="K20" s="175">
        <f t="shared" si="4"/>
        <v>1.5393518518518889E-3</v>
      </c>
      <c r="L20" s="145">
        <f t="shared" si="5"/>
        <v>2.2166666666667201</v>
      </c>
      <c r="M20" s="175">
        <f t="shared" si="8"/>
        <v>1.5046296296294948E-4</v>
      </c>
      <c r="N20" s="145">
        <f t="shared" si="6"/>
        <v>0.21666666666664725</v>
      </c>
      <c r="O20" s="31"/>
    </row>
    <row r="21" spans="1:15" x14ac:dyDescent="0.2">
      <c r="A21" s="179">
        <f t="shared" si="10"/>
        <v>17</v>
      </c>
      <c r="B21" s="175">
        <f t="shared" si="9"/>
        <v>5.7870370370416424E-5</v>
      </c>
      <c r="C21" s="145">
        <f t="shared" si="0"/>
        <v>8.3333333333399651E-2</v>
      </c>
      <c r="D21" s="175">
        <v>0.38061342592592595</v>
      </c>
      <c r="E21" s="175">
        <v>0.38210648148148146</v>
      </c>
      <c r="F21" s="175">
        <v>0.38218749999999996</v>
      </c>
      <c r="G21" s="176">
        <f t="shared" si="7"/>
        <v>1.4814814814814725E-3</v>
      </c>
      <c r="H21" s="141">
        <f t="shared" si="1"/>
        <v>2.1333333333333204</v>
      </c>
      <c r="I21" s="175">
        <f t="shared" si="2"/>
        <v>8.1018518518494176E-5</v>
      </c>
      <c r="J21" s="145">
        <f t="shared" si="3"/>
        <v>0.11666666666663161</v>
      </c>
      <c r="K21" s="175">
        <f t="shared" si="4"/>
        <v>1.5740740740740056E-3</v>
      </c>
      <c r="L21" s="145">
        <f t="shared" si="5"/>
        <v>2.266666666666568</v>
      </c>
      <c r="M21" s="175">
        <f t="shared" si="8"/>
        <v>1.1574074074038876E-5</v>
      </c>
      <c r="N21" s="145">
        <f t="shared" si="6"/>
        <v>1.6666666666615981E-2</v>
      </c>
      <c r="O21" s="31"/>
    </row>
    <row r="22" spans="1:15" x14ac:dyDescent="0.2">
      <c r="A22" s="179">
        <f t="shared" si="10"/>
        <v>18</v>
      </c>
      <c r="B22" s="175">
        <f t="shared" si="9"/>
        <v>6.3657407407408106E-4</v>
      </c>
      <c r="C22" s="145">
        <f t="shared" si="0"/>
        <v>0.91666666666667673</v>
      </c>
      <c r="D22" s="175">
        <v>0.38125000000000003</v>
      </c>
      <c r="E22" s="175">
        <v>0.38217592592592592</v>
      </c>
      <c r="F22" s="175">
        <v>0.38224537037037037</v>
      </c>
      <c r="G22" s="176">
        <f t="shared" si="7"/>
        <v>9.374999999999245E-4</v>
      </c>
      <c r="H22" s="141">
        <f t="shared" si="1"/>
        <v>1.3499999999998913</v>
      </c>
      <c r="I22" s="175">
        <f t="shared" si="2"/>
        <v>6.94444444444553E-5</v>
      </c>
      <c r="J22" s="145">
        <f t="shared" si="3"/>
        <v>0.10000000000001563</v>
      </c>
      <c r="K22" s="175">
        <f t="shared" si="4"/>
        <v>9.9537037037034093E-4</v>
      </c>
      <c r="L22" s="145">
        <f t="shared" si="5"/>
        <v>1.4333333333332909</v>
      </c>
      <c r="M22" s="175">
        <f t="shared" si="8"/>
        <v>0</v>
      </c>
      <c r="N22" s="145">
        <f t="shared" si="6"/>
        <v>0</v>
      </c>
      <c r="O22" s="31"/>
    </row>
    <row r="23" spans="1:15" x14ac:dyDescent="0.2">
      <c r="A23" s="179">
        <f t="shared" si="10"/>
        <v>19</v>
      </c>
      <c r="B23" s="175">
        <f t="shared" si="9"/>
        <v>2.4305555555553804E-4</v>
      </c>
      <c r="C23" s="145">
        <f t="shared" si="0"/>
        <v>0.34999999999997478</v>
      </c>
      <c r="D23" s="175">
        <v>0.38149305555555557</v>
      </c>
      <c r="E23" s="175">
        <v>0.38225694444444441</v>
      </c>
      <c r="F23" s="175">
        <v>0.3822916666666667</v>
      </c>
      <c r="G23" s="176">
        <f t="shared" si="7"/>
        <v>7.5231481481480289E-4</v>
      </c>
      <c r="H23" s="141">
        <f t="shared" si="1"/>
        <v>1.0833333333333162</v>
      </c>
      <c r="I23" s="175">
        <f t="shared" si="2"/>
        <v>3.4722222222283161E-5</v>
      </c>
      <c r="J23" s="145">
        <f t="shared" si="3"/>
        <v>5.0000000000087752E-2</v>
      </c>
      <c r="K23" s="175">
        <f t="shared" si="4"/>
        <v>7.9861111111112493E-4</v>
      </c>
      <c r="L23" s="145">
        <f t="shared" si="5"/>
        <v>1.1500000000000199</v>
      </c>
      <c r="M23" s="175">
        <f t="shared" si="8"/>
        <v>1.1574074074038876E-5</v>
      </c>
      <c r="N23" s="145">
        <f t="shared" si="6"/>
        <v>1.6666666666615981E-2</v>
      </c>
      <c r="O23" s="31"/>
    </row>
    <row r="24" spans="1:15" x14ac:dyDescent="0.2">
      <c r="A24" s="179">
        <f t="shared" si="10"/>
        <v>20</v>
      </c>
      <c r="B24" s="175">
        <f t="shared" si="9"/>
        <v>6.8287037037034759E-4</v>
      </c>
      <c r="C24" s="145">
        <f t="shared" si="0"/>
        <v>0.98333333333330053</v>
      </c>
      <c r="D24" s="175">
        <v>0.38217592592592592</v>
      </c>
      <c r="E24" s="175">
        <v>0.38230324074074074</v>
      </c>
      <c r="F24" s="175">
        <v>0.38263888888888892</v>
      </c>
      <c r="G24" s="176">
        <f t="shared" si="7"/>
        <v>1.1574074074077734E-4</v>
      </c>
      <c r="H24" s="141">
        <f t="shared" si="1"/>
        <v>0.16666666666671937</v>
      </c>
      <c r="I24" s="175">
        <f t="shared" si="2"/>
        <v>3.3564814814818211E-4</v>
      </c>
      <c r="J24" s="145">
        <f t="shared" si="3"/>
        <v>0.48333333333338224</v>
      </c>
      <c r="K24" s="175">
        <f t="shared" si="4"/>
        <v>4.6296296296299833E-4</v>
      </c>
      <c r="L24" s="145">
        <f t="shared" si="5"/>
        <v>0.66666666666671759</v>
      </c>
      <c r="M24" s="175">
        <f t="shared" si="8"/>
        <v>1.1574074074038876E-5</v>
      </c>
      <c r="N24" s="145">
        <f t="shared" si="6"/>
        <v>1.6666666666615981E-2</v>
      </c>
      <c r="O24" s="31"/>
    </row>
    <row r="25" spans="1:15" x14ac:dyDescent="0.2">
      <c r="A25" s="179">
        <f t="shared" si="10"/>
        <v>21</v>
      </c>
      <c r="B25" s="175">
        <f t="shared" si="9"/>
        <v>2.3148148148188774E-5</v>
      </c>
      <c r="C25" s="145">
        <f t="shared" si="0"/>
        <v>3.3333333333391835E-2</v>
      </c>
      <c r="D25" s="175">
        <v>0.38219907407407411</v>
      </c>
      <c r="E25" s="175">
        <v>0.38267361111111109</v>
      </c>
      <c r="F25" s="175">
        <v>0.38298611111111108</v>
      </c>
      <c r="G25" s="176">
        <f t="shared" si="7"/>
        <v>4.3981481481480955E-4</v>
      </c>
      <c r="H25" s="141">
        <f t="shared" si="1"/>
        <v>0.63333333333332575</v>
      </c>
      <c r="I25" s="175">
        <f t="shared" si="2"/>
        <v>3.1249999999999334E-4</v>
      </c>
      <c r="J25" s="145">
        <f t="shared" si="3"/>
        <v>0.44999999999999041</v>
      </c>
      <c r="K25" s="175">
        <f t="shared" si="4"/>
        <v>7.8703703703697503E-4</v>
      </c>
      <c r="L25" s="145">
        <f t="shared" si="5"/>
        <v>1.133333333333244</v>
      </c>
      <c r="M25" s="175">
        <f t="shared" si="8"/>
        <v>3.4722222222172139E-5</v>
      </c>
      <c r="N25" s="145">
        <f t="shared" si="6"/>
        <v>4.999999999992788E-2</v>
      </c>
      <c r="O25" s="31"/>
    </row>
    <row r="26" spans="1:15" x14ac:dyDescent="0.2">
      <c r="A26" s="179">
        <f t="shared" si="10"/>
        <v>22</v>
      </c>
      <c r="B26" s="175">
        <f t="shared" si="9"/>
        <v>8.3333333333329707E-4</v>
      </c>
      <c r="C26" s="145">
        <f t="shared" si="0"/>
        <v>1.1999999999999478</v>
      </c>
      <c r="D26" s="175">
        <v>0.3830324074074074</v>
      </c>
      <c r="E26" s="175">
        <v>0.3830439814814815</v>
      </c>
      <c r="F26" s="175">
        <v>0.3833333333333333</v>
      </c>
      <c r="G26" s="176">
        <f t="shared" si="7"/>
        <v>0</v>
      </c>
      <c r="H26" s="141">
        <f t="shared" si="1"/>
        <v>0</v>
      </c>
      <c r="I26" s="175">
        <f t="shared" si="2"/>
        <v>2.8935185185180456E-4</v>
      </c>
      <c r="J26" s="145">
        <f t="shared" si="3"/>
        <v>0.41666666666659857</v>
      </c>
      <c r="K26" s="175">
        <f t="shared" si="4"/>
        <v>3.0092592592589895E-4</v>
      </c>
      <c r="L26" s="145">
        <f t="shared" si="5"/>
        <v>0.43333333333329449</v>
      </c>
      <c r="M26" s="175">
        <f t="shared" si="8"/>
        <v>5.7870370370416424E-5</v>
      </c>
      <c r="N26" s="145">
        <f t="shared" si="6"/>
        <v>8.3333333333399651E-2</v>
      </c>
      <c r="O26" s="31"/>
    </row>
    <row r="27" spans="1:15" x14ac:dyDescent="0.2">
      <c r="A27" s="179">
        <f t="shared" si="10"/>
        <v>23</v>
      </c>
      <c r="B27" s="175">
        <f t="shared" si="9"/>
        <v>1.7476851851851993E-3</v>
      </c>
      <c r="C27" s="145">
        <f t="shared" si="0"/>
        <v>2.516666666666687</v>
      </c>
      <c r="D27" s="175">
        <v>0.3847800925925926</v>
      </c>
      <c r="E27" s="175">
        <v>0.3847800925925926</v>
      </c>
      <c r="F27" s="175">
        <v>0.38541666666666669</v>
      </c>
      <c r="G27" s="176">
        <f t="shared" si="7"/>
        <v>0</v>
      </c>
      <c r="H27" s="141">
        <f t="shared" si="1"/>
        <v>0</v>
      </c>
      <c r="I27" s="175">
        <f t="shared" si="2"/>
        <v>6.3657407407408106E-4</v>
      </c>
      <c r="J27" s="145">
        <f t="shared" si="3"/>
        <v>0.91666666666667673</v>
      </c>
      <c r="K27" s="175">
        <f t="shared" si="4"/>
        <v>6.3657407407408106E-4</v>
      </c>
      <c r="L27" s="145">
        <f t="shared" si="5"/>
        <v>0.91666666666667673</v>
      </c>
      <c r="M27" s="175">
        <f t="shared" si="8"/>
        <v>1.4467592592593004E-3</v>
      </c>
      <c r="N27" s="145">
        <f t="shared" si="6"/>
        <v>2.0833333333333925</v>
      </c>
      <c r="O27" s="31"/>
    </row>
    <row r="28" spans="1:15" x14ac:dyDescent="0.2">
      <c r="A28" s="179">
        <f t="shared" si="10"/>
        <v>24</v>
      </c>
      <c r="B28" s="175">
        <f t="shared" si="9"/>
        <v>1.6087962962962887E-3</v>
      </c>
      <c r="C28" s="145">
        <f t="shared" si="0"/>
        <v>2.3166666666666558</v>
      </c>
      <c r="D28" s="175">
        <v>0.38638888888888889</v>
      </c>
      <c r="E28" s="175">
        <v>0.38640046296296293</v>
      </c>
      <c r="F28" s="175">
        <v>0.38701388888888894</v>
      </c>
      <c r="G28" s="176">
        <f t="shared" si="7"/>
        <v>0</v>
      </c>
      <c r="H28" s="141">
        <f t="shared" si="1"/>
        <v>0</v>
      </c>
      <c r="I28" s="175">
        <f t="shared" si="2"/>
        <v>6.1342592592600331E-4</v>
      </c>
      <c r="J28" s="145">
        <f t="shared" si="3"/>
        <v>0.88333333333344477</v>
      </c>
      <c r="K28" s="175">
        <f t="shared" si="4"/>
        <v>6.2500000000004219E-4</v>
      </c>
      <c r="L28" s="145">
        <f t="shared" si="5"/>
        <v>0.90000000000006075</v>
      </c>
      <c r="M28" s="175">
        <f t="shared" si="8"/>
        <v>9.8379629629624654E-4</v>
      </c>
      <c r="N28" s="145">
        <f t="shared" si="6"/>
        <v>1.416666666666595</v>
      </c>
      <c r="O28" s="31"/>
    </row>
    <row r="29" spans="1:15" x14ac:dyDescent="0.2">
      <c r="A29" s="179">
        <f t="shared" si="10"/>
        <v>25</v>
      </c>
      <c r="B29" s="175">
        <f t="shared" si="9"/>
        <v>3.4722222222172139E-5</v>
      </c>
      <c r="C29" s="145">
        <f t="shared" si="0"/>
        <v>4.999999999992788E-2</v>
      </c>
      <c r="D29" s="175">
        <v>0.38642361111111106</v>
      </c>
      <c r="E29" s="175">
        <v>0.38773148148148145</v>
      </c>
      <c r="F29" s="175">
        <v>0.38819444444444445</v>
      </c>
      <c r="G29" s="176">
        <f t="shared" si="7"/>
        <v>5.9027777777787005E-4</v>
      </c>
      <c r="H29" s="141">
        <f t="shared" si="1"/>
        <v>0.85000000000013287</v>
      </c>
      <c r="I29" s="175">
        <f t="shared" si="2"/>
        <v>4.6296296296299833E-4</v>
      </c>
      <c r="J29" s="145">
        <f t="shared" si="3"/>
        <v>0.66666666666671759</v>
      </c>
      <c r="K29" s="175">
        <f t="shared" si="4"/>
        <v>1.7708333333333881E-3</v>
      </c>
      <c r="L29" s="145">
        <f t="shared" si="5"/>
        <v>2.5500000000000789</v>
      </c>
      <c r="M29" s="175">
        <f t="shared" si="8"/>
        <v>7.1759259259251973E-4</v>
      </c>
      <c r="N29" s="145">
        <f t="shared" si="6"/>
        <v>1.0333333333332284</v>
      </c>
      <c r="O29" s="31"/>
    </row>
    <row r="30" spans="1:15" x14ac:dyDescent="0.2">
      <c r="A30" s="179">
        <f t="shared" si="10"/>
        <v>26</v>
      </c>
      <c r="B30" s="175">
        <f t="shared" si="9"/>
        <v>1.8518518518523264E-4</v>
      </c>
      <c r="C30" s="145">
        <f t="shared" si="0"/>
        <v>0.266666666666735</v>
      </c>
      <c r="D30" s="175">
        <v>0.3866087962962963</v>
      </c>
      <c r="E30" s="175">
        <v>0.3883564814814815</v>
      </c>
      <c r="F30" s="175">
        <v>0.3888773148148148</v>
      </c>
      <c r="G30" s="176">
        <f t="shared" si="7"/>
        <v>1.5856481481481555E-3</v>
      </c>
      <c r="H30" s="141">
        <f t="shared" si="1"/>
        <v>2.2833333333333439</v>
      </c>
      <c r="I30" s="175">
        <f t="shared" si="2"/>
        <v>5.2083333333330373E-4</v>
      </c>
      <c r="J30" s="145">
        <f t="shared" si="3"/>
        <v>0.74999999999995737</v>
      </c>
      <c r="K30" s="175">
        <f t="shared" si="4"/>
        <v>2.2685185185185031E-3</v>
      </c>
      <c r="L30" s="145">
        <f t="shared" si="5"/>
        <v>3.2666666666666444</v>
      </c>
      <c r="M30" s="175">
        <f t="shared" si="8"/>
        <v>1.6203703703704386E-4</v>
      </c>
      <c r="N30" s="145">
        <f t="shared" si="6"/>
        <v>0.23333333333334316</v>
      </c>
      <c r="O30" s="31"/>
    </row>
    <row r="31" spans="1:15" x14ac:dyDescent="0.2">
      <c r="A31" s="179">
        <f t="shared" si="10"/>
        <v>27</v>
      </c>
      <c r="B31" s="175">
        <f t="shared" si="9"/>
        <v>2.5578703703703631E-3</v>
      </c>
      <c r="C31" s="145">
        <f t="shared" si="0"/>
        <v>3.6833333333333229</v>
      </c>
      <c r="D31" s="175">
        <v>0.38916666666666666</v>
      </c>
      <c r="E31" s="175">
        <v>0.38922453703703702</v>
      </c>
      <c r="F31" s="175">
        <v>0.38999999999999996</v>
      </c>
      <c r="G31" s="176">
        <f t="shared" si="7"/>
        <v>0</v>
      </c>
      <c r="H31" s="141">
        <f t="shared" si="1"/>
        <v>0</v>
      </c>
      <c r="I31" s="175">
        <f t="shared" si="2"/>
        <v>7.7546296296293615E-4</v>
      </c>
      <c r="J31" s="145">
        <f t="shared" si="3"/>
        <v>1.1166666666666281</v>
      </c>
      <c r="K31" s="175">
        <f t="shared" si="4"/>
        <v>8.3333333333329707E-4</v>
      </c>
      <c r="L31" s="145">
        <f t="shared" si="5"/>
        <v>1.1999999999999478</v>
      </c>
      <c r="M31" s="175">
        <f t="shared" si="8"/>
        <v>3.4722222222222099E-4</v>
      </c>
      <c r="N31" s="145">
        <f t="shared" si="6"/>
        <v>0.49999999999999822</v>
      </c>
      <c r="O31" s="31"/>
    </row>
    <row r="32" spans="1:15" x14ac:dyDescent="0.2">
      <c r="A32" s="179">
        <f t="shared" si="10"/>
        <v>28</v>
      </c>
      <c r="B32" s="175">
        <f t="shared" si="9"/>
        <v>1.3078703703703898E-3</v>
      </c>
      <c r="C32" s="145">
        <f t="shared" si="0"/>
        <v>1.8833333333333613</v>
      </c>
      <c r="D32" s="175">
        <v>0.39047453703703705</v>
      </c>
      <c r="E32" s="175">
        <v>0.39071759259259259</v>
      </c>
      <c r="F32" s="175">
        <v>0.3911458333333333</v>
      </c>
      <c r="G32" s="176">
        <f t="shared" si="7"/>
        <v>0</v>
      </c>
      <c r="H32" s="141">
        <f t="shared" si="1"/>
        <v>0</v>
      </c>
      <c r="I32" s="175">
        <f t="shared" si="2"/>
        <v>4.2824074074071516E-4</v>
      </c>
      <c r="J32" s="145">
        <f t="shared" si="3"/>
        <v>0.61666666666662984</v>
      </c>
      <c r="K32" s="175">
        <f t="shared" si="4"/>
        <v>6.712962962962532E-4</v>
      </c>
      <c r="L32" s="145">
        <f t="shared" si="5"/>
        <v>0.96666666666660461</v>
      </c>
      <c r="M32" s="175">
        <f t="shared" si="8"/>
        <v>7.1759259259263075E-4</v>
      </c>
      <c r="N32" s="145">
        <f t="shared" si="6"/>
        <v>1.0333333333333883</v>
      </c>
      <c r="O32" s="31"/>
    </row>
    <row r="33" spans="1:15" x14ac:dyDescent="0.2">
      <c r="A33" s="179">
        <f t="shared" si="10"/>
        <v>29</v>
      </c>
      <c r="B33" s="175">
        <f t="shared" si="9"/>
        <v>6.94444444444553E-5</v>
      </c>
      <c r="C33" s="145">
        <f t="shared" si="0"/>
        <v>0.10000000000001563</v>
      </c>
      <c r="D33" s="175">
        <v>0.39054398148148151</v>
      </c>
      <c r="E33" s="175">
        <v>0.3911574074074074</v>
      </c>
      <c r="F33" s="175">
        <v>0.39166666666666666</v>
      </c>
      <c r="G33" s="176">
        <f t="shared" si="7"/>
        <v>6.018518518517979E-4</v>
      </c>
      <c r="H33" s="141">
        <f t="shared" si="1"/>
        <v>0.86666666666658898</v>
      </c>
      <c r="I33" s="175">
        <f t="shared" si="2"/>
        <v>5.0925925925926485E-4</v>
      </c>
      <c r="J33" s="145">
        <f t="shared" si="3"/>
        <v>0.73333333333334139</v>
      </c>
      <c r="K33" s="175">
        <f t="shared" si="4"/>
        <v>1.1226851851851571E-3</v>
      </c>
      <c r="L33" s="145">
        <f t="shared" si="5"/>
        <v>1.6166666666666263</v>
      </c>
      <c r="M33" s="175">
        <f t="shared" si="8"/>
        <v>1.1574074074094387E-5</v>
      </c>
      <c r="N33" s="145">
        <f t="shared" si="6"/>
        <v>1.6666666666695917E-2</v>
      </c>
      <c r="O33" s="31"/>
    </row>
    <row r="34" spans="1:15" x14ac:dyDescent="0.2">
      <c r="A34" s="179">
        <f t="shared" si="10"/>
        <v>30</v>
      </c>
      <c r="B34" s="175">
        <f t="shared" si="9"/>
        <v>2.3148148148133263E-5</v>
      </c>
      <c r="C34" s="145">
        <f t="shared" si="0"/>
        <v>3.3333333333311899E-2</v>
      </c>
      <c r="D34" s="175">
        <v>0.39056712962962964</v>
      </c>
      <c r="E34" s="175">
        <v>0.39168981481481485</v>
      </c>
      <c r="F34" s="175">
        <v>0.39270833333333338</v>
      </c>
      <c r="G34" s="176">
        <f t="shared" si="7"/>
        <v>1.0995370370370239E-3</v>
      </c>
      <c r="H34" s="141">
        <f t="shared" si="1"/>
        <v>1.5833333333333144</v>
      </c>
      <c r="I34" s="175">
        <f t="shared" si="2"/>
        <v>1.0185185185185297E-3</v>
      </c>
      <c r="J34" s="145">
        <f t="shared" si="3"/>
        <v>1.4666666666666828</v>
      </c>
      <c r="K34" s="175">
        <f t="shared" si="4"/>
        <v>2.1412037037037424E-3</v>
      </c>
      <c r="L34" s="145">
        <f t="shared" si="5"/>
        <v>3.083333333333389</v>
      </c>
      <c r="M34" s="175">
        <f t="shared" si="8"/>
        <v>2.3148148148188774E-5</v>
      </c>
      <c r="N34" s="145">
        <f t="shared" si="6"/>
        <v>3.3333333333391835E-2</v>
      </c>
      <c r="O34" s="31"/>
    </row>
    <row r="35" spans="1:15" x14ac:dyDescent="0.2">
      <c r="A35" s="179">
        <f t="shared" si="10"/>
        <v>31</v>
      </c>
      <c r="B35" s="175">
        <f t="shared" si="9"/>
        <v>1.1458333333333459E-3</v>
      </c>
      <c r="C35" s="145">
        <f t="shared" si="0"/>
        <v>1.6500000000000181</v>
      </c>
      <c r="D35" s="175">
        <v>0.39171296296296299</v>
      </c>
      <c r="E35" s="175">
        <v>0.39271990740740742</v>
      </c>
      <c r="F35" s="175">
        <v>0.39309027777777777</v>
      </c>
      <c r="G35" s="176">
        <f t="shared" si="7"/>
        <v>9.9537037037039644E-4</v>
      </c>
      <c r="H35" s="141">
        <f t="shared" si="1"/>
        <v>1.4333333333333709</v>
      </c>
      <c r="I35" s="175">
        <f t="shared" si="2"/>
        <v>3.7037037037035425E-4</v>
      </c>
      <c r="J35" s="145">
        <f t="shared" si="3"/>
        <v>0.53333333333331012</v>
      </c>
      <c r="K35" s="175">
        <f t="shared" si="4"/>
        <v>1.3773148148147896E-3</v>
      </c>
      <c r="L35" s="145">
        <f t="shared" si="5"/>
        <v>1.983333333333297</v>
      </c>
      <c r="M35" s="175">
        <f t="shared" si="8"/>
        <v>1.1574074074038876E-5</v>
      </c>
      <c r="N35" s="145">
        <f t="shared" si="6"/>
        <v>1.6666666666615981E-2</v>
      </c>
      <c r="O35" s="31"/>
    </row>
    <row r="36" spans="1:15" x14ac:dyDescent="0.2">
      <c r="A36" s="179">
        <f t="shared" si="10"/>
        <v>32</v>
      </c>
      <c r="B36" s="175">
        <f t="shared" si="9"/>
        <v>8.101851851851638E-4</v>
      </c>
      <c r="C36" s="145">
        <f t="shared" si="0"/>
        <v>1.1666666666666359</v>
      </c>
      <c r="D36" s="175">
        <v>0.39252314814814815</v>
      </c>
      <c r="E36" s="175">
        <v>0.39311342592592591</v>
      </c>
      <c r="F36" s="175">
        <v>0.39340277777777777</v>
      </c>
      <c r="G36" s="176">
        <f t="shared" si="7"/>
        <v>5.6712962962962576E-4</v>
      </c>
      <c r="H36" s="141">
        <f t="shared" si="1"/>
        <v>0.8166666666666611</v>
      </c>
      <c r="I36" s="175">
        <f t="shared" si="2"/>
        <v>2.8935185185186008E-4</v>
      </c>
      <c r="J36" s="145">
        <f t="shared" si="3"/>
        <v>0.41666666666667851</v>
      </c>
      <c r="K36" s="175">
        <f t="shared" si="4"/>
        <v>8.796296296296191E-4</v>
      </c>
      <c r="L36" s="145">
        <f t="shared" si="5"/>
        <v>1.2666666666666515</v>
      </c>
      <c r="M36" s="175">
        <f t="shared" si="8"/>
        <v>2.3148148148133263E-5</v>
      </c>
      <c r="N36" s="145">
        <f t="shared" si="6"/>
        <v>3.3333333333311899E-2</v>
      </c>
      <c r="O36" s="31"/>
    </row>
    <row r="37" spans="1:15" x14ac:dyDescent="0.2">
      <c r="A37" s="179">
        <f t="shared" si="10"/>
        <v>33</v>
      </c>
      <c r="B37" s="175">
        <f t="shared" si="9"/>
        <v>6.94444444444553E-5</v>
      </c>
      <c r="C37" s="145">
        <f t="shared" si="0"/>
        <v>0.10000000000001563</v>
      </c>
      <c r="D37" s="175">
        <v>0.3925925925925926</v>
      </c>
      <c r="E37" s="175">
        <v>0.3934259259259259</v>
      </c>
      <c r="F37" s="175">
        <v>0.3938888888888889</v>
      </c>
      <c r="G37" s="176">
        <f t="shared" si="7"/>
        <v>8.101851851851638E-4</v>
      </c>
      <c r="H37" s="141">
        <f t="shared" si="1"/>
        <v>1.1666666666666359</v>
      </c>
      <c r="I37" s="175">
        <f t="shared" ref="I37:I68" si="11">F37-E37</f>
        <v>4.6296296296299833E-4</v>
      </c>
      <c r="J37" s="145">
        <f t="shared" si="3"/>
        <v>0.66666666666671759</v>
      </c>
      <c r="K37" s="175">
        <f t="shared" ref="K37:K68" si="12">F37-D37</f>
        <v>1.2962962962962954E-3</v>
      </c>
      <c r="L37" s="145">
        <f t="shared" si="5"/>
        <v>1.8666666666666654</v>
      </c>
      <c r="M37" s="175">
        <f t="shared" si="8"/>
        <v>2.3148148148133263E-5</v>
      </c>
      <c r="N37" s="145">
        <f t="shared" si="6"/>
        <v>3.3333333333311899E-2</v>
      </c>
      <c r="O37" s="31"/>
    </row>
    <row r="38" spans="1:15" x14ac:dyDescent="0.2">
      <c r="A38" s="179">
        <f t="shared" si="10"/>
        <v>34</v>
      </c>
      <c r="B38" s="175">
        <f t="shared" si="9"/>
        <v>8.101851851851638E-4</v>
      </c>
      <c r="C38" s="145">
        <f t="shared" si="0"/>
        <v>1.1666666666666359</v>
      </c>
      <c r="D38" s="175">
        <v>0.39340277777777777</v>
      </c>
      <c r="E38" s="175">
        <v>0.39390046296296299</v>
      </c>
      <c r="F38" s="175">
        <v>0.39444444444444443</v>
      </c>
      <c r="G38" s="176">
        <f t="shared" ref="G38:G69" si="13">IF(F37-D38&gt;0,F37-D38,0)</f>
        <v>4.8611111111113159E-4</v>
      </c>
      <c r="H38" s="141">
        <f t="shared" si="1"/>
        <v>0.70000000000002949</v>
      </c>
      <c r="I38" s="175">
        <f t="shared" si="11"/>
        <v>5.4398148148143699E-4</v>
      </c>
      <c r="J38" s="145">
        <f t="shared" si="3"/>
        <v>0.78333333333326927</v>
      </c>
      <c r="K38" s="175">
        <f t="shared" si="12"/>
        <v>1.041666666666663E-3</v>
      </c>
      <c r="L38" s="145">
        <f t="shared" si="5"/>
        <v>1.4999999999999947</v>
      </c>
      <c r="M38" s="175">
        <f t="shared" ref="M38:M69" si="14">IF(E38-F37&gt;0,E38-F37,0)</f>
        <v>1.1574074074094387E-5</v>
      </c>
      <c r="N38" s="145">
        <f t="shared" si="6"/>
        <v>1.6666666666695917E-2</v>
      </c>
      <c r="O38" s="31"/>
    </row>
    <row r="39" spans="1:15" x14ac:dyDescent="0.2">
      <c r="A39" s="179">
        <f t="shared" si="10"/>
        <v>35</v>
      </c>
      <c r="B39" s="175">
        <f t="shared" si="9"/>
        <v>2.3148148148133263E-5</v>
      </c>
      <c r="C39" s="145">
        <f t="shared" si="0"/>
        <v>3.3333333333311899E-2</v>
      </c>
      <c r="D39" s="175">
        <v>0.3934259259259259</v>
      </c>
      <c r="E39" s="175">
        <v>0.39447916666666666</v>
      </c>
      <c r="F39" s="175">
        <v>0.39502314814814815</v>
      </c>
      <c r="G39" s="176">
        <f t="shared" si="13"/>
        <v>1.0185185185185297E-3</v>
      </c>
      <c r="H39" s="141">
        <f t="shared" si="1"/>
        <v>1.4666666666666828</v>
      </c>
      <c r="I39" s="175">
        <f t="shared" si="11"/>
        <v>5.439814814814925E-4</v>
      </c>
      <c r="J39" s="145">
        <f t="shared" si="3"/>
        <v>0.7833333333333492</v>
      </c>
      <c r="K39" s="175">
        <f t="shared" si="12"/>
        <v>1.5972222222222499E-3</v>
      </c>
      <c r="L39" s="145">
        <f t="shared" si="5"/>
        <v>2.3000000000000398</v>
      </c>
      <c r="M39" s="175">
        <f t="shared" si="14"/>
        <v>3.472222222222765E-5</v>
      </c>
      <c r="N39" s="145">
        <f t="shared" si="6"/>
        <v>5.0000000000007816E-2</v>
      </c>
      <c r="O39" s="31"/>
    </row>
    <row r="40" spans="1:15" x14ac:dyDescent="0.2">
      <c r="A40" s="179">
        <f t="shared" si="10"/>
        <v>36</v>
      </c>
      <c r="B40" s="175">
        <f t="shared" si="9"/>
        <v>6.828703703704031E-4</v>
      </c>
      <c r="C40" s="145">
        <f t="shared" si="0"/>
        <v>0.98333333333338047</v>
      </c>
      <c r="D40" s="175">
        <v>0.3941087962962963</v>
      </c>
      <c r="E40" s="175">
        <v>0.39508101851851851</v>
      </c>
      <c r="F40" s="175">
        <v>0.39513888888888887</v>
      </c>
      <c r="G40" s="176">
        <f t="shared" si="13"/>
        <v>9.1435185185184675E-4</v>
      </c>
      <c r="H40" s="141">
        <f t="shared" si="1"/>
        <v>1.3166666666666593</v>
      </c>
      <c r="I40" s="175">
        <f t="shared" si="11"/>
        <v>5.7870370370360913E-5</v>
      </c>
      <c r="J40" s="145">
        <f t="shared" si="3"/>
        <v>8.3333333333319715E-2</v>
      </c>
      <c r="K40" s="175">
        <f t="shared" si="12"/>
        <v>1.0300925925925686E-3</v>
      </c>
      <c r="L40" s="145">
        <f t="shared" si="5"/>
        <v>1.4833333333332988</v>
      </c>
      <c r="M40" s="175">
        <f t="shared" si="14"/>
        <v>5.7870370370360913E-5</v>
      </c>
      <c r="N40" s="145">
        <f t="shared" si="6"/>
        <v>8.3333333333319715E-2</v>
      </c>
      <c r="O40" s="31"/>
    </row>
    <row r="41" spans="1:15" x14ac:dyDescent="0.2">
      <c r="A41" s="179">
        <f t="shared" si="10"/>
        <v>37</v>
      </c>
      <c r="B41" s="175">
        <f t="shared" si="9"/>
        <v>0</v>
      </c>
      <c r="C41" s="145">
        <f t="shared" si="0"/>
        <v>0</v>
      </c>
      <c r="D41" s="175">
        <v>0.3941087962962963</v>
      </c>
      <c r="E41" s="175">
        <v>0.39520833333333333</v>
      </c>
      <c r="F41" s="175">
        <v>0.39537037037037037</v>
      </c>
      <c r="G41" s="176">
        <f t="shared" si="13"/>
        <v>1.0300925925925686E-3</v>
      </c>
      <c r="H41" s="141">
        <f t="shared" si="1"/>
        <v>1.4833333333332988</v>
      </c>
      <c r="I41" s="175">
        <f t="shared" si="11"/>
        <v>1.6203703703704386E-4</v>
      </c>
      <c r="J41" s="145">
        <f t="shared" si="3"/>
        <v>0.23333333333334316</v>
      </c>
      <c r="K41" s="175">
        <f t="shared" si="12"/>
        <v>1.2615740740740677E-3</v>
      </c>
      <c r="L41" s="145">
        <f t="shared" si="5"/>
        <v>1.8166666666666575</v>
      </c>
      <c r="M41" s="175">
        <f t="shared" si="14"/>
        <v>6.94444444444553E-5</v>
      </c>
      <c r="N41" s="145">
        <f t="shared" si="6"/>
        <v>0.10000000000001563</v>
      </c>
      <c r="O41" s="31"/>
    </row>
    <row r="42" spans="1:15" x14ac:dyDescent="0.2">
      <c r="A42" s="179">
        <f t="shared" si="10"/>
        <v>38</v>
      </c>
      <c r="B42" s="175">
        <f t="shared" si="9"/>
        <v>5.6712962962957025E-4</v>
      </c>
      <c r="C42" s="145">
        <f t="shared" si="0"/>
        <v>0.81666666666658116</v>
      </c>
      <c r="D42" s="175">
        <v>0.39467592592592587</v>
      </c>
      <c r="E42" s="175">
        <v>0.39538194444444441</v>
      </c>
      <c r="F42" s="175">
        <v>0.39562499999999995</v>
      </c>
      <c r="G42" s="176">
        <f t="shared" si="13"/>
        <v>6.9444444444449749E-4</v>
      </c>
      <c r="H42" s="141">
        <f t="shared" si="1"/>
        <v>1.0000000000000764</v>
      </c>
      <c r="I42" s="175">
        <f t="shared" si="11"/>
        <v>2.4305555555553804E-4</v>
      </c>
      <c r="J42" s="145">
        <f t="shared" si="3"/>
        <v>0.34999999999997478</v>
      </c>
      <c r="K42" s="175">
        <f t="shared" si="12"/>
        <v>9.490740740740744E-4</v>
      </c>
      <c r="L42" s="145">
        <f t="shared" si="5"/>
        <v>1.3666666666666671</v>
      </c>
      <c r="M42" s="175">
        <f t="shared" si="14"/>
        <v>1.1574074074038876E-5</v>
      </c>
      <c r="N42" s="145">
        <f t="shared" si="6"/>
        <v>1.6666666666615981E-2</v>
      </c>
      <c r="O42" s="31"/>
    </row>
    <row r="43" spans="1:15" x14ac:dyDescent="0.2">
      <c r="A43" s="179">
        <f t="shared" si="10"/>
        <v>39</v>
      </c>
      <c r="B43" s="175">
        <f t="shared" si="9"/>
        <v>7.0601851851853636E-4</v>
      </c>
      <c r="C43" s="145">
        <f t="shared" si="0"/>
        <v>1.0166666666666924</v>
      </c>
      <c r="D43" s="175">
        <v>0.39538194444444441</v>
      </c>
      <c r="E43" s="175">
        <v>0.3956365740740741</v>
      </c>
      <c r="F43" s="175">
        <v>0.39583333333333331</v>
      </c>
      <c r="G43" s="176">
        <f t="shared" si="13"/>
        <v>2.4305555555553804E-4</v>
      </c>
      <c r="H43" s="141">
        <f t="shared" si="1"/>
        <v>0.34999999999997478</v>
      </c>
      <c r="I43" s="175">
        <f t="shared" si="11"/>
        <v>1.96759259259216E-4</v>
      </c>
      <c r="J43" s="145">
        <f t="shared" si="3"/>
        <v>0.28333333333327104</v>
      </c>
      <c r="K43" s="175">
        <f t="shared" si="12"/>
        <v>4.5138888888890394E-4</v>
      </c>
      <c r="L43" s="145">
        <f t="shared" si="5"/>
        <v>0.65000000000002167</v>
      </c>
      <c r="M43" s="175">
        <f t="shared" si="14"/>
        <v>1.1574074074149898E-5</v>
      </c>
      <c r="N43" s="145">
        <f t="shared" si="6"/>
        <v>1.6666666666775853E-2</v>
      </c>
      <c r="O43" s="31"/>
    </row>
    <row r="44" spans="1:15" x14ac:dyDescent="0.2">
      <c r="A44" s="179">
        <f t="shared" si="10"/>
        <v>40</v>
      </c>
      <c r="B44" s="175">
        <f t="shared" si="9"/>
        <v>2.3148148148133263E-5</v>
      </c>
      <c r="C44" s="145">
        <f t="shared" si="0"/>
        <v>3.3333333333311899E-2</v>
      </c>
      <c r="D44" s="175">
        <v>0.39540509259259254</v>
      </c>
      <c r="E44" s="175">
        <v>0.39584490740740735</v>
      </c>
      <c r="F44" s="175">
        <v>0.39612268518518517</v>
      </c>
      <c r="G44" s="176">
        <f t="shared" si="13"/>
        <v>4.2824074074077068E-4</v>
      </c>
      <c r="H44" s="141">
        <f t="shared" si="1"/>
        <v>0.61666666666670977</v>
      </c>
      <c r="I44" s="175">
        <f t="shared" si="11"/>
        <v>2.777777777778212E-4</v>
      </c>
      <c r="J44" s="145">
        <f t="shared" si="3"/>
        <v>0.40000000000006253</v>
      </c>
      <c r="K44" s="175">
        <f t="shared" si="12"/>
        <v>7.1759259259263075E-4</v>
      </c>
      <c r="L44" s="145">
        <f t="shared" si="5"/>
        <v>1.0333333333333883</v>
      </c>
      <c r="M44" s="175">
        <f t="shared" si="14"/>
        <v>1.1574074074038876E-5</v>
      </c>
      <c r="N44" s="145">
        <f t="shared" si="6"/>
        <v>1.6666666666615981E-2</v>
      </c>
      <c r="O44" s="31"/>
    </row>
    <row r="45" spans="1:15" x14ac:dyDescent="0.2">
      <c r="A45" s="179">
        <f t="shared" si="10"/>
        <v>41</v>
      </c>
      <c r="B45" s="175">
        <f t="shared" si="9"/>
        <v>9.2592592592644074E-5</v>
      </c>
      <c r="C45" s="145">
        <f t="shared" si="0"/>
        <v>0.13333333333340747</v>
      </c>
      <c r="D45" s="175">
        <v>0.39549768518518519</v>
      </c>
      <c r="E45" s="175">
        <v>0.39613425925925921</v>
      </c>
      <c r="F45" s="175">
        <v>0.39641203703703703</v>
      </c>
      <c r="G45" s="176">
        <f t="shared" si="13"/>
        <v>6.2499999999998668E-4</v>
      </c>
      <c r="H45" s="141">
        <f t="shared" si="1"/>
        <v>0.89999999999998082</v>
      </c>
      <c r="I45" s="175">
        <f t="shared" si="11"/>
        <v>2.777777777778212E-4</v>
      </c>
      <c r="J45" s="145">
        <f t="shared" si="3"/>
        <v>0.40000000000006253</v>
      </c>
      <c r="K45" s="175">
        <f t="shared" si="12"/>
        <v>9.1435185185184675E-4</v>
      </c>
      <c r="L45" s="145">
        <f t="shared" si="5"/>
        <v>1.3166666666666593</v>
      </c>
      <c r="M45" s="175">
        <f t="shared" si="14"/>
        <v>1.1574074074038876E-5</v>
      </c>
      <c r="N45" s="145">
        <f t="shared" si="6"/>
        <v>1.6666666666615981E-2</v>
      </c>
      <c r="O45" s="31"/>
    </row>
    <row r="46" spans="1:15" x14ac:dyDescent="0.2">
      <c r="A46" s="179">
        <f t="shared" si="10"/>
        <v>42</v>
      </c>
      <c r="B46" s="175">
        <f t="shared" si="9"/>
        <v>3.2407407407408773E-4</v>
      </c>
      <c r="C46" s="145">
        <f t="shared" si="0"/>
        <v>0.46666666666668633</v>
      </c>
      <c r="D46" s="175">
        <v>0.39582175925925928</v>
      </c>
      <c r="E46" s="175">
        <v>0.39642361111111107</v>
      </c>
      <c r="F46" s="175">
        <v>0.3964699074074074</v>
      </c>
      <c r="G46" s="176">
        <f t="shared" si="13"/>
        <v>5.9027777777775903E-4</v>
      </c>
      <c r="H46" s="141">
        <f t="shared" si="1"/>
        <v>0.849999999999973</v>
      </c>
      <c r="I46" s="175">
        <f t="shared" si="11"/>
        <v>4.6296296296322037E-5</v>
      </c>
      <c r="J46" s="145">
        <f t="shared" si="3"/>
        <v>6.6666666666703733E-2</v>
      </c>
      <c r="K46" s="175">
        <f t="shared" si="12"/>
        <v>6.4814814814811994E-4</v>
      </c>
      <c r="L46" s="145">
        <f t="shared" si="5"/>
        <v>0.93333333333329271</v>
      </c>
      <c r="M46" s="175">
        <f t="shared" si="14"/>
        <v>1.1574074074038876E-5</v>
      </c>
      <c r="N46" s="145">
        <f t="shared" si="6"/>
        <v>1.6666666666615981E-2</v>
      </c>
      <c r="O46" s="31"/>
    </row>
    <row r="47" spans="1:15" x14ac:dyDescent="0.2">
      <c r="A47" s="179">
        <f t="shared" si="10"/>
        <v>43</v>
      </c>
      <c r="B47" s="175">
        <f t="shared" si="9"/>
        <v>1.1574074074038876E-5</v>
      </c>
      <c r="C47" s="145">
        <f t="shared" si="0"/>
        <v>1.6666666666615981E-2</v>
      </c>
      <c r="D47" s="175">
        <v>0.39583333333333331</v>
      </c>
      <c r="E47" s="175">
        <v>0.39651620370370372</v>
      </c>
      <c r="F47" s="175">
        <v>0.39658564814814817</v>
      </c>
      <c r="G47" s="176">
        <f t="shared" si="13"/>
        <v>6.3657407407408106E-4</v>
      </c>
      <c r="H47" s="141">
        <f t="shared" si="1"/>
        <v>0.91666666666667673</v>
      </c>
      <c r="I47" s="175">
        <f t="shared" si="11"/>
        <v>6.94444444444553E-5</v>
      </c>
      <c r="J47" s="145">
        <f t="shared" si="3"/>
        <v>0.10000000000001563</v>
      </c>
      <c r="K47" s="175">
        <f t="shared" si="12"/>
        <v>7.523148148148584E-4</v>
      </c>
      <c r="L47" s="145">
        <f t="shared" si="5"/>
        <v>1.0833333333333961</v>
      </c>
      <c r="M47" s="175">
        <f t="shared" si="14"/>
        <v>4.6296296296322037E-5</v>
      </c>
      <c r="N47" s="145">
        <f t="shared" si="6"/>
        <v>6.6666666666703733E-2</v>
      </c>
      <c r="O47" s="31"/>
    </row>
    <row r="48" spans="1:15" x14ac:dyDescent="0.2">
      <c r="A48" s="179">
        <f t="shared" si="10"/>
        <v>44</v>
      </c>
      <c r="B48" s="175">
        <f t="shared" si="9"/>
        <v>6.9444444444449749E-4</v>
      </c>
      <c r="C48" s="145">
        <f t="shared" si="0"/>
        <v>1.0000000000000764</v>
      </c>
      <c r="D48" s="175">
        <v>0.39652777777777781</v>
      </c>
      <c r="E48" s="175">
        <v>0.39659722222222221</v>
      </c>
      <c r="F48" s="175">
        <v>0.39675925925925926</v>
      </c>
      <c r="G48" s="176">
        <f t="shared" si="13"/>
        <v>5.7870370370360913E-5</v>
      </c>
      <c r="H48" s="141">
        <f t="shared" si="1"/>
        <v>8.3333333333319715E-2</v>
      </c>
      <c r="I48" s="175">
        <f t="shared" si="11"/>
        <v>1.6203703703704386E-4</v>
      </c>
      <c r="J48" s="145">
        <f t="shared" si="3"/>
        <v>0.23333333333334316</v>
      </c>
      <c r="K48" s="175">
        <f t="shared" si="12"/>
        <v>2.3148148148144365E-4</v>
      </c>
      <c r="L48" s="145">
        <f t="shared" si="5"/>
        <v>0.33333333333327886</v>
      </c>
      <c r="M48" s="175">
        <f t="shared" si="14"/>
        <v>1.1574074074038876E-5</v>
      </c>
      <c r="N48" s="145">
        <f t="shared" si="6"/>
        <v>1.6666666666615981E-2</v>
      </c>
      <c r="O48" s="31"/>
    </row>
    <row r="49" spans="1:15" x14ac:dyDescent="0.2">
      <c r="A49" s="179">
        <f t="shared" si="10"/>
        <v>45</v>
      </c>
      <c r="B49" s="175">
        <f t="shared" si="9"/>
        <v>2.3379629629629584E-3</v>
      </c>
      <c r="C49" s="145">
        <f t="shared" si="0"/>
        <v>3.36666666666666</v>
      </c>
      <c r="D49" s="175">
        <v>0.39886574074074077</v>
      </c>
      <c r="E49" s="175">
        <v>0.39890046296296294</v>
      </c>
      <c r="F49" s="175">
        <v>0.39930555555555558</v>
      </c>
      <c r="G49" s="176">
        <f t="shared" si="13"/>
        <v>0</v>
      </c>
      <c r="H49" s="141">
        <f t="shared" si="1"/>
        <v>0</v>
      </c>
      <c r="I49" s="175">
        <f t="shared" si="11"/>
        <v>4.0509259259263741E-4</v>
      </c>
      <c r="J49" s="145">
        <f t="shared" si="3"/>
        <v>0.58333333333339787</v>
      </c>
      <c r="K49" s="175">
        <f t="shared" si="12"/>
        <v>4.3981481481480955E-4</v>
      </c>
      <c r="L49" s="145">
        <f t="shared" si="5"/>
        <v>0.63333333333332575</v>
      </c>
      <c r="M49" s="175">
        <f t="shared" si="14"/>
        <v>2.1412037037036868E-3</v>
      </c>
      <c r="N49" s="145">
        <f t="shared" si="6"/>
        <v>3.0833333333333091</v>
      </c>
      <c r="O49" s="31"/>
    </row>
    <row r="50" spans="1:15" x14ac:dyDescent="0.2">
      <c r="A50" s="179">
        <f t="shared" si="10"/>
        <v>46</v>
      </c>
      <c r="B50" s="175">
        <f t="shared" si="9"/>
        <v>1.2731481481481621E-4</v>
      </c>
      <c r="C50" s="145">
        <f t="shared" si="0"/>
        <v>0.18333333333333535</v>
      </c>
      <c r="D50" s="175">
        <v>0.39899305555555559</v>
      </c>
      <c r="E50" s="175">
        <v>0.39932870370370371</v>
      </c>
      <c r="F50" s="175">
        <v>0.39952546296296299</v>
      </c>
      <c r="G50" s="176">
        <f t="shared" si="13"/>
        <v>3.1249999999999334E-4</v>
      </c>
      <c r="H50" s="141">
        <f t="shared" si="1"/>
        <v>0.44999999999999041</v>
      </c>
      <c r="I50" s="175">
        <f t="shared" si="11"/>
        <v>1.9675925925927151E-4</v>
      </c>
      <c r="J50" s="145">
        <f t="shared" si="3"/>
        <v>0.28333333333335098</v>
      </c>
      <c r="K50" s="175">
        <f t="shared" si="12"/>
        <v>5.3240740740739811E-4</v>
      </c>
      <c r="L50" s="145">
        <f t="shared" si="5"/>
        <v>0.76666666666665328</v>
      </c>
      <c r="M50" s="175">
        <f t="shared" si="14"/>
        <v>2.3148148148133263E-5</v>
      </c>
      <c r="N50" s="145">
        <f t="shared" si="6"/>
        <v>3.3333333333311899E-2</v>
      </c>
      <c r="O50" s="31"/>
    </row>
    <row r="51" spans="1:15" x14ac:dyDescent="0.2">
      <c r="A51" s="179">
        <f t="shared" si="10"/>
        <v>47</v>
      </c>
      <c r="B51" s="175">
        <f t="shared" si="9"/>
        <v>3.1249999999999334E-4</v>
      </c>
      <c r="C51" s="145">
        <f t="shared" si="0"/>
        <v>0.44999999999999041</v>
      </c>
      <c r="D51" s="175">
        <v>0.39930555555555558</v>
      </c>
      <c r="E51" s="175">
        <v>0.39953703703703702</v>
      </c>
      <c r="F51" s="175">
        <v>0.39961805555555557</v>
      </c>
      <c r="G51" s="176">
        <f t="shared" si="13"/>
        <v>2.1990740740740478E-4</v>
      </c>
      <c r="H51" s="141">
        <f t="shared" si="1"/>
        <v>0.31666666666666288</v>
      </c>
      <c r="I51" s="175">
        <f t="shared" si="11"/>
        <v>8.1018518518549687E-5</v>
      </c>
      <c r="J51" s="145">
        <f t="shared" si="3"/>
        <v>0.11666666666671155</v>
      </c>
      <c r="K51" s="175">
        <f t="shared" si="12"/>
        <v>3.1249999999999334E-4</v>
      </c>
      <c r="L51" s="145">
        <f t="shared" si="5"/>
        <v>0.44999999999999041</v>
      </c>
      <c r="M51" s="175">
        <f t="shared" si="14"/>
        <v>1.1574074074038876E-5</v>
      </c>
      <c r="N51" s="145">
        <f t="shared" si="6"/>
        <v>1.6666666666615981E-2</v>
      </c>
      <c r="O51" s="31"/>
    </row>
    <row r="52" spans="1:15" x14ac:dyDescent="0.2">
      <c r="A52" s="179">
        <f t="shared" si="10"/>
        <v>48</v>
      </c>
      <c r="B52" s="175">
        <f t="shared" si="9"/>
        <v>5.7870370370360913E-5</v>
      </c>
      <c r="C52" s="145">
        <f t="shared" si="0"/>
        <v>8.3333333333319715E-2</v>
      </c>
      <c r="D52" s="175">
        <v>0.39936342592592594</v>
      </c>
      <c r="E52" s="175">
        <v>0.39962962962962961</v>
      </c>
      <c r="F52" s="175">
        <v>0.39999999999999997</v>
      </c>
      <c r="G52" s="176">
        <f t="shared" si="13"/>
        <v>2.5462962962963243E-4</v>
      </c>
      <c r="H52" s="141">
        <f t="shared" si="1"/>
        <v>0.36666666666667069</v>
      </c>
      <c r="I52" s="175">
        <f t="shared" si="11"/>
        <v>3.7037037037035425E-4</v>
      </c>
      <c r="J52" s="145">
        <f t="shared" si="3"/>
        <v>0.53333333333331012</v>
      </c>
      <c r="K52" s="175">
        <f t="shared" si="12"/>
        <v>6.3657407407402555E-4</v>
      </c>
      <c r="L52" s="145">
        <f t="shared" si="5"/>
        <v>0.9166666666665968</v>
      </c>
      <c r="M52" s="175">
        <f t="shared" si="14"/>
        <v>1.1574074074038876E-5</v>
      </c>
      <c r="N52" s="145">
        <f t="shared" si="6"/>
        <v>1.6666666666615981E-2</v>
      </c>
      <c r="O52" s="31"/>
    </row>
    <row r="53" spans="1:15" x14ac:dyDescent="0.2">
      <c r="A53" s="179">
        <f t="shared" si="10"/>
        <v>49</v>
      </c>
      <c r="B53" s="175">
        <f t="shared" si="9"/>
        <v>1.5624999999999667E-3</v>
      </c>
      <c r="C53" s="145">
        <f t="shared" si="0"/>
        <v>2.249999999999952</v>
      </c>
      <c r="D53" s="175">
        <v>0.40092592592592591</v>
      </c>
      <c r="E53" s="175">
        <v>0.40098379629629632</v>
      </c>
      <c r="F53" s="175">
        <v>0.40127314814814818</v>
      </c>
      <c r="G53" s="176">
        <f t="shared" si="13"/>
        <v>0</v>
      </c>
      <c r="H53" s="141">
        <f t="shared" si="1"/>
        <v>0</v>
      </c>
      <c r="I53" s="175">
        <f t="shared" si="11"/>
        <v>2.8935185185186008E-4</v>
      </c>
      <c r="J53" s="145">
        <f t="shared" si="3"/>
        <v>0.41666666666667851</v>
      </c>
      <c r="K53" s="175">
        <f t="shared" si="12"/>
        <v>3.472222222222765E-4</v>
      </c>
      <c r="L53" s="145">
        <f t="shared" si="5"/>
        <v>0.50000000000007816</v>
      </c>
      <c r="M53" s="175">
        <f t="shared" si="14"/>
        <v>9.8379629629635756E-4</v>
      </c>
      <c r="N53" s="145">
        <f t="shared" si="6"/>
        <v>1.4166666666667549</v>
      </c>
      <c r="O53" s="31"/>
    </row>
    <row r="54" spans="1:15" x14ac:dyDescent="0.2">
      <c r="A54" s="179">
        <f t="shared" si="10"/>
        <v>50</v>
      </c>
      <c r="B54" s="175">
        <f t="shared" si="9"/>
        <v>1.1574074074094387E-5</v>
      </c>
      <c r="C54" s="145">
        <f t="shared" si="0"/>
        <v>1.6666666666695917E-2</v>
      </c>
      <c r="D54" s="175">
        <v>0.4009375</v>
      </c>
      <c r="E54" s="175">
        <v>0.40128472222222222</v>
      </c>
      <c r="F54" s="175">
        <v>0.40138888888888885</v>
      </c>
      <c r="G54" s="176">
        <f t="shared" si="13"/>
        <v>3.3564814814818211E-4</v>
      </c>
      <c r="H54" s="141">
        <f t="shared" si="1"/>
        <v>0.48333333333338224</v>
      </c>
      <c r="I54" s="175">
        <f t="shared" si="11"/>
        <v>1.0416666666662744E-4</v>
      </c>
      <c r="J54" s="145">
        <f t="shared" si="3"/>
        <v>0.14999999999994351</v>
      </c>
      <c r="K54" s="175">
        <f t="shared" si="12"/>
        <v>4.5138888888884843E-4</v>
      </c>
      <c r="L54" s="145">
        <f t="shared" si="5"/>
        <v>0.64999999999994174</v>
      </c>
      <c r="M54" s="175">
        <f t="shared" si="14"/>
        <v>1.1574074074038876E-5</v>
      </c>
      <c r="N54" s="145">
        <f t="shared" si="6"/>
        <v>1.6666666666615981E-2</v>
      </c>
      <c r="O54" s="31"/>
    </row>
    <row r="55" spans="1:15" x14ac:dyDescent="0.2">
      <c r="A55" s="179">
        <f t="shared" si="10"/>
        <v>51</v>
      </c>
      <c r="B55" s="175">
        <f t="shared" si="9"/>
        <v>6.9444444444444198E-4</v>
      </c>
      <c r="C55" s="145">
        <f t="shared" si="0"/>
        <v>0.99999999999999645</v>
      </c>
      <c r="D55" s="175">
        <v>0.40163194444444444</v>
      </c>
      <c r="E55" s="175">
        <v>0.40164351851851854</v>
      </c>
      <c r="F55" s="175">
        <v>0.40185185185185185</v>
      </c>
      <c r="G55" s="176">
        <f t="shared" si="13"/>
        <v>0</v>
      </c>
      <c r="H55" s="141">
        <f t="shared" si="1"/>
        <v>0</v>
      </c>
      <c r="I55" s="175">
        <f t="shared" si="11"/>
        <v>2.0833333333331039E-4</v>
      </c>
      <c r="J55" s="145">
        <f t="shared" si="3"/>
        <v>0.29999999999996696</v>
      </c>
      <c r="K55" s="175">
        <f t="shared" si="12"/>
        <v>2.1990740740740478E-4</v>
      </c>
      <c r="L55" s="145">
        <f t="shared" si="5"/>
        <v>0.31666666666666288</v>
      </c>
      <c r="M55" s="175">
        <f t="shared" si="14"/>
        <v>2.5462962962968794E-4</v>
      </c>
      <c r="N55" s="145">
        <f t="shared" si="6"/>
        <v>0.36666666666675063</v>
      </c>
      <c r="O55" s="31"/>
    </row>
    <row r="56" spans="1:15" x14ac:dyDescent="0.2">
      <c r="A56" s="179">
        <f t="shared" si="10"/>
        <v>52</v>
      </c>
      <c r="B56" s="175">
        <f t="shared" si="9"/>
        <v>3.472222222222765E-5</v>
      </c>
      <c r="C56" s="145">
        <f t="shared" si="0"/>
        <v>5.0000000000007816E-2</v>
      </c>
      <c r="D56" s="175">
        <v>0.40166666666666667</v>
      </c>
      <c r="E56" s="175">
        <v>0.40187499999999998</v>
      </c>
      <c r="F56" s="175">
        <v>0.4020023148148148</v>
      </c>
      <c r="G56" s="176">
        <f t="shared" si="13"/>
        <v>1.8518518518517713E-4</v>
      </c>
      <c r="H56" s="141">
        <f t="shared" si="1"/>
        <v>0.26666666666665506</v>
      </c>
      <c r="I56" s="175">
        <f t="shared" si="11"/>
        <v>1.2731481481481621E-4</v>
      </c>
      <c r="J56" s="145">
        <f t="shared" si="3"/>
        <v>0.18333333333333535</v>
      </c>
      <c r="K56" s="175">
        <f t="shared" si="12"/>
        <v>3.356481481481266E-4</v>
      </c>
      <c r="L56" s="145">
        <f t="shared" si="5"/>
        <v>0.48333333333330231</v>
      </c>
      <c r="M56" s="175">
        <f t="shared" si="14"/>
        <v>2.3148148148133263E-5</v>
      </c>
      <c r="N56" s="145">
        <f t="shared" si="6"/>
        <v>3.3333333333311899E-2</v>
      </c>
      <c r="O56" s="31"/>
    </row>
    <row r="57" spans="1:15" x14ac:dyDescent="0.2">
      <c r="A57" s="179">
        <f t="shared" si="10"/>
        <v>53</v>
      </c>
      <c r="B57" s="175">
        <f t="shared" si="9"/>
        <v>8.1018518518494176E-5</v>
      </c>
      <c r="C57" s="145">
        <f t="shared" si="0"/>
        <v>0.11666666666663161</v>
      </c>
      <c r="D57" s="175">
        <v>0.40174768518518517</v>
      </c>
      <c r="E57" s="175">
        <v>0.4020023148148148</v>
      </c>
      <c r="F57" s="175">
        <v>0.40219907407407413</v>
      </c>
      <c r="G57" s="176">
        <f t="shared" si="13"/>
        <v>2.5462962962963243E-4</v>
      </c>
      <c r="H57" s="141">
        <f t="shared" si="1"/>
        <v>0.36666666666667069</v>
      </c>
      <c r="I57" s="175">
        <f t="shared" si="11"/>
        <v>1.9675925925932702E-4</v>
      </c>
      <c r="J57" s="145">
        <f t="shared" si="3"/>
        <v>0.28333333333343091</v>
      </c>
      <c r="K57" s="175">
        <f t="shared" si="12"/>
        <v>4.5138888888895945E-4</v>
      </c>
      <c r="L57" s="145">
        <f t="shared" si="5"/>
        <v>0.65000000000010161</v>
      </c>
      <c r="M57" s="175">
        <f t="shared" si="14"/>
        <v>0</v>
      </c>
      <c r="N57" s="145">
        <f t="shared" si="6"/>
        <v>0</v>
      </c>
      <c r="O57" s="31"/>
    </row>
    <row r="58" spans="1:15" x14ac:dyDescent="0.2">
      <c r="A58" s="179">
        <f t="shared" si="10"/>
        <v>54</v>
      </c>
      <c r="B58" s="175">
        <f t="shared" si="9"/>
        <v>3.3564814814818211E-4</v>
      </c>
      <c r="C58" s="145">
        <f t="shared" si="0"/>
        <v>0.48333333333338224</v>
      </c>
      <c r="D58" s="175">
        <v>0.40208333333333335</v>
      </c>
      <c r="E58" s="175">
        <v>0.40222222222222226</v>
      </c>
      <c r="F58" s="175">
        <v>0.40231481481481479</v>
      </c>
      <c r="G58" s="176">
        <f t="shared" si="13"/>
        <v>1.1574074074077734E-4</v>
      </c>
      <c r="H58" s="141">
        <f t="shared" si="1"/>
        <v>0.16666666666671937</v>
      </c>
      <c r="I58" s="175">
        <f t="shared" si="11"/>
        <v>9.2592592592533052E-5</v>
      </c>
      <c r="J58" s="145">
        <f t="shared" si="3"/>
        <v>0.13333333333324759</v>
      </c>
      <c r="K58" s="175">
        <f t="shared" si="12"/>
        <v>2.3148148148144365E-4</v>
      </c>
      <c r="L58" s="145">
        <f t="shared" si="5"/>
        <v>0.33333333333327886</v>
      </c>
      <c r="M58" s="175">
        <f t="shared" si="14"/>
        <v>2.3148148148133263E-5</v>
      </c>
      <c r="N58" s="145">
        <f t="shared" si="6"/>
        <v>3.3333333333311899E-2</v>
      </c>
      <c r="O58" s="31"/>
    </row>
    <row r="59" spans="1:15" x14ac:dyDescent="0.2">
      <c r="A59" s="179">
        <f t="shared" si="10"/>
        <v>55</v>
      </c>
      <c r="B59" s="175">
        <f t="shared" si="9"/>
        <v>1.5046296296294948E-4</v>
      </c>
      <c r="C59" s="145">
        <f t="shared" si="0"/>
        <v>0.21666666666664725</v>
      </c>
      <c r="D59" s="175">
        <v>0.4022337962962963</v>
      </c>
      <c r="E59" s="175">
        <v>0.40233796296296293</v>
      </c>
      <c r="F59" s="175">
        <v>0.40247685185185184</v>
      </c>
      <c r="G59" s="176">
        <f t="shared" si="13"/>
        <v>8.1018518518494176E-5</v>
      </c>
      <c r="H59" s="141">
        <f t="shared" si="1"/>
        <v>0.11666666666663161</v>
      </c>
      <c r="I59" s="175">
        <f t="shared" si="11"/>
        <v>1.388888888889106E-4</v>
      </c>
      <c r="J59" s="145">
        <f t="shared" si="3"/>
        <v>0.20000000000003126</v>
      </c>
      <c r="K59" s="175">
        <f t="shared" si="12"/>
        <v>2.4305555555553804E-4</v>
      </c>
      <c r="L59" s="145">
        <f t="shared" si="5"/>
        <v>0.34999999999997478</v>
      </c>
      <c r="M59" s="175">
        <f t="shared" si="14"/>
        <v>2.3148148148133263E-5</v>
      </c>
      <c r="N59" s="145">
        <f t="shared" si="6"/>
        <v>3.3333333333311899E-2</v>
      </c>
      <c r="O59" s="31"/>
    </row>
    <row r="60" spans="1:15" x14ac:dyDescent="0.2">
      <c r="A60" s="179">
        <f t="shared" si="10"/>
        <v>56</v>
      </c>
      <c r="B60" s="175">
        <f t="shared" si="9"/>
        <v>5.7870370370360913E-5</v>
      </c>
      <c r="C60" s="145">
        <f t="shared" si="0"/>
        <v>8.3333333333319715E-2</v>
      </c>
      <c r="D60" s="175">
        <v>0.40229166666666666</v>
      </c>
      <c r="E60" s="175">
        <v>0.40248842592592587</v>
      </c>
      <c r="F60" s="175">
        <v>0.40258101851851852</v>
      </c>
      <c r="G60" s="176">
        <f t="shared" si="13"/>
        <v>1.8518518518517713E-4</v>
      </c>
      <c r="H60" s="141">
        <f t="shared" si="1"/>
        <v>0.26666666666665506</v>
      </c>
      <c r="I60" s="175">
        <f t="shared" si="11"/>
        <v>9.2592592592644074E-5</v>
      </c>
      <c r="J60" s="145">
        <f t="shared" si="3"/>
        <v>0.13333333333340747</v>
      </c>
      <c r="K60" s="175">
        <f t="shared" si="12"/>
        <v>2.8935185185186008E-4</v>
      </c>
      <c r="L60" s="145">
        <f t="shared" si="5"/>
        <v>0.41666666666667851</v>
      </c>
      <c r="M60" s="175">
        <f t="shared" si="14"/>
        <v>1.1574074074038876E-5</v>
      </c>
      <c r="N60" s="145">
        <f t="shared" si="6"/>
        <v>1.6666666666615981E-2</v>
      </c>
      <c r="O60" s="31"/>
    </row>
    <row r="61" spans="1:15" x14ac:dyDescent="0.2">
      <c r="A61" s="179">
        <f t="shared" si="10"/>
        <v>57</v>
      </c>
      <c r="B61" s="175">
        <f t="shared" si="9"/>
        <v>2.3148148148133263E-5</v>
      </c>
      <c r="C61" s="145">
        <f t="shared" si="0"/>
        <v>3.3333333333311899E-2</v>
      </c>
      <c r="D61" s="175">
        <v>0.40231481481481479</v>
      </c>
      <c r="E61" s="175">
        <v>0.40259259259259261</v>
      </c>
      <c r="F61" s="175">
        <v>0.40261574074074075</v>
      </c>
      <c r="G61" s="176">
        <f t="shared" si="13"/>
        <v>2.6620370370372681E-4</v>
      </c>
      <c r="H61" s="141">
        <f t="shared" si="1"/>
        <v>0.38333333333336661</v>
      </c>
      <c r="I61" s="175">
        <f t="shared" si="11"/>
        <v>2.3148148148133263E-5</v>
      </c>
      <c r="J61" s="145">
        <f t="shared" si="3"/>
        <v>3.3333333333311899E-2</v>
      </c>
      <c r="K61" s="175">
        <f t="shared" si="12"/>
        <v>3.0092592592595446E-4</v>
      </c>
      <c r="L61" s="145">
        <f t="shared" si="5"/>
        <v>0.43333333333337443</v>
      </c>
      <c r="M61" s="175">
        <f t="shared" si="14"/>
        <v>1.1574074074094387E-5</v>
      </c>
      <c r="N61" s="145">
        <f t="shared" si="6"/>
        <v>1.6666666666695917E-2</v>
      </c>
      <c r="O61" s="31"/>
    </row>
    <row r="62" spans="1:15" x14ac:dyDescent="0.2">
      <c r="A62" s="179">
        <f t="shared" si="10"/>
        <v>58</v>
      </c>
      <c r="B62" s="175">
        <f t="shared" si="9"/>
        <v>3.4722222222283161E-5</v>
      </c>
      <c r="C62" s="145">
        <f t="shared" si="0"/>
        <v>5.0000000000087752E-2</v>
      </c>
      <c r="D62" s="175">
        <v>0.40234953703703707</v>
      </c>
      <c r="E62" s="175">
        <v>0.40262731481481479</v>
      </c>
      <c r="F62" s="175">
        <v>0.4027662037037037</v>
      </c>
      <c r="G62" s="176">
        <f t="shared" si="13"/>
        <v>2.662037037036713E-4</v>
      </c>
      <c r="H62" s="141">
        <f t="shared" si="1"/>
        <v>0.38333333333328667</v>
      </c>
      <c r="I62" s="175">
        <f t="shared" si="11"/>
        <v>1.388888888889106E-4</v>
      </c>
      <c r="J62" s="145">
        <f t="shared" si="3"/>
        <v>0.20000000000003126</v>
      </c>
      <c r="K62" s="175">
        <f t="shared" si="12"/>
        <v>4.1666666666662078E-4</v>
      </c>
      <c r="L62" s="145">
        <f t="shared" si="5"/>
        <v>0.59999999999993392</v>
      </c>
      <c r="M62" s="175">
        <f t="shared" si="14"/>
        <v>1.1574074074038876E-5</v>
      </c>
      <c r="N62" s="145">
        <f t="shared" si="6"/>
        <v>1.6666666666615981E-2</v>
      </c>
      <c r="O62" s="31"/>
    </row>
    <row r="63" spans="1:15" x14ac:dyDescent="0.2">
      <c r="A63" s="179">
        <f t="shared" si="10"/>
        <v>59</v>
      </c>
      <c r="B63" s="175">
        <f t="shared" si="9"/>
        <v>6.94444444444553E-5</v>
      </c>
      <c r="C63" s="145">
        <f t="shared" si="0"/>
        <v>0.10000000000001563</v>
      </c>
      <c r="D63" s="175">
        <v>0.40241898148148153</v>
      </c>
      <c r="E63" s="175">
        <v>0.40277777777777773</v>
      </c>
      <c r="F63" s="175">
        <v>0.40290509259259261</v>
      </c>
      <c r="G63" s="176">
        <f t="shared" si="13"/>
        <v>3.4722222222216548E-4</v>
      </c>
      <c r="H63" s="141">
        <f t="shared" si="1"/>
        <v>0.49999999999991829</v>
      </c>
      <c r="I63" s="175">
        <f t="shared" si="11"/>
        <v>1.2731481481487172E-4</v>
      </c>
      <c r="J63" s="145">
        <f t="shared" si="3"/>
        <v>0.18333333333341528</v>
      </c>
      <c r="K63" s="175">
        <f t="shared" si="12"/>
        <v>4.8611111111107608E-4</v>
      </c>
      <c r="L63" s="145">
        <f t="shared" si="5"/>
        <v>0.69999999999994955</v>
      </c>
      <c r="M63" s="175">
        <f t="shared" si="14"/>
        <v>1.1574074074038876E-5</v>
      </c>
      <c r="N63" s="145">
        <f t="shared" si="6"/>
        <v>1.6666666666615981E-2</v>
      </c>
      <c r="O63" s="31"/>
    </row>
    <row r="64" spans="1:15" x14ac:dyDescent="0.2">
      <c r="A64" s="179">
        <f t="shared" si="10"/>
        <v>60</v>
      </c>
      <c r="B64" s="175">
        <f t="shared" si="9"/>
        <v>5.7870370370305402E-5</v>
      </c>
      <c r="C64" s="145">
        <f t="shared" si="0"/>
        <v>8.3333333333239779E-2</v>
      </c>
      <c r="D64" s="175">
        <v>0.40247685185185184</v>
      </c>
      <c r="E64" s="175">
        <v>0.40291666666666665</v>
      </c>
      <c r="F64" s="175">
        <v>0.40300925925925929</v>
      </c>
      <c r="G64" s="176">
        <f t="shared" si="13"/>
        <v>4.2824074074077068E-4</v>
      </c>
      <c r="H64" s="141">
        <f t="shared" si="1"/>
        <v>0.61666666666670977</v>
      </c>
      <c r="I64" s="175">
        <f t="shared" si="11"/>
        <v>9.2592592592644074E-5</v>
      </c>
      <c r="J64" s="145">
        <f t="shared" si="3"/>
        <v>0.13333333333340747</v>
      </c>
      <c r="K64" s="175">
        <f t="shared" si="12"/>
        <v>5.3240740740745363E-4</v>
      </c>
      <c r="L64" s="145">
        <f t="shared" si="5"/>
        <v>0.76666666666673322</v>
      </c>
      <c r="M64" s="175">
        <f t="shared" si="14"/>
        <v>1.1574074074038876E-5</v>
      </c>
      <c r="N64" s="145">
        <f t="shared" si="6"/>
        <v>1.6666666666615981E-2</v>
      </c>
      <c r="O64" s="31"/>
    </row>
    <row r="65" spans="1:15" x14ac:dyDescent="0.2">
      <c r="A65" s="179">
        <f t="shared" si="10"/>
        <v>61</v>
      </c>
      <c r="B65" s="175">
        <f t="shared" si="9"/>
        <v>6.94444444444553E-5</v>
      </c>
      <c r="C65" s="145">
        <f t="shared" si="0"/>
        <v>0.10000000000001563</v>
      </c>
      <c r="D65" s="175">
        <v>0.40254629629629629</v>
      </c>
      <c r="E65" s="175">
        <v>0.40304398148148146</v>
      </c>
      <c r="F65" s="175">
        <v>0.4031481481481482</v>
      </c>
      <c r="G65" s="176">
        <f t="shared" si="13"/>
        <v>4.6296296296299833E-4</v>
      </c>
      <c r="H65" s="141">
        <f t="shared" si="1"/>
        <v>0.66666666666671759</v>
      </c>
      <c r="I65" s="175">
        <f t="shared" si="11"/>
        <v>1.0416666666673846E-4</v>
      </c>
      <c r="J65" s="145">
        <f t="shared" si="3"/>
        <v>0.15000000000010338</v>
      </c>
      <c r="K65" s="175">
        <f t="shared" si="12"/>
        <v>6.0185185185190893E-4</v>
      </c>
      <c r="L65" s="145">
        <f t="shared" si="5"/>
        <v>0.86666666666674885</v>
      </c>
      <c r="M65" s="175">
        <f t="shared" si="14"/>
        <v>3.4722222222172139E-5</v>
      </c>
      <c r="N65" s="145">
        <f t="shared" si="6"/>
        <v>4.999999999992788E-2</v>
      </c>
      <c r="O65" s="31"/>
    </row>
    <row r="66" spans="1:15" x14ac:dyDescent="0.2">
      <c r="A66" s="179">
        <f t="shared" si="10"/>
        <v>62</v>
      </c>
      <c r="B66" s="175">
        <f t="shared" si="9"/>
        <v>1.1574074074038876E-5</v>
      </c>
      <c r="C66" s="145">
        <f t="shared" si="0"/>
        <v>1.6666666666615981E-2</v>
      </c>
      <c r="D66" s="175">
        <v>0.40255787037037033</v>
      </c>
      <c r="E66" s="175">
        <v>0.40318287037037037</v>
      </c>
      <c r="F66" s="175">
        <v>0.40322916666666669</v>
      </c>
      <c r="G66" s="176">
        <f t="shared" si="13"/>
        <v>5.9027777777787005E-4</v>
      </c>
      <c r="H66" s="141">
        <f t="shared" si="1"/>
        <v>0.85000000000013287</v>
      </c>
      <c r="I66" s="175">
        <f t="shared" si="11"/>
        <v>4.6296296296322037E-5</v>
      </c>
      <c r="J66" s="145">
        <f t="shared" si="3"/>
        <v>6.6666666666703733E-2</v>
      </c>
      <c r="K66" s="175">
        <f t="shared" si="12"/>
        <v>6.7129629629636423E-4</v>
      </c>
      <c r="L66" s="145">
        <f t="shared" si="5"/>
        <v>0.96666666666676448</v>
      </c>
      <c r="M66" s="175">
        <f t="shared" si="14"/>
        <v>3.4722222222172139E-5</v>
      </c>
      <c r="N66" s="145">
        <f t="shared" si="6"/>
        <v>4.999999999992788E-2</v>
      </c>
      <c r="O66" s="31"/>
    </row>
    <row r="67" spans="1:15" x14ac:dyDescent="0.2">
      <c r="A67" s="179">
        <f t="shared" si="10"/>
        <v>63</v>
      </c>
      <c r="B67" s="175">
        <f t="shared" si="9"/>
        <v>4.6296296296322037E-5</v>
      </c>
      <c r="C67" s="145">
        <f t="shared" si="0"/>
        <v>6.6666666666703733E-2</v>
      </c>
      <c r="D67" s="175">
        <v>0.40260416666666665</v>
      </c>
      <c r="E67" s="175">
        <v>0.40326388888888887</v>
      </c>
      <c r="F67" s="175">
        <v>0.40346064814814814</v>
      </c>
      <c r="G67" s="176">
        <f t="shared" si="13"/>
        <v>6.2500000000004219E-4</v>
      </c>
      <c r="H67" s="141">
        <f t="shared" si="1"/>
        <v>0.90000000000006075</v>
      </c>
      <c r="I67" s="175">
        <f t="shared" si="11"/>
        <v>1.9675925925927151E-4</v>
      </c>
      <c r="J67" s="145">
        <f t="shared" si="3"/>
        <v>0.28333333333335098</v>
      </c>
      <c r="K67" s="175">
        <f t="shared" si="12"/>
        <v>8.5648148148148584E-4</v>
      </c>
      <c r="L67" s="145">
        <f t="shared" si="5"/>
        <v>1.2333333333333396</v>
      </c>
      <c r="M67" s="175">
        <f t="shared" si="14"/>
        <v>3.4722222222172139E-5</v>
      </c>
      <c r="N67" s="145">
        <f t="shared" si="6"/>
        <v>4.999999999992788E-2</v>
      </c>
      <c r="O67" s="31"/>
    </row>
    <row r="68" spans="1:15" x14ac:dyDescent="0.2">
      <c r="A68" s="179">
        <f t="shared" si="10"/>
        <v>64</v>
      </c>
      <c r="B68" s="175">
        <f t="shared" si="9"/>
        <v>4.6296296296322037E-5</v>
      </c>
      <c r="C68" s="145">
        <f t="shared" si="0"/>
        <v>6.6666666666703733E-2</v>
      </c>
      <c r="D68" s="175">
        <v>0.40265046296296297</v>
      </c>
      <c r="E68" s="175">
        <v>0.4033680555555556</v>
      </c>
      <c r="F68" s="175">
        <v>0.40342592592592591</v>
      </c>
      <c r="G68" s="176">
        <f t="shared" si="13"/>
        <v>8.101851851851638E-4</v>
      </c>
      <c r="H68" s="141">
        <f t="shared" si="1"/>
        <v>1.1666666666666359</v>
      </c>
      <c r="I68" s="175">
        <f t="shared" si="11"/>
        <v>5.7870370370305402E-5</v>
      </c>
      <c r="J68" s="145">
        <f t="shared" si="3"/>
        <v>8.3333333333239779E-2</v>
      </c>
      <c r="K68" s="175">
        <f t="shared" si="12"/>
        <v>7.7546296296293615E-4</v>
      </c>
      <c r="L68" s="145">
        <f t="shared" si="5"/>
        <v>1.1166666666666281</v>
      </c>
      <c r="M68" s="175">
        <f t="shared" si="14"/>
        <v>0</v>
      </c>
      <c r="N68" s="145">
        <f t="shared" si="6"/>
        <v>0</v>
      </c>
      <c r="O68" s="31"/>
    </row>
    <row r="69" spans="1:15" x14ac:dyDescent="0.2">
      <c r="A69" s="179">
        <f t="shared" si="10"/>
        <v>65</v>
      </c>
      <c r="B69" s="175">
        <f t="shared" si="9"/>
        <v>1.1574074074094387E-5</v>
      </c>
      <c r="C69" s="145">
        <f t="shared" ref="C69:C132" si="15">B69*1440</f>
        <v>1.6666666666695917E-2</v>
      </c>
      <c r="D69" s="175">
        <v>0.40266203703703707</v>
      </c>
      <c r="E69" s="175">
        <v>0.40343749999999995</v>
      </c>
      <c r="F69" s="175">
        <v>0.40356481481481482</v>
      </c>
      <c r="G69" s="176">
        <f t="shared" si="13"/>
        <v>7.6388888888884177E-4</v>
      </c>
      <c r="H69" s="141">
        <f t="shared" ref="H69:H132" si="16">G69*1440</f>
        <v>1.0999999999999321</v>
      </c>
      <c r="I69" s="175">
        <f t="shared" ref="I69:I100" si="17">F69-E69</f>
        <v>1.2731481481487172E-4</v>
      </c>
      <c r="J69" s="145">
        <f t="shared" ref="J69:J132" si="18">I69*1440</f>
        <v>0.18333333333341528</v>
      </c>
      <c r="K69" s="175">
        <f t="shared" ref="K69:K100" si="19">F69-D69</f>
        <v>9.0277777777775237E-4</v>
      </c>
      <c r="L69" s="145">
        <f t="shared" ref="L69:L132" si="20">K69*1440</f>
        <v>1.2999999999999634</v>
      </c>
      <c r="M69" s="175">
        <f t="shared" si="14"/>
        <v>1.1574074074038876E-5</v>
      </c>
      <c r="N69" s="145">
        <f t="shared" ref="N69:N132" si="21">M69*1440</f>
        <v>1.6666666666615981E-2</v>
      </c>
      <c r="O69" s="31"/>
    </row>
    <row r="70" spans="1:15" x14ac:dyDescent="0.2">
      <c r="A70" s="179">
        <f t="shared" si="10"/>
        <v>66</v>
      </c>
      <c r="B70" s="175">
        <f t="shared" si="9"/>
        <v>5.7870370370360913E-5</v>
      </c>
      <c r="C70" s="145">
        <f t="shared" si="15"/>
        <v>8.3333333333319715E-2</v>
      </c>
      <c r="D70" s="175">
        <v>0.40271990740740743</v>
      </c>
      <c r="E70" s="175">
        <v>0.40358796296296301</v>
      </c>
      <c r="F70" s="175">
        <v>0.40364583333333331</v>
      </c>
      <c r="G70" s="176">
        <f t="shared" ref="G70:G101" si="22">IF(F69-D70&gt;0,F69-D70,0)</f>
        <v>8.4490740740739145E-4</v>
      </c>
      <c r="H70" s="141">
        <f t="shared" si="16"/>
        <v>1.2166666666666437</v>
      </c>
      <c r="I70" s="175">
        <f t="shared" si="17"/>
        <v>5.7870370370305402E-5</v>
      </c>
      <c r="J70" s="145">
        <f t="shared" si="18"/>
        <v>8.3333333333239779E-2</v>
      </c>
      <c r="K70" s="175">
        <f t="shared" si="19"/>
        <v>9.2592592592588563E-4</v>
      </c>
      <c r="L70" s="145">
        <f t="shared" si="20"/>
        <v>1.3333333333332753</v>
      </c>
      <c r="M70" s="175">
        <f t="shared" ref="M70:M101" si="23">IF(E70-F69&gt;0,E70-F69,0)</f>
        <v>2.3148148148188774E-5</v>
      </c>
      <c r="N70" s="145">
        <f t="shared" si="21"/>
        <v>3.3333333333391835E-2</v>
      </c>
      <c r="O70" s="31"/>
    </row>
    <row r="71" spans="1:15" x14ac:dyDescent="0.2">
      <c r="A71" s="179">
        <f t="shared" si="10"/>
        <v>67</v>
      </c>
      <c r="B71" s="175">
        <f t="shared" ref="B71:B134" si="24">D71-D70</f>
        <v>1.1574074074038876E-5</v>
      </c>
      <c r="C71" s="145">
        <f t="shared" si="15"/>
        <v>1.6666666666615981E-2</v>
      </c>
      <c r="D71" s="175">
        <v>0.40273148148148147</v>
      </c>
      <c r="E71" s="175">
        <v>0.40365740740740735</v>
      </c>
      <c r="F71" s="175">
        <v>0.40381944444444445</v>
      </c>
      <c r="G71" s="176">
        <f t="shared" si="22"/>
        <v>9.1435185185184675E-4</v>
      </c>
      <c r="H71" s="141">
        <f t="shared" si="16"/>
        <v>1.3166666666666593</v>
      </c>
      <c r="I71" s="175">
        <f t="shared" si="17"/>
        <v>1.6203703703709937E-4</v>
      </c>
      <c r="J71" s="145">
        <f t="shared" si="18"/>
        <v>0.2333333333334231</v>
      </c>
      <c r="K71" s="175">
        <f t="shared" si="19"/>
        <v>1.087962962962985E-3</v>
      </c>
      <c r="L71" s="145">
        <f t="shared" si="20"/>
        <v>1.5666666666666984</v>
      </c>
      <c r="M71" s="175">
        <f t="shared" si="23"/>
        <v>1.1574074074038876E-5</v>
      </c>
      <c r="N71" s="145">
        <f t="shared" si="21"/>
        <v>1.6666666666615981E-2</v>
      </c>
      <c r="O71" s="31"/>
    </row>
    <row r="72" spans="1:15" x14ac:dyDescent="0.2">
      <c r="A72" s="179">
        <f t="shared" si="10"/>
        <v>68</v>
      </c>
      <c r="B72" s="175">
        <f t="shared" si="24"/>
        <v>8.1018518518549687E-5</v>
      </c>
      <c r="C72" s="145">
        <f t="shared" si="15"/>
        <v>0.11666666666671155</v>
      </c>
      <c r="D72" s="175">
        <v>0.40281250000000002</v>
      </c>
      <c r="E72" s="175">
        <v>0.40384259259259259</v>
      </c>
      <c r="F72" s="175">
        <v>0.40393518518518517</v>
      </c>
      <c r="G72" s="176">
        <f t="shared" si="22"/>
        <v>1.0069444444444353E-3</v>
      </c>
      <c r="H72" s="141">
        <f t="shared" si="16"/>
        <v>1.4499999999999869</v>
      </c>
      <c r="I72" s="175">
        <f t="shared" si="17"/>
        <v>9.2592592592588563E-5</v>
      </c>
      <c r="J72" s="145">
        <f t="shared" si="18"/>
        <v>0.13333333333332753</v>
      </c>
      <c r="K72" s="175">
        <f t="shared" si="19"/>
        <v>1.1226851851851571E-3</v>
      </c>
      <c r="L72" s="145">
        <f t="shared" si="20"/>
        <v>1.6166666666666263</v>
      </c>
      <c r="M72" s="175">
        <f t="shared" si="23"/>
        <v>2.3148148148133263E-5</v>
      </c>
      <c r="N72" s="145">
        <f t="shared" si="21"/>
        <v>3.3333333333311899E-2</v>
      </c>
      <c r="O72" s="31"/>
    </row>
    <row r="73" spans="1:15" x14ac:dyDescent="0.2">
      <c r="A73" s="179">
        <f t="shared" si="10"/>
        <v>69</v>
      </c>
      <c r="B73" s="175">
        <f t="shared" si="24"/>
        <v>1.3888888888885509E-4</v>
      </c>
      <c r="C73" s="145">
        <f t="shared" si="15"/>
        <v>0.19999999999995133</v>
      </c>
      <c r="D73" s="175">
        <v>0.40295138888888887</v>
      </c>
      <c r="E73" s="175">
        <v>0.40395833333333336</v>
      </c>
      <c r="F73" s="175">
        <v>0.40416666666666662</v>
      </c>
      <c r="G73" s="176">
        <f t="shared" si="22"/>
        <v>9.8379629629630205E-4</v>
      </c>
      <c r="H73" s="141">
        <f t="shared" si="16"/>
        <v>1.416666666666675</v>
      </c>
      <c r="I73" s="175">
        <f t="shared" si="17"/>
        <v>2.0833333333325488E-4</v>
      </c>
      <c r="J73" s="145">
        <f t="shared" si="18"/>
        <v>0.29999999999988702</v>
      </c>
      <c r="K73" s="175">
        <f t="shared" si="19"/>
        <v>1.2152777777777457E-3</v>
      </c>
      <c r="L73" s="145">
        <f t="shared" si="20"/>
        <v>1.7499999999999538</v>
      </c>
      <c r="M73" s="175">
        <f t="shared" si="23"/>
        <v>2.3148148148188774E-5</v>
      </c>
      <c r="N73" s="145">
        <f t="shared" si="21"/>
        <v>3.3333333333391835E-2</v>
      </c>
      <c r="O73" s="31"/>
    </row>
    <row r="74" spans="1:15" x14ac:dyDescent="0.2">
      <c r="A74" s="179">
        <f t="shared" ref="A74:A137" si="25">A73+1</f>
        <v>70</v>
      </c>
      <c r="B74" s="175">
        <f t="shared" si="24"/>
        <v>2.3148148148133263E-5</v>
      </c>
      <c r="C74" s="145">
        <f t="shared" si="15"/>
        <v>3.3333333333311899E-2</v>
      </c>
      <c r="D74" s="175">
        <v>0.40297453703703701</v>
      </c>
      <c r="E74" s="175">
        <v>0.40421296296296294</v>
      </c>
      <c r="F74" s="175">
        <v>0.40431712962962968</v>
      </c>
      <c r="G74" s="176">
        <f t="shared" si="22"/>
        <v>1.1921296296296124E-3</v>
      </c>
      <c r="H74" s="141">
        <f t="shared" si="16"/>
        <v>1.7166666666666419</v>
      </c>
      <c r="I74" s="175">
        <f t="shared" si="17"/>
        <v>1.0416666666673846E-4</v>
      </c>
      <c r="J74" s="145">
        <f t="shared" si="18"/>
        <v>0.15000000000010338</v>
      </c>
      <c r="K74" s="175">
        <f t="shared" si="19"/>
        <v>1.3425925925926729E-3</v>
      </c>
      <c r="L74" s="145">
        <f t="shared" si="20"/>
        <v>1.933333333333449</v>
      </c>
      <c r="M74" s="175">
        <f t="shared" si="23"/>
        <v>4.6296296296322037E-5</v>
      </c>
      <c r="N74" s="145">
        <f t="shared" si="21"/>
        <v>6.6666666666703733E-2</v>
      </c>
      <c r="O74" s="31"/>
    </row>
    <row r="75" spans="1:15" x14ac:dyDescent="0.2">
      <c r="A75" s="179">
        <f t="shared" si="25"/>
        <v>71</v>
      </c>
      <c r="B75" s="175">
        <f t="shared" si="24"/>
        <v>1.7361111111119376E-4</v>
      </c>
      <c r="C75" s="145">
        <f t="shared" si="15"/>
        <v>0.25000000000011902</v>
      </c>
      <c r="D75" s="175">
        <v>0.4031481481481482</v>
      </c>
      <c r="E75" s="175">
        <v>0.40434027777777781</v>
      </c>
      <c r="F75" s="175">
        <v>0.40457175925925926</v>
      </c>
      <c r="G75" s="176">
        <f t="shared" si="22"/>
        <v>1.1689814814814792E-3</v>
      </c>
      <c r="H75" s="141">
        <f t="shared" si="16"/>
        <v>1.68333333333333</v>
      </c>
      <c r="I75" s="175">
        <f t="shared" si="17"/>
        <v>2.3148148148144365E-4</v>
      </c>
      <c r="J75" s="145">
        <f t="shared" si="18"/>
        <v>0.33333333333327886</v>
      </c>
      <c r="K75" s="175">
        <f t="shared" si="19"/>
        <v>1.4236111111110561E-3</v>
      </c>
      <c r="L75" s="145">
        <f t="shared" si="20"/>
        <v>2.0499999999999208</v>
      </c>
      <c r="M75" s="175">
        <f t="shared" si="23"/>
        <v>2.3148148148133263E-5</v>
      </c>
      <c r="N75" s="145">
        <f t="shared" si="21"/>
        <v>3.3333333333311899E-2</v>
      </c>
      <c r="O75" s="31"/>
    </row>
    <row r="76" spans="1:15" x14ac:dyDescent="0.2">
      <c r="A76" s="179">
        <f t="shared" si="25"/>
        <v>72</v>
      </c>
      <c r="B76" s="175">
        <f t="shared" si="24"/>
        <v>2.3148148148133263E-5</v>
      </c>
      <c r="C76" s="145">
        <f t="shared" si="15"/>
        <v>3.3333333333311899E-2</v>
      </c>
      <c r="D76" s="175">
        <v>0.40317129629629633</v>
      </c>
      <c r="E76" s="175">
        <v>0.40458333333333335</v>
      </c>
      <c r="F76" s="175">
        <v>0.40464120370370371</v>
      </c>
      <c r="G76" s="176">
        <f t="shared" si="22"/>
        <v>1.4004629629629228E-3</v>
      </c>
      <c r="H76" s="141">
        <f t="shared" si="16"/>
        <v>2.0166666666666089</v>
      </c>
      <c r="I76" s="175">
        <f t="shared" si="17"/>
        <v>5.7870370370360913E-5</v>
      </c>
      <c r="J76" s="145">
        <f t="shared" si="18"/>
        <v>8.3333333333319715E-2</v>
      </c>
      <c r="K76" s="175">
        <f t="shared" si="19"/>
        <v>1.4699074074073781E-3</v>
      </c>
      <c r="L76" s="145">
        <f t="shared" si="20"/>
        <v>2.1166666666666245</v>
      </c>
      <c r="M76" s="175">
        <f t="shared" si="23"/>
        <v>1.1574074074094387E-5</v>
      </c>
      <c r="N76" s="145">
        <f t="shared" si="21"/>
        <v>1.6666666666695917E-2</v>
      </c>
      <c r="O76" s="31"/>
    </row>
    <row r="77" spans="1:15" x14ac:dyDescent="0.2">
      <c r="A77" s="179">
        <f t="shared" si="25"/>
        <v>73</v>
      </c>
      <c r="B77" s="175">
        <f t="shared" si="24"/>
        <v>1.8518518518512161E-4</v>
      </c>
      <c r="C77" s="145">
        <f t="shared" si="15"/>
        <v>0.26666666666657513</v>
      </c>
      <c r="D77" s="175">
        <v>0.40335648148148145</v>
      </c>
      <c r="E77" s="175">
        <v>0.40467592592592588</v>
      </c>
      <c r="F77" s="175">
        <v>0.40482638888888894</v>
      </c>
      <c r="G77" s="176">
        <f t="shared" si="22"/>
        <v>1.2847222222222565E-3</v>
      </c>
      <c r="H77" s="141">
        <f t="shared" si="16"/>
        <v>1.8500000000000494</v>
      </c>
      <c r="I77" s="175">
        <f t="shared" si="17"/>
        <v>1.504629629630605E-4</v>
      </c>
      <c r="J77" s="145">
        <f t="shared" si="18"/>
        <v>0.21666666666680712</v>
      </c>
      <c r="K77" s="175">
        <f t="shared" si="19"/>
        <v>1.4699074074074892E-3</v>
      </c>
      <c r="L77" s="145">
        <f t="shared" si="20"/>
        <v>2.1166666666667844</v>
      </c>
      <c r="M77" s="175">
        <f t="shared" si="23"/>
        <v>3.4722222222172139E-5</v>
      </c>
      <c r="N77" s="145">
        <f t="shared" si="21"/>
        <v>4.999999999992788E-2</v>
      </c>
      <c r="O77" s="31"/>
    </row>
    <row r="78" spans="1:15" x14ac:dyDescent="0.2">
      <c r="A78" s="179">
        <f t="shared" si="25"/>
        <v>74</v>
      </c>
      <c r="B78" s="175">
        <f t="shared" si="24"/>
        <v>5.7870370370360913E-5</v>
      </c>
      <c r="C78" s="145">
        <f t="shared" si="15"/>
        <v>8.3333333333319715E-2</v>
      </c>
      <c r="D78" s="175">
        <v>0.40341435185185182</v>
      </c>
      <c r="E78" s="175">
        <v>0.40484953703703702</v>
      </c>
      <c r="F78" s="175">
        <v>0.40491898148148148</v>
      </c>
      <c r="G78" s="176">
        <f t="shared" si="22"/>
        <v>1.4120370370371282E-3</v>
      </c>
      <c r="H78" s="141">
        <f t="shared" si="16"/>
        <v>2.0333333333334647</v>
      </c>
      <c r="I78" s="175">
        <f t="shared" si="17"/>
        <v>6.94444444444553E-5</v>
      </c>
      <c r="J78" s="145">
        <f t="shared" si="18"/>
        <v>0.10000000000001563</v>
      </c>
      <c r="K78" s="175">
        <f t="shared" si="19"/>
        <v>1.5046296296296613E-3</v>
      </c>
      <c r="L78" s="145">
        <f t="shared" si="20"/>
        <v>2.1666666666667123</v>
      </c>
      <c r="M78" s="175">
        <f t="shared" si="23"/>
        <v>2.3148148148077752E-5</v>
      </c>
      <c r="N78" s="145">
        <f t="shared" si="21"/>
        <v>3.3333333333231963E-2</v>
      </c>
      <c r="O78" s="31"/>
    </row>
    <row r="79" spans="1:15" x14ac:dyDescent="0.2">
      <c r="A79" s="179">
        <f t="shared" si="25"/>
        <v>75</v>
      </c>
      <c r="B79" s="175">
        <f t="shared" si="24"/>
        <v>5.7870370370416424E-5</v>
      </c>
      <c r="C79" s="145">
        <f t="shared" si="15"/>
        <v>8.3333333333399651E-2</v>
      </c>
      <c r="D79" s="175">
        <v>0.40347222222222223</v>
      </c>
      <c r="E79" s="175">
        <v>0.40497685185185189</v>
      </c>
      <c r="F79" s="175">
        <v>0.40502314814814816</v>
      </c>
      <c r="G79" s="176">
        <f t="shared" si="22"/>
        <v>1.4467592592592449E-3</v>
      </c>
      <c r="H79" s="141">
        <f t="shared" si="16"/>
        <v>2.0833333333333126</v>
      </c>
      <c r="I79" s="175">
        <f t="shared" si="17"/>
        <v>4.6296296296266526E-5</v>
      </c>
      <c r="J79" s="145">
        <f t="shared" si="18"/>
        <v>6.6666666666623797E-2</v>
      </c>
      <c r="K79" s="175">
        <f t="shared" si="19"/>
        <v>1.5509259259259278E-3</v>
      </c>
      <c r="L79" s="145">
        <f t="shared" si="20"/>
        <v>2.2333333333333361</v>
      </c>
      <c r="M79" s="175">
        <f t="shared" si="23"/>
        <v>5.7870370370416424E-5</v>
      </c>
      <c r="N79" s="145">
        <f t="shared" si="21"/>
        <v>8.3333333333399651E-2</v>
      </c>
      <c r="O79" s="31"/>
    </row>
    <row r="80" spans="1:15" x14ac:dyDescent="0.2">
      <c r="A80" s="179">
        <f t="shared" si="25"/>
        <v>76</v>
      </c>
      <c r="B80" s="175">
        <f t="shared" si="24"/>
        <v>3.4722222222222099E-4</v>
      </c>
      <c r="C80" s="145">
        <f t="shared" si="15"/>
        <v>0.49999999999999822</v>
      </c>
      <c r="D80" s="175">
        <v>0.40381944444444445</v>
      </c>
      <c r="E80" s="175">
        <v>0.4050347222222222</v>
      </c>
      <c r="F80" s="175">
        <v>0.40509259259259256</v>
      </c>
      <c r="G80" s="176">
        <f t="shared" si="22"/>
        <v>1.2037037037037068E-3</v>
      </c>
      <c r="H80" s="141">
        <f t="shared" si="16"/>
        <v>1.7333333333333378</v>
      </c>
      <c r="I80" s="175">
        <f t="shared" si="17"/>
        <v>5.7870370370360913E-5</v>
      </c>
      <c r="J80" s="145">
        <f t="shared" si="18"/>
        <v>8.3333333333319715E-2</v>
      </c>
      <c r="K80" s="175">
        <f t="shared" si="19"/>
        <v>1.2731481481481066E-3</v>
      </c>
      <c r="L80" s="145">
        <f t="shared" si="20"/>
        <v>1.8333333333332735</v>
      </c>
      <c r="M80" s="175">
        <f t="shared" si="23"/>
        <v>1.1574074074038876E-5</v>
      </c>
      <c r="N80" s="145">
        <f t="shared" si="21"/>
        <v>1.6666666666615981E-2</v>
      </c>
      <c r="O80" s="31"/>
    </row>
    <row r="81" spans="1:15" x14ac:dyDescent="0.2">
      <c r="A81" s="179">
        <f t="shared" si="25"/>
        <v>77</v>
      </c>
      <c r="B81" s="175">
        <f t="shared" si="24"/>
        <v>1.1574074074072183E-4</v>
      </c>
      <c r="C81" s="145">
        <f t="shared" si="15"/>
        <v>0.16666666666663943</v>
      </c>
      <c r="D81" s="175">
        <v>0.40393518518518517</v>
      </c>
      <c r="E81" s="175">
        <v>0.40510416666666665</v>
      </c>
      <c r="F81" s="175">
        <v>0.40517361111111111</v>
      </c>
      <c r="G81" s="176">
        <f t="shared" si="22"/>
        <v>1.1574074074073848E-3</v>
      </c>
      <c r="H81" s="141">
        <f t="shared" si="16"/>
        <v>1.6666666666666341</v>
      </c>
      <c r="I81" s="175">
        <f t="shared" si="17"/>
        <v>6.94444444444553E-5</v>
      </c>
      <c r="J81" s="145">
        <f t="shared" si="18"/>
        <v>0.10000000000001563</v>
      </c>
      <c r="K81" s="175">
        <f t="shared" si="19"/>
        <v>1.2384259259259345E-3</v>
      </c>
      <c r="L81" s="145">
        <f t="shared" si="20"/>
        <v>1.7833333333333456</v>
      </c>
      <c r="M81" s="175">
        <f t="shared" si="23"/>
        <v>1.1574074074094387E-5</v>
      </c>
      <c r="N81" s="145">
        <f t="shared" si="21"/>
        <v>1.6666666666695917E-2</v>
      </c>
      <c r="O81" s="31"/>
    </row>
    <row r="82" spans="1:15" x14ac:dyDescent="0.2">
      <c r="A82" s="179">
        <f t="shared" si="25"/>
        <v>78</v>
      </c>
      <c r="B82" s="175">
        <f t="shared" si="24"/>
        <v>3.472222222222765E-5</v>
      </c>
      <c r="C82" s="145">
        <f t="shared" si="15"/>
        <v>5.0000000000007816E-2</v>
      </c>
      <c r="D82" s="175">
        <v>0.4039699074074074</v>
      </c>
      <c r="E82" s="175">
        <v>0.40520833333333334</v>
      </c>
      <c r="F82" s="175">
        <v>0.4052546296296296</v>
      </c>
      <c r="G82" s="176">
        <f t="shared" si="22"/>
        <v>1.2037037037037068E-3</v>
      </c>
      <c r="H82" s="141">
        <f t="shared" si="16"/>
        <v>1.7333333333333378</v>
      </c>
      <c r="I82" s="175">
        <f t="shared" si="17"/>
        <v>4.6296296296266526E-5</v>
      </c>
      <c r="J82" s="145">
        <f t="shared" si="18"/>
        <v>6.6666666666623797E-2</v>
      </c>
      <c r="K82" s="175">
        <f t="shared" si="19"/>
        <v>1.284722222222201E-3</v>
      </c>
      <c r="L82" s="145">
        <f t="shared" si="20"/>
        <v>1.8499999999999694</v>
      </c>
      <c r="M82" s="175">
        <f t="shared" si="23"/>
        <v>3.472222222222765E-5</v>
      </c>
      <c r="N82" s="145">
        <f t="shared" si="21"/>
        <v>5.0000000000007816E-2</v>
      </c>
      <c r="O82" s="31"/>
    </row>
    <row r="83" spans="1:15" x14ac:dyDescent="0.2">
      <c r="A83" s="179">
        <f t="shared" si="25"/>
        <v>79</v>
      </c>
      <c r="B83" s="175">
        <f t="shared" si="24"/>
        <v>2.3148148148133263E-5</v>
      </c>
      <c r="C83" s="145">
        <f t="shared" si="15"/>
        <v>3.3333333333311899E-2</v>
      </c>
      <c r="D83" s="175">
        <v>0.40399305555555554</v>
      </c>
      <c r="E83" s="175">
        <v>0.40526620370370375</v>
      </c>
      <c r="F83" s="175">
        <v>0.40532407407407406</v>
      </c>
      <c r="G83" s="176">
        <f t="shared" si="22"/>
        <v>1.2615740740740677E-3</v>
      </c>
      <c r="H83" s="141">
        <f t="shared" si="16"/>
        <v>1.8166666666666575</v>
      </c>
      <c r="I83" s="175">
        <f t="shared" si="17"/>
        <v>5.7870370370305402E-5</v>
      </c>
      <c r="J83" s="145">
        <f t="shared" si="18"/>
        <v>8.3333333333239779E-2</v>
      </c>
      <c r="K83" s="175">
        <f t="shared" si="19"/>
        <v>1.331018518518523E-3</v>
      </c>
      <c r="L83" s="145">
        <f t="shared" si="20"/>
        <v>1.9166666666666732</v>
      </c>
      <c r="M83" s="175">
        <f t="shared" si="23"/>
        <v>1.1574074074149898E-5</v>
      </c>
      <c r="N83" s="145">
        <f t="shared" si="21"/>
        <v>1.6666666666775853E-2</v>
      </c>
      <c r="O83" s="31"/>
    </row>
    <row r="84" spans="1:15" x14ac:dyDescent="0.2">
      <c r="A84" s="179">
        <f t="shared" si="25"/>
        <v>80</v>
      </c>
      <c r="B84" s="175">
        <f t="shared" si="24"/>
        <v>7.6388888888895279E-4</v>
      </c>
      <c r="C84" s="145">
        <f t="shared" si="15"/>
        <v>1.100000000000092</v>
      </c>
      <c r="D84" s="175">
        <v>0.40475694444444449</v>
      </c>
      <c r="E84" s="175">
        <v>0.4053356481481481</v>
      </c>
      <c r="F84" s="175">
        <v>0.40538194444444442</v>
      </c>
      <c r="G84" s="176">
        <f t="shared" si="22"/>
        <v>5.6712962962957025E-4</v>
      </c>
      <c r="H84" s="141">
        <f t="shared" si="16"/>
        <v>0.81666666666658116</v>
      </c>
      <c r="I84" s="175">
        <f t="shared" si="17"/>
        <v>4.6296296296322037E-5</v>
      </c>
      <c r="J84" s="145">
        <f t="shared" si="18"/>
        <v>6.6666666666703733E-2</v>
      </c>
      <c r="K84" s="175">
        <f t="shared" si="19"/>
        <v>6.2499999999993117E-4</v>
      </c>
      <c r="L84" s="145">
        <f t="shared" si="20"/>
        <v>0.89999999999990088</v>
      </c>
      <c r="M84" s="175">
        <f t="shared" si="23"/>
        <v>1.1574074074038876E-5</v>
      </c>
      <c r="N84" s="145">
        <f t="shared" si="21"/>
        <v>1.6666666666615981E-2</v>
      </c>
      <c r="O84" s="31"/>
    </row>
    <row r="85" spans="1:15" x14ac:dyDescent="0.2">
      <c r="A85" s="179">
        <f t="shared" si="25"/>
        <v>81</v>
      </c>
      <c r="B85" s="175">
        <f t="shared" si="24"/>
        <v>9.2592592592533052E-5</v>
      </c>
      <c r="C85" s="145">
        <f t="shared" si="15"/>
        <v>0.13333333333324759</v>
      </c>
      <c r="D85" s="175">
        <v>0.40484953703703702</v>
      </c>
      <c r="E85" s="175">
        <v>0.40540509259259255</v>
      </c>
      <c r="F85" s="175">
        <v>0.40546296296296297</v>
      </c>
      <c r="G85" s="176">
        <f t="shared" si="22"/>
        <v>5.3240740740739811E-4</v>
      </c>
      <c r="H85" s="141">
        <f t="shared" si="16"/>
        <v>0.76666666666665328</v>
      </c>
      <c r="I85" s="175">
        <f t="shared" si="17"/>
        <v>5.7870370370416424E-5</v>
      </c>
      <c r="J85" s="145">
        <f t="shared" si="18"/>
        <v>8.3333333333399651E-2</v>
      </c>
      <c r="K85" s="175">
        <f t="shared" si="19"/>
        <v>6.134259259259478E-4</v>
      </c>
      <c r="L85" s="145">
        <f t="shared" si="20"/>
        <v>0.88333333333336483</v>
      </c>
      <c r="M85" s="175">
        <f t="shared" si="23"/>
        <v>2.3148148148133263E-5</v>
      </c>
      <c r="N85" s="145">
        <f t="shared" si="21"/>
        <v>3.3333333333311899E-2</v>
      </c>
      <c r="O85" s="31"/>
    </row>
    <row r="86" spans="1:15" x14ac:dyDescent="0.2">
      <c r="A86" s="179">
        <f t="shared" si="25"/>
        <v>82</v>
      </c>
      <c r="B86" s="175">
        <f t="shared" si="24"/>
        <v>1.1574074074094387E-5</v>
      </c>
      <c r="C86" s="145">
        <f t="shared" si="15"/>
        <v>1.6666666666695917E-2</v>
      </c>
      <c r="D86" s="175">
        <v>0.40486111111111112</v>
      </c>
      <c r="E86" s="175">
        <v>0.40554398148148146</v>
      </c>
      <c r="F86" s="175">
        <v>0.40561342592592592</v>
      </c>
      <c r="G86" s="176">
        <f t="shared" si="22"/>
        <v>6.0185185185185341E-4</v>
      </c>
      <c r="H86" s="141">
        <f t="shared" si="16"/>
        <v>0.86666666666666892</v>
      </c>
      <c r="I86" s="175">
        <f t="shared" si="17"/>
        <v>6.94444444444553E-5</v>
      </c>
      <c r="J86" s="145">
        <f t="shared" si="18"/>
        <v>0.10000000000001563</v>
      </c>
      <c r="K86" s="175">
        <f t="shared" si="19"/>
        <v>7.5231481481480289E-4</v>
      </c>
      <c r="L86" s="145">
        <f t="shared" si="20"/>
        <v>1.0833333333333162</v>
      </c>
      <c r="M86" s="175">
        <f t="shared" si="23"/>
        <v>8.1018518518494176E-5</v>
      </c>
      <c r="N86" s="145">
        <f t="shared" si="21"/>
        <v>0.11666666666663161</v>
      </c>
      <c r="O86" s="31"/>
    </row>
    <row r="87" spans="1:15" x14ac:dyDescent="0.2">
      <c r="A87" s="179">
        <f t="shared" si="25"/>
        <v>83</v>
      </c>
      <c r="B87" s="175">
        <f t="shared" si="24"/>
        <v>1.1574074074038876E-5</v>
      </c>
      <c r="C87" s="145">
        <f t="shared" si="15"/>
        <v>1.6666666666615981E-2</v>
      </c>
      <c r="D87" s="175">
        <v>0.40487268518518515</v>
      </c>
      <c r="E87" s="175">
        <v>0.40561342592592592</v>
      </c>
      <c r="F87" s="175">
        <v>0.40567129629629628</v>
      </c>
      <c r="G87" s="176">
        <f t="shared" si="22"/>
        <v>7.4074074074076401E-4</v>
      </c>
      <c r="H87" s="141">
        <f t="shared" si="16"/>
        <v>1.0666666666667002</v>
      </c>
      <c r="I87" s="175">
        <f t="shared" si="17"/>
        <v>5.7870370370360913E-5</v>
      </c>
      <c r="J87" s="145">
        <f t="shared" si="18"/>
        <v>8.3333333333319715E-2</v>
      </c>
      <c r="K87" s="175">
        <f t="shared" si="19"/>
        <v>7.9861111111112493E-4</v>
      </c>
      <c r="L87" s="145">
        <f t="shared" si="20"/>
        <v>1.1500000000000199</v>
      </c>
      <c r="M87" s="175">
        <f t="shared" si="23"/>
        <v>0</v>
      </c>
      <c r="N87" s="145">
        <f t="shared" si="21"/>
        <v>0</v>
      </c>
      <c r="O87" s="31"/>
    </row>
    <row r="88" spans="1:15" x14ac:dyDescent="0.2">
      <c r="A88" s="179">
        <f t="shared" si="25"/>
        <v>84</v>
      </c>
      <c r="B88" s="175">
        <f t="shared" si="24"/>
        <v>4.6296296296322037E-5</v>
      </c>
      <c r="C88" s="145">
        <f t="shared" si="15"/>
        <v>6.6666666666703733E-2</v>
      </c>
      <c r="D88" s="175">
        <v>0.40491898148148148</v>
      </c>
      <c r="E88" s="175">
        <v>0.40568287037037037</v>
      </c>
      <c r="F88" s="175">
        <v>0.40570601851851856</v>
      </c>
      <c r="G88" s="176">
        <f t="shared" si="22"/>
        <v>7.5231481481480289E-4</v>
      </c>
      <c r="H88" s="141">
        <f t="shared" si="16"/>
        <v>1.0833333333333162</v>
      </c>
      <c r="I88" s="175">
        <f t="shared" si="17"/>
        <v>2.3148148148188774E-5</v>
      </c>
      <c r="J88" s="145">
        <f t="shared" si="18"/>
        <v>3.3333333333391835E-2</v>
      </c>
      <c r="K88" s="175">
        <f t="shared" si="19"/>
        <v>7.8703703703708605E-4</v>
      </c>
      <c r="L88" s="145">
        <f t="shared" si="20"/>
        <v>1.1333333333334039</v>
      </c>
      <c r="M88" s="175">
        <f t="shared" si="23"/>
        <v>1.1574074074094387E-5</v>
      </c>
      <c r="N88" s="145">
        <f t="shared" si="21"/>
        <v>1.6666666666695917E-2</v>
      </c>
      <c r="O88" s="31"/>
    </row>
    <row r="89" spans="1:15" x14ac:dyDescent="0.2">
      <c r="A89" s="179">
        <f t="shared" si="25"/>
        <v>85</v>
      </c>
      <c r="B89" s="175">
        <f t="shared" si="24"/>
        <v>2.8935185185186008E-4</v>
      </c>
      <c r="C89" s="145">
        <f t="shared" si="15"/>
        <v>0.41666666666667851</v>
      </c>
      <c r="D89" s="175">
        <v>0.40520833333333334</v>
      </c>
      <c r="E89" s="175">
        <v>0.40570601851851856</v>
      </c>
      <c r="F89" s="175">
        <v>0.40578703703703706</v>
      </c>
      <c r="G89" s="176">
        <f t="shared" si="22"/>
        <v>4.9768518518522598E-4</v>
      </c>
      <c r="H89" s="141">
        <f t="shared" si="16"/>
        <v>0.7166666666667254</v>
      </c>
      <c r="I89" s="175">
        <f t="shared" si="17"/>
        <v>8.1018518518494176E-5</v>
      </c>
      <c r="J89" s="145">
        <f t="shared" si="18"/>
        <v>0.11666666666663161</v>
      </c>
      <c r="K89" s="175">
        <f t="shared" si="19"/>
        <v>5.7870370370372015E-4</v>
      </c>
      <c r="L89" s="145">
        <f t="shared" si="20"/>
        <v>0.83333333333335702</v>
      </c>
      <c r="M89" s="175">
        <f t="shared" si="23"/>
        <v>0</v>
      </c>
      <c r="N89" s="145">
        <f t="shared" si="21"/>
        <v>0</v>
      </c>
      <c r="O89" s="31"/>
    </row>
    <row r="90" spans="1:15" x14ac:dyDescent="0.2">
      <c r="A90" s="179">
        <f t="shared" si="25"/>
        <v>86</v>
      </c>
      <c r="B90" s="175">
        <f t="shared" si="24"/>
        <v>2.1990740740740478E-4</v>
      </c>
      <c r="C90" s="145">
        <f t="shared" si="15"/>
        <v>0.31666666666666288</v>
      </c>
      <c r="D90" s="175">
        <v>0.40542824074074074</v>
      </c>
      <c r="E90" s="175">
        <v>0.4057986111111111</v>
      </c>
      <c r="F90" s="175">
        <v>0.40584490740740736</v>
      </c>
      <c r="G90" s="176">
        <f t="shared" si="22"/>
        <v>3.5879629629631538E-4</v>
      </c>
      <c r="H90" s="141">
        <f t="shared" si="16"/>
        <v>0.51666666666669414</v>
      </c>
      <c r="I90" s="175">
        <f t="shared" si="17"/>
        <v>4.6296296296266526E-5</v>
      </c>
      <c r="J90" s="145">
        <f t="shared" si="18"/>
        <v>6.6666666666623797E-2</v>
      </c>
      <c r="K90" s="175">
        <f t="shared" si="19"/>
        <v>4.1666666666662078E-4</v>
      </c>
      <c r="L90" s="145">
        <f t="shared" si="20"/>
        <v>0.59999999999993392</v>
      </c>
      <c r="M90" s="175">
        <f t="shared" si="23"/>
        <v>1.1574074074038876E-5</v>
      </c>
      <c r="N90" s="145">
        <f t="shared" si="21"/>
        <v>1.6666666666615981E-2</v>
      </c>
      <c r="O90" s="31"/>
    </row>
    <row r="91" spans="1:15" x14ac:dyDescent="0.2">
      <c r="A91" s="179">
        <f t="shared" si="25"/>
        <v>87</v>
      </c>
      <c r="B91" s="175">
        <f t="shared" si="24"/>
        <v>1.273148148147607E-4</v>
      </c>
      <c r="C91" s="145">
        <f t="shared" si="15"/>
        <v>0.18333333333325541</v>
      </c>
      <c r="D91" s="175">
        <v>0.4055555555555555</v>
      </c>
      <c r="E91" s="175">
        <v>0.40590277777777778</v>
      </c>
      <c r="F91" s="175">
        <v>0.40613425925925922</v>
      </c>
      <c r="G91" s="176">
        <f t="shared" si="22"/>
        <v>2.8935185185186008E-4</v>
      </c>
      <c r="H91" s="141">
        <f t="shared" si="16"/>
        <v>0.41666666666667851</v>
      </c>
      <c r="I91" s="175">
        <f t="shared" si="17"/>
        <v>2.3148148148144365E-4</v>
      </c>
      <c r="J91" s="145">
        <f t="shared" si="18"/>
        <v>0.33333333333327886</v>
      </c>
      <c r="K91" s="175">
        <f t="shared" si="19"/>
        <v>5.7870370370372015E-4</v>
      </c>
      <c r="L91" s="145">
        <f t="shared" si="20"/>
        <v>0.83333333333335702</v>
      </c>
      <c r="M91" s="175">
        <f t="shared" si="23"/>
        <v>5.7870370370416424E-5</v>
      </c>
      <c r="N91" s="145">
        <f t="shared" si="21"/>
        <v>8.3333333333399651E-2</v>
      </c>
      <c r="O91" s="31"/>
    </row>
    <row r="92" spans="1:15" x14ac:dyDescent="0.2">
      <c r="A92" s="179">
        <f t="shared" si="25"/>
        <v>88</v>
      </c>
      <c r="B92" s="175">
        <f t="shared" si="24"/>
        <v>3.472222222222765E-4</v>
      </c>
      <c r="C92" s="145">
        <f t="shared" si="15"/>
        <v>0.50000000000007816</v>
      </c>
      <c r="D92" s="175">
        <v>0.40590277777777778</v>
      </c>
      <c r="E92" s="175">
        <v>0.40619212962962964</v>
      </c>
      <c r="F92" s="175">
        <v>0.40625</v>
      </c>
      <c r="G92" s="176">
        <f t="shared" si="22"/>
        <v>2.3148148148144365E-4</v>
      </c>
      <c r="H92" s="141">
        <f t="shared" si="16"/>
        <v>0.33333333333327886</v>
      </c>
      <c r="I92" s="175">
        <f t="shared" si="17"/>
        <v>5.7870370370360913E-5</v>
      </c>
      <c r="J92" s="145">
        <f t="shared" si="18"/>
        <v>8.3333333333319715E-2</v>
      </c>
      <c r="K92" s="175">
        <f t="shared" si="19"/>
        <v>3.4722222222222099E-4</v>
      </c>
      <c r="L92" s="145">
        <f t="shared" si="20"/>
        <v>0.49999999999999822</v>
      </c>
      <c r="M92" s="175">
        <f t="shared" si="23"/>
        <v>5.7870370370416424E-5</v>
      </c>
      <c r="N92" s="145">
        <f t="shared" si="21"/>
        <v>8.3333333333399651E-2</v>
      </c>
      <c r="O92" s="31"/>
    </row>
    <row r="93" spans="1:15" x14ac:dyDescent="0.2">
      <c r="A93" s="179">
        <f t="shared" si="25"/>
        <v>89</v>
      </c>
      <c r="B93" s="175">
        <f t="shared" si="24"/>
        <v>0</v>
      </c>
      <c r="C93" s="145">
        <f t="shared" si="15"/>
        <v>0</v>
      </c>
      <c r="D93" s="175">
        <v>0.40590277777777778</v>
      </c>
      <c r="E93" s="175">
        <v>0.40627314814814813</v>
      </c>
      <c r="F93" s="175">
        <v>0.40630787037037036</v>
      </c>
      <c r="G93" s="176">
        <f t="shared" si="22"/>
        <v>3.4722222222222099E-4</v>
      </c>
      <c r="H93" s="141">
        <f t="shared" si="16"/>
        <v>0.49999999999999822</v>
      </c>
      <c r="I93" s="175">
        <f t="shared" si="17"/>
        <v>3.472222222222765E-5</v>
      </c>
      <c r="J93" s="145">
        <f t="shared" si="18"/>
        <v>5.0000000000007816E-2</v>
      </c>
      <c r="K93" s="175">
        <f t="shared" si="19"/>
        <v>4.050925925925819E-4</v>
      </c>
      <c r="L93" s="145">
        <f t="shared" si="20"/>
        <v>0.58333333333331794</v>
      </c>
      <c r="M93" s="175">
        <f t="shared" si="23"/>
        <v>2.3148148148133263E-5</v>
      </c>
      <c r="N93" s="145">
        <f t="shared" si="21"/>
        <v>3.3333333333311899E-2</v>
      </c>
      <c r="O93" s="31"/>
    </row>
    <row r="94" spans="1:15" x14ac:dyDescent="0.2">
      <c r="A94" s="179">
        <f t="shared" si="25"/>
        <v>90</v>
      </c>
      <c r="B94" s="175">
        <f t="shared" si="24"/>
        <v>2.3148148148188774E-5</v>
      </c>
      <c r="C94" s="145">
        <f t="shared" si="15"/>
        <v>3.3333333333391835E-2</v>
      </c>
      <c r="D94" s="175">
        <v>0.40592592592592597</v>
      </c>
      <c r="E94" s="175">
        <v>0.40633101851851849</v>
      </c>
      <c r="F94" s="175">
        <v>0.40638888888888891</v>
      </c>
      <c r="G94" s="176">
        <f t="shared" si="22"/>
        <v>3.8194444444439313E-4</v>
      </c>
      <c r="H94" s="141">
        <f t="shared" si="16"/>
        <v>0.5499999999999261</v>
      </c>
      <c r="I94" s="175">
        <f t="shared" si="17"/>
        <v>5.7870370370416424E-5</v>
      </c>
      <c r="J94" s="145">
        <f t="shared" si="18"/>
        <v>8.3333333333399651E-2</v>
      </c>
      <c r="K94" s="175">
        <f t="shared" si="19"/>
        <v>4.6296296296294281E-4</v>
      </c>
      <c r="L94" s="145">
        <f t="shared" si="20"/>
        <v>0.66666666666663765</v>
      </c>
      <c r="M94" s="175">
        <f t="shared" si="23"/>
        <v>2.3148148148133263E-5</v>
      </c>
      <c r="N94" s="145">
        <f t="shared" si="21"/>
        <v>3.3333333333311899E-2</v>
      </c>
      <c r="O94" s="31"/>
    </row>
    <row r="95" spans="1:15" x14ac:dyDescent="0.2">
      <c r="A95" s="179">
        <f t="shared" si="25"/>
        <v>91</v>
      </c>
      <c r="B95" s="175">
        <f t="shared" si="24"/>
        <v>4.3981481481480955E-4</v>
      </c>
      <c r="C95" s="145">
        <f t="shared" si="15"/>
        <v>0.63333333333332575</v>
      </c>
      <c r="D95" s="175">
        <v>0.40636574074074078</v>
      </c>
      <c r="E95" s="175">
        <v>0.4064814814814815</v>
      </c>
      <c r="F95" s="175">
        <v>0.40651620370370373</v>
      </c>
      <c r="G95" s="176">
        <f t="shared" si="22"/>
        <v>2.3148148148133263E-5</v>
      </c>
      <c r="H95" s="141">
        <f t="shared" si="16"/>
        <v>3.3333333333311899E-2</v>
      </c>
      <c r="I95" s="175">
        <f t="shared" si="17"/>
        <v>3.472222222222765E-5</v>
      </c>
      <c r="J95" s="145">
        <f t="shared" si="18"/>
        <v>5.0000000000007816E-2</v>
      </c>
      <c r="K95" s="175">
        <f t="shared" si="19"/>
        <v>1.5046296296294948E-4</v>
      </c>
      <c r="L95" s="145">
        <f t="shared" si="20"/>
        <v>0.21666666666664725</v>
      </c>
      <c r="M95" s="175">
        <f t="shared" si="23"/>
        <v>9.2592592592588563E-5</v>
      </c>
      <c r="N95" s="145">
        <f t="shared" si="21"/>
        <v>0.13333333333332753</v>
      </c>
      <c r="O95" s="31"/>
    </row>
    <row r="96" spans="1:15" x14ac:dyDescent="0.2">
      <c r="A96" s="179">
        <f t="shared" si="25"/>
        <v>92</v>
      </c>
      <c r="B96" s="175">
        <f t="shared" si="24"/>
        <v>1.5046296296294948E-4</v>
      </c>
      <c r="C96" s="145">
        <f t="shared" si="15"/>
        <v>0.21666666666664725</v>
      </c>
      <c r="D96" s="175">
        <v>0.40651620370370373</v>
      </c>
      <c r="E96" s="175">
        <v>0.40662037037037035</v>
      </c>
      <c r="F96" s="175">
        <v>0.40667824074074077</v>
      </c>
      <c r="G96" s="176">
        <f t="shared" si="22"/>
        <v>0</v>
      </c>
      <c r="H96" s="141">
        <f t="shared" si="16"/>
        <v>0</v>
      </c>
      <c r="I96" s="175">
        <f t="shared" si="17"/>
        <v>5.7870370370416424E-5</v>
      </c>
      <c r="J96" s="145">
        <f t="shared" si="18"/>
        <v>8.3333333333399651E-2</v>
      </c>
      <c r="K96" s="175">
        <f t="shared" si="19"/>
        <v>1.6203703703704386E-4</v>
      </c>
      <c r="L96" s="145">
        <f t="shared" si="20"/>
        <v>0.23333333333334316</v>
      </c>
      <c r="M96" s="175">
        <f t="shared" si="23"/>
        <v>1.0416666666662744E-4</v>
      </c>
      <c r="N96" s="145">
        <f t="shared" si="21"/>
        <v>0.14999999999994351</v>
      </c>
      <c r="O96" s="31"/>
    </row>
    <row r="97" spans="1:15" x14ac:dyDescent="0.2">
      <c r="A97" s="179">
        <f t="shared" si="25"/>
        <v>93</v>
      </c>
      <c r="B97" s="175">
        <f t="shared" si="24"/>
        <v>5.7870370370305402E-5</v>
      </c>
      <c r="C97" s="145">
        <f t="shared" si="15"/>
        <v>8.3333333333239779E-2</v>
      </c>
      <c r="D97" s="175">
        <v>0.40657407407407403</v>
      </c>
      <c r="E97" s="175">
        <v>0.40671296296296294</v>
      </c>
      <c r="F97" s="175">
        <v>0.4067708333333333</v>
      </c>
      <c r="G97" s="176">
        <f t="shared" si="22"/>
        <v>1.0416666666673846E-4</v>
      </c>
      <c r="H97" s="141">
        <f t="shared" si="16"/>
        <v>0.15000000000010338</v>
      </c>
      <c r="I97" s="175">
        <f t="shared" si="17"/>
        <v>5.7870370370360913E-5</v>
      </c>
      <c r="J97" s="145">
        <f t="shared" si="18"/>
        <v>8.3333333333319715E-2</v>
      </c>
      <c r="K97" s="175">
        <f t="shared" si="19"/>
        <v>1.9675925925927151E-4</v>
      </c>
      <c r="L97" s="145">
        <f t="shared" si="20"/>
        <v>0.28333333333335098</v>
      </c>
      <c r="M97" s="175">
        <f t="shared" si="23"/>
        <v>3.4722222222172139E-5</v>
      </c>
      <c r="N97" s="145">
        <f t="shared" si="21"/>
        <v>4.999999999992788E-2</v>
      </c>
      <c r="O97" s="31"/>
    </row>
    <row r="98" spans="1:15" x14ac:dyDescent="0.2">
      <c r="A98" s="179">
        <f t="shared" si="25"/>
        <v>94</v>
      </c>
      <c r="B98" s="175">
        <f t="shared" si="24"/>
        <v>1.1574074074149898E-5</v>
      </c>
      <c r="C98" s="145">
        <f t="shared" si="15"/>
        <v>1.6666666666775853E-2</v>
      </c>
      <c r="D98" s="175">
        <v>0.40658564814814818</v>
      </c>
      <c r="E98" s="175">
        <v>0.4067824074074074</v>
      </c>
      <c r="F98" s="175">
        <v>0.40682870370370372</v>
      </c>
      <c r="G98" s="176">
        <f t="shared" si="22"/>
        <v>1.8518518518512161E-4</v>
      </c>
      <c r="H98" s="141">
        <f t="shared" si="16"/>
        <v>0.26666666666657513</v>
      </c>
      <c r="I98" s="175">
        <f t="shared" si="17"/>
        <v>4.6296296296322037E-5</v>
      </c>
      <c r="J98" s="145">
        <f t="shared" si="18"/>
        <v>6.6666666666703733E-2</v>
      </c>
      <c r="K98" s="175">
        <f t="shared" si="19"/>
        <v>2.4305555555553804E-4</v>
      </c>
      <c r="L98" s="145">
        <f t="shared" si="20"/>
        <v>0.34999999999997478</v>
      </c>
      <c r="M98" s="175">
        <f t="shared" si="23"/>
        <v>1.1574074074094387E-5</v>
      </c>
      <c r="N98" s="145">
        <f t="shared" si="21"/>
        <v>1.6666666666695917E-2</v>
      </c>
      <c r="O98" s="31"/>
    </row>
    <row r="99" spans="1:15" x14ac:dyDescent="0.2">
      <c r="A99" s="179">
        <f t="shared" si="25"/>
        <v>95</v>
      </c>
      <c r="B99" s="175">
        <f t="shared" si="24"/>
        <v>3.5879629629631538E-4</v>
      </c>
      <c r="C99" s="145">
        <f t="shared" si="15"/>
        <v>0.51666666666669414</v>
      </c>
      <c r="D99" s="175">
        <v>0.4069444444444445</v>
      </c>
      <c r="E99" s="175">
        <v>0.40695601851851854</v>
      </c>
      <c r="F99" s="175">
        <v>0.40706018518518516</v>
      </c>
      <c r="G99" s="176">
        <f t="shared" si="22"/>
        <v>0</v>
      </c>
      <c r="H99" s="141">
        <f t="shared" si="16"/>
        <v>0</v>
      </c>
      <c r="I99" s="175">
        <f t="shared" si="17"/>
        <v>1.0416666666662744E-4</v>
      </c>
      <c r="J99" s="145">
        <f t="shared" si="18"/>
        <v>0.14999999999994351</v>
      </c>
      <c r="K99" s="175">
        <f t="shared" si="19"/>
        <v>1.1574074074066631E-4</v>
      </c>
      <c r="L99" s="145">
        <f t="shared" si="20"/>
        <v>0.16666666666655949</v>
      </c>
      <c r="M99" s="175">
        <f t="shared" si="23"/>
        <v>1.2731481481481621E-4</v>
      </c>
      <c r="N99" s="145">
        <f t="shared" si="21"/>
        <v>0.18333333333333535</v>
      </c>
      <c r="O99" s="31"/>
    </row>
    <row r="100" spans="1:15" x14ac:dyDescent="0.2">
      <c r="A100" s="179">
        <f t="shared" si="25"/>
        <v>96</v>
      </c>
      <c r="B100" s="175">
        <f t="shared" si="24"/>
        <v>2.3148148148144365E-4</v>
      </c>
      <c r="C100" s="145">
        <f t="shared" si="15"/>
        <v>0.33333333333327886</v>
      </c>
      <c r="D100" s="175">
        <v>0.40717592592592594</v>
      </c>
      <c r="E100" s="175">
        <v>0.40721064814814811</v>
      </c>
      <c r="F100" s="175">
        <v>0.40728009259259257</v>
      </c>
      <c r="G100" s="176">
        <f t="shared" si="22"/>
        <v>0</v>
      </c>
      <c r="H100" s="141">
        <f t="shared" si="16"/>
        <v>0</v>
      </c>
      <c r="I100" s="175">
        <f t="shared" si="17"/>
        <v>6.94444444444553E-5</v>
      </c>
      <c r="J100" s="145">
        <f t="shared" si="18"/>
        <v>0.10000000000001563</v>
      </c>
      <c r="K100" s="175">
        <f t="shared" si="19"/>
        <v>1.0416666666662744E-4</v>
      </c>
      <c r="L100" s="145">
        <f t="shared" si="20"/>
        <v>0.14999999999994351</v>
      </c>
      <c r="M100" s="175">
        <f t="shared" si="23"/>
        <v>1.5046296296294948E-4</v>
      </c>
      <c r="N100" s="145">
        <f t="shared" si="21"/>
        <v>0.21666666666664725</v>
      </c>
      <c r="O100" s="31"/>
    </row>
    <row r="101" spans="1:15" x14ac:dyDescent="0.2">
      <c r="A101" s="179">
        <f t="shared" si="25"/>
        <v>97</v>
      </c>
      <c r="B101" s="175">
        <f t="shared" si="24"/>
        <v>2.3148148148133263E-5</v>
      </c>
      <c r="C101" s="145">
        <f t="shared" si="15"/>
        <v>3.3333333333311899E-2</v>
      </c>
      <c r="D101" s="175">
        <v>0.40719907407407407</v>
      </c>
      <c r="E101" s="175">
        <v>0.40729166666666666</v>
      </c>
      <c r="F101" s="175">
        <v>0.40734953703703702</v>
      </c>
      <c r="G101" s="176">
        <f t="shared" si="22"/>
        <v>8.1018518518494176E-5</v>
      </c>
      <c r="H101" s="141">
        <f t="shared" si="16"/>
        <v>0.11666666666663161</v>
      </c>
      <c r="I101" s="175">
        <f t="shared" ref="I101:I132" si="26">F101-E101</f>
        <v>5.7870370370360913E-5</v>
      </c>
      <c r="J101" s="145">
        <f t="shared" si="18"/>
        <v>8.3333333333319715E-2</v>
      </c>
      <c r="K101" s="175">
        <f t="shared" ref="K101:K132" si="27">F101-D101</f>
        <v>1.5046296296294948E-4</v>
      </c>
      <c r="L101" s="145">
        <f t="shared" si="20"/>
        <v>0.21666666666664725</v>
      </c>
      <c r="M101" s="175">
        <f t="shared" si="23"/>
        <v>1.1574074074094387E-5</v>
      </c>
      <c r="N101" s="145">
        <f t="shared" si="21"/>
        <v>1.6666666666695917E-2</v>
      </c>
      <c r="O101" s="31"/>
    </row>
    <row r="102" spans="1:15" x14ac:dyDescent="0.2">
      <c r="A102" s="179">
        <f t="shared" si="25"/>
        <v>98</v>
      </c>
      <c r="B102" s="175">
        <f t="shared" si="24"/>
        <v>3.4722222222172139E-5</v>
      </c>
      <c r="C102" s="145">
        <f t="shared" si="15"/>
        <v>4.999999999992788E-2</v>
      </c>
      <c r="D102" s="175">
        <v>0.40723379629629625</v>
      </c>
      <c r="E102" s="175">
        <v>0.40736111111111112</v>
      </c>
      <c r="F102" s="175">
        <v>0.40739583333333335</v>
      </c>
      <c r="G102" s="176">
        <f t="shared" ref="G102:G133" si="28">IF(F101-D102&gt;0,F101-D102,0)</f>
        <v>1.1574074074077734E-4</v>
      </c>
      <c r="H102" s="141">
        <f t="shared" si="16"/>
        <v>0.16666666666671937</v>
      </c>
      <c r="I102" s="175">
        <f t="shared" si="26"/>
        <v>3.472222222222765E-5</v>
      </c>
      <c r="J102" s="145">
        <f t="shared" si="18"/>
        <v>5.0000000000007816E-2</v>
      </c>
      <c r="K102" s="175">
        <f t="shared" si="27"/>
        <v>1.6203703703709937E-4</v>
      </c>
      <c r="L102" s="145">
        <f t="shared" si="20"/>
        <v>0.2333333333334231</v>
      </c>
      <c r="M102" s="175">
        <f t="shared" ref="M102:M133" si="29">IF(E102-F101&gt;0,E102-F101,0)</f>
        <v>1.1574074074094387E-5</v>
      </c>
      <c r="N102" s="145">
        <f t="shared" si="21"/>
        <v>1.6666666666695917E-2</v>
      </c>
      <c r="O102" s="31"/>
    </row>
    <row r="103" spans="1:15" x14ac:dyDescent="0.2">
      <c r="A103" s="179">
        <f t="shared" si="25"/>
        <v>99</v>
      </c>
      <c r="B103" s="175">
        <f t="shared" si="24"/>
        <v>1.7361111111119376E-4</v>
      </c>
      <c r="C103" s="145">
        <f t="shared" si="15"/>
        <v>0.25000000000011902</v>
      </c>
      <c r="D103" s="175">
        <v>0.40740740740740744</v>
      </c>
      <c r="E103" s="175">
        <v>0.40740740740740744</v>
      </c>
      <c r="F103" s="175">
        <v>0.40749999999999997</v>
      </c>
      <c r="G103" s="176">
        <f t="shared" si="28"/>
        <v>0</v>
      </c>
      <c r="H103" s="141">
        <f t="shared" si="16"/>
        <v>0</v>
      </c>
      <c r="I103" s="175">
        <f t="shared" si="26"/>
        <v>9.2592592592533052E-5</v>
      </c>
      <c r="J103" s="145">
        <f t="shared" si="18"/>
        <v>0.13333333333324759</v>
      </c>
      <c r="K103" s="175">
        <f t="shared" si="27"/>
        <v>9.2592592592533052E-5</v>
      </c>
      <c r="L103" s="145">
        <f t="shared" si="20"/>
        <v>0.13333333333324759</v>
      </c>
      <c r="M103" s="175">
        <f t="shared" si="29"/>
        <v>1.1574074074094387E-5</v>
      </c>
      <c r="N103" s="145">
        <f t="shared" si="21"/>
        <v>1.6666666666695917E-2</v>
      </c>
      <c r="O103" s="31"/>
    </row>
    <row r="104" spans="1:15" x14ac:dyDescent="0.2">
      <c r="A104" s="179">
        <f t="shared" si="25"/>
        <v>100</v>
      </c>
      <c r="B104" s="175">
        <f t="shared" si="24"/>
        <v>3.4722222222172139E-5</v>
      </c>
      <c r="C104" s="145">
        <f t="shared" si="15"/>
        <v>4.999999999992788E-2</v>
      </c>
      <c r="D104" s="175">
        <v>0.40744212962962961</v>
      </c>
      <c r="E104" s="175">
        <v>0.40762731481481485</v>
      </c>
      <c r="F104" s="175">
        <v>0.40775462962962966</v>
      </c>
      <c r="G104" s="176">
        <f t="shared" si="28"/>
        <v>5.7870370370360913E-5</v>
      </c>
      <c r="H104" s="141">
        <f t="shared" si="16"/>
        <v>8.3333333333319715E-2</v>
      </c>
      <c r="I104" s="175">
        <f t="shared" si="26"/>
        <v>1.2731481481481621E-4</v>
      </c>
      <c r="J104" s="145">
        <f t="shared" si="18"/>
        <v>0.18333333333333535</v>
      </c>
      <c r="K104" s="175">
        <f t="shared" si="27"/>
        <v>3.1250000000004885E-4</v>
      </c>
      <c r="L104" s="145">
        <f t="shared" si="20"/>
        <v>0.45000000000007034</v>
      </c>
      <c r="M104" s="175">
        <f t="shared" si="29"/>
        <v>1.2731481481487172E-4</v>
      </c>
      <c r="N104" s="145">
        <f t="shared" si="21"/>
        <v>0.18333333333341528</v>
      </c>
      <c r="O104" s="31"/>
    </row>
    <row r="105" spans="1:15" x14ac:dyDescent="0.2">
      <c r="A105" s="179">
        <f t="shared" si="25"/>
        <v>101</v>
      </c>
      <c r="B105" s="175">
        <f t="shared" si="24"/>
        <v>2.083333333333659E-4</v>
      </c>
      <c r="C105" s="145">
        <f t="shared" si="15"/>
        <v>0.3000000000000469</v>
      </c>
      <c r="D105" s="175">
        <v>0.40765046296296298</v>
      </c>
      <c r="E105" s="175">
        <v>0.40787037037037038</v>
      </c>
      <c r="F105" s="175">
        <v>0.40804398148148152</v>
      </c>
      <c r="G105" s="176">
        <f t="shared" si="28"/>
        <v>1.0416666666668295E-4</v>
      </c>
      <c r="H105" s="141">
        <f t="shared" si="16"/>
        <v>0.15000000000002345</v>
      </c>
      <c r="I105" s="175">
        <f t="shared" si="26"/>
        <v>1.7361111111113825E-4</v>
      </c>
      <c r="J105" s="145">
        <f t="shared" si="18"/>
        <v>0.25000000000003908</v>
      </c>
      <c r="K105" s="175">
        <f t="shared" si="27"/>
        <v>3.9351851851854303E-4</v>
      </c>
      <c r="L105" s="145">
        <f t="shared" si="20"/>
        <v>0.56666666666670196</v>
      </c>
      <c r="M105" s="175">
        <f t="shared" si="29"/>
        <v>1.1574074074072183E-4</v>
      </c>
      <c r="N105" s="145">
        <f t="shared" si="21"/>
        <v>0.16666666666663943</v>
      </c>
      <c r="O105" s="31"/>
    </row>
    <row r="106" spans="1:15" x14ac:dyDescent="0.2">
      <c r="A106" s="179">
        <f t="shared" si="25"/>
        <v>102</v>
      </c>
      <c r="B106" s="175">
        <f t="shared" si="24"/>
        <v>4.6296296296266526E-5</v>
      </c>
      <c r="C106" s="145">
        <f t="shared" si="15"/>
        <v>6.6666666666623797E-2</v>
      </c>
      <c r="D106" s="175">
        <v>0.40769675925925924</v>
      </c>
      <c r="E106" s="175">
        <v>0.40810185185185183</v>
      </c>
      <c r="F106" s="175">
        <v>0.40822916666666664</v>
      </c>
      <c r="G106" s="176">
        <f t="shared" si="28"/>
        <v>3.472222222222765E-4</v>
      </c>
      <c r="H106" s="141">
        <f t="shared" si="16"/>
        <v>0.50000000000007816</v>
      </c>
      <c r="I106" s="175">
        <f t="shared" si="26"/>
        <v>1.2731481481481621E-4</v>
      </c>
      <c r="J106" s="145">
        <f t="shared" si="18"/>
        <v>0.18333333333333535</v>
      </c>
      <c r="K106" s="175">
        <f t="shared" si="27"/>
        <v>5.3240740740739811E-4</v>
      </c>
      <c r="L106" s="145">
        <f t="shared" si="20"/>
        <v>0.76666666666665328</v>
      </c>
      <c r="M106" s="175">
        <f t="shared" si="29"/>
        <v>5.7870370370305402E-5</v>
      </c>
      <c r="N106" s="145">
        <f t="shared" si="21"/>
        <v>8.3333333333239779E-2</v>
      </c>
      <c r="O106" s="31"/>
    </row>
    <row r="107" spans="1:15" x14ac:dyDescent="0.2">
      <c r="A107" s="179">
        <f t="shared" si="25"/>
        <v>103</v>
      </c>
      <c r="B107" s="175">
        <f t="shared" si="24"/>
        <v>1.5046296296300499E-4</v>
      </c>
      <c r="C107" s="145">
        <f t="shared" si="15"/>
        <v>0.21666666666672718</v>
      </c>
      <c r="D107" s="175">
        <v>0.40784722222222225</v>
      </c>
      <c r="E107" s="175">
        <v>0.40827546296296297</v>
      </c>
      <c r="F107" s="175">
        <v>0.40848379629629633</v>
      </c>
      <c r="G107" s="176">
        <f t="shared" si="28"/>
        <v>3.8194444444439313E-4</v>
      </c>
      <c r="H107" s="141">
        <f t="shared" si="16"/>
        <v>0.5499999999999261</v>
      </c>
      <c r="I107" s="175">
        <f t="shared" si="26"/>
        <v>2.083333333333659E-4</v>
      </c>
      <c r="J107" s="145">
        <f t="shared" si="18"/>
        <v>0.3000000000000469</v>
      </c>
      <c r="K107" s="175">
        <f t="shared" si="27"/>
        <v>6.3657407407408106E-4</v>
      </c>
      <c r="L107" s="145">
        <f t="shared" si="20"/>
        <v>0.91666666666667673</v>
      </c>
      <c r="M107" s="175">
        <f t="shared" si="29"/>
        <v>4.6296296296322037E-5</v>
      </c>
      <c r="N107" s="145">
        <f t="shared" si="21"/>
        <v>6.6666666666703733E-2</v>
      </c>
      <c r="O107" s="31"/>
    </row>
    <row r="108" spans="1:15" x14ac:dyDescent="0.2">
      <c r="A108" s="179">
        <f t="shared" si="25"/>
        <v>104</v>
      </c>
      <c r="B108" s="175">
        <f t="shared" si="24"/>
        <v>6.1342592592589229E-4</v>
      </c>
      <c r="C108" s="145">
        <f t="shared" si="15"/>
        <v>0.8833333333332849</v>
      </c>
      <c r="D108" s="175">
        <v>0.40846064814814814</v>
      </c>
      <c r="E108" s="175">
        <v>0.40850694444444446</v>
      </c>
      <c r="F108" s="175">
        <v>0.40864583333333332</v>
      </c>
      <c r="G108" s="176">
        <f t="shared" si="28"/>
        <v>2.3148148148188774E-5</v>
      </c>
      <c r="H108" s="141">
        <f t="shared" si="16"/>
        <v>3.3333333333391835E-2</v>
      </c>
      <c r="I108" s="175">
        <f t="shared" si="26"/>
        <v>1.3888888888885509E-4</v>
      </c>
      <c r="J108" s="145">
        <f t="shared" si="18"/>
        <v>0.19999999999995133</v>
      </c>
      <c r="K108" s="175">
        <f t="shared" si="27"/>
        <v>1.8518518518517713E-4</v>
      </c>
      <c r="L108" s="145">
        <f t="shared" si="20"/>
        <v>0.26666666666665506</v>
      </c>
      <c r="M108" s="175">
        <f t="shared" si="29"/>
        <v>2.3148148148133263E-5</v>
      </c>
      <c r="N108" s="145">
        <f t="shared" si="21"/>
        <v>3.3333333333311899E-2</v>
      </c>
      <c r="O108" s="31"/>
    </row>
    <row r="109" spans="1:15" x14ac:dyDescent="0.2">
      <c r="A109" s="179">
        <f t="shared" si="25"/>
        <v>105</v>
      </c>
      <c r="B109" s="175">
        <f t="shared" si="24"/>
        <v>3.460648148148171E-3</v>
      </c>
      <c r="C109" s="145">
        <f t="shared" si="15"/>
        <v>4.9833333333333663</v>
      </c>
      <c r="D109" s="175">
        <v>0.41192129629629631</v>
      </c>
      <c r="E109" s="175">
        <v>0.41199074074074077</v>
      </c>
      <c r="F109" s="175">
        <v>0.4120949074074074</v>
      </c>
      <c r="G109" s="176">
        <f t="shared" si="28"/>
        <v>0</v>
      </c>
      <c r="H109" s="141">
        <f t="shared" si="16"/>
        <v>0</v>
      </c>
      <c r="I109" s="175">
        <f t="shared" si="26"/>
        <v>1.0416666666662744E-4</v>
      </c>
      <c r="J109" s="145">
        <f t="shared" si="18"/>
        <v>0.14999999999994351</v>
      </c>
      <c r="K109" s="175">
        <f t="shared" si="27"/>
        <v>1.7361111111108274E-4</v>
      </c>
      <c r="L109" s="145">
        <f t="shared" si="20"/>
        <v>0.24999999999995914</v>
      </c>
      <c r="M109" s="175">
        <f t="shared" si="29"/>
        <v>3.3449074074074492E-3</v>
      </c>
      <c r="N109" s="145">
        <f t="shared" si="21"/>
        <v>4.8166666666667268</v>
      </c>
      <c r="O109" s="31"/>
    </row>
    <row r="110" spans="1:15" x14ac:dyDescent="0.2">
      <c r="A110" s="179">
        <f t="shared" si="25"/>
        <v>106</v>
      </c>
      <c r="B110" s="175">
        <f t="shared" si="24"/>
        <v>1.5046296296294948E-4</v>
      </c>
      <c r="C110" s="145">
        <f t="shared" si="15"/>
        <v>0.21666666666664725</v>
      </c>
      <c r="D110" s="175">
        <v>0.41207175925925926</v>
      </c>
      <c r="E110" s="175">
        <v>0.41215277777777781</v>
      </c>
      <c r="F110" s="175">
        <v>0.4123263888888889</v>
      </c>
      <c r="G110" s="176">
        <f t="shared" si="28"/>
        <v>2.3148148148133263E-5</v>
      </c>
      <c r="H110" s="141">
        <f t="shared" si="16"/>
        <v>3.3333333333311899E-2</v>
      </c>
      <c r="I110" s="175">
        <f t="shared" si="26"/>
        <v>1.7361111111108274E-4</v>
      </c>
      <c r="J110" s="145">
        <f t="shared" si="18"/>
        <v>0.24999999999995914</v>
      </c>
      <c r="K110" s="175">
        <f t="shared" si="27"/>
        <v>2.5462962962963243E-4</v>
      </c>
      <c r="L110" s="145">
        <f t="shared" si="20"/>
        <v>0.36666666666667069</v>
      </c>
      <c r="M110" s="175">
        <f t="shared" si="29"/>
        <v>5.7870370370416424E-5</v>
      </c>
      <c r="N110" s="145">
        <f t="shared" si="21"/>
        <v>8.3333333333399651E-2</v>
      </c>
      <c r="O110" s="31"/>
    </row>
    <row r="111" spans="1:15" x14ac:dyDescent="0.2">
      <c r="A111" s="179">
        <f t="shared" si="25"/>
        <v>107</v>
      </c>
      <c r="B111" s="175">
        <f t="shared" si="24"/>
        <v>1.96759259259216E-4</v>
      </c>
      <c r="C111" s="145">
        <f t="shared" si="15"/>
        <v>0.28333333333327104</v>
      </c>
      <c r="D111" s="175">
        <v>0.41226851851851848</v>
      </c>
      <c r="E111" s="175">
        <v>0.41233796296296293</v>
      </c>
      <c r="F111" s="175">
        <v>0.41252314814814817</v>
      </c>
      <c r="G111" s="176">
        <f t="shared" si="28"/>
        <v>5.7870370370416424E-5</v>
      </c>
      <c r="H111" s="141">
        <f t="shared" si="16"/>
        <v>8.3333333333399651E-2</v>
      </c>
      <c r="I111" s="175">
        <f t="shared" si="26"/>
        <v>1.8518518518523264E-4</v>
      </c>
      <c r="J111" s="145">
        <f t="shared" si="18"/>
        <v>0.266666666666735</v>
      </c>
      <c r="K111" s="175">
        <f t="shared" si="27"/>
        <v>2.5462962962968794E-4</v>
      </c>
      <c r="L111" s="145">
        <f t="shared" si="20"/>
        <v>0.36666666666675063</v>
      </c>
      <c r="M111" s="175">
        <f t="shared" si="29"/>
        <v>1.1574074074038876E-5</v>
      </c>
      <c r="N111" s="145">
        <f t="shared" si="21"/>
        <v>1.6666666666615981E-2</v>
      </c>
      <c r="O111" s="31"/>
    </row>
    <row r="112" spans="1:15" x14ac:dyDescent="0.2">
      <c r="A112" s="179">
        <f t="shared" si="25"/>
        <v>108</v>
      </c>
      <c r="B112" s="175">
        <f t="shared" si="24"/>
        <v>1.7361111111113825E-4</v>
      </c>
      <c r="C112" s="145">
        <f t="shared" si="15"/>
        <v>0.25000000000003908</v>
      </c>
      <c r="D112" s="175">
        <v>0.41244212962962962</v>
      </c>
      <c r="E112" s="175">
        <v>0.41253472222222221</v>
      </c>
      <c r="F112" s="175">
        <v>0.41282407407407407</v>
      </c>
      <c r="G112" s="176">
        <f t="shared" si="28"/>
        <v>8.1018518518549687E-5</v>
      </c>
      <c r="H112" s="141">
        <f t="shared" si="16"/>
        <v>0.11666666666671155</v>
      </c>
      <c r="I112" s="175">
        <f t="shared" si="26"/>
        <v>2.8935185185186008E-4</v>
      </c>
      <c r="J112" s="145">
        <f t="shared" si="18"/>
        <v>0.41666666666667851</v>
      </c>
      <c r="K112" s="175">
        <f t="shared" si="27"/>
        <v>3.8194444444444864E-4</v>
      </c>
      <c r="L112" s="145">
        <f t="shared" si="20"/>
        <v>0.55000000000000604</v>
      </c>
      <c r="M112" s="175">
        <f t="shared" si="29"/>
        <v>1.1574074074038876E-5</v>
      </c>
      <c r="N112" s="145">
        <f t="shared" si="21"/>
        <v>1.6666666666615981E-2</v>
      </c>
      <c r="O112" s="31"/>
    </row>
    <row r="113" spans="1:15" x14ac:dyDescent="0.2">
      <c r="A113" s="179">
        <f t="shared" si="25"/>
        <v>109</v>
      </c>
      <c r="B113" s="175">
        <f t="shared" si="24"/>
        <v>2.3148148148149916E-4</v>
      </c>
      <c r="C113" s="145">
        <f t="shared" si="15"/>
        <v>0.33333333333335879</v>
      </c>
      <c r="D113" s="175">
        <v>0.41267361111111112</v>
      </c>
      <c r="E113" s="175">
        <v>0.41299768518518515</v>
      </c>
      <c r="F113" s="175">
        <v>0.41313657407407406</v>
      </c>
      <c r="G113" s="176">
        <f t="shared" si="28"/>
        <v>1.5046296296294948E-4</v>
      </c>
      <c r="H113" s="141">
        <f t="shared" si="16"/>
        <v>0.21666666666664725</v>
      </c>
      <c r="I113" s="175">
        <f t="shared" si="26"/>
        <v>1.388888888889106E-4</v>
      </c>
      <c r="J113" s="145">
        <f t="shared" si="18"/>
        <v>0.20000000000003126</v>
      </c>
      <c r="K113" s="175">
        <f t="shared" si="27"/>
        <v>4.6296296296294281E-4</v>
      </c>
      <c r="L113" s="145">
        <f t="shared" si="20"/>
        <v>0.66666666666663765</v>
      </c>
      <c r="M113" s="175">
        <f t="shared" si="29"/>
        <v>1.7361111111108274E-4</v>
      </c>
      <c r="N113" s="145">
        <f t="shared" si="21"/>
        <v>0.24999999999995914</v>
      </c>
      <c r="O113" s="31"/>
    </row>
    <row r="114" spans="1:15" x14ac:dyDescent="0.2">
      <c r="A114" s="179">
        <f t="shared" si="25"/>
        <v>110</v>
      </c>
      <c r="B114" s="175">
        <f t="shared" si="24"/>
        <v>5.7870370370360913E-5</v>
      </c>
      <c r="C114" s="145">
        <f t="shared" si="15"/>
        <v>8.3333333333319715E-2</v>
      </c>
      <c r="D114" s="175">
        <v>0.41273148148148148</v>
      </c>
      <c r="E114" s="175">
        <v>0.41415509259259259</v>
      </c>
      <c r="F114" s="175">
        <v>0.41446759259259264</v>
      </c>
      <c r="G114" s="176">
        <f t="shared" si="28"/>
        <v>4.050925925925819E-4</v>
      </c>
      <c r="H114" s="141">
        <f t="shared" si="16"/>
        <v>0.58333333333331794</v>
      </c>
      <c r="I114" s="175">
        <f t="shared" si="26"/>
        <v>3.1250000000004885E-4</v>
      </c>
      <c r="J114" s="145">
        <f t="shared" si="18"/>
        <v>0.45000000000007034</v>
      </c>
      <c r="K114" s="175">
        <f t="shared" si="27"/>
        <v>1.7361111111111605E-3</v>
      </c>
      <c r="L114" s="145">
        <f t="shared" si="20"/>
        <v>2.5000000000000711</v>
      </c>
      <c r="M114" s="175">
        <f t="shared" si="29"/>
        <v>1.0185185185185297E-3</v>
      </c>
      <c r="N114" s="145">
        <f t="shared" si="21"/>
        <v>1.4666666666666828</v>
      </c>
      <c r="O114" s="31"/>
    </row>
    <row r="115" spans="1:15" x14ac:dyDescent="0.2">
      <c r="A115" s="179">
        <f t="shared" si="25"/>
        <v>111</v>
      </c>
      <c r="B115" s="175">
        <f t="shared" si="24"/>
        <v>2.3148148148133263E-5</v>
      </c>
      <c r="C115" s="145">
        <f t="shared" si="15"/>
        <v>3.3333333333311899E-2</v>
      </c>
      <c r="D115" s="175">
        <v>0.41275462962962961</v>
      </c>
      <c r="E115" s="175">
        <v>0.41457175925925926</v>
      </c>
      <c r="F115" s="175">
        <v>0.4148958333333333</v>
      </c>
      <c r="G115" s="176">
        <f t="shared" si="28"/>
        <v>1.7129629629630272E-3</v>
      </c>
      <c r="H115" s="141">
        <f t="shared" si="16"/>
        <v>2.4666666666667592</v>
      </c>
      <c r="I115" s="175">
        <f t="shared" si="26"/>
        <v>3.2407407407403221E-4</v>
      </c>
      <c r="J115" s="145">
        <f t="shared" si="18"/>
        <v>0.46666666666660639</v>
      </c>
      <c r="K115" s="175">
        <f t="shared" si="27"/>
        <v>2.1412037037036868E-3</v>
      </c>
      <c r="L115" s="145">
        <f t="shared" si="20"/>
        <v>3.0833333333333091</v>
      </c>
      <c r="M115" s="175">
        <f t="shared" si="29"/>
        <v>1.0416666666662744E-4</v>
      </c>
      <c r="N115" s="145">
        <f t="shared" si="21"/>
        <v>0.14999999999994351</v>
      </c>
      <c r="O115" s="31"/>
    </row>
    <row r="116" spans="1:15" x14ac:dyDescent="0.2">
      <c r="A116" s="179">
        <f t="shared" si="25"/>
        <v>112</v>
      </c>
      <c r="B116" s="175">
        <f t="shared" si="24"/>
        <v>2.5462962962968794E-4</v>
      </c>
      <c r="C116" s="145">
        <f t="shared" si="15"/>
        <v>0.36666666666675063</v>
      </c>
      <c r="D116" s="175">
        <v>0.4130092592592593</v>
      </c>
      <c r="E116" s="175">
        <v>0.41493055555555558</v>
      </c>
      <c r="F116" s="175">
        <v>0.41534722222222226</v>
      </c>
      <c r="G116" s="176">
        <f t="shared" si="28"/>
        <v>1.8865740740739989E-3</v>
      </c>
      <c r="H116" s="141">
        <f t="shared" si="16"/>
        <v>2.7166666666665584</v>
      </c>
      <c r="I116" s="175">
        <f t="shared" si="26"/>
        <v>4.1666666666667629E-4</v>
      </c>
      <c r="J116" s="145">
        <f t="shared" si="18"/>
        <v>0.60000000000001386</v>
      </c>
      <c r="K116" s="175">
        <f t="shared" si="27"/>
        <v>2.3379629629629584E-3</v>
      </c>
      <c r="L116" s="145">
        <f t="shared" si="20"/>
        <v>3.36666666666666</v>
      </c>
      <c r="M116" s="175">
        <f t="shared" si="29"/>
        <v>3.4722222222283161E-5</v>
      </c>
      <c r="N116" s="145">
        <f t="shared" si="21"/>
        <v>5.0000000000087752E-2</v>
      </c>
      <c r="O116" s="31"/>
    </row>
    <row r="117" spans="1:15" x14ac:dyDescent="0.2">
      <c r="A117" s="179">
        <f t="shared" si="25"/>
        <v>113</v>
      </c>
      <c r="B117" s="175">
        <f t="shared" si="24"/>
        <v>1.4351851851851505E-3</v>
      </c>
      <c r="C117" s="145">
        <f t="shared" si="15"/>
        <v>2.0666666666666167</v>
      </c>
      <c r="D117" s="175">
        <v>0.41444444444444445</v>
      </c>
      <c r="E117" s="175">
        <v>0.41555555555555551</v>
      </c>
      <c r="F117" s="175">
        <v>0.4157986111111111</v>
      </c>
      <c r="G117" s="176">
        <f t="shared" si="28"/>
        <v>9.0277777777780788E-4</v>
      </c>
      <c r="H117" s="141">
        <f t="shared" si="16"/>
        <v>1.3000000000000433</v>
      </c>
      <c r="I117" s="175">
        <f t="shared" si="26"/>
        <v>2.4305555555559355E-4</v>
      </c>
      <c r="J117" s="145">
        <f t="shared" si="18"/>
        <v>0.35000000000005471</v>
      </c>
      <c r="K117" s="175">
        <f t="shared" si="27"/>
        <v>1.3541666666666563E-3</v>
      </c>
      <c r="L117" s="145">
        <f t="shared" si="20"/>
        <v>1.9499999999999851</v>
      </c>
      <c r="M117" s="175">
        <f t="shared" si="29"/>
        <v>2.0833333333325488E-4</v>
      </c>
      <c r="N117" s="145">
        <f t="shared" si="21"/>
        <v>0.29999999999988702</v>
      </c>
      <c r="O117" s="31"/>
    </row>
    <row r="118" spans="1:15" x14ac:dyDescent="0.2">
      <c r="A118" s="179">
        <f t="shared" si="25"/>
        <v>114</v>
      </c>
      <c r="B118" s="175">
        <f t="shared" si="24"/>
        <v>6.3657407407408106E-4</v>
      </c>
      <c r="C118" s="145">
        <f t="shared" si="15"/>
        <v>0.91666666666667673</v>
      </c>
      <c r="D118" s="175">
        <v>0.41508101851851853</v>
      </c>
      <c r="E118" s="175">
        <v>0.41585648148148152</v>
      </c>
      <c r="F118" s="175">
        <v>0.41597222222222219</v>
      </c>
      <c r="G118" s="176">
        <f t="shared" si="28"/>
        <v>7.1759259259257524E-4</v>
      </c>
      <c r="H118" s="141">
        <f t="shared" si="16"/>
        <v>1.0333333333333083</v>
      </c>
      <c r="I118" s="175">
        <f t="shared" si="26"/>
        <v>1.1574074074066631E-4</v>
      </c>
      <c r="J118" s="145">
        <f t="shared" si="18"/>
        <v>0.16666666666655949</v>
      </c>
      <c r="K118" s="175">
        <f t="shared" si="27"/>
        <v>8.9120370370365798E-4</v>
      </c>
      <c r="L118" s="145">
        <f t="shared" si="20"/>
        <v>1.2833333333332675</v>
      </c>
      <c r="M118" s="175">
        <f t="shared" si="29"/>
        <v>5.7870370370416424E-5</v>
      </c>
      <c r="N118" s="145">
        <f t="shared" si="21"/>
        <v>8.3333333333399651E-2</v>
      </c>
      <c r="O118" s="31"/>
    </row>
    <row r="119" spans="1:15" x14ac:dyDescent="0.2">
      <c r="A119" s="179">
        <f t="shared" si="25"/>
        <v>115</v>
      </c>
      <c r="B119" s="175">
        <f t="shared" si="24"/>
        <v>6.94444444444553E-5</v>
      </c>
      <c r="C119" s="145">
        <f t="shared" si="15"/>
        <v>0.10000000000001563</v>
      </c>
      <c r="D119" s="175">
        <v>0.41515046296296299</v>
      </c>
      <c r="E119" s="175">
        <v>0.4160300925925926</v>
      </c>
      <c r="F119" s="175">
        <v>0.41623842592592591</v>
      </c>
      <c r="G119" s="176">
        <f t="shared" si="28"/>
        <v>8.2175925925920268E-4</v>
      </c>
      <c r="H119" s="141">
        <f t="shared" si="16"/>
        <v>1.1833333333332519</v>
      </c>
      <c r="I119" s="175">
        <f t="shared" si="26"/>
        <v>2.0833333333331039E-4</v>
      </c>
      <c r="J119" s="145">
        <f t="shared" si="18"/>
        <v>0.29999999999996696</v>
      </c>
      <c r="K119" s="175">
        <f t="shared" si="27"/>
        <v>1.0879629629629295E-3</v>
      </c>
      <c r="L119" s="145">
        <f t="shared" si="20"/>
        <v>1.5666666666666185</v>
      </c>
      <c r="M119" s="175">
        <f t="shared" si="29"/>
        <v>5.7870370370416424E-5</v>
      </c>
      <c r="N119" s="145">
        <f t="shared" si="21"/>
        <v>8.3333333333399651E-2</v>
      </c>
      <c r="O119" s="31"/>
    </row>
    <row r="120" spans="1:15" x14ac:dyDescent="0.2">
      <c r="A120" s="179">
        <f t="shared" si="25"/>
        <v>116</v>
      </c>
      <c r="B120" s="175">
        <f t="shared" si="24"/>
        <v>5.9027777777775903E-4</v>
      </c>
      <c r="C120" s="145">
        <f t="shared" si="15"/>
        <v>0.849999999999973</v>
      </c>
      <c r="D120" s="175">
        <v>0.41574074074074074</v>
      </c>
      <c r="E120" s="175">
        <v>0.4163310185185185</v>
      </c>
      <c r="F120" s="175">
        <v>0.41655092592592591</v>
      </c>
      <c r="G120" s="176">
        <f t="shared" si="28"/>
        <v>4.9768518518517046E-4</v>
      </c>
      <c r="H120" s="141">
        <f t="shared" si="16"/>
        <v>0.71666666666664547</v>
      </c>
      <c r="I120" s="175">
        <f t="shared" si="26"/>
        <v>2.1990740740740478E-4</v>
      </c>
      <c r="J120" s="145">
        <f t="shared" si="18"/>
        <v>0.31666666666666288</v>
      </c>
      <c r="K120" s="175">
        <f t="shared" si="27"/>
        <v>8.101851851851638E-4</v>
      </c>
      <c r="L120" s="145">
        <f t="shared" si="20"/>
        <v>1.1666666666666359</v>
      </c>
      <c r="M120" s="175">
        <f t="shared" si="29"/>
        <v>9.2592592592588563E-5</v>
      </c>
      <c r="N120" s="145">
        <f t="shared" si="21"/>
        <v>0.13333333333332753</v>
      </c>
      <c r="O120" s="31"/>
    </row>
    <row r="121" spans="1:15" x14ac:dyDescent="0.2">
      <c r="A121" s="179">
        <f t="shared" si="25"/>
        <v>117</v>
      </c>
      <c r="B121" s="175">
        <f t="shared" si="24"/>
        <v>6.94444444444553E-5</v>
      </c>
      <c r="C121" s="145">
        <f t="shared" si="15"/>
        <v>0.10000000000001563</v>
      </c>
      <c r="D121" s="175">
        <v>0.4158101851851852</v>
      </c>
      <c r="E121" s="175">
        <v>0.41660879629629632</v>
      </c>
      <c r="F121" s="175">
        <v>0.41689814814814818</v>
      </c>
      <c r="G121" s="176">
        <f t="shared" si="28"/>
        <v>7.407407407407085E-4</v>
      </c>
      <c r="H121" s="141">
        <f t="shared" si="16"/>
        <v>1.0666666666666202</v>
      </c>
      <c r="I121" s="175">
        <f t="shared" si="26"/>
        <v>2.8935185185186008E-4</v>
      </c>
      <c r="J121" s="145">
        <f t="shared" si="18"/>
        <v>0.41666666666667851</v>
      </c>
      <c r="K121" s="175">
        <f t="shared" si="27"/>
        <v>1.087962962962985E-3</v>
      </c>
      <c r="L121" s="145">
        <f t="shared" si="20"/>
        <v>1.5666666666666984</v>
      </c>
      <c r="M121" s="175">
        <f t="shared" si="29"/>
        <v>5.7870370370416424E-5</v>
      </c>
      <c r="N121" s="145">
        <f t="shared" si="21"/>
        <v>8.3333333333399651E-2</v>
      </c>
      <c r="O121" s="31"/>
    </row>
    <row r="122" spans="1:15" x14ac:dyDescent="0.2">
      <c r="A122" s="179">
        <f t="shared" si="25"/>
        <v>118</v>
      </c>
      <c r="B122" s="175">
        <f t="shared" si="24"/>
        <v>7.0601851851853636E-4</v>
      </c>
      <c r="C122" s="145">
        <f t="shared" si="15"/>
        <v>1.0166666666666924</v>
      </c>
      <c r="D122" s="175">
        <v>0.41651620370370374</v>
      </c>
      <c r="E122" s="175">
        <v>0.4169444444444444</v>
      </c>
      <c r="F122" s="175">
        <v>0.41712962962962963</v>
      </c>
      <c r="G122" s="176">
        <f t="shared" si="28"/>
        <v>3.8194444444444864E-4</v>
      </c>
      <c r="H122" s="141">
        <f t="shared" si="16"/>
        <v>0.55000000000000604</v>
      </c>
      <c r="I122" s="175">
        <f t="shared" si="26"/>
        <v>1.8518518518523264E-4</v>
      </c>
      <c r="J122" s="145">
        <f t="shared" si="18"/>
        <v>0.266666666666735</v>
      </c>
      <c r="K122" s="175">
        <f t="shared" si="27"/>
        <v>6.1342592592589229E-4</v>
      </c>
      <c r="L122" s="145">
        <f t="shared" si="20"/>
        <v>0.8833333333332849</v>
      </c>
      <c r="M122" s="175">
        <f t="shared" si="29"/>
        <v>4.6296296296211015E-5</v>
      </c>
      <c r="N122" s="145">
        <f t="shared" si="21"/>
        <v>6.6666666666543861E-2</v>
      </c>
      <c r="O122" s="31"/>
    </row>
    <row r="123" spans="1:15" x14ac:dyDescent="0.2">
      <c r="A123" s="179">
        <f t="shared" si="25"/>
        <v>119</v>
      </c>
      <c r="B123" s="175">
        <f t="shared" si="24"/>
        <v>1.1574074074072183E-4</v>
      </c>
      <c r="C123" s="145">
        <f t="shared" si="15"/>
        <v>0.16666666666663943</v>
      </c>
      <c r="D123" s="175">
        <v>0.41663194444444446</v>
      </c>
      <c r="E123" s="175">
        <v>0.41718749999999999</v>
      </c>
      <c r="F123" s="175">
        <v>0.41776620370370371</v>
      </c>
      <c r="G123" s="176">
        <f t="shared" si="28"/>
        <v>4.9768518518517046E-4</v>
      </c>
      <c r="H123" s="141">
        <f t="shared" si="16"/>
        <v>0.71666666666664547</v>
      </c>
      <c r="I123" s="175">
        <f t="shared" si="26"/>
        <v>5.7870370370372015E-4</v>
      </c>
      <c r="J123" s="145">
        <f t="shared" si="18"/>
        <v>0.83333333333335702</v>
      </c>
      <c r="K123" s="175">
        <f t="shared" si="27"/>
        <v>1.1342592592592515E-3</v>
      </c>
      <c r="L123" s="145">
        <f t="shared" si="20"/>
        <v>1.6333333333333222</v>
      </c>
      <c r="M123" s="175">
        <f t="shared" si="29"/>
        <v>5.7870370370360913E-5</v>
      </c>
      <c r="N123" s="145">
        <f t="shared" si="21"/>
        <v>8.3333333333319715E-2</v>
      </c>
      <c r="O123" s="31"/>
    </row>
    <row r="124" spans="1:15" x14ac:dyDescent="0.2">
      <c r="A124" s="179">
        <f t="shared" si="25"/>
        <v>120</v>
      </c>
      <c r="B124" s="175">
        <f t="shared" si="24"/>
        <v>1.2731481481481621E-3</v>
      </c>
      <c r="C124" s="145">
        <f t="shared" si="15"/>
        <v>1.8333333333333535</v>
      </c>
      <c r="D124" s="175">
        <v>0.41790509259259262</v>
      </c>
      <c r="E124" s="175">
        <v>0.41805555555555557</v>
      </c>
      <c r="F124" s="175">
        <v>0.4185532407407408</v>
      </c>
      <c r="G124" s="176">
        <f t="shared" si="28"/>
        <v>0</v>
      </c>
      <c r="H124" s="141">
        <f t="shared" si="16"/>
        <v>0</v>
      </c>
      <c r="I124" s="175">
        <f t="shared" si="26"/>
        <v>4.9768518518522598E-4</v>
      </c>
      <c r="J124" s="145">
        <f t="shared" si="18"/>
        <v>0.7166666666667254</v>
      </c>
      <c r="K124" s="175">
        <f t="shared" si="27"/>
        <v>6.4814814814817545E-4</v>
      </c>
      <c r="L124" s="145">
        <f t="shared" si="20"/>
        <v>0.93333333333337265</v>
      </c>
      <c r="M124" s="175">
        <f t="shared" si="29"/>
        <v>2.8935185185186008E-4</v>
      </c>
      <c r="N124" s="145">
        <f t="shared" si="21"/>
        <v>0.41666666666667851</v>
      </c>
      <c r="O124" s="31"/>
    </row>
    <row r="125" spans="1:15" x14ac:dyDescent="0.2">
      <c r="A125" s="179">
        <f t="shared" si="25"/>
        <v>121</v>
      </c>
      <c r="B125" s="175">
        <f t="shared" si="24"/>
        <v>4.9768518518511495E-4</v>
      </c>
      <c r="C125" s="145">
        <f t="shared" si="15"/>
        <v>0.71666666666656553</v>
      </c>
      <c r="D125" s="175">
        <v>0.41840277777777773</v>
      </c>
      <c r="E125" s="175">
        <v>0.41863425925925929</v>
      </c>
      <c r="F125" s="175">
        <v>0.41895833333333332</v>
      </c>
      <c r="G125" s="176">
        <f t="shared" si="28"/>
        <v>1.504629629630605E-4</v>
      </c>
      <c r="H125" s="141">
        <f t="shared" si="16"/>
        <v>0.21666666666680712</v>
      </c>
      <c r="I125" s="175">
        <f t="shared" si="26"/>
        <v>3.2407407407403221E-4</v>
      </c>
      <c r="J125" s="145">
        <f t="shared" si="18"/>
        <v>0.46666666666660639</v>
      </c>
      <c r="K125" s="175">
        <f t="shared" si="27"/>
        <v>5.5555555555558689E-4</v>
      </c>
      <c r="L125" s="145">
        <f t="shared" si="20"/>
        <v>0.80000000000004512</v>
      </c>
      <c r="M125" s="175">
        <f t="shared" si="29"/>
        <v>8.1018518518494176E-5</v>
      </c>
      <c r="N125" s="145">
        <f t="shared" si="21"/>
        <v>0.11666666666663161</v>
      </c>
      <c r="O125" s="31"/>
    </row>
    <row r="126" spans="1:15" x14ac:dyDescent="0.2">
      <c r="A126" s="179">
        <f t="shared" si="25"/>
        <v>122</v>
      </c>
      <c r="B126" s="175">
        <f t="shared" si="24"/>
        <v>2.6620370370371016E-3</v>
      </c>
      <c r="C126" s="145">
        <f t="shared" si="15"/>
        <v>3.8333333333334263</v>
      </c>
      <c r="D126" s="175">
        <v>0.42106481481481484</v>
      </c>
      <c r="E126" s="175">
        <v>0.42119212962962965</v>
      </c>
      <c r="F126" s="175">
        <v>0.42156250000000001</v>
      </c>
      <c r="G126" s="176">
        <f t="shared" si="28"/>
        <v>0</v>
      </c>
      <c r="H126" s="141">
        <f t="shared" si="16"/>
        <v>0</v>
      </c>
      <c r="I126" s="175">
        <f t="shared" si="26"/>
        <v>3.7037037037035425E-4</v>
      </c>
      <c r="J126" s="145">
        <f t="shared" si="18"/>
        <v>0.53333333333331012</v>
      </c>
      <c r="K126" s="175">
        <f t="shared" si="27"/>
        <v>4.9768518518517046E-4</v>
      </c>
      <c r="L126" s="145">
        <f t="shared" si="20"/>
        <v>0.71666666666664547</v>
      </c>
      <c r="M126" s="175">
        <f t="shared" si="29"/>
        <v>2.2337962962963309E-3</v>
      </c>
      <c r="N126" s="145">
        <f t="shared" si="21"/>
        <v>3.2166666666667165</v>
      </c>
      <c r="O126" s="31"/>
    </row>
    <row r="127" spans="1:15" x14ac:dyDescent="0.2">
      <c r="A127" s="179">
        <f t="shared" si="25"/>
        <v>123</v>
      </c>
      <c r="B127" s="175">
        <f t="shared" si="24"/>
        <v>2.2337962962963309E-3</v>
      </c>
      <c r="C127" s="145">
        <f t="shared" si="15"/>
        <v>3.2166666666667165</v>
      </c>
      <c r="D127" s="175">
        <v>0.42329861111111117</v>
      </c>
      <c r="E127" s="175">
        <v>0.42335648148148147</v>
      </c>
      <c r="F127" s="175">
        <v>0.42357638888888888</v>
      </c>
      <c r="G127" s="176">
        <f t="shared" si="28"/>
        <v>0</v>
      </c>
      <c r="H127" s="141">
        <f t="shared" si="16"/>
        <v>0</v>
      </c>
      <c r="I127" s="175">
        <f t="shared" si="26"/>
        <v>2.1990740740740478E-4</v>
      </c>
      <c r="J127" s="145">
        <f t="shared" si="18"/>
        <v>0.31666666666666288</v>
      </c>
      <c r="K127" s="175">
        <f t="shared" si="27"/>
        <v>2.7777777777771018E-4</v>
      </c>
      <c r="L127" s="145">
        <f t="shared" si="20"/>
        <v>0.39999999999990266</v>
      </c>
      <c r="M127" s="175">
        <f t="shared" si="29"/>
        <v>1.7939814814814659E-3</v>
      </c>
      <c r="N127" s="145">
        <f t="shared" si="21"/>
        <v>2.5833333333333108</v>
      </c>
      <c r="O127" s="31"/>
    </row>
    <row r="128" spans="1:15" x14ac:dyDescent="0.2">
      <c r="A128" s="179">
        <f t="shared" si="25"/>
        <v>124</v>
      </c>
      <c r="B128" s="175">
        <f t="shared" si="24"/>
        <v>3.1828703703702943E-3</v>
      </c>
      <c r="C128" s="145">
        <f t="shared" si="15"/>
        <v>4.5833333333332238</v>
      </c>
      <c r="D128" s="175">
        <v>0.42648148148148146</v>
      </c>
      <c r="E128" s="175">
        <v>0.42657407407407405</v>
      </c>
      <c r="F128" s="175">
        <v>0.42692129629629627</v>
      </c>
      <c r="G128" s="176">
        <f t="shared" si="28"/>
        <v>0</v>
      </c>
      <c r="H128" s="141">
        <f t="shared" si="16"/>
        <v>0</v>
      </c>
      <c r="I128" s="175">
        <f t="shared" si="26"/>
        <v>3.4722222222222099E-4</v>
      </c>
      <c r="J128" s="145">
        <f t="shared" si="18"/>
        <v>0.49999999999999822</v>
      </c>
      <c r="K128" s="175">
        <f t="shared" si="27"/>
        <v>4.3981481481480955E-4</v>
      </c>
      <c r="L128" s="145">
        <f t="shared" si="20"/>
        <v>0.63333333333332575</v>
      </c>
      <c r="M128" s="175">
        <f t="shared" si="29"/>
        <v>2.9976851851851727E-3</v>
      </c>
      <c r="N128" s="145">
        <f t="shared" si="21"/>
        <v>4.3166666666666487</v>
      </c>
      <c r="O128" s="31"/>
    </row>
    <row r="129" spans="1:15" x14ac:dyDescent="0.2">
      <c r="A129" s="179">
        <f t="shared" si="25"/>
        <v>125</v>
      </c>
      <c r="B129" s="175">
        <f t="shared" si="24"/>
        <v>2.3379629629629584E-3</v>
      </c>
      <c r="C129" s="145">
        <f t="shared" si="15"/>
        <v>3.36666666666666</v>
      </c>
      <c r="D129" s="175">
        <v>0.42881944444444442</v>
      </c>
      <c r="E129" s="175">
        <v>0.4289351851851852</v>
      </c>
      <c r="F129" s="175">
        <v>0.42920138888888887</v>
      </c>
      <c r="G129" s="176">
        <f t="shared" si="28"/>
        <v>0</v>
      </c>
      <c r="H129" s="141">
        <f t="shared" si="16"/>
        <v>0</v>
      </c>
      <c r="I129" s="175">
        <f t="shared" si="26"/>
        <v>2.662037037036713E-4</v>
      </c>
      <c r="J129" s="145">
        <f t="shared" si="18"/>
        <v>0.38333333333328667</v>
      </c>
      <c r="K129" s="175">
        <f t="shared" si="27"/>
        <v>3.8194444444444864E-4</v>
      </c>
      <c r="L129" s="145">
        <f t="shared" si="20"/>
        <v>0.55000000000000604</v>
      </c>
      <c r="M129" s="175">
        <f t="shared" si="29"/>
        <v>2.0138888888889261E-3</v>
      </c>
      <c r="N129" s="145">
        <f t="shared" si="21"/>
        <v>2.9000000000000536</v>
      </c>
      <c r="O129" s="31"/>
    </row>
    <row r="130" spans="1:15" x14ac:dyDescent="0.2">
      <c r="A130" s="179">
        <f t="shared" si="25"/>
        <v>126</v>
      </c>
      <c r="B130" s="175">
        <f t="shared" si="24"/>
        <v>1.5393518518518889E-3</v>
      </c>
      <c r="C130" s="145">
        <f t="shared" si="15"/>
        <v>2.2166666666667201</v>
      </c>
      <c r="D130" s="175">
        <v>0.43035879629629631</v>
      </c>
      <c r="E130" s="175">
        <v>0.43063657407407407</v>
      </c>
      <c r="F130" s="175">
        <v>0.43122685185185183</v>
      </c>
      <c r="G130" s="176">
        <f t="shared" si="28"/>
        <v>0</v>
      </c>
      <c r="H130" s="141">
        <f t="shared" si="16"/>
        <v>0</v>
      </c>
      <c r="I130" s="175">
        <f t="shared" si="26"/>
        <v>5.9027777777775903E-4</v>
      </c>
      <c r="J130" s="145">
        <f t="shared" si="18"/>
        <v>0.849999999999973</v>
      </c>
      <c r="K130" s="175">
        <f t="shared" si="27"/>
        <v>8.6805555555552472E-4</v>
      </c>
      <c r="L130" s="145">
        <f t="shared" si="20"/>
        <v>1.2499999999999556</v>
      </c>
      <c r="M130" s="175">
        <f t="shared" si="29"/>
        <v>1.435185185185206E-3</v>
      </c>
      <c r="N130" s="145">
        <f t="shared" si="21"/>
        <v>2.0666666666666966</v>
      </c>
      <c r="O130" s="31"/>
    </row>
    <row r="131" spans="1:15" x14ac:dyDescent="0.2">
      <c r="A131" s="179">
        <f t="shared" si="25"/>
        <v>127</v>
      </c>
      <c r="B131" s="175">
        <f t="shared" si="24"/>
        <v>6.9444444444399789E-5</v>
      </c>
      <c r="C131" s="145">
        <f t="shared" si="15"/>
        <v>9.9999999999935696E-2</v>
      </c>
      <c r="D131" s="175">
        <v>0.43042824074074071</v>
      </c>
      <c r="E131" s="175">
        <v>0.43129629629629629</v>
      </c>
      <c r="F131" s="175">
        <v>0.43167824074074074</v>
      </c>
      <c r="G131" s="176">
        <f t="shared" si="28"/>
        <v>7.9861111111112493E-4</v>
      </c>
      <c r="H131" s="141">
        <f t="shared" si="16"/>
        <v>1.1500000000000199</v>
      </c>
      <c r="I131" s="175">
        <f t="shared" si="26"/>
        <v>3.8194444444444864E-4</v>
      </c>
      <c r="J131" s="145">
        <f t="shared" si="18"/>
        <v>0.55000000000000604</v>
      </c>
      <c r="K131" s="175">
        <f t="shared" si="27"/>
        <v>1.2500000000000289E-3</v>
      </c>
      <c r="L131" s="145">
        <f t="shared" si="20"/>
        <v>1.8000000000000416</v>
      </c>
      <c r="M131" s="175">
        <f t="shared" si="29"/>
        <v>6.94444444444553E-5</v>
      </c>
      <c r="N131" s="145">
        <f t="shared" si="21"/>
        <v>0.10000000000001563</v>
      </c>
      <c r="O131" s="31"/>
    </row>
    <row r="132" spans="1:15" x14ac:dyDescent="0.2">
      <c r="A132" s="179">
        <f t="shared" si="25"/>
        <v>128</v>
      </c>
      <c r="B132" s="175">
        <f t="shared" si="24"/>
        <v>3.5300925925925708E-3</v>
      </c>
      <c r="C132" s="145">
        <f t="shared" si="15"/>
        <v>5.083333333333302</v>
      </c>
      <c r="D132" s="175">
        <v>0.43395833333333328</v>
      </c>
      <c r="E132" s="175">
        <v>0.4340046296296296</v>
      </c>
      <c r="F132" s="175">
        <v>0.43472222222222223</v>
      </c>
      <c r="G132" s="176">
        <f t="shared" si="28"/>
        <v>0</v>
      </c>
      <c r="H132" s="141">
        <f t="shared" si="16"/>
        <v>0</v>
      </c>
      <c r="I132" s="175">
        <f t="shared" si="26"/>
        <v>7.1759259259263075E-4</v>
      </c>
      <c r="J132" s="145">
        <f t="shared" si="18"/>
        <v>1.0333333333333883</v>
      </c>
      <c r="K132" s="175">
        <f t="shared" si="27"/>
        <v>7.6388888888895279E-4</v>
      </c>
      <c r="L132" s="145">
        <f t="shared" si="20"/>
        <v>1.100000000000092</v>
      </c>
      <c r="M132" s="175">
        <f t="shared" si="29"/>
        <v>2.326388888888864E-3</v>
      </c>
      <c r="N132" s="145">
        <f t="shared" si="21"/>
        <v>3.3499999999999641</v>
      </c>
      <c r="O132" s="31"/>
    </row>
    <row r="133" spans="1:15" x14ac:dyDescent="0.2">
      <c r="A133" s="179">
        <f t="shared" si="25"/>
        <v>129</v>
      </c>
      <c r="B133" s="175">
        <f t="shared" si="24"/>
        <v>1.4583333333333393E-3</v>
      </c>
      <c r="C133" s="145">
        <f t="shared" ref="C133:C154" si="30">B133*1440</f>
        <v>2.1000000000000085</v>
      </c>
      <c r="D133" s="175">
        <v>0.43541666666666662</v>
      </c>
      <c r="E133" s="175">
        <v>0.4355324074074074</v>
      </c>
      <c r="F133" s="175">
        <v>0.43599537037037034</v>
      </c>
      <c r="G133" s="176">
        <f t="shared" si="28"/>
        <v>0</v>
      </c>
      <c r="H133" s="141">
        <f t="shared" ref="H133:H154" si="31">G133*1440</f>
        <v>0</v>
      </c>
      <c r="I133" s="175">
        <f t="shared" ref="I133:I154" si="32">F133-E133</f>
        <v>4.6296296296294281E-4</v>
      </c>
      <c r="J133" s="145">
        <f t="shared" ref="J133:J154" si="33">I133*1440</f>
        <v>0.66666666666663765</v>
      </c>
      <c r="K133" s="175">
        <f t="shared" ref="K133:K154" si="34">F133-D133</f>
        <v>5.7870370370372015E-4</v>
      </c>
      <c r="L133" s="145">
        <f t="shared" ref="L133:L150" si="35">K133*1440</f>
        <v>0.83333333333335702</v>
      </c>
      <c r="M133" s="175">
        <f t="shared" si="29"/>
        <v>8.101851851851638E-4</v>
      </c>
      <c r="N133" s="145">
        <f t="shared" ref="N133:N154" si="36">M133*1440</f>
        <v>1.1666666666666359</v>
      </c>
      <c r="O133" s="31"/>
    </row>
    <row r="134" spans="1:15" x14ac:dyDescent="0.2">
      <c r="A134" s="179">
        <f t="shared" si="25"/>
        <v>130</v>
      </c>
      <c r="B134" s="175">
        <f t="shared" si="24"/>
        <v>5.3240740740745363E-4</v>
      </c>
      <c r="C134" s="145">
        <f t="shared" si="30"/>
        <v>0.76666666666673322</v>
      </c>
      <c r="D134" s="175">
        <v>0.43594907407407407</v>
      </c>
      <c r="E134" s="175">
        <v>0.43615740740740744</v>
      </c>
      <c r="F134" s="175">
        <v>0.43634259259259256</v>
      </c>
      <c r="G134" s="176">
        <f t="shared" ref="G134:G154" si="37">IF(F133-D134&gt;0,F133-D134,0)</f>
        <v>4.6296296296266526E-5</v>
      </c>
      <c r="H134" s="141">
        <f t="shared" si="31"/>
        <v>6.6666666666623797E-2</v>
      </c>
      <c r="I134" s="175">
        <f t="shared" si="32"/>
        <v>1.8518518518512161E-4</v>
      </c>
      <c r="J134" s="145">
        <f t="shared" si="33"/>
        <v>0.26666666666657513</v>
      </c>
      <c r="K134" s="175">
        <f t="shared" si="34"/>
        <v>3.9351851851848751E-4</v>
      </c>
      <c r="L134" s="145">
        <f t="shared" si="35"/>
        <v>0.56666666666662202</v>
      </c>
      <c r="M134" s="175">
        <f t="shared" ref="M134:M154" si="38">IF(E134-F133&gt;0,E134-F133,0)</f>
        <v>1.6203703703709937E-4</v>
      </c>
      <c r="N134" s="145">
        <f t="shared" si="36"/>
        <v>0.2333333333334231</v>
      </c>
      <c r="O134" s="31"/>
    </row>
    <row r="135" spans="1:15" x14ac:dyDescent="0.2">
      <c r="A135" s="179">
        <f t="shared" si="25"/>
        <v>131</v>
      </c>
      <c r="B135" s="175">
        <f t="shared" ref="B135:B154" si="39">D135-D134</f>
        <v>3.472222222222765E-5</v>
      </c>
      <c r="C135" s="145">
        <f t="shared" si="30"/>
        <v>5.0000000000007816E-2</v>
      </c>
      <c r="D135" s="175">
        <v>0.4359837962962963</v>
      </c>
      <c r="E135" s="175">
        <v>0.43640046296296298</v>
      </c>
      <c r="F135" s="175">
        <v>0.43671296296296297</v>
      </c>
      <c r="G135" s="176">
        <f t="shared" si="37"/>
        <v>3.5879629629625986E-4</v>
      </c>
      <c r="H135" s="141">
        <f t="shared" si="31"/>
        <v>0.5166666666666142</v>
      </c>
      <c r="I135" s="175">
        <f t="shared" si="32"/>
        <v>3.1249999999999334E-4</v>
      </c>
      <c r="J135" s="145">
        <f t="shared" si="33"/>
        <v>0.44999999999999041</v>
      </c>
      <c r="K135" s="175">
        <f t="shared" si="34"/>
        <v>7.2916666666666963E-4</v>
      </c>
      <c r="L135" s="145">
        <f t="shared" si="35"/>
        <v>1.0500000000000043</v>
      </c>
      <c r="M135" s="175">
        <f t="shared" si="38"/>
        <v>5.7870370370416424E-5</v>
      </c>
      <c r="N135" s="145">
        <f t="shared" si="36"/>
        <v>8.3333333333399651E-2</v>
      </c>
      <c r="O135" s="31"/>
    </row>
    <row r="136" spans="1:15" x14ac:dyDescent="0.2">
      <c r="A136" s="179">
        <f t="shared" si="25"/>
        <v>132</v>
      </c>
      <c r="B136" s="175">
        <f t="shared" si="39"/>
        <v>2.3148148148188774E-5</v>
      </c>
      <c r="C136" s="145">
        <f t="shared" si="30"/>
        <v>3.3333333333391835E-2</v>
      </c>
      <c r="D136" s="175">
        <v>0.43600694444444449</v>
      </c>
      <c r="E136" s="175">
        <v>0.4367476851851852</v>
      </c>
      <c r="F136" s="175">
        <v>0.43694444444444441</v>
      </c>
      <c r="G136" s="176">
        <f t="shared" si="37"/>
        <v>7.0601851851848085E-4</v>
      </c>
      <c r="H136" s="141">
        <f t="shared" si="31"/>
        <v>1.0166666666666124</v>
      </c>
      <c r="I136" s="175">
        <f t="shared" si="32"/>
        <v>1.96759259259216E-4</v>
      </c>
      <c r="J136" s="145">
        <f t="shared" si="33"/>
        <v>0.28333333333327104</v>
      </c>
      <c r="K136" s="175">
        <f t="shared" si="34"/>
        <v>9.374999999999245E-4</v>
      </c>
      <c r="L136" s="145">
        <f t="shared" si="35"/>
        <v>1.3499999999998913</v>
      </c>
      <c r="M136" s="175">
        <f t="shared" si="38"/>
        <v>3.472222222222765E-5</v>
      </c>
      <c r="N136" s="145">
        <f t="shared" si="36"/>
        <v>5.0000000000007816E-2</v>
      </c>
      <c r="O136" s="31"/>
    </row>
    <row r="137" spans="1:15" x14ac:dyDescent="0.2">
      <c r="A137" s="179">
        <f t="shared" si="25"/>
        <v>133</v>
      </c>
      <c r="B137" s="175">
        <f t="shared" si="39"/>
        <v>9.9537037037034093E-4</v>
      </c>
      <c r="C137" s="145">
        <f t="shared" si="30"/>
        <v>1.4333333333332909</v>
      </c>
      <c r="D137" s="175">
        <v>0.43700231481481483</v>
      </c>
      <c r="E137" s="175">
        <v>0.43716435185185182</v>
      </c>
      <c r="F137" s="175">
        <v>0.43743055555555554</v>
      </c>
      <c r="G137" s="176">
        <f t="shared" si="37"/>
        <v>0</v>
      </c>
      <c r="H137" s="141">
        <f t="shared" si="31"/>
        <v>0</v>
      </c>
      <c r="I137" s="175">
        <f t="shared" si="32"/>
        <v>2.6620370370372681E-4</v>
      </c>
      <c r="J137" s="145">
        <f t="shared" si="33"/>
        <v>0.38333333333336661</v>
      </c>
      <c r="K137" s="175">
        <f t="shared" si="34"/>
        <v>4.2824074074071516E-4</v>
      </c>
      <c r="L137" s="145">
        <f t="shared" si="35"/>
        <v>0.61666666666662984</v>
      </c>
      <c r="M137" s="175">
        <f t="shared" si="38"/>
        <v>2.1990740740740478E-4</v>
      </c>
      <c r="N137" s="145">
        <f t="shared" si="36"/>
        <v>0.31666666666666288</v>
      </c>
      <c r="O137" s="31"/>
    </row>
    <row r="138" spans="1:15" x14ac:dyDescent="0.2">
      <c r="A138" s="179">
        <f t="shared" ref="A138:A154" si="40">A137+1</f>
        <v>134</v>
      </c>
      <c r="B138" s="175">
        <f t="shared" si="39"/>
        <v>9.6064814814811328E-4</v>
      </c>
      <c r="C138" s="145">
        <f t="shared" si="30"/>
        <v>1.3833333333332831</v>
      </c>
      <c r="D138" s="175">
        <v>0.43796296296296294</v>
      </c>
      <c r="E138" s="175">
        <v>0.43799768518518517</v>
      </c>
      <c r="F138" s="175">
        <v>0.43815972222222221</v>
      </c>
      <c r="G138" s="176">
        <f t="shared" si="37"/>
        <v>0</v>
      </c>
      <c r="H138" s="141">
        <f t="shared" si="31"/>
        <v>0</v>
      </c>
      <c r="I138" s="175">
        <f t="shared" si="32"/>
        <v>1.6203703703704386E-4</v>
      </c>
      <c r="J138" s="145">
        <f t="shared" si="33"/>
        <v>0.23333333333334316</v>
      </c>
      <c r="K138" s="175">
        <f t="shared" si="34"/>
        <v>1.9675925925927151E-4</v>
      </c>
      <c r="L138" s="145">
        <f t="shared" si="35"/>
        <v>0.28333333333335098</v>
      </c>
      <c r="M138" s="175">
        <f t="shared" si="38"/>
        <v>5.6712962962962576E-4</v>
      </c>
      <c r="N138" s="145">
        <f t="shared" si="36"/>
        <v>0.8166666666666611</v>
      </c>
      <c r="O138" s="31"/>
    </row>
    <row r="139" spans="1:15" x14ac:dyDescent="0.2">
      <c r="A139" s="179">
        <f t="shared" si="40"/>
        <v>135</v>
      </c>
      <c r="B139" s="175">
        <f t="shared" si="39"/>
        <v>4.9768518518517046E-4</v>
      </c>
      <c r="C139" s="145">
        <f t="shared" si="30"/>
        <v>0.71666666666664547</v>
      </c>
      <c r="D139" s="175">
        <v>0.43846064814814811</v>
      </c>
      <c r="E139" s="175">
        <v>0.43863425925925931</v>
      </c>
      <c r="F139" s="175">
        <v>0.43878472222222226</v>
      </c>
      <c r="G139" s="176">
        <f t="shared" si="37"/>
        <v>0</v>
      </c>
      <c r="H139" s="141">
        <f t="shared" si="31"/>
        <v>0</v>
      </c>
      <c r="I139" s="175">
        <f t="shared" si="32"/>
        <v>1.5046296296294948E-4</v>
      </c>
      <c r="J139" s="145">
        <f t="shared" si="33"/>
        <v>0.21666666666664725</v>
      </c>
      <c r="K139" s="175">
        <f t="shared" si="34"/>
        <v>3.2407407407414324E-4</v>
      </c>
      <c r="L139" s="145">
        <f t="shared" si="35"/>
        <v>0.46666666666676626</v>
      </c>
      <c r="M139" s="175">
        <f t="shared" si="38"/>
        <v>4.7453703703709271E-4</v>
      </c>
      <c r="N139" s="145">
        <f t="shared" si="36"/>
        <v>0.68333333333341351</v>
      </c>
      <c r="O139" s="31"/>
    </row>
    <row r="140" spans="1:15" x14ac:dyDescent="0.2">
      <c r="A140" s="179">
        <f t="shared" si="40"/>
        <v>136</v>
      </c>
      <c r="B140" s="175">
        <f t="shared" si="39"/>
        <v>8.1018518518549687E-5</v>
      </c>
      <c r="C140" s="145">
        <f t="shared" si="30"/>
        <v>0.11666666666671155</v>
      </c>
      <c r="D140" s="175">
        <v>0.43854166666666666</v>
      </c>
      <c r="E140" s="175">
        <v>0.43899305555555551</v>
      </c>
      <c r="F140" s="175">
        <v>0.43930555555555556</v>
      </c>
      <c r="G140" s="176">
        <f t="shared" si="37"/>
        <v>2.4305555555559355E-4</v>
      </c>
      <c r="H140" s="141">
        <f t="shared" si="31"/>
        <v>0.35000000000005471</v>
      </c>
      <c r="I140" s="175">
        <f t="shared" si="32"/>
        <v>3.1250000000004885E-4</v>
      </c>
      <c r="J140" s="145">
        <f t="shared" si="33"/>
        <v>0.45000000000007034</v>
      </c>
      <c r="K140" s="175">
        <f t="shared" si="34"/>
        <v>7.6388888888889728E-4</v>
      </c>
      <c r="L140" s="145">
        <f t="shared" si="35"/>
        <v>1.1000000000000121</v>
      </c>
      <c r="M140" s="175">
        <f t="shared" si="38"/>
        <v>2.0833333333325488E-4</v>
      </c>
      <c r="N140" s="145">
        <f t="shared" si="36"/>
        <v>0.29999999999988702</v>
      </c>
      <c r="O140" s="31"/>
    </row>
    <row r="141" spans="1:15" x14ac:dyDescent="0.2">
      <c r="A141" s="179">
        <f t="shared" si="40"/>
        <v>137</v>
      </c>
      <c r="B141" s="175">
        <f t="shared" si="39"/>
        <v>9.1435185185184675E-4</v>
      </c>
      <c r="C141" s="145">
        <f t="shared" si="30"/>
        <v>1.3166666666666593</v>
      </c>
      <c r="D141" s="175">
        <v>0.43945601851851851</v>
      </c>
      <c r="E141" s="175">
        <v>0.43956018518518519</v>
      </c>
      <c r="F141" s="175">
        <v>0.43965277777777773</v>
      </c>
      <c r="G141" s="176">
        <f t="shared" si="37"/>
        <v>0</v>
      </c>
      <c r="H141" s="141">
        <f t="shared" si="31"/>
        <v>0</v>
      </c>
      <c r="I141" s="175">
        <f t="shared" si="32"/>
        <v>9.2592592592533052E-5</v>
      </c>
      <c r="J141" s="145">
        <f t="shared" si="33"/>
        <v>0.13333333333324759</v>
      </c>
      <c r="K141" s="175">
        <f t="shared" si="34"/>
        <v>1.96759259259216E-4</v>
      </c>
      <c r="L141" s="145">
        <f t="shared" si="35"/>
        <v>0.28333333333327104</v>
      </c>
      <c r="M141" s="175">
        <f t="shared" si="38"/>
        <v>2.5462962962963243E-4</v>
      </c>
      <c r="N141" s="145">
        <f t="shared" si="36"/>
        <v>0.36666666666667069</v>
      </c>
      <c r="O141" s="31"/>
    </row>
    <row r="142" spans="1:15" x14ac:dyDescent="0.2">
      <c r="A142" s="179">
        <f t="shared" si="40"/>
        <v>138</v>
      </c>
      <c r="B142" s="175">
        <f t="shared" si="39"/>
        <v>5.0925925925926485E-4</v>
      </c>
      <c r="C142" s="145">
        <f t="shared" si="30"/>
        <v>0.73333333333334139</v>
      </c>
      <c r="D142" s="175">
        <v>0.43996527777777777</v>
      </c>
      <c r="E142" s="175">
        <v>0.44011574074074072</v>
      </c>
      <c r="F142" s="175">
        <v>0.44035879629629626</v>
      </c>
      <c r="G142" s="176">
        <f t="shared" si="37"/>
        <v>0</v>
      </c>
      <c r="H142" s="141">
        <f t="shared" si="31"/>
        <v>0</v>
      </c>
      <c r="I142" s="175">
        <f t="shared" si="32"/>
        <v>2.4305555555553804E-4</v>
      </c>
      <c r="J142" s="145">
        <f t="shared" si="33"/>
        <v>0.34999999999997478</v>
      </c>
      <c r="K142" s="175">
        <f t="shared" si="34"/>
        <v>3.9351851851848751E-4</v>
      </c>
      <c r="L142" s="145">
        <f t="shared" si="35"/>
        <v>0.56666666666662202</v>
      </c>
      <c r="M142" s="175">
        <f t="shared" si="38"/>
        <v>4.6296296296299833E-4</v>
      </c>
      <c r="N142" s="145">
        <f t="shared" si="36"/>
        <v>0.66666666666671759</v>
      </c>
      <c r="O142" s="31"/>
    </row>
    <row r="143" spans="1:15" x14ac:dyDescent="0.2">
      <c r="A143" s="179">
        <f t="shared" si="40"/>
        <v>139</v>
      </c>
      <c r="B143" s="175">
        <f t="shared" si="39"/>
        <v>8.1018518518549687E-5</v>
      </c>
      <c r="C143" s="145">
        <f t="shared" si="30"/>
        <v>0.11666666666671155</v>
      </c>
      <c r="D143" s="175">
        <v>0.44004629629629632</v>
      </c>
      <c r="E143" s="175">
        <v>0.44087962962962962</v>
      </c>
      <c r="F143" s="175">
        <v>0.44093749999999998</v>
      </c>
      <c r="G143" s="176">
        <f t="shared" si="37"/>
        <v>3.1249999999993783E-4</v>
      </c>
      <c r="H143" s="141">
        <f t="shared" si="31"/>
        <v>0.44999999999991047</v>
      </c>
      <c r="I143" s="175">
        <f t="shared" si="32"/>
        <v>5.7870370370360913E-5</v>
      </c>
      <c r="J143" s="145">
        <f t="shared" si="33"/>
        <v>8.3333333333319715E-2</v>
      </c>
      <c r="K143" s="175">
        <f t="shared" si="34"/>
        <v>8.9120370370365798E-4</v>
      </c>
      <c r="L143" s="145">
        <f t="shared" si="35"/>
        <v>1.2833333333332675</v>
      </c>
      <c r="M143" s="175">
        <f t="shared" si="38"/>
        <v>5.2083333333335924E-4</v>
      </c>
      <c r="N143" s="145">
        <f t="shared" si="36"/>
        <v>0.7500000000000373</v>
      </c>
      <c r="O143" s="31"/>
    </row>
    <row r="144" spans="1:15" x14ac:dyDescent="0.2">
      <c r="A144" s="179">
        <f t="shared" si="40"/>
        <v>140</v>
      </c>
      <c r="B144" s="175">
        <f t="shared" si="39"/>
        <v>1.1574074074038876E-5</v>
      </c>
      <c r="C144" s="145">
        <f t="shared" si="30"/>
        <v>1.6666666666615981E-2</v>
      </c>
      <c r="D144" s="175">
        <v>0.44005787037037036</v>
      </c>
      <c r="E144" s="175">
        <v>0.4409953703703704</v>
      </c>
      <c r="F144" s="175">
        <v>0.44107638888888889</v>
      </c>
      <c r="G144" s="176">
        <f t="shared" si="37"/>
        <v>8.796296296296191E-4</v>
      </c>
      <c r="H144" s="141">
        <f t="shared" si="31"/>
        <v>1.2666666666666515</v>
      </c>
      <c r="I144" s="175">
        <f t="shared" si="32"/>
        <v>8.1018518518494176E-5</v>
      </c>
      <c r="J144" s="145">
        <f t="shared" si="33"/>
        <v>0.11666666666663161</v>
      </c>
      <c r="K144" s="175">
        <f t="shared" si="34"/>
        <v>1.0185185185185297E-3</v>
      </c>
      <c r="L144" s="145">
        <f t="shared" si="35"/>
        <v>1.4666666666666828</v>
      </c>
      <c r="M144" s="175">
        <f t="shared" si="38"/>
        <v>5.7870370370416424E-5</v>
      </c>
      <c r="N144" s="145">
        <f t="shared" si="36"/>
        <v>8.3333333333399651E-2</v>
      </c>
      <c r="O144" s="31"/>
    </row>
    <row r="145" spans="1:15" x14ac:dyDescent="0.2">
      <c r="A145" s="179">
        <f t="shared" si="40"/>
        <v>141</v>
      </c>
      <c r="B145" s="175">
        <f t="shared" si="39"/>
        <v>4.8611111111113159E-4</v>
      </c>
      <c r="C145" s="145">
        <f t="shared" si="30"/>
        <v>0.70000000000002949</v>
      </c>
      <c r="D145" s="175">
        <v>0.44054398148148149</v>
      </c>
      <c r="E145" s="175">
        <v>0.44112268518518521</v>
      </c>
      <c r="F145" s="175">
        <v>0.44138888888888889</v>
      </c>
      <c r="G145" s="176">
        <f t="shared" si="37"/>
        <v>5.3240740740739811E-4</v>
      </c>
      <c r="H145" s="141">
        <f t="shared" si="31"/>
        <v>0.76666666666665328</v>
      </c>
      <c r="I145" s="175">
        <f t="shared" si="32"/>
        <v>2.662037037036713E-4</v>
      </c>
      <c r="J145" s="145">
        <f t="shared" si="33"/>
        <v>0.38333333333328667</v>
      </c>
      <c r="K145" s="175">
        <f t="shared" si="34"/>
        <v>8.4490740740739145E-4</v>
      </c>
      <c r="L145" s="145">
        <f t="shared" si="35"/>
        <v>1.2166666666666437</v>
      </c>
      <c r="M145" s="175">
        <f t="shared" si="38"/>
        <v>4.6296296296322037E-5</v>
      </c>
      <c r="N145" s="145">
        <f t="shared" si="36"/>
        <v>6.6666666666703733E-2</v>
      </c>
      <c r="O145" s="31"/>
    </row>
    <row r="146" spans="1:15" x14ac:dyDescent="0.2">
      <c r="A146" s="179">
        <f t="shared" si="40"/>
        <v>142</v>
      </c>
      <c r="B146" s="175">
        <f t="shared" si="39"/>
        <v>3.8194444444444864E-4</v>
      </c>
      <c r="C146" s="145">
        <f t="shared" si="30"/>
        <v>0.55000000000000604</v>
      </c>
      <c r="D146" s="175">
        <v>0.44092592592592594</v>
      </c>
      <c r="E146" s="175">
        <v>0.44149305555555557</v>
      </c>
      <c r="F146" s="175">
        <v>0.44170138888888894</v>
      </c>
      <c r="G146" s="176">
        <f t="shared" si="37"/>
        <v>4.6296296296294281E-4</v>
      </c>
      <c r="H146" s="141">
        <f t="shared" si="31"/>
        <v>0.66666666666663765</v>
      </c>
      <c r="I146" s="175">
        <f t="shared" si="32"/>
        <v>2.083333333333659E-4</v>
      </c>
      <c r="J146" s="145">
        <f t="shared" si="33"/>
        <v>0.3000000000000469</v>
      </c>
      <c r="K146" s="175">
        <f t="shared" si="34"/>
        <v>7.7546296296299166E-4</v>
      </c>
      <c r="L146" s="145">
        <f t="shared" si="35"/>
        <v>1.116666666666708</v>
      </c>
      <c r="M146" s="175">
        <f t="shared" si="38"/>
        <v>1.0416666666668295E-4</v>
      </c>
      <c r="N146" s="145">
        <f t="shared" si="36"/>
        <v>0.15000000000002345</v>
      </c>
      <c r="O146" s="31"/>
    </row>
    <row r="147" spans="1:15" x14ac:dyDescent="0.2">
      <c r="A147" s="179">
        <f t="shared" si="40"/>
        <v>143</v>
      </c>
      <c r="B147" s="175">
        <f t="shared" si="39"/>
        <v>4.6296296296322037E-5</v>
      </c>
      <c r="C147" s="145">
        <f t="shared" si="30"/>
        <v>6.6666666666703733E-2</v>
      </c>
      <c r="D147" s="175">
        <v>0.44097222222222227</v>
      </c>
      <c r="E147" s="175">
        <v>0.44173611111111111</v>
      </c>
      <c r="F147" s="175">
        <v>0.44203703703703701</v>
      </c>
      <c r="G147" s="176">
        <f t="shared" si="37"/>
        <v>7.2916666666666963E-4</v>
      </c>
      <c r="H147" s="141">
        <f t="shared" si="31"/>
        <v>1.0500000000000043</v>
      </c>
      <c r="I147" s="175">
        <f t="shared" si="32"/>
        <v>3.0092592592589895E-4</v>
      </c>
      <c r="J147" s="145">
        <f t="shared" si="33"/>
        <v>0.43333333333329449</v>
      </c>
      <c r="K147" s="175">
        <f t="shared" si="34"/>
        <v>1.0648148148147407E-3</v>
      </c>
      <c r="L147" s="145">
        <f t="shared" si="35"/>
        <v>1.5333333333332266</v>
      </c>
      <c r="M147" s="175">
        <f t="shared" si="38"/>
        <v>3.4722222222172139E-5</v>
      </c>
      <c r="N147" s="145">
        <f t="shared" si="36"/>
        <v>4.999999999992788E-2</v>
      </c>
      <c r="O147" s="31"/>
    </row>
    <row r="148" spans="1:15" x14ac:dyDescent="0.2">
      <c r="A148" s="179">
        <f t="shared" si="40"/>
        <v>144</v>
      </c>
      <c r="B148" s="175">
        <f t="shared" si="39"/>
        <v>1.7361111111108274E-4</v>
      </c>
      <c r="C148" s="145">
        <f t="shared" si="30"/>
        <v>0.24999999999995914</v>
      </c>
      <c r="D148" s="175">
        <v>0.44114583333333335</v>
      </c>
      <c r="E148" s="175">
        <v>0.4422106481481482</v>
      </c>
      <c r="F148" s="175">
        <v>0.44230324074074073</v>
      </c>
      <c r="G148" s="176">
        <f t="shared" si="37"/>
        <v>8.9120370370365798E-4</v>
      </c>
      <c r="H148" s="141">
        <f t="shared" si="31"/>
        <v>1.2833333333332675</v>
      </c>
      <c r="I148" s="175">
        <f t="shared" si="32"/>
        <v>9.2592592592533052E-5</v>
      </c>
      <c r="J148" s="145">
        <f t="shared" si="33"/>
        <v>0.13333333333324759</v>
      </c>
      <c r="K148" s="175">
        <f t="shared" si="34"/>
        <v>1.1574074074073848E-3</v>
      </c>
      <c r="L148" s="145">
        <f t="shared" si="35"/>
        <v>1.6666666666666341</v>
      </c>
      <c r="M148" s="175">
        <f t="shared" si="38"/>
        <v>1.7361111111119376E-4</v>
      </c>
      <c r="N148" s="145">
        <f t="shared" si="36"/>
        <v>0.25000000000011902</v>
      </c>
      <c r="O148" s="31"/>
    </row>
    <row r="149" spans="1:15" x14ac:dyDescent="0.2">
      <c r="A149" s="179">
        <f t="shared" si="40"/>
        <v>145</v>
      </c>
      <c r="B149" s="175">
        <f t="shared" si="39"/>
        <v>1.2731481481481621E-4</v>
      </c>
      <c r="C149" s="145">
        <f t="shared" si="30"/>
        <v>0.18333333333333535</v>
      </c>
      <c r="D149" s="175">
        <v>0.44127314814814816</v>
      </c>
      <c r="E149" s="175">
        <v>0.44233796296296296</v>
      </c>
      <c r="F149" s="175">
        <v>0.44247685185185182</v>
      </c>
      <c r="G149" s="176">
        <f t="shared" si="37"/>
        <v>1.0300925925925686E-3</v>
      </c>
      <c r="H149" s="141">
        <f t="shared" si="31"/>
        <v>1.4833333333332988</v>
      </c>
      <c r="I149" s="175">
        <f t="shared" si="32"/>
        <v>1.3888888888885509E-4</v>
      </c>
      <c r="J149" s="145">
        <f t="shared" si="33"/>
        <v>0.19999999999995133</v>
      </c>
      <c r="K149" s="175">
        <f t="shared" si="34"/>
        <v>1.2037037037036513E-3</v>
      </c>
      <c r="L149" s="145">
        <f t="shared" si="35"/>
        <v>1.7333333333332579</v>
      </c>
      <c r="M149" s="175">
        <f t="shared" si="38"/>
        <v>3.472222222222765E-5</v>
      </c>
      <c r="N149" s="145">
        <f t="shared" si="36"/>
        <v>5.0000000000007816E-2</v>
      </c>
      <c r="O149" s="31"/>
    </row>
    <row r="150" spans="1:15" x14ac:dyDescent="0.2">
      <c r="A150" s="179">
        <f t="shared" si="40"/>
        <v>146</v>
      </c>
      <c r="B150" s="175">
        <f t="shared" si="39"/>
        <v>4.5138888888890394E-4</v>
      </c>
      <c r="C150" s="145">
        <f t="shared" si="30"/>
        <v>0.65000000000002167</v>
      </c>
      <c r="D150" s="175">
        <v>0.44172453703703707</v>
      </c>
      <c r="E150" s="175">
        <v>0.44255787037037037</v>
      </c>
      <c r="F150" s="175">
        <v>0.44280092592592596</v>
      </c>
      <c r="G150" s="176">
        <f t="shared" si="37"/>
        <v>7.5231481481474738E-4</v>
      </c>
      <c r="H150" s="141">
        <f t="shared" si="31"/>
        <v>1.0833333333332362</v>
      </c>
      <c r="I150" s="175">
        <f t="shared" si="32"/>
        <v>2.4305555555559355E-4</v>
      </c>
      <c r="J150" s="145">
        <f t="shared" si="33"/>
        <v>0.35000000000005471</v>
      </c>
      <c r="K150" s="175">
        <f t="shared" si="34"/>
        <v>1.0763888888888906E-3</v>
      </c>
      <c r="L150" s="145">
        <f t="shared" si="35"/>
        <v>1.5500000000000025</v>
      </c>
      <c r="M150" s="175">
        <f t="shared" si="38"/>
        <v>8.1018518518549687E-5</v>
      </c>
      <c r="N150" s="145">
        <f t="shared" si="36"/>
        <v>0.11666666666671155</v>
      </c>
      <c r="O150" s="31"/>
    </row>
    <row r="151" spans="1:15" x14ac:dyDescent="0.2">
      <c r="A151" s="179">
        <f t="shared" si="40"/>
        <v>147</v>
      </c>
      <c r="B151" s="175">
        <f t="shared" si="39"/>
        <v>1.1574074074066631E-4</v>
      </c>
      <c r="C151" s="145">
        <f t="shared" si="30"/>
        <v>0.16666666666655949</v>
      </c>
      <c r="D151" s="175">
        <v>0.44184027777777773</v>
      </c>
      <c r="E151" s="175">
        <v>0.44288194444444445</v>
      </c>
      <c r="F151" s="175">
        <v>0.44293981481481487</v>
      </c>
      <c r="G151" s="176">
        <f t="shared" si="37"/>
        <v>9.606481481482243E-4</v>
      </c>
      <c r="H151" s="141">
        <f t="shared" si="31"/>
        <v>1.383333333333443</v>
      </c>
      <c r="I151" s="175">
        <f t="shared" si="32"/>
        <v>5.7870370370416424E-5</v>
      </c>
      <c r="J151" s="145">
        <f t="shared" si="33"/>
        <v>8.3333333333399651E-2</v>
      </c>
      <c r="K151" s="175">
        <f t="shared" si="34"/>
        <v>1.0995370370371349E-3</v>
      </c>
      <c r="L151" s="145">
        <f>K151*1440</f>
        <v>1.5833333333334743</v>
      </c>
      <c r="M151" s="175">
        <f t="shared" si="38"/>
        <v>8.1018518518494176E-5</v>
      </c>
      <c r="N151" s="145">
        <f t="shared" si="36"/>
        <v>0.11666666666663161</v>
      </c>
      <c r="O151" s="31"/>
    </row>
    <row r="152" spans="1:15" x14ac:dyDescent="0.2">
      <c r="A152" s="179">
        <f t="shared" si="40"/>
        <v>148</v>
      </c>
      <c r="B152" s="175">
        <f t="shared" si="39"/>
        <v>1.6203703703709937E-4</v>
      </c>
      <c r="C152" s="145">
        <f t="shared" si="30"/>
        <v>0.2333333333334231</v>
      </c>
      <c r="D152" s="175">
        <v>0.44200231481481483</v>
      </c>
      <c r="E152" s="175">
        <v>0.44298611111111108</v>
      </c>
      <c r="F152" s="175">
        <v>0.44311342592592595</v>
      </c>
      <c r="G152" s="176">
        <f t="shared" si="37"/>
        <v>9.3750000000003553E-4</v>
      </c>
      <c r="H152" s="141">
        <f t="shared" si="31"/>
        <v>1.3500000000000512</v>
      </c>
      <c r="I152" s="175">
        <f t="shared" si="32"/>
        <v>1.2731481481487172E-4</v>
      </c>
      <c r="J152" s="145">
        <f t="shared" si="33"/>
        <v>0.18333333333341528</v>
      </c>
      <c r="K152" s="175">
        <f t="shared" si="34"/>
        <v>1.1111111111111183E-3</v>
      </c>
      <c r="L152" s="145">
        <f>K152*1440</f>
        <v>1.6000000000000103</v>
      </c>
      <c r="M152" s="175">
        <f t="shared" si="38"/>
        <v>4.6296296296211015E-5</v>
      </c>
      <c r="N152" s="145">
        <f t="shared" si="36"/>
        <v>6.6666666666543861E-2</v>
      </c>
      <c r="O152" s="31"/>
    </row>
    <row r="153" spans="1:15" x14ac:dyDescent="0.2">
      <c r="A153" s="179">
        <f t="shared" si="40"/>
        <v>149</v>
      </c>
      <c r="B153" s="175">
        <f t="shared" si="39"/>
        <v>2.4305555555553804E-4</v>
      </c>
      <c r="C153" s="145">
        <f t="shared" si="30"/>
        <v>0.34999999999997478</v>
      </c>
      <c r="D153" s="175">
        <v>0.44224537037037037</v>
      </c>
      <c r="E153" s="175">
        <v>0.44317129629629631</v>
      </c>
      <c r="F153" s="175">
        <v>0.4435763888888889</v>
      </c>
      <c r="G153" s="176">
        <f t="shared" si="37"/>
        <v>8.6805555555558023E-4</v>
      </c>
      <c r="H153" s="141">
        <f t="shared" si="31"/>
        <v>1.2500000000000355</v>
      </c>
      <c r="I153" s="175">
        <f t="shared" si="32"/>
        <v>4.050925925925819E-4</v>
      </c>
      <c r="J153" s="145">
        <f t="shared" si="33"/>
        <v>0.58333333333331794</v>
      </c>
      <c r="K153" s="175">
        <f t="shared" si="34"/>
        <v>1.331018518518523E-3</v>
      </c>
      <c r="L153" s="145">
        <f>K153*1440</f>
        <v>1.9166666666666732</v>
      </c>
      <c r="M153" s="175">
        <f t="shared" si="38"/>
        <v>5.7870370370360913E-5</v>
      </c>
      <c r="N153" s="145">
        <f t="shared" si="36"/>
        <v>8.3333333333319715E-2</v>
      </c>
      <c r="O153" s="31"/>
    </row>
    <row r="154" spans="1:15" s="30" customFormat="1" ht="15" x14ac:dyDescent="0.25">
      <c r="A154" s="179">
        <f t="shared" si="40"/>
        <v>150</v>
      </c>
      <c r="B154" s="175">
        <f t="shared" si="39"/>
        <v>1.0416666666662744E-4</v>
      </c>
      <c r="C154" s="145">
        <f t="shared" si="30"/>
        <v>0.14999999999994351</v>
      </c>
      <c r="D154" s="175">
        <v>0.442349537037037</v>
      </c>
      <c r="E154" s="175">
        <v>0.44375000000000003</v>
      </c>
      <c r="F154" s="175">
        <v>0.44402777777777774</v>
      </c>
      <c r="G154" s="176">
        <f t="shared" si="37"/>
        <v>1.2268518518518956E-3</v>
      </c>
      <c r="H154" s="141">
        <f t="shared" si="31"/>
        <v>1.7666666666667297</v>
      </c>
      <c r="I154" s="175">
        <f t="shared" si="32"/>
        <v>2.7777777777771018E-4</v>
      </c>
      <c r="J154" s="145">
        <f t="shared" si="33"/>
        <v>0.39999999999990266</v>
      </c>
      <c r="K154" s="175">
        <f t="shared" si="34"/>
        <v>1.678240740740744E-3</v>
      </c>
      <c r="L154" s="145">
        <f>K154*1440</f>
        <v>2.4166666666666714</v>
      </c>
      <c r="M154" s="175">
        <f t="shared" si="38"/>
        <v>1.7361111111113825E-4</v>
      </c>
      <c r="N154" s="145">
        <f t="shared" si="36"/>
        <v>0.25000000000003908</v>
      </c>
      <c r="O154" s="36"/>
    </row>
    <row r="155" spans="1:15" s="37" customFormat="1" ht="15.75" customHeight="1" x14ac:dyDescent="0.2">
      <c r="A155" s="180"/>
      <c r="B155" s="177" t="s">
        <v>7</v>
      </c>
      <c r="C155" s="141"/>
      <c r="D155" s="177"/>
      <c r="E155" s="177"/>
      <c r="F155" s="177" t="s">
        <v>87</v>
      </c>
      <c r="G155" s="177" t="s">
        <v>7</v>
      </c>
      <c r="H155" s="141"/>
      <c r="I155" s="177" t="s">
        <v>7</v>
      </c>
      <c r="J155" s="141"/>
      <c r="K155" s="177" t="s">
        <v>7</v>
      </c>
      <c r="L155" s="141"/>
      <c r="M155" s="177" t="s">
        <v>7</v>
      </c>
      <c r="N155" s="141"/>
      <c r="O155" s="38"/>
    </row>
    <row r="156" spans="1:15" ht="13.5" customHeight="1" x14ac:dyDescent="0.2">
      <c r="A156" s="180">
        <f>COUNT(A5:A154)</f>
        <v>150</v>
      </c>
      <c r="B156" s="175">
        <f>SUM(B6:B155)</f>
        <v>8.7488425925925872E-2</v>
      </c>
      <c r="C156" s="145">
        <f>B156*1440</f>
        <v>125.98333333333326</v>
      </c>
      <c r="D156" s="175"/>
      <c r="E156" s="175"/>
      <c r="F156" s="175"/>
      <c r="G156" s="175">
        <f>SUM(G5:G154)</f>
        <v>7.2881944444444458E-2</v>
      </c>
      <c r="H156" s="141">
        <f>G156*1440</f>
        <v>104.95000000000002</v>
      </c>
      <c r="I156" s="175">
        <f>SUM(I6:I154)</f>
        <v>3.8680555555555884E-2</v>
      </c>
      <c r="J156" s="145">
        <f>I156*1440</f>
        <v>55.700000000000472</v>
      </c>
      <c r="K156" s="175">
        <f>SUM(K5:K154)</f>
        <v>0.12466435185185148</v>
      </c>
      <c r="L156" s="145">
        <f>K156*1440</f>
        <v>179.51666666666614</v>
      </c>
      <c r="M156" s="175">
        <f>SUM(M5:M154)</f>
        <v>4.9259259259258781E-2</v>
      </c>
      <c r="N156" s="145">
        <f>M156*1440</f>
        <v>70.933333333332641</v>
      </c>
      <c r="O156" s="31"/>
    </row>
    <row r="157" spans="1:15" x14ac:dyDescent="0.2">
      <c r="A157" s="179"/>
      <c r="B157" s="175" t="s">
        <v>8</v>
      </c>
      <c r="C157" s="145"/>
      <c r="D157" s="175"/>
      <c r="E157" s="175"/>
      <c r="F157" s="175"/>
      <c r="G157" s="175" t="s">
        <v>8</v>
      </c>
      <c r="H157" s="175"/>
      <c r="I157" s="175" t="s">
        <v>8</v>
      </c>
      <c r="J157" s="178"/>
      <c r="K157" s="175" t="s">
        <v>8</v>
      </c>
      <c r="L157" s="145"/>
      <c r="M157" s="175" t="s">
        <v>8</v>
      </c>
      <c r="N157" s="145"/>
      <c r="O157" s="31"/>
    </row>
    <row r="158" spans="1:15" x14ac:dyDescent="0.2">
      <c r="A158" s="153"/>
      <c r="B158" s="175">
        <f>AVERAGE(B6:B154)</f>
        <v>5.8717064379816021E-4</v>
      </c>
      <c r="C158" s="145">
        <f>B158*1440</f>
        <v>0.8455257270693507</v>
      </c>
      <c r="D158" s="175"/>
      <c r="E158" s="175"/>
      <c r="F158" s="175"/>
      <c r="G158" s="175">
        <f>AVERAGE(G5:G154)</f>
        <v>4.8587962962962973E-4</v>
      </c>
      <c r="H158" s="141">
        <f>G158*1440</f>
        <v>0.69966666666666677</v>
      </c>
      <c r="I158" s="175">
        <f>AVERAGE(I5:I154)</f>
        <v>2.690586419753105E-4</v>
      </c>
      <c r="J158" s="145">
        <f>I158*1440</f>
        <v>0.38744444444444714</v>
      </c>
      <c r="K158" s="175">
        <f>AVERAGE(K5:K154)</f>
        <v>8.3109567901234322E-4</v>
      </c>
      <c r="L158" s="145">
        <f>K158*1440</f>
        <v>1.1967777777777742</v>
      </c>
      <c r="M158" s="175">
        <f>AVERAGE(M5:M154)</f>
        <v>3.2839506172839186E-4</v>
      </c>
      <c r="N158" s="145">
        <f>M158*1440</f>
        <v>0.47288888888888431</v>
      </c>
      <c r="O158" s="31"/>
    </row>
    <row r="159" spans="1:15" ht="15" x14ac:dyDescent="0.25">
      <c r="A159" s="30"/>
      <c r="B159" s="31"/>
      <c r="D159" s="31"/>
      <c r="E159" s="31"/>
      <c r="F159" s="31"/>
      <c r="G159" s="31"/>
      <c r="I159" s="31"/>
      <c r="K159" s="31"/>
      <c r="M159" s="31"/>
      <c r="O159" s="31"/>
    </row>
    <row r="160" spans="1:15" ht="15" x14ac:dyDescent="0.25">
      <c r="A160" s="30"/>
      <c r="B160" s="120"/>
      <c r="C160" s="121"/>
      <c r="D160" s="121">
        <f>150/C156</f>
        <v>1.1906336817039298</v>
      </c>
      <c r="E160" s="120"/>
      <c r="F160" s="120"/>
      <c r="G160" s="120"/>
      <c r="H160" s="121">
        <f>MAX(H5:H154)</f>
        <v>2.7166666666665584</v>
      </c>
      <c r="I160" s="31"/>
      <c r="K160" s="31"/>
      <c r="M160" s="31"/>
      <c r="O160" s="31"/>
    </row>
    <row r="161" spans="1:9" ht="15" x14ac:dyDescent="0.25">
      <c r="A161" s="30"/>
      <c r="B161" s="122"/>
      <c r="C161" s="123">
        <f>150/C156</f>
        <v>1.1906336817039298</v>
      </c>
      <c r="D161" s="122"/>
      <c r="E161" s="122"/>
      <c r="F161" s="122"/>
      <c r="G161" s="122">
        <f>COUNTIF(G5:G154,"&lt;=0:00:10")</f>
        <v>47</v>
      </c>
      <c r="H161" s="121"/>
    </row>
    <row r="162" spans="1:9" ht="15" x14ac:dyDescent="0.25">
      <c r="A162" s="30"/>
      <c r="B162" s="122"/>
      <c r="C162" s="121"/>
      <c r="D162" s="122"/>
      <c r="E162" s="122"/>
      <c r="F162" s="122"/>
      <c r="G162" s="122"/>
      <c r="H162" s="121"/>
    </row>
    <row r="163" spans="1:9" ht="15" x14ac:dyDescent="0.25">
      <c r="A163" s="30"/>
      <c r="B163" s="122"/>
      <c r="C163" s="121"/>
      <c r="D163" s="122"/>
      <c r="E163" s="122"/>
      <c r="F163" s="122"/>
      <c r="G163" s="122"/>
      <c r="H163" s="121"/>
    </row>
    <row r="164" spans="1:9" ht="15" x14ac:dyDescent="0.25">
      <c r="A164" s="30"/>
      <c r="B164" s="122"/>
      <c r="C164" s="121"/>
      <c r="D164" s="122"/>
      <c r="E164" s="122"/>
      <c r="F164" s="122"/>
      <c r="G164" s="122"/>
      <c r="H164" s="121"/>
    </row>
    <row r="165" spans="1:9" ht="15" x14ac:dyDescent="0.25">
      <c r="A165" s="30"/>
      <c r="B165" s="122"/>
      <c r="C165" s="121"/>
      <c r="D165" s="122"/>
      <c r="E165" s="122"/>
      <c r="F165" s="122"/>
      <c r="G165" s="122">
        <f>COUNTIF(G5:G154,"&lt;=0:00:00")</f>
        <v>35</v>
      </c>
      <c r="H165" s="121"/>
      <c r="I165" s="29"/>
    </row>
    <row r="166" spans="1:9" ht="15" x14ac:dyDescent="0.25">
      <c r="A166" s="30"/>
      <c r="B166" s="122"/>
      <c r="C166" s="121"/>
      <c r="D166" s="122"/>
      <c r="E166" s="122"/>
      <c r="F166" s="122"/>
      <c r="G166" s="122"/>
      <c r="H166" s="121"/>
    </row>
    <row r="167" spans="1:9" ht="15" x14ac:dyDescent="0.25">
      <c r="A167" s="30"/>
      <c r="B167" s="122"/>
      <c r="C167" s="121"/>
      <c r="D167" s="122"/>
      <c r="E167" s="122"/>
      <c r="F167" s="122"/>
      <c r="G167" s="122"/>
      <c r="H167" s="121"/>
    </row>
    <row r="168" spans="1:9" ht="15" x14ac:dyDescent="0.25">
      <c r="A168" s="30"/>
      <c r="B168" s="122"/>
      <c r="C168" s="121"/>
      <c r="D168" s="122"/>
      <c r="E168" s="122"/>
      <c r="F168" s="122"/>
      <c r="G168" s="122"/>
      <c r="H168" s="121"/>
    </row>
    <row r="169" spans="1:9" ht="15" x14ac:dyDescent="0.25">
      <c r="A169" s="30"/>
    </row>
    <row r="170" spans="1:9" ht="15" x14ac:dyDescent="0.25">
      <c r="A170" s="30"/>
    </row>
    <row r="171" spans="1:9" ht="15" x14ac:dyDescent="0.25">
      <c r="A171" s="30"/>
    </row>
    <row r="172" spans="1:9" ht="15" x14ac:dyDescent="0.25">
      <c r="A172" s="30"/>
    </row>
    <row r="173" spans="1:9" ht="15" x14ac:dyDescent="0.25">
      <c r="A173" s="30"/>
    </row>
    <row r="174" spans="1:9" ht="15" x14ac:dyDescent="0.25">
      <c r="A174" s="30"/>
    </row>
    <row r="175" spans="1:9" ht="15" x14ac:dyDescent="0.25">
      <c r="A175" s="30"/>
    </row>
    <row r="176" spans="1:9" ht="15" x14ac:dyDescent="0.25">
      <c r="A176" s="30"/>
    </row>
    <row r="177" spans="1:1" ht="15" x14ac:dyDescent="0.25">
      <c r="A177" s="30"/>
    </row>
    <row r="178" spans="1:1" ht="15" x14ac:dyDescent="0.25">
      <c r="A178" s="30"/>
    </row>
    <row r="179" spans="1:1" ht="15" x14ac:dyDescent="0.25">
      <c r="A179" s="30"/>
    </row>
    <row r="180" spans="1:1" ht="15" x14ac:dyDescent="0.25">
      <c r="A180" s="30"/>
    </row>
    <row r="181" spans="1:1" ht="15" x14ac:dyDescent="0.25">
      <c r="A181" s="30"/>
    </row>
    <row r="182" spans="1:1" ht="15" x14ac:dyDescent="0.25">
      <c r="A182" s="30"/>
    </row>
    <row r="183" spans="1:1" ht="15" x14ac:dyDescent="0.25">
      <c r="A183" s="30"/>
    </row>
    <row r="184" spans="1:1" ht="15" x14ac:dyDescent="0.25">
      <c r="A184" s="30"/>
    </row>
    <row r="185" spans="1:1" ht="15" x14ac:dyDescent="0.25">
      <c r="A185" s="30"/>
    </row>
    <row r="186" spans="1:1" ht="15" x14ac:dyDescent="0.25">
      <c r="A186" s="30"/>
    </row>
    <row r="187" spans="1:1" ht="15" x14ac:dyDescent="0.25">
      <c r="A187" s="30"/>
    </row>
    <row r="188" spans="1:1" ht="15" x14ac:dyDescent="0.25">
      <c r="A188" s="30"/>
    </row>
    <row r="189" spans="1:1" ht="15" x14ac:dyDescent="0.25">
      <c r="A189" s="30"/>
    </row>
    <row r="190" spans="1:1" ht="15" x14ac:dyDescent="0.25">
      <c r="A190" s="30"/>
    </row>
    <row r="191" spans="1:1" ht="15" x14ac:dyDescent="0.25">
      <c r="A191" s="30"/>
    </row>
    <row r="192" spans="1:1" ht="15" x14ac:dyDescent="0.25">
      <c r="A192" s="30"/>
    </row>
    <row r="193" spans="1:1" ht="15" x14ac:dyDescent="0.25">
      <c r="A193" s="30"/>
    </row>
    <row r="194" spans="1:1" ht="15" x14ac:dyDescent="0.25">
      <c r="A194" s="30"/>
    </row>
    <row r="195" spans="1:1" ht="15" x14ac:dyDescent="0.25">
      <c r="A195" s="30"/>
    </row>
    <row r="196" spans="1:1" ht="15" x14ac:dyDescent="0.25">
      <c r="A196" s="30"/>
    </row>
    <row r="197" spans="1:1" ht="15" x14ac:dyDescent="0.25">
      <c r="A197" s="30"/>
    </row>
    <row r="198" spans="1:1" ht="15" x14ac:dyDescent="0.25">
      <c r="A198" s="30"/>
    </row>
    <row r="199" spans="1:1" ht="15" x14ac:dyDescent="0.25">
      <c r="A199" s="30"/>
    </row>
    <row r="200" spans="1:1" ht="15" x14ac:dyDescent="0.25">
      <c r="A200" s="30"/>
    </row>
    <row r="201" spans="1:1" ht="15" x14ac:dyDescent="0.25">
      <c r="A201" s="30"/>
    </row>
    <row r="202" spans="1:1" ht="15" x14ac:dyDescent="0.25">
      <c r="A202" s="30"/>
    </row>
    <row r="203" spans="1:1" ht="15" x14ac:dyDescent="0.25">
      <c r="A203" s="30"/>
    </row>
    <row r="204" spans="1:1" ht="15" x14ac:dyDescent="0.25">
      <c r="A204" s="30"/>
    </row>
  </sheetData>
  <pageMargins left="0.70866141732283472" right="0.70866141732283472" top="0.74803149606299213" bottom="0.74803149606299213" header="0.31496062992125984" footer="0.31496062992125984"/>
  <pageSetup paperSize="9" pageOrder="overThenDown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workbookViewId="0"/>
  </sheetViews>
  <sheetFormatPr defaultColWidth="25.625" defaultRowHeight="14.25" x14ac:dyDescent="0.2"/>
  <sheetData>
    <row r="1" spans="1:16" x14ac:dyDescent="0.2">
      <c r="A1" t="s">
        <v>27</v>
      </c>
      <c r="B1" t="s">
        <v>28</v>
      </c>
    </row>
    <row r="2" spans="1:16" x14ac:dyDescent="0.2">
      <c r="A2" t="s">
        <v>29</v>
      </c>
      <c r="B2" t="s">
        <v>30</v>
      </c>
    </row>
    <row r="3" spans="1:16" x14ac:dyDescent="0.2">
      <c r="A3" t="s">
        <v>31</v>
      </c>
      <c r="B3" t="s">
        <v>30</v>
      </c>
    </row>
    <row r="4" spans="1:16" x14ac:dyDescent="0.2">
      <c r="A4" t="s">
        <v>32</v>
      </c>
      <c r="B4" t="s">
        <v>28</v>
      </c>
    </row>
    <row r="9" spans="1:16" x14ac:dyDescent="0.2">
      <c r="A9" t="s">
        <v>33</v>
      </c>
      <c r="B9">
        <v>2</v>
      </c>
    </row>
    <row r="10" spans="1:16" x14ac:dyDescent="0.2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40</v>
      </c>
      <c r="H10" t="s">
        <v>41</v>
      </c>
      <c r="I10" t="s">
        <v>42</v>
      </c>
      <c r="J10" t="s">
        <v>43</v>
      </c>
      <c r="K10" t="s">
        <v>44</v>
      </c>
      <c r="L10" t="s">
        <v>45</v>
      </c>
      <c r="M10" t="s">
        <v>46</v>
      </c>
      <c r="N10" t="s">
        <v>47</v>
      </c>
      <c r="O10" t="s">
        <v>48</v>
      </c>
    </row>
    <row r="11" spans="1:16" x14ac:dyDescent="0.2">
      <c r="A11" t="s">
        <v>49</v>
      </c>
      <c r="B11" s="21" t="s">
        <v>5</v>
      </c>
      <c r="C11" s="3" t="e">
        <f>#REF!</f>
        <v>#REF!</v>
      </c>
      <c r="D11">
        <v>0</v>
      </c>
      <c r="E11" s="21" t="s">
        <v>50</v>
      </c>
      <c r="J11" t="s">
        <v>51</v>
      </c>
      <c r="K11" t="s">
        <v>52</v>
      </c>
      <c r="O11">
        <v>4</v>
      </c>
      <c r="P11" t="b">
        <v>1</v>
      </c>
    </row>
    <row r="12" spans="1:16" x14ac:dyDescent="0.2">
      <c r="A12" t="s">
        <v>53</v>
      </c>
      <c r="B12" s="21" t="s">
        <v>54</v>
      </c>
      <c r="C12" s="3" t="e">
        <f>#REF!</f>
        <v>#REF!</v>
      </c>
      <c r="D12">
        <v>0</v>
      </c>
      <c r="E12" s="21" t="s">
        <v>55</v>
      </c>
      <c r="J12" t="s">
        <v>51</v>
      </c>
      <c r="K12" t="s">
        <v>52</v>
      </c>
      <c r="O12">
        <v>4</v>
      </c>
      <c r="P12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5"/>
  <sheetViews>
    <sheetView workbookViewId="0">
      <selection activeCell="P1" sqref="P1"/>
    </sheetView>
  </sheetViews>
  <sheetFormatPr defaultRowHeight="14.25" x14ac:dyDescent="0.2"/>
  <sheetData>
    <row r="1" spans="1:20" x14ac:dyDescent="0.2">
      <c r="A1">
        <v>0</v>
      </c>
      <c r="B1">
        <v>0</v>
      </c>
      <c r="G1">
        <v>9.2948717948715051E-2</v>
      </c>
      <c r="H1">
        <v>99</v>
      </c>
      <c r="P1" t="s">
        <v>146</v>
      </c>
      <c r="S1">
        <v>0</v>
      </c>
      <c r="T1">
        <f t="shared" ref="T1:T40" si="0">ROUND(1+($A1-$S$1)/($S$2-$S$1)*10000,0)</f>
        <v>1</v>
      </c>
    </row>
    <row r="2" spans="1:20" x14ac:dyDescent="0.2">
      <c r="A2">
        <v>0</v>
      </c>
      <c r="B2">
        <v>99</v>
      </c>
      <c r="G2">
        <v>0.27884615384614514</v>
      </c>
      <c r="H2">
        <v>26</v>
      </c>
      <c r="S2">
        <v>2.6</v>
      </c>
      <c r="T2">
        <f t="shared" si="0"/>
        <v>1</v>
      </c>
    </row>
    <row r="3" spans="1:20" x14ac:dyDescent="0.2">
      <c r="A3">
        <v>0.1858974358974301</v>
      </c>
      <c r="B3">
        <v>99</v>
      </c>
      <c r="G3">
        <v>0.46474358974357521</v>
      </c>
      <c r="H3">
        <v>11</v>
      </c>
      <c r="T3">
        <f t="shared" si="0"/>
        <v>716</v>
      </c>
    </row>
    <row r="4" spans="1:20" x14ac:dyDescent="0.2">
      <c r="A4">
        <v>0.1858974358974301</v>
      </c>
      <c r="B4">
        <v>0</v>
      </c>
      <c r="G4">
        <v>0.65064102564100534</v>
      </c>
      <c r="H4">
        <v>4</v>
      </c>
      <c r="T4">
        <f t="shared" si="0"/>
        <v>716</v>
      </c>
    </row>
    <row r="5" spans="1:20" x14ac:dyDescent="0.2">
      <c r="A5">
        <v>0.1858974358974301</v>
      </c>
      <c r="B5">
        <v>26</v>
      </c>
      <c r="G5">
        <v>0.83653846153843547</v>
      </c>
      <c r="H5">
        <v>6</v>
      </c>
      <c r="P5" t="str">
        <f>"Server"</f>
        <v>Server</v>
      </c>
      <c r="T5">
        <f t="shared" si="0"/>
        <v>716</v>
      </c>
    </row>
    <row r="6" spans="1:20" x14ac:dyDescent="0.2">
      <c r="A6">
        <v>0.3717948717948602</v>
      </c>
      <c r="B6">
        <v>26</v>
      </c>
      <c r="G6">
        <v>1.0224358974358656</v>
      </c>
      <c r="H6">
        <v>2</v>
      </c>
      <c r="P6" t="s">
        <v>145</v>
      </c>
      <c r="T6">
        <f t="shared" si="0"/>
        <v>1431</v>
      </c>
    </row>
    <row r="7" spans="1:20" x14ac:dyDescent="0.2">
      <c r="A7">
        <v>0.3717948717948602</v>
      </c>
      <c r="B7">
        <v>0</v>
      </c>
      <c r="G7">
        <v>1.2083333333332957</v>
      </c>
      <c r="H7">
        <v>2</v>
      </c>
      <c r="P7" t="s">
        <v>147</v>
      </c>
      <c r="T7">
        <f t="shared" si="0"/>
        <v>1431</v>
      </c>
    </row>
    <row r="8" spans="1:20" x14ac:dyDescent="0.2">
      <c r="A8">
        <v>0.3717948717948602</v>
      </c>
      <c r="B8">
        <v>11</v>
      </c>
      <c r="G8">
        <v>1.3942307692307256</v>
      </c>
      <c r="H8">
        <v>0</v>
      </c>
      <c r="P8" t="s">
        <v>148</v>
      </c>
      <c r="T8">
        <f t="shared" si="0"/>
        <v>1431</v>
      </c>
    </row>
    <row r="9" spans="1:20" x14ac:dyDescent="0.2">
      <c r="A9">
        <v>0.55769230769229028</v>
      </c>
      <c r="B9">
        <v>11</v>
      </c>
      <c r="G9">
        <v>1.580128205128156</v>
      </c>
      <c r="H9">
        <v>0</v>
      </c>
      <c r="P9" t="s">
        <v>148</v>
      </c>
      <c r="T9">
        <f t="shared" si="0"/>
        <v>2146</v>
      </c>
    </row>
    <row r="10" spans="1:20" x14ac:dyDescent="0.2">
      <c r="A10">
        <v>0.55769230769229028</v>
      </c>
      <c r="B10">
        <v>0</v>
      </c>
      <c r="G10">
        <v>1.7660256410255859</v>
      </c>
      <c r="H10">
        <v>0</v>
      </c>
      <c r="T10">
        <f t="shared" si="0"/>
        <v>2146</v>
      </c>
    </row>
    <row r="11" spans="1:20" x14ac:dyDescent="0.2">
      <c r="A11">
        <v>0.55769230769229028</v>
      </c>
      <c r="B11">
        <v>4</v>
      </c>
      <c r="G11">
        <v>1.9519230769230163</v>
      </c>
      <c r="H11">
        <v>0</v>
      </c>
      <c r="P11" t="b">
        <v>0</v>
      </c>
      <c r="T11">
        <f t="shared" si="0"/>
        <v>2146</v>
      </c>
    </row>
    <row r="12" spans="1:20" x14ac:dyDescent="0.2">
      <c r="A12">
        <v>0.74358974358972041</v>
      </c>
      <c r="B12">
        <v>4</v>
      </c>
      <c r="G12">
        <v>2.1378205128204462</v>
      </c>
      <c r="H12">
        <v>0</v>
      </c>
      <c r="P12" t="b">
        <v>1</v>
      </c>
      <c r="Q12" t="b">
        <v>0</v>
      </c>
      <c r="T12">
        <f t="shared" si="0"/>
        <v>2861</v>
      </c>
    </row>
    <row r="13" spans="1:20" x14ac:dyDescent="0.2">
      <c r="A13">
        <v>0.74358974358972041</v>
      </c>
      <c r="B13">
        <v>0</v>
      </c>
      <c r="G13">
        <v>2.3237179487178761</v>
      </c>
      <c r="H13">
        <v>1</v>
      </c>
      <c r="P13" t="b">
        <v>1</v>
      </c>
      <c r="T13">
        <f t="shared" si="0"/>
        <v>2861</v>
      </c>
    </row>
    <row r="14" spans="1:20" x14ac:dyDescent="0.2">
      <c r="A14">
        <v>0.74358974358972041</v>
      </c>
      <c r="B14">
        <v>6</v>
      </c>
      <c r="P14" t="b">
        <v>1</v>
      </c>
      <c r="T14">
        <f t="shared" si="0"/>
        <v>2861</v>
      </c>
    </row>
    <row r="15" spans="1:20" x14ac:dyDescent="0.2">
      <c r="A15">
        <v>0.92948717948715054</v>
      </c>
      <c r="B15">
        <v>6</v>
      </c>
      <c r="P15" t="b">
        <v>1</v>
      </c>
      <c r="T15">
        <f t="shared" si="0"/>
        <v>3576</v>
      </c>
    </row>
    <row r="16" spans="1:20" x14ac:dyDescent="0.2">
      <c r="A16">
        <v>0.92948717948715054</v>
      </c>
      <c r="B16">
        <v>0</v>
      </c>
      <c r="P16" t="b">
        <v>1</v>
      </c>
      <c r="T16">
        <f t="shared" si="0"/>
        <v>3576</v>
      </c>
    </row>
    <row r="17" spans="1:20" x14ac:dyDescent="0.2">
      <c r="A17">
        <v>0.92948717948715054</v>
      </c>
      <c r="B17">
        <v>2</v>
      </c>
      <c r="P17" t="b">
        <v>1</v>
      </c>
      <c r="T17">
        <f t="shared" si="0"/>
        <v>3576</v>
      </c>
    </row>
    <row r="18" spans="1:20" x14ac:dyDescent="0.2">
      <c r="A18">
        <v>1.1153846153845806</v>
      </c>
      <c r="B18">
        <v>2</v>
      </c>
      <c r="P18" t="b">
        <v>1</v>
      </c>
      <c r="T18">
        <f t="shared" si="0"/>
        <v>4291</v>
      </c>
    </row>
    <row r="19" spans="1:20" x14ac:dyDescent="0.2">
      <c r="A19">
        <v>1.1153846153845806</v>
      </c>
      <c r="B19">
        <v>0</v>
      </c>
      <c r="P19" t="b">
        <v>1</v>
      </c>
      <c r="T19">
        <f t="shared" si="0"/>
        <v>4291</v>
      </c>
    </row>
    <row r="20" spans="1:20" x14ac:dyDescent="0.2">
      <c r="A20">
        <v>1.1153846153845806</v>
      </c>
      <c r="B20">
        <v>2</v>
      </c>
      <c r="P20" t="b">
        <v>1</v>
      </c>
      <c r="T20">
        <f t="shared" si="0"/>
        <v>4291</v>
      </c>
    </row>
    <row r="21" spans="1:20" x14ac:dyDescent="0.2">
      <c r="A21">
        <v>1.3012820512820107</v>
      </c>
      <c r="B21">
        <v>2</v>
      </c>
      <c r="P21" t="b">
        <v>1</v>
      </c>
      <c r="T21">
        <f t="shared" si="0"/>
        <v>5006</v>
      </c>
    </row>
    <row r="22" spans="1:20" x14ac:dyDescent="0.2">
      <c r="A22">
        <v>1.3012820512820107</v>
      </c>
      <c r="B22">
        <v>0</v>
      </c>
      <c r="P22" t="b">
        <v>1</v>
      </c>
      <c r="T22">
        <f t="shared" si="0"/>
        <v>5006</v>
      </c>
    </row>
    <row r="23" spans="1:20" x14ac:dyDescent="0.2">
      <c r="A23">
        <v>1.3012820512820107</v>
      </c>
      <c r="B23">
        <v>0</v>
      </c>
      <c r="P23" t="b">
        <v>1</v>
      </c>
      <c r="T23">
        <f t="shared" si="0"/>
        <v>5006</v>
      </c>
    </row>
    <row r="24" spans="1:20" x14ac:dyDescent="0.2">
      <c r="A24">
        <v>1.4871794871794408</v>
      </c>
      <c r="B24">
        <v>0</v>
      </c>
      <c r="P24" t="b">
        <v>1</v>
      </c>
      <c r="T24">
        <f t="shared" si="0"/>
        <v>5721</v>
      </c>
    </row>
    <row r="25" spans="1:20" x14ac:dyDescent="0.2">
      <c r="A25">
        <v>1.4871794871794408</v>
      </c>
      <c r="B25">
        <v>0</v>
      </c>
      <c r="T25">
        <f t="shared" si="0"/>
        <v>5721</v>
      </c>
    </row>
    <row r="26" spans="1:20" x14ac:dyDescent="0.2">
      <c r="A26">
        <v>1.4871794871794408</v>
      </c>
      <c r="B26">
        <v>0</v>
      </c>
      <c r="T26">
        <f t="shared" si="0"/>
        <v>5721</v>
      </c>
    </row>
    <row r="27" spans="1:20" x14ac:dyDescent="0.2">
      <c r="A27">
        <v>1.6730769230768709</v>
      </c>
      <c r="B27">
        <v>0</v>
      </c>
      <c r="T27">
        <f t="shared" si="0"/>
        <v>6436</v>
      </c>
    </row>
    <row r="28" spans="1:20" x14ac:dyDescent="0.2">
      <c r="A28">
        <v>1.6730769230768709</v>
      </c>
      <c r="B28">
        <v>0</v>
      </c>
      <c r="T28">
        <f t="shared" si="0"/>
        <v>6436</v>
      </c>
    </row>
    <row r="29" spans="1:20" x14ac:dyDescent="0.2">
      <c r="A29">
        <v>1.6730769230768709</v>
      </c>
      <c r="B29">
        <v>0</v>
      </c>
      <c r="T29">
        <f t="shared" si="0"/>
        <v>6436</v>
      </c>
    </row>
    <row r="30" spans="1:20" x14ac:dyDescent="0.2">
      <c r="A30">
        <v>1.8589743589743011</v>
      </c>
      <c r="B30">
        <v>0</v>
      </c>
      <c r="T30">
        <f t="shared" si="0"/>
        <v>7151</v>
      </c>
    </row>
    <row r="31" spans="1:20" x14ac:dyDescent="0.2">
      <c r="A31">
        <v>1.8589743589743011</v>
      </c>
      <c r="B31">
        <v>0</v>
      </c>
      <c r="T31">
        <f t="shared" si="0"/>
        <v>7151</v>
      </c>
    </row>
    <row r="32" spans="1:20" x14ac:dyDescent="0.2">
      <c r="A32">
        <v>1.8589743589743011</v>
      </c>
      <c r="B32">
        <v>0</v>
      </c>
      <c r="T32">
        <f t="shared" si="0"/>
        <v>7151</v>
      </c>
    </row>
    <row r="33" spans="1:20" x14ac:dyDescent="0.2">
      <c r="A33">
        <v>2.0448717948717312</v>
      </c>
      <c r="B33">
        <v>0</v>
      </c>
      <c r="P33" t="b">
        <v>1</v>
      </c>
      <c r="T33">
        <f t="shared" si="0"/>
        <v>7866</v>
      </c>
    </row>
    <row r="34" spans="1:20" x14ac:dyDescent="0.2">
      <c r="A34">
        <v>2.0448717948717312</v>
      </c>
      <c r="B34">
        <v>0</v>
      </c>
      <c r="P34" t="b">
        <v>0</v>
      </c>
      <c r="T34">
        <f t="shared" si="0"/>
        <v>7866</v>
      </c>
    </row>
    <row r="35" spans="1:20" x14ac:dyDescent="0.2">
      <c r="A35">
        <v>2.0448717948717312</v>
      </c>
      <c r="B35">
        <v>0</v>
      </c>
      <c r="T35">
        <f t="shared" si="0"/>
        <v>7866</v>
      </c>
    </row>
    <row r="36" spans="1:20" x14ac:dyDescent="0.2">
      <c r="A36">
        <v>2.2307692307691611</v>
      </c>
      <c r="B36">
        <v>0</v>
      </c>
      <c r="T36">
        <f t="shared" si="0"/>
        <v>8581</v>
      </c>
    </row>
    <row r="37" spans="1:20" x14ac:dyDescent="0.2">
      <c r="A37">
        <v>2.2307692307691611</v>
      </c>
      <c r="B37">
        <v>0</v>
      </c>
      <c r="T37">
        <f t="shared" si="0"/>
        <v>8581</v>
      </c>
    </row>
    <row r="38" spans="1:20" x14ac:dyDescent="0.2">
      <c r="A38">
        <v>2.2307692307691611</v>
      </c>
      <c r="B38">
        <v>1</v>
      </c>
      <c r="T38">
        <f t="shared" si="0"/>
        <v>8581</v>
      </c>
    </row>
    <row r="39" spans="1:20" x14ac:dyDescent="0.2">
      <c r="A39">
        <v>2.4166666666665915</v>
      </c>
      <c r="B39">
        <v>1</v>
      </c>
      <c r="T39">
        <f t="shared" si="0"/>
        <v>9296</v>
      </c>
    </row>
    <row r="40" spans="1:20" x14ac:dyDescent="0.2">
      <c r="A40">
        <v>2.4166666666665915</v>
      </c>
      <c r="B40">
        <v>0</v>
      </c>
      <c r="T40">
        <f t="shared" si="0"/>
        <v>9296</v>
      </c>
    </row>
    <row r="51" spans="16:16" x14ac:dyDescent="0.2">
      <c r="P51" t="b">
        <v>0</v>
      </c>
    </row>
    <row r="52" spans="16:16" x14ac:dyDescent="0.2">
      <c r="P52" t="s">
        <v>148</v>
      </c>
    </row>
    <row r="53" spans="16:16" x14ac:dyDescent="0.2">
      <c r="P53" t="b">
        <v>0</v>
      </c>
    </row>
    <row r="54" spans="16:16" x14ac:dyDescent="0.2">
      <c r="P54" t="s">
        <v>148</v>
      </c>
    </row>
    <row r="55" spans="16:16" x14ac:dyDescent="0.2">
      <c r="P55" t="b">
        <v>0</v>
      </c>
    </row>
    <row r="56" spans="16:16" x14ac:dyDescent="0.2">
      <c r="P56" t="s">
        <v>148</v>
      </c>
    </row>
    <row r="57" spans="16:16" x14ac:dyDescent="0.2">
      <c r="P57" t="b">
        <v>1</v>
      </c>
    </row>
    <row r="58" spans="16:16" x14ac:dyDescent="0.2">
      <c r="P58" t="b">
        <v>0</v>
      </c>
    </row>
    <row r="59" spans="16:16" x14ac:dyDescent="0.2">
      <c r="P59" t="b">
        <v>0</v>
      </c>
    </row>
    <row r="60" spans="16:16" x14ac:dyDescent="0.2">
      <c r="P60">
        <v>-1</v>
      </c>
    </row>
    <row r="61" spans="16:16" x14ac:dyDescent="0.2">
      <c r="P61" t="b">
        <v>0</v>
      </c>
    </row>
    <row r="70" spans="16:16" x14ac:dyDescent="0.2">
      <c r="P70" t="b">
        <v>0</v>
      </c>
    </row>
    <row r="71" spans="16:16" x14ac:dyDescent="0.2">
      <c r="P71" t="b">
        <v>1</v>
      </c>
    </row>
    <row r="72" spans="16:16" x14ac:dyDescent="0.2">
      <c r="P72" t="b">
        <v>0</v>
      </c>
    </row>
    <row r="73" spans="16:16" x14ac:dyDescent="0.2">
      <c r="P73" t="b">
        <v>0</v>
      </c>
    </row>
    <row r="101" spans="16:16" x14ac:dyDescent="0.2">
      <c r="P101">
        <v>0</v>
      </c>
    </row>
    <row r="106" spans="16:16" x14ac:dyDescent="0.2">
      <c r="P106" t="b">
        <v>1</v>
      </c>
    </row>
    <row r="107" spans="16:16" x14ac:dyDescent="0.2">
      <c r="P107" t="b">
        <v>0</v>
      </c>
    </row>
    <row r="108" spans="16:16" x14ac:dyDescent="0.2">
      <c r="P108" t="b">
        <v>0</v>
      </c>
    </row>
    <row r="109" spans="16:16" x14ac:dyDescent="0.2">
      <c r="P109" t="b">
        <v>0</v>
      </c>
    </row>
    <row r="110" spans="16:16" x14ac:dyDescent="0.2">
      <c r="P110" t="b">
        <v>0</v>
      </c>
    </row>
    <row r="111" spans="16:16" x14ac:dyDescent="0.2">
      <c r="P111" t="b">
        <v>0</v>
      </c>
    </row>
    <row r="112" spans="16:16" x14ac:dyDescent="0.2">
      <c r="P112" t="b">
        <v>0</v>
      </c>
    </row>
    <row r="113" spans="16:16" x14ac:dyDescent="0.2">
      <c r="P113" t="b">
        <v>0</v>
      </c>
    </row>
    <row r="115" spans="16:16" x14ac:dyDescent="0.2">
      <c r="P11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5"/>
  <sheetViews>
    <sheetView workbookViewId="0">
      <selection activeCell="P1" sqref="P1"/>
    </sheetView>
  </sheetViews>
  <sheetFormatPr defaultRowHeight="14.25" x14ac:dyDescent="0.2"/>
  <sheetData>
    <row r="1" spans="1:20" x14ac:dyDescent="0.2">
      <c r="A1">
        <v>0</v>
      </c>
      <c r="B1">
        <v>0</v>
      </c>
      <c r="G1">
        <v>9.2948717948715051E-2</v>
      </c>
      <c r="H1">
        <v>105</v>
      </c>
      <c r="P1" t="s">
        <v>146</v>
      </c>
      <c r="S1">
        <v>0</v>
      </c>
      <c r="T1">
        <f t="shared" ref="T1:T40" si="0">ROUND(1+($A1-$S$1)/($S$2-$S$1)*10000,0)</f>
        <v>1</v>
      </c>
    </row>
    <row r="2" spans="1:20" x14ac:dyDescent="0.2">
      <c r="A2">
        <v>0</v>
      </c>
      <c r="B2">
        <v>105</v>
      </c>
      <c r="G2">
        <v>0.27884615384614514</v>
      </c>
      <c r="H2">
        <v>18</v>
      </c>
      <c r="S2">
        <v>2.6</v>
      </c>
      <c r="T2">
        <f t="shared" si="0"/>
        <v>1</v>
      </c>
    </row>
    <row r="3" spans="1:20" x14ac:dyDescent="0.2">
      <c r="A3">
        <v>0.1858974358974301</v>
      </c>
      <c r="B3">
        <v>105</v>
      </c>
      <c r="G3">
        <v>0.46474358974357521</v>
      </c>
      <c r="H3">
        <v>13</v>
      </c>
      <c r="T3">
        <f t="shared" si="0"/>
        <v>716</v>
      </c>
    </row>
    <row r="4" spans="1:20" x14ac:dyDescent="0.2">
      <c r="A4">
        <v>0.1858974358974301</v>
      </c>
      <c r="B4">
        <v>0</v>
      </c>
      <c r="G4">
        <v>0.65064102564100534</v>
      </c>
      <c r="H4">
        <v>7</v>
      </c>
      <c r="T4">
        <f t="shared" si="0"/>
        <v>716</v>
      </c>
    </row>
    <row r="5" spans="1:20" x14ac:dyDescent="0.2">
      <c r="A5">
        <v>0.1858974358974301</v>
      </c>
      <c r="B5">
        <v>18</v>
      </c>
      <c r="G5">
        <v>0.83653846153843547</v>
      </c>
      <c r="H5">
        <v>5</v>
      </c>
      <c r="P5" t="str">
        <f>"Server 2"</f>
        <v>Server 2</v>
      </c>
      <c r="T5">
        <f t="shared" si="0"/>
        <v>716</v>
      </c>
    </row>
    <row r="6" spans="1:20" x14ac:dyDescent="0.2">
      <c r="A6">
        <v>0.3717948717948602</v>
      </c>
      <c r="B6">
        <v>18</v>
      </c>
      <c r="G6">
        <v>1.0224358974358656</v>
      </c>
      <c r="H6">
        <v>1</v>
      </c>
      <c r="P6" t="s">
        <v>162</v>
      </c>
      <c r="T6">
        <f t="shared" si="0"/>
        <v>1431</v>
      </c>
    </row>
    <row r="7" spans="1:20" x14ac:dyDescent="0.2">
      <c r="A7">
        <v>0.3717948717948602</v>
      </c>
      <c r="B7">
        <v>0</v>
      </c>
      <c r="G7">
        <v>1.2083333333332957</v>
      </c>
      <c r="H7">
        <v>1</v>
      </c>
      <c r="P7" t="s">
        <v>147</v>
      </c>
      <c r="T7">
        <f t="shared" si="0"/>
        <v>1431</v>
      </c>
    </row>
    <row r="8" spans="1:20" x14ac:dyDescent="0.2">
      <c r="A8">
        <v>0.3717948717948602</v>
      </c>
      <c r="B8">
        <v>13</v>
      </c>
      <c r="G8">
        <v>1.3942307692307256</v>
      </c>
      <c r="H8">
        <v>0</v>
      </c>
      <c r="P8" t="s">
        <v>148</v>
      </c>
      <c r="T8">
        <f t="shared" si="0"/>
        <v>1431</v>
      </c>
    </row>
    <row r="9" spans="1:20" x14ac:dyDescent="0.2">
      <c r="A9">
        <v>0.55769230769229028</v>
      </c>
      <c r="B9">
        <v>13</v>
      </c>
      <c r="G9">
        <v>1.580128205128156</v>
      </c>
      <c r="H9">
        <v>0</v>
      </c>
      <c r="P9" t="s">
        <v>148</v>
      </c>
      <c r="T9">
        <f t="shared" si="0"/>
        <v>2146</v>
      </c>
    </row>
    <row r="10" spans="1:20" x14ac:dyDescent="0.2">
      <c r="A10">
        <v>0.55769230769229028</v>
      </c>
      <c r="B10">
        <v>0</v>
      </c>
      <c r="G10">
        <v>1.7660256410255859</v>
      </c>
      <c r="H10">
        <v>0</v>
      </c>
      <c r="T10">
        <f t="shared" si="0"/>
        <v>2146</v>
      </c>
    </row>
    <row r="11" spans="1:20" x14ac:dyDescent="0.2">
      <c r="A11">
        <v>0.55769230769229028</v>
      </c>
      <c r="B11">
        <v>7</v>
      </c>
      <c r="G11">
        <v>1.9519230769230163</v>
      </c>
      <c r="H11">
        <v>0</v>
      </c>
      <c r="P11" t="b">
        <v>0</v>
      </c>
      <c r="T11">
        <f t="shared" si="0"/>
        <v>2146</v>
      </c>
    </row>
    <row r="12" spans="1:20" x14ac:dyDescent="0.2">
      <c r="A12">
        <v>0.74358974358972041</v>
      </c>
      <c r="B12">
        <v>7</v>
      </c>
      <c r="G12">
        <v>2.1378205128204462</v>
      </c>
      <c r="H12">
        <v>0</v>
      </c>
      <c r="P12" t="b">
        <v>1</v>
      </c>
      <c r="Q12" t="b">
        <v>0</v>
      </c>
      <c r="T12">
        <f t="shared" si="0"/>
        <v>2861</v>
      </c>
    </row>
    <row r="13" spans="1:20" x14ac:dyDescent="0.2">
      <c r="A13">
        <v>0.74358974358972041</v>
      </c>
      <c r="B13">
        <v>0</v>
      </c>
      <c r="G13">
        <v>2.3237179487178761</v>
      </c>
      <c r="H13">
        <v>1</v>
      </c>
      <c r="P13" t="b">
        <v>1</v>
      </c>
      <c r="T13">
        <f t="shared" si="0"/>
        <v>2861</v>
      </c>
    </row>
    <row r="14" spans="1:20" x14ac:dyDescent="0.2">
      <c r="A14">
        <v>0.74358974358972041</v>
      </c>
      <c r="B14">
        <v>5</v>
      </c>
      <c r="P14" t="b">
        <v>1</v>
      </c>
      <c r="T14">
        <f t="shared" si="0"/>
        <v>2861</v>
      </c>
    </row>
    <row r="15" spans="1:20" x14ac:dyDescent="0.2">
      <c r="A15">
        <v>0.92948717948715054</v>
      </c>
      <c r="B15">
        <v>5</v>
      </c>
      <c r="P15" t="b">
        <v>1</v>
      </c>
      <c r="T15">
        <f t="shared" si="0"/>
        <v>3576</v>
      </c>
    </row>
    <row r="16" spans="1:20" x14ac:dyDescent="0.2">
      <c r="A16">
        <v>0.92948717948715054</v>
      </c>
      <c r="B16">
        <v>0</v>
      </c>
      <c r="P16" t="b">
        <v>1</v>
      </c>
      <c r="T16">
        <f t="shared" si="0"/>
        <v>3576</v>
      </c>
    </row>
    <row r="17" spans="1:20" x14ac:dyDescent="0.2">
      <c r="A17">
        <v>0.92948717948715054</v>
      </c>
      <c r="B17">
        <v>1</v>
      </c>
      <c r="P17" t="b">
        <v>1</v>
      </c>
      <c r="T17">
        <f t="shared" si="0"/>
        <v>3576</v>
      </c>
    </row>
    <row r="18" spans="1:20" x14ac:dyDescent="0.2">
      <c r="A18">
        <v>1.1153846153845806</v>
      </c>
      <c r="B18">
        <v>1</v>
      </c>
      <c r="P18" t="b">
        <v>1</v>
      </c>
      <c r="T18">
        <f t="shared" si="0"/>
        <v>4291</v>
      </c>
    </row>
    <row r="19" spans="1:20" x14ac:dyDescent="0.2">
      <c r="A19">
        <v>1.1153846153845806</v>
      </c>
      <c r="B19">
        <v>0</v>
      </c>
      <c r="P19" t="b">
        <v>1</v>
      </c>
      <c r="T19">
        <f t="shared" si="0"/>
        <v>4291</v>
      </c>
    </row>
    <row r="20" spans="1:20" x14ac:dyDescent="0.2">
      <c r="A20">
        <v>1.1153846153845806</v>
      </c>
      <c r="B20">
        <v>1</v>
      </c>
      <c r="P20" t="b">
        <v>1</v>
      </c>
      <c r="T20">
        <f t="shared" si="0"/>
        <v>4291</v>
      </c>
    </row>
    <row r="21" spans="1:20" x14ac:dyDescent="0.2">
      <c r="A21">
        <v>1.3012820512820107</v>
      </c>
      <c r="B21">
        <v>1</v>
      </c>
      <c r="P21" t="b">
        <v>1</v>
      </c>
      <c r="T21">
        <f t="shared" si="0"/>
        <v>5006</v>
      </c>
    </row>
    <row r="22" spans="1:20" x14ac:dyDescent="0.2">
      <c r="A22">
        <v>1.3012820512820107</v>
      </c>
      <c r="B22">
        <v>0</v>
      </c>
      <c r="P22" t="b">
        <v>1</v>
      </c>
      <c r="T22">
        <f t="shared" si="0"/>
        <v>5006</v>
      </c>
    </row>
    <row r="23" spans="1:20" x14ac:dyDescent="0.2">
      <c r="A23">
        <v>1.3012820512820107</v>
      </c>
      <c r="B23">
        <v>0</v>
      </c>
      <c r="P23" t="b">
        <v>1</v>
      </c>
      <c r="T23">
        <f t="shared" si="0"/>
        <v>5006</v>
      </c>
    </row>
    <row r="24" spans="1:20" x14ac:dyDescent="0.2">
      <c r="A24">
        <v>1.4871794871794408</v>
      </c>
      <c r="B24">
        <v>0</v>
      </c>
      <c r="P24" t="b">
        <v>1</v>
      </c>
      <c r="T24">
        <f t="shared" si="0"/>
        <v>5721</v>
      </c>
    </row>
    <row r="25" spans="1:20" x14ac:dyDescent="0.2">
      <c r="A25">
        <v>1.4871794871794408</v>
      </c>
      <c r="B25">
        <v>0</v>
      </c>
      <c r="T25">
        <f t="shared" si="0"/>
        <v>5721</v>
      </c>
    </row>
    <row r="26" spans="1:20" x14ac:dyDescent="0.2">
      <c r="A26">
        <v>1.4871794871794408</v>
      </c>
      <c r="B26">
        <v>0</v>
      </c>
      <c r="T26">
        <f t="shared" si="0"/>
        <v>5721</v>
      </c>
    </row>
    <row r="27" spans="1:20" x14ac:dyDescent="0.2">
      <c r="A27">
        <v>1.6730769230768709</v>
      </c>
      <c r="B27">
        <v>0</v>
      </c>
      <c r="T27">
        <f t="shared" si="0"/>
        <v>6436</v>
      </c>
    </row>
    <row r="28" spans="1:20" x14ac:dyDescent="0.2">
      <c r="A28">
        <v>1.6730769230768709</v>
      </c>
      <c r="B28">
        <v>0</v>
      </c>
      <c r="T28">
        <f t="shared" si="0"/>
        <v>6436</v>
      </c>
    </row>
    <row r="29" spans="1:20" x14ac:dyDescent="0.2">
      <c r="A29">
        <v>1.6730769230768709</v>
      </c>
      <c r="B29">
        <v>0</v>
      </c>
      <c r="T29">
        <f t="shared" si="0"/>
        <v>6436</v>
      </c>
    </row>
    <row r="30" spans="1:20" x14ac:dyDescent="0.2">
      <c r="A30">
        <v>1.8589743589743011</v>
      </c>
      <c r="B30">
        <v>0</v>
      </c>
      <c r="T30">
        <f t="shared" si="0"/>
        <v>7151</v>
      </c>
    </row>
    <row r="31" spans="1:20" x14ac:dyDescent="0.2">
      <c r="A31">
        <v>1.8589743589743011</v>
      </c>
      <c r="B31">
        <v>0</v>
      </c>
      <c r="T31">
        <f t="shared" si="0"/>
        <v>7151</v>
      </c>
    </row>
    <row r="32" spans="1:20" x14ac:dyDescent="0.2">
      <c r="A32">
        <v>1.8589743589743011</v>
      </c>
      <c r="B32">
        <v>0</v>
      </c>
      <c r="T32">
        <f t="shared" si="0"/>
        <v>7151</v>
      </c>
    </row>
    <row r="33" spans="1:20" x14ac:dyDescent="0.2">
      <c r="A33">
        <v>2.0448717948717312</v>
      </c>
      <c r="B33">
        <v>0</v>
      </c>
      <c r="P33" t="b">
        <v>1</v>
      </c>
      <c r="T33">
        <f t="shared" si="0"/>
        <v>7866</v>
      </c>
    </row>
    <row r="34" spans="1:20" x14ac:dyDescent="0.2">
      <c r="A34">
        <v>2.0448717948717312</v>
      </c>
      <c r="B34">
        <v>0</v>
      </c>
      <c r="P34" t="b">
        <v>0</v>
      </c>
      <c r="T34">
        <f t="shared" si="0"/>
        <v>7866</v>
      </c>
    </row>
    <row r="35" spans="1:20" x14ac:dyDescent="0.2">
      <c r="A35">
        <v>2.0448717948717312</v>
      </c>
      <c r="B35">
        <v>0</v>
      </c>
      <c r="T35">
        <f t="shared" si="0"/>
        <v>7866</v>
      </c>
    </row>
    <row r="36" spans="1:20" x14ac:dyDescent="0.2">
      <c r="A36">
        <v>2.2307692307691611</v>
      </c>
      <c r="B36">
        <v>0</v>
      </c>
      <c r="T36">
        <f t="shared" si="0"/>
        <v>8581</v>
      </c>
    </row>
    <row r="37" spans="1:20" x14ac:dyDescent="0.2">
      <c r="A37">
        <v>2.2307692307691611</v>
      </c>
      <c r="B37">
        <v>0</v>
      </c>
      <c r="T37">
        <f t="shared" si="0"/>
        <v>8581</v>
      </c>
    </row>
    <row r="38" spans="1:20" x14ac:dyDescent="0.2">
      <c r="A38">
        <v>2.2307692307691611</v>
      </c>
      <c r="B38">
        <v>1</v>
      </c>
      <c r="T38">
        <f t="shared" si="0"/>
        <v>8581</v>
      </c>
    </row>
    <row r="39" spans="1:20" x14ac:dyDescent="0.2">
      <c r="A39">
        <v>2.4166666666665915</v>
      </c>
      <c r="B39">
        <v>1</v>
      </c>
      <c r="T39">
        <f t="shared" si="0"/>
        <v>9296</v>
      </c>
    </row>
    <row r="40" spans="1:20" x14ac:dyDescent="0.2">
      <c r="A40">
        <v>2.4166666666665915</v>
      </c>
      <c r="B40">
        <v>0</v>
      </c>
      <c r="T40">
        <f t="shared" si="0"/>
        <v>9296</v>
      </c>
    </row>
    <row r="51" spans="16:16" x14ac:dyDescent="0.2">
      <c r="P51" t="b">
        <v>0</v>
      </c>
    </row>
    <row r="52" spans="16:16" x14ac:dyDescent="0.2">
      <c r="P52" t="s">
        <v>148</v>
      </c>
    </row>
    <row r="53" spans="16:16" x14ac:dyDescent="0.2">
      <c r="P53" t="b">
        <v>0</v>
      </c>
    </row>
    <row r="54" spans="16:16" x14ac:dyDescent="0.2">
      <c r="P54" t="s">
        <v>148</v>
      </c>
    </row>
    <row r="55" spans="16:16" x14ac:dyDescent="0.2">
      <c r="P55" t="b">
        <v>0</v>
      </c>
    </row>
    <row r="56" spans="16:16" x14ac:dyDescent="0.2">
      <c r="P56" t="s">
        <v>148</v>
      </c>
    </row>
    <row r="57" spans="16:16" x14ac:dyDescent="0.2">
      <c r="P57" t="b">
        <v>1</v>
      </c>
    </row>
    <row r="58" spans="16:16" x14ac:dyDescent="0.2">
      <c r="P58" t="b">
        <v>0</v>
      </c>
    </row>
    <row r="59" spans="16:16" x14ac:dyDescent="0.2">
      <c r="P59" t="b">
        <v>0</v>
      </c>
    </row>
    <row r="60" spans="16:16" x14ac:dyDescent="0.2">
      <c r="P60">
        <v>-1</v>
      </c>
    </row>
    <row r="61" spans="16:16" x14ac:dyDescent="0.2">
      <c r="P61" t="b">
        <v>0</v>
      </c>
    </row>
    <row r="70" spans="16:16" x14ac:dyDescent="0.2">
      <c r="P70" t="b">
        <v>0</v>
      </c>
    </row>
    <row r="71" spans="16:16" x14ac:dyDescent="0.2">
      <c r="P71" t="b">
        <v>1</v>
      </c>
    </row>
    <row r="72" spans="16:16" x14ac:dyDescent="0.2">
      <c r="P72" t="b">
        <v>0</v>
      </c>
    </row>
    <row r="73" spans="16:16" x14ac:dyDescent="0.2">
      <c r="P73" t="b">
        <v>0</v>
      </c>
    </row>
    <row r="101" spans="16:16" x14ac:dyDescent="0.2">
      <c r="P101">
        <v>0</v>
      </c>
    </row>
    <row r="106" spans="16:16" x14ac:dyDescent="0.2">
      <c r="P106" t="b">
        <v>1</v>
      </c>
    </row>
    <row r="107" spans="16:16" x14ac:dyDescent="0.2">
      <c r="P107" t="b">
        <v>0</v>
      </c>
    </row>
    <row r="108" spans="16:16" x14ac:dyDescent="0.2">
      <c r="P108" t="b">
        <v>0</v>
      </c>
    </row>
    <row r="109" spans="16:16" x14ac:dyDescent="0.2">
      <c r="P109" t="b">
        <v>0</v>
      </c>
    </row>
    <row r="110" spans="16:16" x14ac:dyDescent="0.2">
      <c r="P110" t="b">
        <v>0</v>
      </c>
    </row>
    <row r="111" spans="16:16" x14ac:dyDescent="0.2">
      <c r="P111" t="b">
        <v>0</v>
      </c>
    </row>
    <row r="112" spans="16:16" x14ac:dyDescent="0.2">
      <c r="P112" t="b">
        <v>0</v>
      </c>
    </row>
    <row r="113" spans="16:16" x14ac:dyDescent="0.2">
      <c r="P113" t="b">
        <v>0</v>
      </c>
    </row>
    <row r="115" spans="16:16" x14ac:dyDescent="0.2">
      <c r="P115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8"/>
  <sheetViews>
    <sheetView workbookViewId="0"/>
  </sheetViews>
  <sheetFormatPr defaultRowHeight="14.25" x14ac:dyDescent="0.2"/>
  <sheetData>
    <row r="1" spans="1:16" x14ac:dyDescent="0.2">
      <c r="A1">
        <v>0</v>
      </c>
      <c r="B1">
        <v>0</v>
      </c>
      <c r="C1">
        <v>0</v>
      </c>
      <c r="P1" t="s">
        <v>167</v>
      </c>
    </row>
    <row r="2" spans="1:16" x14ac:dyDescent="0.2">
      <c r="A2">
        <v>0</v>
      </c>
      <c r="B2">
        <v>103</v>
      </c>
      <c r="C2">
        <v>94</v>
      </c>
      <c r="P2" t="s">
        <v>166</v>
      </c>
    </row>
    <row r="3" spans="1:16" x14ac:dyDescent="0.2">
      <c r="A3">
        <v>0.13425925925925508</v>
      </c>
      <c r="B3">
        <v>103</v>
      </c>
      <c r="C3">
        <v>94</v>
      </c>
    </row>
    <row r="4" spans="1:16" x14ac:dyDescent="0.2">
      <c r="A4">
        <v>0.13425925925925508</v>
      </c>
      <c r="B4">
        <v>12</v>
      </c>
      <c r="C4">
        <v>16</v>
      </c>
    </row>
    <row r="5" spans="1:16" x14ac:dyDescent="0.2">
      <c r="A5">
        <v>0.26851851851851016</v>
      </c>
      <c r="B5">
        <v>12</v>
      </c>
      <c r="C5">
        <v>16</v>
      </c>
      <c r="P5" t="str">
        <f>"Two Server Histogram"</f>
        <v>Two Server Histogram</v>
      </c>
    </row>
    <row r="6" spans="1:16" x14ac:dyDescent="0.2">
      <c r="A6">
        <v>0.26851851851851016</v>
      </c>
      <c r="B6">
        <v>11</v>
      </c>
      <c r="C6">
        <v>16</v>
      </c>
    </row>
    <row r="7" spans="1:16" x14ac:dyDescent="0.2">
      <c r="A7">
        <v>0.40277777777776524</v>
      </c>
      <c r="B7">
        <v>11</v>
      </c>
      <c r="C7">
        <v>16</v>
      </c>
      <c r="P7" t="s">
        <v>147</v>
      </c>
    </row>
    <row r="8" spans="1:16" x14ac:dyDescent="0.2">
      <c r="A8">
        <v>0.40277777777776524</v>
      </c>
      <c r="B8">
        <v>9</v>
      </c>
      <c r="C8">
        <v>9</v>
      </c>
      <c r="P8" t="s">
        <v>148</v>
      </c>
    </row>
    <row r="9" spans="1:16" x14ac:dyDescent="0.2">
      <c r="A9">
        <v>0.53703703703702033</v>
      </c>
      <c r="B9">
        <v>9</v>
      </c>
      <c r="C9">
        <v>9</v>
      </c>
      <c r="P9" t="s">
        <v>148</v>
      </c>
    </row>
    <row r="10" spans="1:16" x14ac:dyDescent="0.2">
      <c r="A10">
        <v>0.53703703703702033</v>
      </c>
      <c r="B10">
        <v>3</v>
      </c>
      <c r="C10">
        <v>6</v>
      </c>
    </row>
    <row r="11" spans="1:16" x14ac:dyDescent="0.2">
      <c r="A11">
        <v>0.67129629629627541</v>
      </c>
      <c r="B11">
        <v>3</v>
      </c>
      <c r="C11">
        <v>6</v>
      </c>
    </row>
    <row r="12" spans="1:16" x14ac:dyDescent="0.2">
      <c r="A12">
        <v>0.67129629629627541</v>
      </c>
      <c r="B12">
        <v>4</v>
      </c>
      <c r="C12">
        <v>3</v>
      </c>
    </row>
    <row r="13" spans="1:16" x14ac:dyDescent="0.2">
      <c r="A13">
        <v>0.80555555555553049</v>
      </c>
      <c r="B13">
        <v>4</v>
      </c>
      <c r="C13">
        <v>3</v>
      </c>
    </row>
    <row r="14" spans="1:16" x14ac:dyDescent="0.2">
      <c r="A14">
        <v>0.80555555555553049</v>
      </c>
      <c r="B14">
        <v>3</v>
      </c>
      <c r="C14">
        <v>2</v>
      </c>
    </row>
    <row r="15" spans="1:16" x14ac:dyDescent="0.2">
      <c r="A15">
        <v>0.93981481481478557</v>
      </c>
      <c r="B15">
        <v>3</v>
      </c>
      <c r="C15">
        <v>2</v>
      </c>
    </row>
    <row r="16" spans="1:16" x14ac:dyDescent="0.2">
      <c r="A16">
        <v>0.93981481481478557</v>
      </c>
      <c r="B16">
        <v>2</v>
      </c>
      <c r="C16">
        <v>0</v>
      </c>
    </row>
    <row r="17" spans="1:3" x14ac:dyDescent="0.2">
      <c r="A17">
        <v>1.0740740740740407</v>
      </c>
      <c r="B17">
        <v>2</v>
      </c>
      <c r="C17">
        <v>0</v>
      </c>
    </row>
    <row r="18" spans="1:3" x14ac:dyDescent="0.2">
      <c r="A18">
        <v>1.0740740740740407</v>
      </c>
      <c r="B18">
        <v>0</v>
      </c>
      <c r="C18">
        <v>3</v>
      </c>
    </row>
    <row r="19" spans="1:3" x14ac:dyDescent="0.2">
      <c r="A19">
        <v>1.2083333333332957</v>
      </c>
      <c r="B19">
        <v>0</v>
      </c>
      <c r="C19">
        <v>3</v>
      </c>
    </row>
    <row r="20" spans="1:3" x14ac:dyDescent="0.2">
      <c r="A20">
        <v>1.2083333333332957</v>
      </c>
      <c r="B20">
        <v>0</v>
      </c>
      <c r="C20">
        <v>1</v>
      </c>
    </row>
    <row r="21" spans="1:3" x14ac:dyDescent="0.2">
      <c r="A21">
        <v>1.3425925925925508</v>
      </c>
      <c r="B21">
        <v>0</v>
      </c>
      <c r="C21">
        <v>1</v>
      </c>
    </row>
    <row r="22" spans="1:3" x14ac:dyDescent="0.2">
      <c r="A22">
        <v>1.3425925925925508</v>
      </c>
      <c r="B22">
        <v>1</v>
      </c>
      <c r="C22">
        <v>0</v>
      </c>
    </row>
    <row r="23" spans="1:3" x14ac:dyDescent="0.2">
      <c r="A23">
        <v>1.4768518518518059</v>
      </c>
      <c r="B23">
        <v>1</v>
      </c>
      <c r="C23">
        <v>0</v>
      </c>
    </row>
    <row r="24" spans="1:3" x14ac:dyDescent="0.2">
      <c r="A24">
        <v>1.4768518518518059</v>
      </c>
      <c r="B24">
        <v>0</v>
      </c>
      <c r="C24">
        <v>0</v>
      </c>
    </row>
    <row r="25" spans="1:3" x14ac:dyDescent="0.2">
      <c r="A25">
        <v>1.611111111111061</v>
      </c>
      <c r="B25">
        <v>0</v>
      </c>
      <c r="C25">
        <v>0</v>
      </c>
    </row>
    <row r="26" spans="1:3" x14ac:dyDescent="0.2">
      <c r="A26">
        <v>1.611111111111061</v>
      </c>
      <c r="B26">
        <v>2</v>
      </c>
      <c r="C26">
        <v>0</v>
      </c>
    </row>
    <row r="27" spans="1:3" x14ac:dyDescent="0.2">
      <c r="A27">
        <v>1.7453703703703161</v>
      </c>
      <c r="B27">
        <v>2</v>
      </c>
      <c r="C27">
        <v>0</v>
      </c>
    </row>
    <row r="28" spans="1:3" x14ac:dyDescent="0.2">
      <c r="A28">
        <v>1.7453703703703161</v>
      </c>
      <c r="B28">
        <v>0</v>
      </c>
      <c r="C28">
        <v>0</v>
      </c>
    </row>
    <row r="29" spans="1:3" x14ac:dyDescent="0.2">
      <c r="A29">
        <v>1.8796296296295711</v>
      </c>
      <c r="B29">
        <v>0</v>
      </c>
      <c r="C29">
        <v>0</v>
      </c>
    </row>
    <row r="30" spans="1:3" x14ac:dyDescent="0.2">
      <c r="A30">
        <v>1.8796296296295711</v>
      </c>
      <c r="B30">
        <v>1</v>
      </c>
      <c r="C30">
        <v>0</v>
      </c>
    </row>
    <row r="31" spans="1:3" x14ac:dyDescent="0.2">
      <c r="A31">
        <v>2.0138888888888262</v>
      </c>
      <c r="B31">
        <v>1</v>
      </c>
      <c r="C31">
        <v>0</v>
      </c>
    </row>
    <row r="32" spans="1:3" x14ac:dyDescent="0.2">
      <c r="A32">
        <v>2.0138888888888262</v>
      </c>
      <c r="B32">
        <v>0</v>
      </c>
      <c r="C32">
        <v>0</v>
      </c>
    </row>
    <row r="33" spans="1:16" x14ac:dyDescent="0.2">
      <c r="A33">
        <v>2.1481481481480813</v>
      </c>
      <c r="B33">
        <v>0</v>
      </c>
      <c r="C33">
        <v>0</v>
      </c>
      <c r="P33" t="b">
        <v>1</v>
      </c>
    </row>
    <row r="34" spans="1:16" x14ac:dyDescent="0.2">
      <c r="A34">
        <v>2.1481481481480813</v>
      </c>
      <c r="B34">
        <v>0</v>
      </c>
      <c r="C34">
        <v>0</v>
      </c>
      <c r="P34" t="b">
        <v>0</v>
      </c>
    </row>
    <row r="35" spans="1:16" x14ac:dyDescent="0.2">
      <c r="A35">
        <v>2.2824074074073364</v>
      </c>
      <c r="B35">
        <v>0</v>
      </c>
      <c r="C35">
        <v>0</v>
      </c>
    </row>
    <row r="36" spans="1:16" x14ac:dyDescent="0.2">
      <c r="A36">
        <v>2.2824074074073364</v>
      </c>
      <c r="B36">
        <v>0</v>
      </c>
      <c r="C36">
        <v>1</v>
      </c>
    </row>
    <row r="37" spans="1:16" x14ac:dyDescent="0.2">
      <c r="A37">
        <v>2.4166666666665915</v>
      </c>
      <c r="B37">
        <v>0</v>
      </c>
      <c r="C37">
        <v>1</v>
      </c>
    </row>
    <row r="38" spans="1:16" x14ac:dyDescent="0.2">
      <c r="A38">
        <v>2.4166666666665915</v>
      </c>
      <c r="B38">
        <v>0</v>
      </c>
      <c r="C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X2368"/>
  <sheetViews>
    <sheetView zoomScaleNormal="100" workbookViewId="0">
      <pane ySplit="4" topLeftCell="A65" activePane="bottomLeft" state="frozen"/>
      <selection pane="bottomLeft" activeCell="D14" sqref="D14"/>
    </sheetView>
  </sheetViews>
  <sheetFormatPr defaultRowHeight="15" x14ac:dyDescent="0.25"/>
  <cols>
    <col min="1" max="1" width="7.125" style="107" customWidth="1"/>
    <col min="2" max="2" width="8.25" style="94" customWidth="1"/>
    <col min="3" max="3" width="8.75" style="94" customWidth="1"/>
    <col min="4" max="4" width="7.875" style="94" customWidth="1"/>
    <col min="5" max="5" width="7.375" style="94" customWidth="1"/>
    <col min="6" max="6" width="8.5" style="94" customWidth="1"/>
    <col min="7" max="7" width="7" style="94" customWidth="1"/>
    <col min="8" max="8" width="6" style="94" customWidth="1"/>
    <col min="9" max="9" width="6.5" style="94" customWidth="1"/>
    <col min="10" max="11" width="7.625" style="94" customWidth="1"/>
    <col min="12" max="12" width="6" style="94" customWidth="1"/>
    <col min="13" max="13" width="7.625" style="18" customWidth="1"/>
    <col min="14" max="14" width="7.75" style="19" customWidth="1"/>
    <col min="15" max="15" width="8.5" style="94" customWidth="1"/>
    <col min="16" max="16" width="7.75" style="94" customWidth="1"/>
    <col min="17" max="17" width="14.25" style="94" customWidth="1"/>
    <col min="18" max="18" width="13.375" style="94" customWidth="1"/>
    <col min="19" max="19" width="11.75" style="94" customWidth="1"/>
    <col min="20" max="20" width="13.75" style="94" customWidth="1"/>
    <col min="21" max="21" width="13.125" style="94" customWidth="1"/>
    <col min="22" max="22" width="13.875" style="94" customWidth="1"/>
    <col min="23" max="23" width="9" style="94"/>
    <col min="24" max="24" width="13.5" style="94" customWidth="1"/>
    <col min="25" max="16384" width="9" style="94"/>
  </cols>
  <sheetData>
    <row r="1" spans="1:23" ht="25.5" x14ac:dyDescent="0.25">
      <c r="A1" s="108"/>
      <c r="B1" s="109"/>
      <c r="C1" s="109"/>
      <c r="D1" s="109"/>
      <c r="E1" s="109"/>
      <c r="F1" s="110" t="s">
        <v>212</v>
      </c>
      <c r="G1" s="109"/>
      <c r="H1" s="109"/>
      <c r="I1" s="109"/>
      <c r="J1" s="109"/>
      <c r="K1" s="109"/>
      <c r="L1" s="109"/>
      <c r="M1" s="104"/>
      <c r="N1" s="104"/>
      <c r="O1" s="104"/>
      <c r="P1" s="104"/>
    </row>
    <row r="2" spans="1:23" x14ac:dyDescent="0.25">
      <c r="A2" s="108"/>
      <c r="B2" s="109"/>
      <c r="C2" s="109"/>
      <c r="D2" s="109"/>
      <c r="E2" s="109"/>
      <c r="F2" s="109"/>
      <c r="G2" s="109"/>
      <c r="H2" s="109" t="s">
        <v>213</v>
      </c>
      <c r="I2" s="109"/>
      <c r="J2" s="109"/>
      <c r="K2" s="109"/>
      <c r="L2" s="109"/>
      <c r="M2" s="104"/>
      <c r="N2" s="104"/>
      <c r="O2" s="104"/>
      <c r="P2" s="104"/>
    </row>
    <row r="3" spans="1:23" ht="30" hidden="1" x14ac:dyDescent="0.25">
      <c r="A3" s="111"/>
      <c r="B3" s="112" t="s">
        <v>10</v>
      </c>
      <c r="C3" s="112" t="s">
        <v>24</v>
      </c>
      <c r="D3" s="112" t="s">
        <v>56</v>
      </c>
      <c r="E3" s="113" t="s">
        <v>11</v>
      </c>
      <c r="F3" s="113" t="s">
        <v>19</v>
      </c>
      <c r="G3" s="105" t="s">
        <v>12</v>
      </c>
      <c r="H3" s="114" t="s">
        <v>13</v>
      </c>
      <c r="I3" s="115" t="s">
        <v>14</v>
      </c>
      <c r="J3" s="113" t="s">
        <v>15</v>
      </c>
      <c r="K3" s="113" t="s">
        <v>16</v>
      </c>
      <c r="L3" s="113" t="s">
        <v>127</v>
      </c>
      <c r="M3" s="116" t="s">
        <v>17</v>
      </c>
      <c r="N3" s="117" t="s">
        <v>18</v>
      </c>
      <c r="O3" s="97" t="s">
        <v>169</v>
      </c>
      <c r="P3" s="97" t="s">
        <v>170</v>
      </c>
    </row>
    <row r="4" spans="1:23" ht="55.5" customHeight="1" x14ac:dyDescent="0.3">
      <c r="A4" s="133" t="s">
        <v>75</v>
      </c>
      <c r="B4" s="134" t="s">
        <v>23</v>
      </c>
      <c r="C4" s="134" t="s">
        <v>26</v>
      </c>
      <c r="D4" s="135" t="s">
        <v>57</v>
      </c>
      <c r="E4" s="135" t="s">
        <v>20</v>
      </c>
      <c r="F4" s="135" t="s">
        <v>193</v>
      </c>
      <c r="G4" s="134" t="s">
        <v>0</v>
      </c>
      <c r="H4" s="136" t="s">
        <v>1</v>
      </c>
      <c r="I4" s="137" t="s">
        <v>2</v>
      </c>
      <c r="J4" s="135" t="s">
        <v>3</v>
      </c>
      <c r="K4" s="135" t="s">
        <v>4</v>
      </c>
      <c r="L4" s="135" t="s">
        <v>128</v>
      </c>
      <c r="M4" s="134" t="s">
        <v>194</v>
      </c>
      <c r="N4" s="134" t="s">
        <v>195</v>
      </c>
      <c r="O4" s="134" t="s">
        <v>196</v>
      </c>
      <c r="P4" s="134" t="s">
        <v>197</v>
      </c>
      <c r="Q4" s="95"/>
      <c r="S4" s="53" t="s">
        <v>137</v>
      </c>
      <c r="T4" s="99"/>
      <c r="U4" s="131" t="s">
        <v>191</v>
      </c>
      <c r="V4" s="118"/>
      <c r="W4" s="118"/>
    </row>
    <row r="5" spans="1:23" hidden="1" x14ac:dyDescent="0.25">
      <c r="A5" s="146"/>
      <c r="B5" s="134"/>
      <c r="C5" s="134"/>
      <c r="D5" s="134"/>
      <c r="E5" s="135"/>
      <c r="F5" s="135"/>
      <c r="G5" s="134"/>
      <c r="H5" s="136"/>
      <c r="I5" s="137"/>
      <c r="J5" s="135">
        <v>0</v>
      </c>
      <c r="K5" s="135">
        <v>0</v>
      </c>
      <c r="L5" s="135"/>
      <c r="M5" s="138">
        <v>0</v>
      </c>
      <c r="N5" s="138">
        <v>0</v>
      </c>
      <c r="O5" s="138">
        <f t="shared" ref="O5:O68" si="0">IF(AND(D5&gt;0,G5="S1"),D5,0)</f>
        <v>0</v>
      </c>
      <c r="P5" s="138">
        <f t="shared" ref="P5:P68" si="1">IF(AND(D5&gt;0,G5="S2"),D5,0)</f>
        <v>0</v>
      </c>
      <c r="Q5" s="138"/>
    </row>
    <row r="6" spans="1:23" x14ac:dyDescent="0.25">
      <c r="A6" s="132">
        <v>1</v>
      </c>
      <c r="B6" s="165">
        <v>0</v>
      </c>
      <c r="C6" s="165">
        <f>B6</f>
        <v>0</v>
      </c>
      <c r="D6" s="165">
        <v>0</v>
      </c>
      <c r="E6" s="165">
        <v>2.4166666666665915</v>
      </c>
      <c r="F6" s="165">
        <f>C6+E6+D6</f>
        <v>2.4166666666665915</v>
      </c>
      <c r="G6" s="165" t="str">
        <f t="shared" ref="G6:G69" ca="1" si="2">IF((OR(E6=F6,(AND(F6&gt;F5,F6&gt;F4)))),"S"&amp;RANDBETWEEN(1,2),IF((G5="S1"),"S2","S1"))</f>
        <v>S1</v>
      </c>
      <c r="H6" s="185">
        <f ca="1">IF((G6="S1"),E6,"IDLE")</f>
        <v>2.4166666666665915</v>
      </c>
      <c r="I6" s="186" t="str">
        <f ca="1">IF((G6="S2"),E6,"IDLE")</f>
        <v>IDLE</v>
      </c>
      <c r="J6" s="165">
        <f ca="1">IF((G6="S1"),E6+C6,J5)</f>
        <v>2.4166666666665915</v>
      </c>
      <c r="K6" s="165">
        <f ca="1">IF((G6="S2"),E6+C6,K5)</f>
        <v>0</v>
      </c>
      <c r="L6" s="165">
        <f>D6+E6</f>
        <v>2.4166666666665915</v>
      </c>
      <c r="M6" s="165">
        <f t="shared" ref="M6:N37" ca="1" si="3">IF(H6="IDLE",0,H6)</f>
        <v>2.4166666666665915</v>
      </c>
      <c r="N6" s="165">
        <f t="shared" ca="1" si="3"/>
        <v>0</v>
      </c>
      <c r="O6" s="165">
        <f t="shared" ca="1" si="0"/>
        <v>0</v>
      </c>
      <c r="P6" s="165">
        <f t="shared" ca="1" si="1"/>
        <v>0</v>
      </c>
      <c r="Q6" s="138"/>
      <c r="S6" s="94" t="s">
        <v>173</v>
      </c>
      <c r="T6" s="94" t="s">
        <v>172</v>
      </c>
      <c r="U6" s="99" t="s">
        <v>93</v>
      </c>
      <c r="V6" s="99" t="s">
        <v>94</v>
      </c>
    </row>
    <row r="7" spans="1:23" x14ac:dyDescent="0.25">
      <c r="A7" s="132">
        <v>2</v>
      </c>
      <c r="B7" s="165">
        <v>0.38333333333328667</v>
      </c>
      <c r="C7" s="165">
        <f>B7+C6</f>
        <v>0.38333333333328667</v>
      </c>
      <c r="D7" s="165">
        <v>0</v>
      </c>
      <c r="E7" s="165">
        <v>0.28333333333335098</v>
      </c>
      <c r="F7" s="165">
        <f t="shared" ref="F7:F70" si="4">C7+E7+D7</f>
        <v>0.66666666666663765</v>
      </c>
      <c r="G7" s="165" t="str">
        <f t="shared" ca="1" si="2"/>
        <v>S2</v>
      </c>
      <c r="H7" s="185" t="str">
        <f t="shared" ref="H7:H70" ca="1" si="5">IF((G7="S1"),E7,"IDLE")</f>
        <v>IDLE</v>
      </c>
      <c r="I7" s="186">
        <f t="shared" ref="I7:I70" ca="1" si="6">IF((G7="S2"),E7,"IDLE")</f>
        <v>0.28333333333335098</v>
      </c>
      <c r="J7" s="165">
        <f t="shared" ref="J7:J70" ca="1" si="7">IF((G7="S1"),E7+C7,J6)</f>
        <v>2.4166666666665915</v>
      </c>
      <c r="K7" s="165">
        <f t="shared" ref="K7:K70" ca="1" si="8">IF((G7="S2"),E7+C7,K6)</f>
        <v>0.66666666666663765</v>
      </c>
      <c r="L7" s="165">
        <f t="shared" ref="L7:L70" si="9">D7+E7</f>
        <v>0.28333333333335098</v>
      </c>
      <c r="M7" s="165">
        <f t="shared" ca="1" si="3"/>
        <v>0</v>
      </c>
      <c r="N7" s="165">
        <f t="shared" ca="1" si="3"/>
        <v>0.28333333333335098</v>
      </c>
      <c r="O7" s="165">
        <f t="shared" ca="1" si="0"/>
        <v>0</v>
      </c>
      <c r="P7" s="165">
        <f t="shared" ca="1" si="1"/>
        <v>0</v>
      </c>
      <c r="Q7" s="138"/>
      <c r="S7" s="94" t="s">
        <v>116</v>
      </c>
      <c r="U7" s="96">
        <f ca="1">H157+I157</f>
        <v>150</v>
      </c>
      <c r="V7" s="94" t="s">
        <v>154</v>
      </c>
    </row>
    <row r="8" spans="1:23" x14ac:dyDescent="0.25">
      <c r="A8" s="132">
        <v>3</v>
      </c>
      <c r="B8" s="165">
        <v>2.6166666666667027</v>
      </c>
      <c r="C8" s="165">
        <f>B8+C7</f>
        <v>2.9999999999999893</v>
      </c>
      <c r="D8" s="165">
        <f ca="1">IF(AND(G6="S1",F6&gt;C8,G7="S2",F7&gt;C8),(MIN(F6:F7)-C8),0)</f>
        <v>0</v>
      </c>
      <c r="E8" s="165">
        <v>1.2499999999999556</v>
      </c>
      <c r="F8" s="165">
        <f t="shared" ca="1" si="4"/>
        <v>4.2499999999999449</v>
      </c>
      <c r="G8" s="165" t="str">
        <f t="shared" ca="1" si="2"/>
        <v>S1</v>
      </c>
      <c r="H8" s="185">
        <f t="shared" ca="1" si="5"/>
        <v>1.2499999999999556</v>
      </c>
      <c r="I8" s="186" t="str">
        <f t="shared" ca="1" si="6"/>
        <v>IDLE</v>
      </c>
      <c r="J8" s="165">
        <f t="shared" ca="1" si="7"/>
        <v>4.2499999999999449</v>
      </c>
      <c r="K8" s="165">
        <f t="shared" ca="1" si="8"/>
        <v>0.66666666666663765</v>
      </c>
      <c r="L8" s="165">
        <f t="shared" ca="1" si="9"/>
        <v>1.2499999999999556</v>
      </c>
      <c r="M8" s="165">
        <f t="shared" ca="1" si="3"/>
        <v>1.2499999999999556</v>
      </c>
      <c r="N8" s="165">
        <f t="shared" ca="1" si="3"/>
        <v>0</v>
      </c>
      <c r="O8" s="165">
        <f t="shared" ca="1" si="0"/>
        <v>0</v>
      </c>
      <c r="P8" s="165">
        <f t="shared" ca="1" si="1"/>
        <v>0</v>
      </c>
      <c r="Q8" s="138"/>
      <c r="S8" s="94" t="s">
        <v>118</v>
      </c>
      <c r="U8" s="96">
        <f>C156</f>
        <v>125.98333333333331</v>
      </c>
      <c r="V8" s="94" t="s">
        <v>99</v>
      </c>
    </row>
    <row r="9" spans="1:23" x14ac:dyDescent="0.25">
      <c r="A9" s="132">
        <v>4</v>
      </c>
      <c r="B9" s="165">
        <v>3.4166666666666679</v>
      </c>
      <c r="C9" s="165">
        <f>B9+C8</f>
        <v>6.4166666666666572</v>
      </c>
      <c r="D9" s="165">
        <f t="shared" ref="D9:D72" ca="1" si="10">IF(AND(G7="S1",F7&gt;C9,G8="S2",F8&gt;C9),(MIN(F7:F8)-C9),0)</f>
        <v>0</v>
      </c>
      <c r="E9" s="165">
        <v>1.666666666666714</v>
      </c>
      <c r="F9" s="165">
        <f t="shared" ca="1" si="4"/>
        <v>8.0833333333333712</v>
      </c>
      <c r="G9" s="165" t="str">
        <f t="shared" ca="1" si="2"/>
        <v>S1</v>
      </c>
      <c r="H9" s="185">
        <f t="shared" ca="1" si="5"/>
        <v>1.666666666666714</v>
      </c>
      <c r="I9" s="186" t="str">
        <f t="shared" ca="1" si="6"/>
        <v>IDLE</v>
      </c>
      <c r="J9" s="165">
        <f t="shared" ca="1" si="7"/>
        <v>8.0833333333333712</v>
      </c>
      <c r="K9" s="165">
        <f t="shared" ca="1" si="8"/>
        <v>0.66666666666663765</v>
      </c>
      <c r="L9" s="165">
        <f t="shared" ca="1" si="9"/>
        <v>1.666666666666714</v>
      </c>
      <c r="M9" s="165">
        <f t="shared" ca="1" si="3"/>
        <v>1.666666666666714</v>
      </c>
      <c r="N9" s="165">
        <f t="shared" ca="1" si="3"/>
        <v>0</v>
      </c>
      <c r="O9" s="165">
        <f t="shared" ca="1" si="0"/>
        <v>0</v>
      </c>
      <c r="P9" s="165">
        <f t="shared" ca="1" si="1"/>
        <v>0</v>
      </c>
      <c r="Q9" s="138"/>
      <c r="S9" s="94" t="s">
        <v>117</v>
      </c>
      <c r="U9" s="96">
        <f ca="1">F156+D156</f>
        <v>128.81666666666683</v>
      </c>
      <c r="V9" s="94" t="s">
        <v>99</v>
      </c>
    </row>
    <row r="10" spans="1:23" x14ac:dyDescent="0.25">
      <c r="A10" s="132">
        <v>5</v>
      </c>
      <c r="B10" s="165">
        <v>0.15000000000002345</v>
      </c>
      <c r="C10" s="165">
        <f t="shared" ref="C10:C73" si="11">B10+C9</f>
        <v>6.5666666666666806</v>
      </c>
      <c r="D10" s="165">
        <f t="shared" ca="1" si="10"/>
        <v>0</v>
      </c>
      <c r="E10" s="165">
        <v>0.60000000000001386</v>
      </c>
      <c r="F10" s="165">
        <f t="shared" ca="1" si="4"/>
        <v>7.1666666666666945</v>
      </c>
      <c r="G10" s="165" t="str">
        <f t="shared" ca="1" si="2"/>
        <v>S2</v>
      </c>
      <c r="H10" s="185" t="str">
        <f t="shared" ca="1" si="5"/>
        <v>IDLE</v>
      </c>
      <c r="I10" s="186">
        <f t="shared" ca="1" si="6"/>
        <v>0.60000000000001386</v>
      </c>
      <c r="J10" s="165">
        <f t="shared" ca="1" si="7"/>
        <v>8.0833333333333712</v>
      </c>
      <c r="K10" s="165">
        <f t="shared" ca="1" si="8"/>
        <v>7.1666666666666945</v>
      </c>
      <c r="L10" s="165">
        <f t="shared" ca="1" si="9"/>
        <v>0.60000000000001386</v>
      </c>
      <c r="M10" s="165">
        <f t="shared" ca="1" si="3"/>
        <v>0</v>
      </c>
      <c r="N10" s="165">
        <f t="shared" ca="1" si="3"/>
        <v>0.60000000000001386</v>
      </c>
      <c r="O10" s="165">
        <f t="shared" ca="1" si="0"/>
        <v>0</v>
      </c>
      <c r="P10" s="165">
        <f t="shared" ca="1" si="1"/>
        <v>0</v>
      </c>
      <c r="Q10" s="138"/>
      <c r="S10" s="94" t="s">
        <v>120</v>
      </c>
      <c r="U10" s="96">
        <f ca="1">H156+I156</f>
        <v>58.116666666667072</v>
      </c>
      <c r="V10" s="94" t="s">
        <v>99</v>
      </c>
    </row>
    <row r="11" spans="1:23" x14ac:dyDescent="0.25">
      <c r="A11" s="132">
        <v>6</v>
      </c>
      <c r="B11" s="165">
        <v>1.5499999999999226</v>
      </c>
      <c r="C11" s="165">
        <f t="shared" si="11"/>
        <v>8.1166666666666032</v>
      </c>
      <c r="D11" s="165">
        <f t="shared" ca="1" si="10"/>
        <v>0</v>
      </c>
      <c r="E11" s="165">
        <v>0.40000000000006253</v>
      </c>
      <c r="F11" s="165">
        <f t="shared" ca="1" si="4"/>
        <v>8.5166666666666657</v>
      </c>
      <c r="G11" s="165" t="str">
        <f t="shared" ca="1" si="2"/>
        <v>S2</v>
      </c>
      <c r="H11" s="185" t="str">
        <f t="shared" ca="1" si="5"/>
        <v>IDLE</v>
      </c>
      <c r="I11" s="186">
        <f t="shared" ca="1" si="6"/>
        <v>0.40000000000006253</v>
      </c>
      <c r="J11" s="165">
        <f t="shared" ca="1" si="7"/>
        <v>8.0833333333333712</v>
      </c>
      <c r="K11" s="165">
        <f t="shared" ca="1" si="8"/>
        <v>8.5166666666666657</v>
      </c>
      <c r="L11" s="165">
        <f t="shared" ca="1" si="9"/>
        <v>0.40000000000006253</v>
      </c>
      <c r="M11" s="165">
        <f t="shared" ca="1" si="3"/>
        <v>0</v>
      </c>
      <c r="N11" s="165">
        <f t="shared" ca="1" si="3"/>
        <v>0.40000000000006253</v>
      </c>
      <c r="O11" s="165">
        <f t="shared" ca="1" si="0"/>
        <v>0</v>
      </c>
      <c r="P11" s="165">
        <f t="shared" ca="1" si="1"/>
        <v>0</v>
      </c>
      <c r="Q11" s="138"/>
      <c r="S11" s="94" t="s">
        <v>123</v>
      </c>
      <c r="U11" s="96">
        <f ca="1">SUM(D6:D155)</f>
        <v>1.4166666666667567</v>
      </c>
      <c r="V11" s="94" t="s">
        <v>99</v>
      </c>
    </row>
    <row r="12" spans="1:23" x14ac:dyDescent="0.25">
      <c r="A12" s="132">
        <v>7</v>
      </c>
      <c r="B12" s="165">
        <v>3.933333333333362</v>
      </c>
      <c r="C12" s="165">
        <f t="shared" si="11"/>
        <v>12.049999999999965</v>
      </c>
      <c r="D12" s="165">
        <f t="shared" ca="1" si="10"/>
        <v>0</v>
      </c>
      <c r="E12" s="165">
        <v>1.8833333333333613</v>
      </c>
      <c r="F12" s="165">
        <f t="shared" ca="1" si="4"/>
        <v>13.933333333333326</v>
      </c>
      <c r="G12" s="165" t="str">
        <f t="shared" ca="1" si="2"/>
        <v>S1</v>
      </c>
      <c r="H12" s="185">
        <f t="shared" ca="1" si="5"/>
        <v>1.8833333333333613</v>
      </c>
      <c r="I12" s="186" t="str">
        <f t="shared" ca="1" si="6"/>
        <v>IDLE</v>
      </c>
      <c r="J12" s="165">
        <f t="shared" ca="1" si="7"/>
        <v>13.933333333333326</v>
      </c>
      <c r="K12" s="165">
        <f t="shared" ca="1" si="8"/>
        <v>8.5166666666666657</v>
      </c>
      <c r="L12" s="165">
        <f t="shared" ca="1" si="9"/>
        <v>1.8833333333333613</v>
      </c>
      <c r="M12" s="165">
        <f t="shared" ca="1" si="3"/>
        <v>1.8833333333333613</v>
      </c>
      <c r="N12" s="165">
        <f t="shared" ca="1" si="3"/>
        <v>0</v>
      </c>
      <c r="O12" s="165">
        <f t="shared" ca="1" si="0"/>
        <v>0</v>
      </c>
      <c r="P12" s="165">
        <f t="shared" ca="1" si="1"/>
        <v>0</v>
      </c>
      <c r="Q12" s="138"/>
      <c r="S12" s="94" t="s">
        <v>124</v>
      </c>
      <c r="U12" s="94">
        <f ca="1">COUNTIF(D6:D155,K156)</f>
        <v>10</v>
      </c>
      <c r="V12" s="94" t="s">
        <v>187</v>
      </c>
    </row>
    <row r="13" spans="1:23" x14ac:dyDescent="0.25">
      <c r="A13" s="132">
        <v>8</v>
      </c>
      <c r="B13" s="165">
        <v>0.94999999999998863</v>
      </c>
      <c r="C13" s="165">
        <f t="shared" si="11"/>
        <v>12.999999999999954</v>
      </c>
      <c r="D13" s="165">
        <f t="shared" ca="1" si="10"/>
        <v>0</v>
      </c>
      <c r="E13" s="165">
        <v>1.699999999999946</v>
      </c>
      <c r="F13" s="165">
        <f t="shared" ca="1" si="4"/>
        <v>14.6999999999999</v>
      </c>
      <c r="G13" s="165" t="str">
        <f t="shared" ca="1" si="2"/>
        <v>S2</v>
      </c>
      <c r="H13" s="185" t="str">
        <f t="shared" ca="1" si="5"/>
        <v>IDLE</v>
      </c>
      <c r="I13" s="186">
        <f t="shared" ca="1" si="6"/>
        <v>1.699999999999946</v>
      </c>
      <c r="J13" s="165">
        <f t="shared" ca="1" si="7"/>
        <v>13.933333333333326</v>
      </c>
      <c r="K13" s="165">
        <f t="shared" ca="1" si="8"/>
        <v>14.6999999999999</v>
      </c>
      <c r="L13" s="165">
        <f t="shared" ca="1" si="9"/>
        <v>1.699999999999946</v>
      </c>
      <c r="M13" s="165">
        <f t="shared" ca="1" si="3"/>
        <v>0</v>
      </c>
      <c r="N13" s="165">
        <f t="shared" ca="1" si="3"/>
        <v>1.699999999999946</v>
      </c>
      <c r="O13" s="165">
        <f t="shared" ca="1" si="0"/>
        <v>0</v>
      </c>
      <c r="P13" s="165">
        <f t="shared" ca="1" si="1"/>
        <v>0</v>
      </c>
      <c r="Q13" s="138"/>
      <c r="S13" s="94" t="s">
        <v>125</v>
      </c>
      <c r="U13" s="96">
        <f ca="1">AVERAGE(D6:D156)</f>
        <v>1.8763796909493466E-2</v>
      </c>
      <c r="V13" s="94" t="s">
        <v>99</v>
      </c>
    </row>
    <row r="14" spans="1:23" x14ac:dyDescent="0.25">
      <c r="A14" s="132">
        <v>9</v>
      </c>
      <c r="B14" s="165">
        <v>11</v>
      </c>
      <c r="C14" s="165">
        <f t="shared" si="11"/>
        <v>23.999999999999954</v>
      </c>
      <c r="D14" s="165">
        <f t="shared" ca="1" si="10"/>
        <v>0</v>
      </c>
      <c r="E14" s="165">
        <v>0.83333333333335702</v>
      </c>
      <c r="F14" s="165">
        <f t="shared" ca="1" si="4"/>
        <v>24.833333333333311</v>
      </c>
      <c r="G14" s="165" t="str">
        <f t="shared" ca="1" si="2"/>
        <v>S2</v>
      </c>
      <c r="H14" s="185" t="str">
        <f t="shared" ca="1" si="5"/>
        <v>IDLE</v>
      </c>
      <c r="I14" s="186">
        <f t="shared" ca="1" si="6"/>
        <v>0.83333333333335702</v>
      </c>
      <c r="J14" s="165">
        <f t="shared" ca="1" si="7"/>
        <v>13.933333333333326</v>
      </c>
      <c r="K14" s="165">
        <f t="shared" ca="1" si="8"/>
        <v>24.833333333333311</v>
      </c>
      <c r="L14" s="165">
        <f t="shared" ca="1" si="9"/>
        <v>0.83333333333335702</v>
      </c>
      <c r="M14" s="165">
        <f t="shared" ca="1" si="3"/>
        <v>0</v>
      </c>
      <c r="N14" s="165">
        <f t="shared" ca="1" si="3"/>
        <v>0.83333333333335702</v>
      </c>
      <c r="O14" s="165">
        <f t="shared" ca="1" si="0"/>
        <v>0</v>
      </c>
      <c r="P14" s="165">
        <f t="shared" ca="1" si="1"/>
        <v>0</v>
      </c>
      <c r="Q14" s="138"/>
      <c r="S14" s="94" t="s">
        <v>126</v>
      </c>
      <c r="U14" s="96">
        <f ca="1">U11/U12</f>
        <v>0.14166666666667566</v>
      </c>
      <c r="V14" s="94" t="s">
        <v>99</v>
      </c>
    </row>
    <row r="15" spans="1:23" x14ac:dyDescent="0.25">
      <c r="A15" s="132">
        <v>10</v>
      </c>
      <c r="B15" s="165">
        <v>1.0000000000000764</v>
      </c>
      <c r="C15" s="165">
        <f t="shared" si="11"/>
        <v>25.000000000000028</v>
      </c>
      <c r="D15" s="165">
        <f t="shared" ca="1" si="10"/>
        <v>0</v>
      </c>
      <c r="E15" s="165">
        <v>0.80000000000004512</v>
      </c>
      <c r="F15" s="165">
        <f t="shared" ca="1" si="4"/>
        <v>25.800000000000075</v>
      </c>
      <c r="G15" s="165" t="str">
        <f t="shared" ca="1" si="2"/>
        <v>S1</v>
      </c>
      <c r="H15" s="185">
        <f t="shared" ca="1" si="5"/>
        <v>0.80000000000004512</v>
      </c>
      <c r="I15" s="186" t="str">
        <f t="shared" ca="1" si="6"/>
        <v>IDLE</v>
      </c>
      <c r="J15" s="165">
        <f t="shared" ca="1" si="7"/>
        <v>25.800000000000075</v>
      </c>
      <c r="K15" s="165">
        <f t="shared" ca="1" si="8"/>
        <v>24.833333333333311</v>
      </c>
      <c r="L15" s="165">
        <f t="shared" ca="1" si="9"/>
        <v>0.80000000000004512</v>
      </c>
      <c r="M15" s="165">
        <f t="shared" ca="1" si="3"/>
        <v>0.80000000000004512</v>
      </c>
      <c r="N15" s="165">
        <f t="shared" ca="1" si="3"/>
        <v>0</v>
      </c>
      <c r="O15" s="165">
        <f t="shared" ca="1" si="0"/>
        <v>0</v>
      </c>
      <c r="P15" s="165">
        <f t="shared" ca="1" si="1"/>
        <v>0</v>
      </c>
      <c r="Q15" s="138"/>
      <c r="S15" s="94" t="s">
        <v>129</v>
      </c>
      <c r="U15" s="96">
        <f ca="1">SUM(L6:L155)</f>
        <v>59.533333333333857</v>
      </c>
      <c r="V15" s="94" t="s">
        <v>99</v>
      </c>
    </row>
    <row r="16" spans="1:23" x14ac:dyDescent="0.25">
      <c r="A16" s="132">
        <v>11</v>
      </c>
      <c r="B16" s="165">
        <v>3.7333333333332508</v>
      </c>
      <c r="C16" s="165">
        <f t="shared" si="11"/>
        <v>28.733333333333277</v>
      </c>
      <c r="D16" s="165">
        <f t="shared" ca="1" si="10"/>
        <v>0</v>
      </c>
      <c r="E16" s="165">
        <v>0.49999999999999822</v>
      </c>
      <c r="F16" s="165">
        <f t="shared" ca="1" si="4"/>
        <v>29.233333333333277</v>
      </c>
      <c r="G16" s="165" t="str">
        <f t="shared" ca="1" si="2"/>
        <v>S1</v>
      </c>
      <c r="H16" s="185">
        <f t="shared" ca="1" si="5"/>
        <v>0.49999999999999822</v>
      </c>
      <c r="I16" s="186" t="str">
        <f t="shared" ca="1" si="6"/>
        <v>IDLE</v>
      </c>
      <c r="J16" s="165">
        <f t="shared" ca="1" si="7"/>
        <v>29.233333333333277</v>
      </c>
      <c r="K16" s="165">
        <f t="shared" ca="1" si="8"/>
        <v>24.833333333333311</v>
      </c>
      <c r="L16" s="165">
        <f t="shared" ca="1" si="9"/>
        <v>0.49999999999999822</v>
      </c>
      <c r="M16" s="165">
        <f t="shared" ca="1" si="3"/>
        <v>0.49999999999999822</v>
      </c>
      <c r="N16" s="165">
        <f t="shared" ca="1" si="3"/>
        <v>0</v>
      </c>
      <c r="O16" s="165">
        <f t="shared" ca="1" si="0"/>
        <v>0</v>
      </c>
      <c r="P16" s="165">
        <f t="shared" ca="1" si="1"/>
        <v>0</v>
      </c>
      <c r="Q16" s="138"/>
      <c r="S16" s="94" t="s">
        <v>130</v>
      </c>
      <c r="U16" s="96">
        <f ca="1">AVERAGE(L6:L155)</f>
        <v>0.3968888888888924</v>
      </c>
      <c r="V16" s="94" t="s">
        <v>99</v>
      </c>
    </row>
    <row r="17" spans="1:24" x14ac:dyDescent="0.25">
      <c r="A17" s="132">
        <v>12</v>
      </c>
      <c r="B17" s="165">
        <v>4.8500000000001187</v>
      </c>
      <c r="C17" s="165">
        <f t="shared" si="11"/>
        <v>33.5833333333334</v>
      </c>
      <c r="D17" s="165">
        <f t="shared" ca="1" si="10"/>
        <v>0</v>
      </c>
      <c r="E17" s="165">
        <v>0.35000000000005471</v>
      </c>
      <c r="F17" s="165">
        <f t="shared" ca="1" si="4"/>
        <v>33.933333333333451</v>
      </c>
      <c r="G17" s="165" t="str">
        <f t="shared" ca="1" si="2"/>
        <v>S2</v>
      </c>
      <c r="H17" s="185" t="str">
        <f t="shared" ca="1" si="5"/>
        <v>IDLE</v>
      </c>
      <c r="I17" s="186">
        <f t="shared" ca="1" si="6"/>
        <v>0.35000000000005471</v>
      </c>
      <c r="J17" s="165">
        <f t="shared" ca="1" si="7"/>
        <v>29.233333333333277</v>
      </c>
      <c r="K17" s="165">
        <f t="shared" ca="1" si="8"/>
        <v>33.933333333333451</v>
      </c>
      <c r="L17" s="165">
        <f t="shared" ca="1" si="9"/>
        <v>0.35000000000005471</v>
      </c>
      <c r="M17" s="165">
        <f t="shared" ca="1" si="3"/>
        <v>0</v>
      </c>
      <c r="N17" s="165">
        <f t="shared" ca="1" si="3"/>
        <v>0.35000000000005471</v>
      </c>
      <c r="O17" s="165">
        <f t="shared" ca="1" si="0"/>
        <v>0</v>
      </c>
      <c r="P17" s="165">
        <f t="shared" ca="1" si="1"/>
        <v>0</v>
      </c>
      <c r="Q17" s="138"/>
      <c r="S17" s="94" t="s">
        <v>158</v>
      </c>
      <c r="U17" s="106">
        <f ca="1">U12/U7</f>
        <v>6.6666666666666666E-2</v>
      </c>
    </row>
    <row r="18" spans="1:24" x14ac:dyDescent="0.25">
      <c r="A18" s="132">
        <v>13</v>
      </c>
      <c r="B18" s="165">
        <v>3.3333333333311899E-2</v>
      </c>
      <c r="C18" s="165">
        <f t="shared" si="11"/>
        <v>33.61666666666671</v>
      </c>
      <c r="D18" s="165">
        <f t="shared" ca="1" si="10"/>
        <v>0</v>
      </c>
      <c r="E18" s="165">
        <v>0.76666666666665328</v>
      </c>
      <c r="F18" s="165">
        <f t="shared" ca="1" si="4"/>
        <v>34.383333333333361</v>
      </c>
      <c r="G18" s="165" t="str">
        <f t="shared" ca="1" si="2"/>
        <v>S1</v>
      </c>
      <c r="H18" s="185">
        <f t="shared" ca="1" si="5"/>
        <v>0.76666666666665328</v>
      </c>
      <c r="I18" s="186" t="str">
        <f t="shared" ca="1" si="6"/>
        <v>IDLE</v>
      </c>
      <c r="J18" s="165">
        <f t="shared" ca="1" si="7"/>
        <v>34.383333333333361</v>
      </c>
      <c r="K18" s="165">
        <f t="shared" ca="1" si="8"/>
        <v>33.933333333333451</v>
      </c>
      <c r="L18" s="165">
        <f t="shared" ca="1" si="9"/>
        <v>0.76666666666665328</v>
      </c>
      <c r="M18" s="165">
        <f t="shared" ca="1" si="3"/>
        <v>0.76666666666665328</v>
      </c>
      <c r="N18" s="165">
        <f t="shared" ca="1" si="3"/>
        <v>0</v>
      </c>
      <c r="O18" s="165">
        <f t="shared" ca="1" si="0"/>
        <v>0</v>
      </c>
      <c r="P18" s="165">
        <f t="shared" ca="1" si="1"/>
        <v>0</v>
      </c>
      <c r="Q18" s="138"/>
      <c r="S18" s="94" t="s">
        <v>192</v>
      </c>
      <c r="U18" s="96">
        <f ca="1">MAX(D6:D155)</f>
        <v>0.48333333333330586</v>
      </c>
      <c r="V18" s="94" t="s">
        <v>99</v>
      </c>
    </row>
    <row r="19" spans="1:24" x14ac:dyDescent="0.25">
      <c r="A19" s="132">
        <v>14</v>
      </c>
      <c r="B19" s="165">
        <v>1.68333333333333</v>
      </c>
      <c r="C19" s="165">
        <f t="shared" si="11"/>
        <v>35.30000000000004</v>
      </c>
      <c r="D19" s="165">
        <f t="shared" ca="1" si="10"/>
        <v>0</v>
      </c>
      <c r="E19" s="165">
        <v>1.0666666666666202</v>
      </c>
      <c r="F19" s="165">
        <f t="shared" ca="1" si="4"/>
        <v>36.36666666666666</v>
      </c>
      <c r="G19" s="165" t="str">
        <f t="shared" ca="1" si="2"/>
        <v>S2</v>
      </c>
      <c r="H19" s="185" t="str">
        <f t="shared" ca="1" si="5"/>
        <v>IDLE</v>
      </c>
      <c r="I19" s="186">
        <f t="shared" ca="1" si="6"/>
        <v>1.0666666666666202</v>
      </c>
      <c r="J19" s="165">
        <f t="shared" ca="1" si="7"/>
        <v>34.383333333333361</v>
      </c>
      <c r="K19" s="165">
        <f t="shared" ca="1" si="8"/>
        <v>36.36666666666666</v>
      </c>
      <c r="L19" s="165">
        <f t="shared" ca="1" si="9"/>
        <v>1.0666666666666202</v>
      </c>
      <c r="M19" s="165">
        <f t="shared" ca="1" si="3"/>
        <v>0</v>
      </c>
      <c r="N19" s="165">
        <f t="shared" ca="1" si="3"/>
        <v>1.0666666666666202</v>
      </c>
      <c r="O19" s="165">
        <f t="shared" ca="1" si="0"/>
        <v>0</v>
      </c>
      <c r="P19" s="165">
        <f t="shared" ca="1" si="1"/>
        <v>0</v>
      </c>
      <c r="Q19" s="138"/>
      <c r="S19" s="94" t="s">
        <v>180</v>
      </c>
      <c r="U19" s="96">
        <f ca="1">MAX(L6:L155)</f>
        <v>2.4166666666665915</v>
      </c>
      <c r="V19" s="94" t="s">
        <v>99</v>
      </c>
    </row>
    <row r="20" spans="1:24" x14ac:dyDescent="0.25">
      <c r="A20" s="132">
        <v>15</v>
      </c>
      <c r="B20" s="165">
        <v>0.70000000000002949</v>
      </c>
      <c r="C20" s="165">
        <f t="shared" si="11"/>
        <v>36.000000000000071</v>
      </c>
      <c r="D20" s="165">
        <f t="shared" ca="1" si="10"/>
        <v>0</v>
      </c>
      <c r="E20" s="165">
        <v>1.1666666666666359</v>
      </c>
      <c r="F20" s="165">
        <f t="shared" ca="1" si="4"/>
        <v>37.166666666666707</v>
      </c>
      <c r="G20" s="165" t="str">
        <f t="shared" ca="1" si="2"/>
        <v>S2</v>
      </c>
      <c r="H20" s="185" t="str">
        <f t="shared" ca="1" si="5"/>
        <v>IDLE</v>
      </c>
      <c r="I20" s="186">
        <f t="shared" ca="1" si="6"/>
        <v>1.1666666666666359</v>
      </c>
      <c r="J20" s="165">
        <f t="shared" ca="1" si="7"/>
        <v>34.383333333333361</v>
      </c>
      <c r="K20" s="165">
        <f t="shared" ca="1" si="8"/>
        <v>37.166666666666707</v>
      </c>
      <c r="L20" s="165">
        <f t="shared" ca="1" si="9"/>
        <v>1.1666666666666359</v>
      </c>
      <c r="M20" s="165">
        <f t="shared" ca="1" si="3"/>
        <v>0</v>
      </c>
      <c r="N20" s="165">
        <f t="shared" ca="1" si="3"/>
        <v>1.1666666666666359</v>
      </c>
      <c r="O20" s="165">
        <f t="shared" ca="1" si="0"/>
        <v>0</v>
      </c>
      <c r="P20" s="165">
        <f t="shared" ca="1" si="1"/>
        <v>0</v>
      </c>
      <c r="Q20" s="138"/>
      <c r="S20" s="94" t="s">
        <v>189</v>
      </c>
      <c r="U20" s="96">
        <f ca="1">AVERAGE(L6:L155)</f>
        <v>0.3968888888888924</v>
      </c>
      <c r="V20" s="94" t="s">
        <v>99</v>
      </c>
    </row>
    <row r="21" spans="1:24" x14ac:dyDescent="0.25">
      <c r="A21" s="132">
        <v>16</v>
      </c>
      <c r="B21" s="165">
        <v>0.99999999999991651</v>
      </c>
      <c r="C21" s="165">
        <f t="shared" si="11"/>
        <v>36.999999999999986</v>
      </c>
      <c r="D21" s="165">
        <f t="shared" ca="1" si="10"/>
        <v>0</v>
      </c>
      <c r="E21" s="165">
        <v>1.1666666666667158</v>
      </c>
      <c r="F21" s="165">
        <f t="shared" ca="1" si="4"/>
        <v>38.1666666666667</v>
      </c>
      <c r="G21" s="165" t="str">
        <f t="shared" ca="1" si="2"/>
        <v>S2</v>
      </c>
      <c r="H21" s="185" t="str">
        <f t="shared" ca="1" si="5"/>
        <v>IDLE</v>
      </c>
      <c r="I21" s="186">
        <f t="shared" ca="1" si="6"/>
        <v>1.1666666666667158</v>
      </c>
      <c r="J21" s="165">
        <f t="shared" ca="1" si="7"/>
        <v>34.383333333333361</v>
      </c>
      <c r="K21" s="165">
        <f t="shared" ca="1" si="8"/>
        <v>38.1666666666667</v>
      </c>
      <c r="L21" s="165">
        <f t="shared" ca="1" si="9"/>
        <v>1.1666666666667158</v>
      </c>
      <c r="M21" s="165">
        <f t="shared" ca="1" si="3"/>
        <v>0</v>
      </c>
      <c r="N21" s="165">
        <f t="shared" ca="1" si="3"/>
        <v>1.1666666666667158</v>
      </c>
      <c r="O21" s="165">
        <f t="shared" ca="1" si="0"/>
        <v>0</v>
      </c>
      <c r="P21" s="165">
        <f t="shared" ca="1" si="1"/>
        <v>0</v>
      </c>
      <c r="Q21" s="138"/>
    </row>
    <row r="22" spans="1:24" x14ac:dyDescent="0.25">
      <c r="A22" s="132">
        <v>17</v>
      </c>
      <c r="B22" s="165">
        <v>8.3333333333399651E-2</v>
      </c>
      <c r="C22" s="165">
        <f t="shared" si="11"/>
        <v>37.083333333333385</v>
      </c>
      <c r="D22" s="165">
        <f t="shared" ca="1" si="10"/>
        <v>0</v>
      </c>
      <c r="E22" s="165">
        <v>0.11666666666663161</v>
      </c>
      <c r="F22" s="165">
        <f t="shared" ca="1" si="4"/>
        <v>37.200000000000017</v>
      </c>
      <c r="G22" s="165" t="str">
        <f t="shared" ca="1" si="2"/>
        <v>S1</v>
      </c>
      <c r="H22" s="185">
        <f t="shared" ca="1" si="5"/>
        <v>0.11666666666663161</v>
      </c>
      <c r="I22" s="186" t="str">
        <f t="shared" ca="1" si="6"/>
        <v>IDLE</v>
      </c>
      <c r="J22" s="165">
        <f t="shared" ca="1" si="7"/>
        <v>37.200000000000017</v>
      </c>
      <c r="K22" s="165">
        <f t="shared" ca="1" si="8"/>
        <v>38.1666666666667</v>
      </c>
      <c r="L22" s="165">
        <f t="shared" ca="1" si="9"/>
        <v>0.11666666666663161</v>
      </c>
      <c r="M22" s="165">
        <f t="shared" ca="1" si="3"/>
        <v>0.11666666666663161</v>
      </c>
      <c r="N22" s="165">
        <f t="shared" ca="1" si="3"/>
        <v>0</v>
      </c>
      <c r="O22" s="165">
        <f t="shared" ca="1" si="0"/>
        <v>0</v>
      </c>
      <c r="P22" s="165">
        <f t="shared" ca="1" si="1"/>
        <v>0</v>
      </c>
      <c r="Q22" s="138"/>
    </row>
    <row r="23" spans="1:24" x14ac:dyDescent="0.25">
      <c r="A23" s="132">
        <v>18</v>
      </c>
      <c r="B23" s="165">
        <v>0.91666666666667673</v>
      </c>
      <c r="C23" s="165">
        <f t="shared" si="11"/>
        <v>38.000000000000064</v>
      </c>
      <c r="D23" s="165">
        <f t="shared" ca="1" si="10"/>
        <v>0</v>
      </c>
      <c r="E23" s="165">
        <v>0.10000000000001563</v>
      </c>
      <c r="F23" s="165">
        <f t="shared" ca="1" si="4"/>
        <v>38.10000000000008</v>
      </c>
      <c r="G23" s="165" t="str">
        <f t="shared" ca="1" si="2"/>
        <v>S2</v>
      </c>
      <c r="H23" s="185" t="str">
        <f t="shared" ca="1" si="5"/>
        <v>IDLE</v>
      </c>
      <c r="I23" s="186">
        <f t="shared" ca="1" si="6"/>
        <v>0.10000000000001563</v>
      </c>
      <c r="J23" s="165">
        <f t="shared" ca="1" si="7"/>
        <v>37.200000000000017</v>
      </c>
      <c r="K23" s="165">
        <f t="shared" ca="1" si="8"/>
        <v>38.10000000000008</v>
      </c>
      <c r="L23" s="165">
        <f t="shared" ca="1" si="9"/>
        <v>0.10000000000001563</v>
      </c>
      <c r="M23" s="165">
        <f t="shared" ca="1" si="3"/>
        <v>0</v>
      </c>
      <c r="N23" s="165">
        <f t="shared" ca="1" si="3"/>
        <v>0.10000000000001563</v>
      </c>
      <c r="O23" s="165">
        <f t="shared" ca="1" si="0"/>
        <v>0</v>
      </c>
      <c r="P23" s="165">
        <f t="shared" ca="1" si="1"/>
        <v>0</v>
      </c>
      <c r="Q23" s="138"/>
    </row>
    <row r="24" spans="1:24" ht="15.75" x14ac:dyDescent="0.25">
      <c r="A24" s="132">
        <v>19</v>
      </c>
      <c r="B24" s="165">
        <v>0.34999999999997478</v>
      </c>
      <c r="C24" s="165">
        <f t="shared" si="11"/>
        <v>38.350000000000037</v>
      </c>
      <c r="D24" s="165">
        <f t="shared" ca="1" si="10"/>
        <v>0</v>
      </c>
      <c r="E24" s="165">
        <v>5.0000000000087752E-2</v>
      </c>
      <c r="F24" s="165">
        <f t="shared" ca="1" si="4"/>
        <v>38.400000000000126</v>
      </c>
      <c r="G24" s="165" t="str">
        <f t="shared" ca="1" si="2"/>
        <v>S1</v>
      </c>
      <c r="H24" s="185">
        <f t="shared" ca="1" si="5"/>
        <v>5.0000000000087752E-2</v>
      </c>
      <c r="I24" s="186" t="str">
        <f t="shared" ca="1" si="6"/>
        <v>IDLE</v>
      </c>
      <c r="J24" s="165">
        <f t="shared" ca="1" si="7"/>
        <v>38.400000000000126</v>
      </c>
      <c r="K24" s="165">
        <f t="shared" ca="1" si="8"/>
        <v>38.10000000000008</v>
      </c>
      <c r="L24" s="165">
        <f t="shared" ca="1" si="9"/>
        <v>5.0000000000087752E-2</v>
      </c>
      <c r="M24" s="165">
        <f t="shared" ca="1" si="3"/>
        <v>5.0000000000087752E-2</v>
      </c>
      <c r="N24" s="165">
        <f t="shared" ca="1" si="3"/>
        <v>0</v>
      </c>
      <c r="O24" s="165">
        <f t="shared" ca="1" si="0"/>
        <v>0</v>
      </c>
      <c r="P24" s="165">
        <f t="shared" ca="1" si="1"/>
        <v>0</v>
      </c>
      <c r="Q24" s="138"/>
      <c r="S24" s="70" t="s">
        <v>135</v>
      </c>
      <c r="T24" s="99"/>
    </row>
    <row r="25" spans="1:24" x14ac:dyDescent="0.25">
      <c r="A25" s="132">
        <v>20</v>
      </c>
      <c r="B25" s="166">
        <v>0.98333333333330053</v>
      </c>
      <c r="C25" s="165">
        <f t="shared" si="11"/>
        <v>39.333333333333336</v>
      </c>
      <c r="D25" s="165">
        <f t="shared" ca="1" si="10"/>
        <v>0</v>
      </c>
      <c r="E25" s="166">
        <v>0.48333333333338224</v>
      </c>
      <c r="F25" s="165">
        <f t="shared" ca="1" si="4"/>
        <v>39.81666666666672</v>
      </c>
      <c r="G25" s="165" t="str">
        <f t="shared" ca="1" si="2"/>
        <v>S1</v>
      </c>
      <c r="H25" s="185">
        <f t="shared" ca="1" si="5"/>
        <v>0.48333333333338224</v>
      </c>
      <c r="I25" s="186" t="str">
        <f t="shared" ca="1" si="6"/>
        <v>IDLE</v>
      </c>
      <c r="J25" s="165">
        <f t="shared" ca="1" si="7"/>
        <v>39.81666666666672</v>
      </c>
      <c r="K25" s="165">
        <f t="shared" ca="1" si="8"/>
        <v>38.10000000000008</v>
      </c>
      <c r="L25" s="165">
        <f t="shared" ca="1" si="9"/>
        <v>0.48333333333338224</v>
      </c>
      <c r="M25" s="165">
        <f t="shared" ca="1" si="3"/>
        <v>0.48333333333338224</v>
      </c>
      <c r="N25" s="165">
        <f t="shared" ca="1" si="3"/>
        <v>0</v>
      </c>
      <c r="O25" s="165">
        <f t="shared" ca="1" si="0"/>
        <v>0</v>
      </c>
      <c r="P25" s="165">
        <f t="shared" ca="1" si="1"/>
        <v>0</v>
      </c>
      <c r="Q25" s="138"/>
      <c r="S25" s="94" t="s">
        <v>173</v>
      </c>
      <c r="T25" s="94" t="s">
        <v>174</v>
      </c>
      <c r="U25" s="16" t="s">
        <v>112</v>
      </c>
      <c r="V25" s="17" t="s">
        <v>113</v>
      </c>
      <c r="W25" s="69" t="s">
        <v>93</v>
      </c>
      <c r="X25" s="77" t="s">
        <v>94</v>
      </c>
    </row>
    <row r="26" spans="1:24" x14ac:dyDescent="0.25">
      <c r="A26" s="132">
        <v>21</v>
      </c>
      <c r="B26" s="165">
        <v>3.3333333333391835E-2</v>
      </c>
      <c r="C26" s="165">
        <f t="shared" si="11"/>
        <v>39.366666666666731</v>
      </c>
      <c r="D26" s="165">
        <f t="shared" ca="1" si="10"/>
        <v>0</v>
      </c>
      <c r="E26" s="165">
        <v>0.44999999999999041</v>
      </c>
      <c r="F26" s="165">
        <f t="shared" ca="1" si="4"/>
        <v>39.81666666666672</v>
      </c>
      <c r="G26" s="165" t="str">
        <f t="shared" ca="1" si="2"/>
        <v>S2</v>
      </c>
      <c r="H26" s="185" t="str">
        <f t="shared" ca="1" si="5"/>
        <v>IDLE</v>
      </c>
      <c r="I26" s="186">
        <f t="shared" ca="1" si="6"/>
        <v>0.44999999999999041</v>
      </c>
      <c r="J26" s="165">
        <f t="shared" ca="1" si="7"/>
        <v>39.81666666666672</v>
      </c>
      <c r="K26" s="165">
        <f t="shared" ca="1" si="8"/>
        <v>39.81666666666672</v>
      </c>
      <c r="L26" s="165">
        <f t="shared" ca="1" si="9"/>
        <v>0.44999999999999041</v>
      </c>
      <c r="M26" s="165">
        <f t="shared" ca="1" si="3"/>
        <v>0</v>
      </c>
      <c r="N26" s="165">
        <f t="shared" ca="1" si="3"/>
        <v>0.44999999999999041</v>
      </c>
      <c r="O26" s="165">
        <f t="shared" ca="1" si="0"/>
        <v>0</v>
      </c>
      <c r="P26" s="165">
        <f t="shared" ca="1" si="1"/>
        <v>0</v>
      </c>
      <c r="Q26" s="138"/>
      <c r="S26" s="94" t="s">
        <v>132</v>
      </c>
      <c r="U26" s="98">
        <f ca="1">M156</f>
        <v>74</v>
      </c>
      <c r="V26" s="98">
        <f ca="1">N156</f>
        <v>76</v>
      </c>
      <c r="W26" s="96">
        <f t="shared" ref="W26:W31" ca="1" si="12">SUM(U26+V26)</f>
        <v>150</v>
      </c>
      <c r="X26" s="94" t="s">
        <v>152</v>
      </c>
    </row>
    <row r="27" spans="1:24" ht="18" customHeight="1" x14ac:dyDescent="0.25">
      <c r="A27" s="132">
        <v>22</v>
      </c>
      <c r="B27" s="165">
        <v>1.1999999999999478</v>
      </c>
      <c r="C27" s="165">
        <f t="shared" si="11"/>
        <v>40.566666666666677</v>
      </c>
      <c r="D27" s="165">
        <f t="shared" ca="1" si="10"/>
        <v>0</v>
      </c>
      <c r="E27" s="165">
        <v>0.41666666666659857</v>
      </c>
      <c r="F27" s="165">
        <f t="shared" ca="1" si="4"/>
        <v>40.983333333333277</v>
      </c>
      <c r="G27" s="165" t="str">
        <f t="shared" ca="1" si="2"/>
        <v>S1</v>
      </c>
      <c r="H27" s="185">
        <f t="shared" ca="1" si="5"/>
        <v>0.41666666666659857</v>
      </c>
      <c r="I27" s="186" t="str">
        <f t="shared" ca="1" si="6"/>
        <v>IDLE</v>
      </c>
      <c r="J27" s="165">
        <f t="shared" ca="1" si="7"/>
        <v>40.983333333333277</v>
      </c>
      <c r="K27" s="165">
        <f t="shared" ca="1" si="8"/>
        <v>39.81666666666672</v>
      </c>
      <c r="L27" s="165">
        <f t="shared" ca="1" si="9"/>
        <v>0.41666666666659857</v>
      </c>
      <c r="M27" s="165">
        <f t="shared" ca="1" si="3"/>
        <v>0.41666666666659857</v>
      </c>
      <c r="N27" s="165">
        <f t="shared" ca="1" si="3"/>
        <v>0</v>
      </c>
      <c r="O27" s="165">
        <f t="shared" ca="1" si="0"/>
        <v>0</v>
      </c>
      <c r="P27" s="165">
        <f t="shared" ca="1" si="1"/>
        <v>0</v>
      </c>
      <c r="Q27" s="138"/>
      <c r="S27" s="94" t="s">
        <v>134</v>
      </c>
      <c r="U27" s="67">
        <f ca="1">U26/U7</f>
        <v>0.49333333333333335</v>
      </c>
      <c r="V27" s="68">
        <f ca="1">V26/U7</f>
        <v>0.50666666666666671</v>
      </c>
      <c r="W27" s="106">
        <f t="shared" ca="1" si="12"/>
        <v>1</v>
      </c>
    </row>
    <row r="28" spans="1:24" x14ac:dyDescent="0.25">
      <c r="A28" s="132">
        <v>23</v>
      </c>
      <c r="B28" s="165">
        <v>2.516666666666687</v>
      </c>
      <c r="C28" s="165">
        <f t="shared" si="11"/>
        <v>43.083333333333364</v>
      </c>
      <c r="D28" s="165">
        <f t="shared" ca="1" si="10"/>
        <v>0</v>
      </c>
      <c r="E28" s="165">
        <v>0.91666666666667673</v>
      </c>
      <c r="F28" s="165">
        <f t="shared" ca="1" si="4"/>
        <v>44.000000000000043</v>
      </c>
      <c r="G28" s="165" t="str">
        <f t="shared" ca="1" si="2"/>
        <v>S2</v>
      </c>
      <c r="H28" s="185" t="str">
        <f t="shared" ca="1" si="5"/>
        <v>IDLE</v>
      </c>
      <c r="I28" s="186">
        <f t="shared" ca="1" si="6"/>
        <v>0.91666666666667673</v>
      </c>
      <c r="J28" s="165">
        <f t="shared" ca="1" si="7"/>
        <v>40.983333333333277</v>
      </c>
      <c r="K28" s="165">
        <f t="shared" ca="1" si="8"/>
        <v>44.000000000000043</v>
      </c>
      <c r="L28" s="165">
        <f t="shared" ca="1" si="9"/>
        <v>0.91666666666667673</v>
      </c>
      <c r="M28" s="165">
        <f t="shared" ca="1" si="3"/>
        <v>0</v>
      </c>
      <c r="N28" s="165">
        <f t="shared" ca="1" si="3"/>
        <v>0.91666666666667673</v>
      </c>
      <c r="O28" s="165">
        <f t="shared" ca="1" si="0"/>
        <v>0</v>
      </c>
      <c r="P28" s="165">
        <f t="shared" ca="1" si="1"/>
        <v>0</v>
      </c>
      <c r="Q28" s="138"/>
      <c r="S28" s="94" t="s">
        <v>119</v>
      </c>
      <c r="U28" s="98">
        <f ca="1">SUM(M6:M155)</f>
        <v>30.083333333333293</v>
      </c>
      <c r="V28" s="98">
        <f ca="1">SUM(N6:N155)</f>
        <v>28.033333333333779</v>
      </c>
      <c r="W28" s="96">
        <f t="shared" ca="1" si="12"/>
        <v>58.116666666667072</v>
      </c>
      <c r="X28" s="94" t="s">
        <v>99</v>
      </c>
    </row>
    <row r="29" spans="1:24" x14ac:dyDescent="0.25">
      <c r="A29" s="132">
        <v>24</v>
      </c>
      <c r="B29" s="165">
        <v>2.3166666666666558</v>
      </c>
      <c r="C29" s="165">
        <f t="shared" si="11"/>
        <v>45.40000000000002</v>
      </c>
      <c r="D29" s="165">
        <f t="shared" ca="1" si="10"/>
        <v>0</v>
      </c>
      <c r="E29" s="165">
        <v>0.88333333333344477</v>
      </c>
      <c r="F29" s="165">
        <f t="shared" ca="1" si="4"/>
        <v>46.283333333333466</v>
      </c>
      <c r="G29" s="165" t="str">
        <f t="shared" ca="1" si="2"/>
        <v>S1</v>
      </c>
      <c r="H29" s="185">
        <f t="shared" ca="1" si="5"/>
        <v>0.88333333333344477</v>
      </c>
      <c r="I29" s="186" t="str">
        <f t="shared" ca="1" si="6"/>
        <v>IDLE</v>
      </c>
      <c r="J29" s="165">
        <f t="shared" ca="1" si="7"/>
        <v>46.283333333333466</v>
      </c>
      <c r="K29" s="165">
        <f t="shared" ca="1" si="8"/>
        <v>44.000000000000043</v>
      </c>
      <c r="L29" s="165">
        <f t="shared" ca="1" si="9"/>
        <v>0.88333333333344477</v>
      </c>
      <c r="M29" s="165">
        <f t="shared" ca="1" si="3"/>
        <v>0.88333333333344477</v>
      </c>
      <c r="N29" s="165">
        <f t="shared" ca="1" si="3"/>
        <v>0</v>
      </c>
      <c r="O29" s="165">
        <f t="shared" ca="1" si="0"/>
        <v>0</v>
      </c>
      <c r="P29" s="165">
        <f t="shared" ca="1" si="1"/>
        <v>0</v>
      </c>
      <c r="Q29" s="138"/>
      <c r="S29" s="94" t="s">
        <v>133</v>
      </c>
      <c r="U29" s="71">
        <f ca="1">(U9-U28)/U9</f>
        <v>0.76646396687799268</v>
      </c>
      <c r="V29" s="71">
        <f ca="1">(U9-V28)/U9</f>
        <v>0.78237805666968241</v>
      </c>
      <c r="W29" s="106">
        <f t="shared" ca="1" si="12"/>
        <v>1.548842023547675</v>
      </c>
    </row>
    <row r="30" spans="1:24" x14ac:dyDescent="0.25">
      <c r="A30" s="132">
        <v>25</v>
      </c>
      <c r="B30" s="165">
        <v>4.999999999992788E-2</v>
      </c>
      <c r="C30" s="165">
        <f t="shared" si="11"/>
        <v>45.449999999999946</v>
      </c>
      <c r="D30" s="165">
        <f t="shared" ca="1" si="10"/>
        <v>0</v>
      </c>
      <c r="E30" s="165">
        <v>0.66666666666671759</v>
      </c>
      <c r="F30" s="165">
        <f t="shared" ca="1" si="4"/>
        <v>46.11666666666666</v>
      </c>
      <c r="G30" s="165" t="str">
        <f t="shared" ca="1" si="2"/>
        <v>S2</v>
      </c>
      <c r="H30" s="185" t="str">
        <f t="shared" ca="1" si="5"/>
        <v>IDLE</v>
      </c>
      <c r="I30" s="186">
        <f t="shared" ca="1" si="6"/>
        <v>0.66666666666671759</v>
      </c>
      <c r="J30" s="165">
        <f t="shared" ca="1" si="7"/>
        <v>46.283333333333466</v>
      </c>
      <c r="K30" s="165">
        <f t="shared" ca="1" si="8"/>
        <v>46.11666666666666</v>
      </c>
      <c r="L30" s="165">
        <f t="shared" ca="1" si="9"/>
        <v>0.66666666666671759</v>
      </c>
      <c r="M30" s="165">
        <f t="shared" ca="1" si="3"/>
        <v>0</v>
      </c>
      <c r="N30" s="165">
        <f t="shared" ca="1" si="3"/>
        <v>0.66666666666671759</v>
      </c>
      <c r="O30" s="165">
        <f t="shared" ca="1" si="0"/>
        <v>0</v>
      </c>
      <c r="P30" s="165">
        <f t="shared" ca="1" si="1"/>
        <v>0</v>
      </c>
      <c r="Q30" s="138"/>
      <c r="S30" s="94" t="s">
        <v>186</v>
      </c>
      <c r="U30" s="98">
        <f ca="1">U9-U28</f>
        <v>98.733333333333547</v>
      </c>
      <c r="V30" s="98">
        <f ca="1">U9-V28</f>
        <v>100.78333333333305</v>
      </c>
      <c r="W30" s="96">
        <f t="shared" ca="1" si="12"/>
        <v>199.51666666666659</v>
      </c>
      <c r="X30" s="94" t="s">
        <v>99</v>
      </c>
    </row>
    <row r="31" spans="1:24" x14ac:dyDescent="0.25">
      <c r="A31" s="132">
        <v>26</v>
      </c>
      <c r="B31" s="165">
        <v>0.266666666666735</v>
      </c>
      <c r="C31" s="165">
        <f t="shared" si="11"/>
        <v>45.716666666666683</v>
      </c>
      <c r="D31" s="165">
        <f t="shared" ca="1" si="10"/>
        <v>0.39999999999997726</v>
      </c>
      <c r="E31" s="165">
        <v>0.74999999999995737</v>
      </c>
      <c r="F31" s="165">
        <f t="shared" ca="1" si="4"/>
        <v>46.866666666666617</v>
      </c>
      <c r="G31" s="165" t="str">
        <f t="shared" ca="1" si="2"/>
        <v>S1</v>
      </c>
      <c r="H31" s="185">
        <f t="shared" ca="1" si="5"/>
        <v>0.74999999999995737</v>
      </c>
      <c r="I31" s="186" t="str">
        <f t="shared" ca="1" si="6"/>
        <v>IDLE</v>
      </c>
      <c r="J31" s="165">
        <f t="shared" ca="1" si="7"/>
        <v>46.46666666666664</v>
      </c>
      <c r="K31" s="165">
        <f t="shared" ca="1" si="8"/>
        <v>46.11666666666666</v>
      </c>
      <c r="L31" s="165">
        <f t="shared" ca="1" si="9"/>
        <v>1.1499999999999346</v>
      </c>
      <c r="M31" s="165">
        <f t="shared" ca="1" si="3"/>
        <v>0.74999999999995737</v>
      </c>
      <c r="N31" s="165">
        <f t="shared" ca="1" si="3"/>
        <v>0</v>
      </c>
      <c r="O31" s="165">
        <f t="shared" ca="1" si="0"/>
        <v>0.39999999999997726</v>
      </c>
      <c r="P31" s="165">
        <f t="shared" ca="1" si="1"/>
        <v>0</v>
      </c>
      <c r="Q31" s="138"/>
      <c r="S31" s="94" t="s">
        <v>131</v>
      </c>
      <c r="U31" s="98">
        <f ca="1">U28/U26</f>
        <v>0.40653153153153099</v>
      </c>
      <c r="V31" s="98">
        <f ca="1">V28/V26</f>
        <v>0.36885964912281288</v>
      </c>
      <c r="W31" s="96">
        <f t="shared" ca="1" si="12"/>
        <v>0.77539118065434387</v>
      </c>
      <c r="X31" s="94" t="s">
        <v>99</v>
      </c>
    </row>
    <row r="32" spans="1:24" x14ac:dyDescent="0.25">
      <c r="A32" s="132">
        <v>27</v>
      </c>
      <c r="B32" s="165">
        <v>3.6833333333333229</v>
      </c>
      <c r="C32" s="165">
        <f t="shared" si="11"/>
        <v>49.400000000000006</v>
      </c>
      <c r="D32" s="165">
        <f t="shared" ca="1" si="10"/>
        <v>0</v>
      </c>
      <c r="E32" s="165">
        <v>1.1166666666666281</v>
      </c>
      <c r="F32" s="165">
        <f t="shared" ca="1" si="4"/>
        <v>50.516666666666637</v>
      </c>
      <c r="G32" s="165" t="str">
        <f t="shared" ca="1" si="2"/>
        <v>S2</v>
      </c>
      <c r="H32" s="185" t="str">
        <f t="shared" ca="1" si="5"/>
        <v>IDLE</v>
      </c>
      <c r="I32" s="186">
        <f t="shared" ca="1" si="6"/>
        <v>1.1166666666666281</v>
      </c>
      <c r="J32" s="165">
        <f t="shared" ca="1" si="7"/>
        <v>46.46666666666664</v>
      </c>
      <c r="K32" s="165">
        <f t="shared" ca="1" si="8"/>
        <v>50.516666666666637</v>
      </c>
      <c r="L32" s="165">
        <f t="shared" ca="1" si="9"/>
        <v>1.1166666666666281</v>
      </c>
      <c r="M32" s="165">
        <f t="shared" ca="1" si="3"/>
        <v>0</v>
      </c>
      <c r="N32" s="165">
        <f t="shared" ca="1" si="3"/>
        <v>1.1166666666666281</v>
      </c>
      <c r="O32" s="165">
        <f t="shared" ca="1" si="0"/>
        <v>0</v>
      </c>
      <c r="P32" s="165">
        <f t="shared" ca="1" si="1"/>
        <v>0</v>
      </c>
      <c r="Q32" s="138"/>
      <c r="S32" s="94" t="s">
        <v>149</v>
      </c>
      <c r="U32" s="76">
        <f ca="1">MIN(H6:H155)</f>
        <v>3.3333333333311899E-2</v>
      </c>
      <c r="V32" s="98">
        <f ca="1">MIN(I6:I155)</f>
        <v>6.6666666666623797E-2</v>
      </c>
      <c r="W32" s="96">
        <f ca="1">SUM(U32+V32)</f>
        <v>9.9999999999935696E-2</v>
      </c>
      <c r="X32" s="94" t="s">
        <v>99</v>
      </c>
    </row>
    <row r="33" spans="1:24" x14ac:dyDescent="0.25">
      <c r="A33" s="132">
        <v>28</v>
      </c>
      <c r="B33" s="165">
        <v>1.8833333333333613</v>
      </c>
      <c r="C33" s="165">
        <f t="shared" si="11"/>
        <v>51.283333333333367</v>
      </c>
      <c r="D33" s="165">
        <f t="shared" ca="1" si="10"/>
        <v>0</v>
      </c>
      <c r="E33" s="165">
        <v>0.61666666666662984</v>
      </c>
      <c r="F33" s="165">
        <f t="shared" ca="1" si="4"/>
        <v>51.9</v>
      </c>
      <c r="G33" s="165" t="str">
        <f t="shared" ca="1" si="2"/>
        <v>S1</v>
      </c>
      <c r="H33" s="185">
        <f t="shared" ca="1" si="5"/>
        <v>0.61666666666662984</v>
      </c>
      <c r="I33" s="186" t="str">
        <f t="shared" ca="1" si="6"/>
        <v>IDLE</v>
      </c>
      <c r="J33" s="165">
        <f t="shared" ca="1" si="7"/>
        <v>51.9</v>
      </c>
      <c r="K33" s="165">
        <f t="shared" ca="1" si="8"/>
        <v>50.516666666666637</v>
      </c>
      <c r="L33" s="165">
        <f t="shared" ca="1" si="9"/>
        <v>0.61666666666662984</v>
      </c>
      <c r="M33" s="165">
        <f t="shared" ca="1" si="3"/>
        <v>0.61666666666662984</v>
      </c>
      <c r="N33" s="165">
        <f t="shared" ca="1" si="3"/>
        <v>0</v>
      </c>
      <c r="O33" s="165">
        <f t="shared" ca="1" si="0"/>
        <v>0</v>
      </c>
      <c r="P33" s="165">
        <f t="shared" ca="1" si="1"/>
        <v>0</v>
      </c>
      <c r="Q33" s="138"/>
      <c r="S33" s="94" t="s">
        <v>150</v>
      </c>
      <c r="U33" s="96">
        <f ca="1">MAX(H6:H155)</f>
        <v>2.4166666666665915</v>
      </c>
      <c r="V33" s="96">
        <f ca="1">MAX(I6:I155)</f>
        <v>1.699999999999946</v>
      </c>
      <c r="W33" s="96">
        <f ca="1">SUM(U33+V33)</f>
        <v>4.1166666666665375</v>
      </c>
      <c r="X33" s="72" t="s">
        <v>99</v>
      </c>
    </row>
    <row r="34" spans="1:24" x14ac:dyDescent="0.25">
      <c r="A34" s="132">
        <v>29</v>
      </c>
      <c r="B34" s="165">
        <v>0.10000000000001563</v>
      </c>
      <c r="C34" s="165">
        <f t="shared" si="11"/>
        <v>51.383333333333383</v>
      </c>
      <c r="D34" s="165">
        <f t="shared" ca="1" si="10"/>
        <v>0</v>
      </c>
      <c r="E34" s="165">
        <v>0.73333333333334139</v>
      </c>
      <c r="F34" s="165">
        <f t="shared" ca="1" si="4"/>
        <v>52.116666666666724</v>
      </c>
      <c r="G34" s="165" t="str">
        <f t="shared" ca="1" si="2"/>
        <v>S2</v>
      </c>
      <c r="H34" s="185" t="str">
        <f t="shared" ca="1" si="5"/>
        <v>IDLE</v>
      </c>
      <c r="I34" s="186">
        <f t="shared" ca="1" si="6"/>
        <v>0.73333333333334139</v>
      </c>
      <c r="J34" s="165">
        <f t="shared" ca="1" si="7"/>
        <v>51.9</v>
      </c>
      <c r="K34" s="165">
        <f t="shared" ca="1" si="8"/>
        <v>52.116666666666724</v>
      </c>
      <c r="L34" s="165">
        <f t="shared" ca="1" si="9"/>
        <v>0.73333333333334139</v>
      </c>
      <c r="M34" s="165">
        <f t="shared" ca="1" si="3"/>
        <v>0</v>
      </c>
      <c r="N34" s="165">
        <f t="shared" ca="1" si="3"/>
        <v>0.73333333333334139</v>
      </c>
      <c r="O34" s="165">
        <f t="shared" ca="1" si="0"/>
        <v>0</v>
      </c>
      <c r="P34" s="165">
        <f t="shared" ca="1" si="1"/>
        <v>0</v>
      </c>
      <c r="Q34" s="138"/>
      <c r="S34" s="94" t="s">
        <v>185</v>
      </c>
      <c r="U34" s="96">
        <f ca="1">U26/U28</f>
        <v>2.4598337950138536</v>
      </c>
      <c r="V34" s="96">
        <f ca="1">V26/V28</f>
        <v>2.7110582639714194</v>
      </c>
      <c r="W34" s="96">
        <f ca="1">SUM(U34+V34)</f>
        <v>5.1708920589852729</v>
      </c>
      <c r="X34" s="94" t="s">
        <v>188</v>
      </c>
    </row>
    <row r="35" spans="1:24" x14ac:dyDescent="0.25">
      <c r="A35" s="132">
        <v>30</v>
      </c>
      <c r="B35" s="165">
        <v>3.3333333333311899E-2</v>
      </c>
      <c r="C35" s="165">
        <f t="shared" si="11"/>
        <v>51.416666666666693</v>
      </c>
      <c r="D35" s="165">
        <f t="shared" ca="1" si="10"/>
        <v>0.48333333333330586</v>
      </c>
      <c r="E35" s="165">
        <v>1.4666666666666828</v>
      </c>
      <c r="F35" s="165">
        <f t="shared" ca="1" si="4"/>
        <v>53.366666666666681</v>
      </c>
      <c r="G35" s="165" t="str">
        <f t="shared" ca="1" si="2"/>
        <v>S2</v>
      </c>
      <c r="H35" s="185" t="str">
        <f t="shared" ca="1" si="5"/>
        <v>IDLE</v>
      </c>
      <c r="I35" s="186">
        <f t="shared" ca="1" si="6"/>
        <v>1.4666666666666828</v>
      </c>
      <c r="J35" s="165">
        <f t="shared" ca="1" si="7"/>
        <v>51.9</v>
      </c>
      <c r="K35" s="165">
        <f t="shared" ca="1" si="8"/>
        <v>52.883333333333375</v>
      </c>
      <c r="L35" s="165">
        <f t="shared" ca="1" si="9"/>
        <v>1.9499999999999886</v>
      </c>
      <c r="M35" s="165">
        <f t="shared" ca="1" si="3"/>
        <v>0</v>
      </c>
      <c r="N35" s="165">
        <f t="shared" ca="1" si="3"/>
        <v>1.4666666666666828</v>
      </c>
      <c r="O35" s="165">
        <f t="shared" ca="1" si="0"/>
        <v>0</v>
      </c>
      <c r="P35" s="165">
        <f t="shared" ca="1" si="1"/>
        <v>0.48333333333330586</v>
      </c>
      <c r="Q35" s="138"/>
      <c r="S35" s="94" t="s">
        <v>157</v>
      </c>
      <c r="U35" s="106">
        <f ca="1">U28/U9</f>
        <v>0.23353603312200741</v>
      </c>
      <c r="V35" s="106">
        <f ca="1">V28/U9</f>
        <v>0.21762194333031759</v>
      </c>
      <c r="W35" s="106">
        <f ca="1">U35+V35</f>
        <v>0.45115797645232503</v>
      </c>
    </row>
    <row r="36" spans="1:24" x14ac:dyDescent="0.25">
      <c r="A36" s="132">
        <v>31</v>
      </c>
      <c r="B36" s="165">
        <v>1.6500000000000181</v>
      </c>
      <c r="C36" s="165">
        <f t="shared" si="11"/>
        <v>53.066666666666713</v>
      </c>
      <c r="D36" s="165">
        <f t="shared" ca="1" si="10"/>
        <v>0</v>
      </c>
      <c r="E36" s="165">
        <v>0.53333333333331012</v>
      </c>
      <c r="F36" s="165">
        <f t="shared" ca="1" si="4"/>
        <v>53.600000000000023</v>
      </c>
      <c r="G36" s="165" t="str">
        <f t="shared" ca="1" si="2"/>
        <v>S1</v>
      </c>
      <c r="H36" s="185">
        <f t="shared" ca="1" si="5"/>
        <v>0.53333333333331012</v>
      </c>
      <c r="I36" s="186" t="str">
        <f t="shared" ca="1" si="6"/>
        <v>IDLE</v>
      </c>
      <c r="J36" s="165">
        <f t="shared" ca="1" si="7"/>
        <v>53.600000000000023</v>
      </c>
      <c r="K36" s="165">
        <f t="shared" ca="1" si="8"/>
        <v>52.883333333333375</v>
      </c>
      <c r="L36" s="165">
        <f t="shared" ca="1" si="9"/>
        <v>0.53333333333331012</v>
      </c>
      <c r="M36" s="165">
        <f t="shared" ca="1" si="3"/>
        <v>0.53333333333331012</v>
      </c>
      <c r="N36" s="165">
        <f t="shared" ca="1" si="3"/>
        <v>0</v>
      </c>
      <c r="O36" s="165">
        <f t="shared" ca="1" si="0"/>
        <v>0</v>
      </c>
      <c r="P36" s="165">
        <f t="shared" ca="1" si="1"/>
        <v>0</v>
      </c>
      <c r="Q36" s="138"/>
      <c r="S36" s="94" t="s">
        <v>159</v>
      </c>
      <c r="U36" s="106">
        <f ca="1">O158/U7</f>
        <v>4.6666666666666669E-2</v>
      </c>
      <c r="V36" s="106">
        <f ca="1">P158/U7</f>
        <v>0.02</v>
      </c>
      <c r="W36" s="106">
        <f ca="1">U36+V36</f>
        <v>6.6666666666666666E-2</v>
      </c>
    </row>
    <row r="37" spans="1:24" x14ac:dyDescent="0.25">
      <c r="A37" s="132">
        <v>32</v>
      </c>
      <c r="B37" s="165">
        <v>1.1666666666666359</v>
      </c>
      <c r="C37" s="165">
        <f t="shared" si="11"/>
        <v>54.233333333333348</v>
      </c>
      <c r="D37" s="165">
        <f t="shared" ca="1" si="10"/>
        <v>0</v>
      </c>
      <c r="E37" s="165">
        <v>0.41666666666667851</v>
      </c>
      <c r="F37" s="165">
        <f t="shared" ca="1" si="4"/>
        <v>54.650000000000027</v>
      </c>
      <c r="G37" s="165" t="str">
        <f t="shared" ca="1" si="2"/>
        <v>S2</v>
      </c>
      <c r="H37" s="185" t="str">
        <f t="shared" ca="1" si="5"/>
        <v>IDLE</v>
      </c>
      <c r="I37" s="186">
        <f t="shared" ca="1" si="6"/>
        <v>0.41666666666667851</v>
      </c>
      <c r="J37" s="165">
        <f t="shared" ca="1" si="7"/>
        <v>53.600000000000023</v>
      </c>
      <c r="K37" s="165">
        <f t="shared" ca="1" si="8"/>
        <v>54.650000000000027</v>
      </c>
      <c r="L37" s="165">
        <f t="shared" ca="1" si="9"/>
        <v>0.41666666666667851</v>
      </c>
      <c r="M37" s="165">
        <f t="shared" ca="1" si="3"/>
        <v>0</v>
      </c>
      <c r="N37" s="165">
        <f t="shared" ca="1" si="3"/>
        <v>0.41666666666667851</v>
      </c>
      <c r="O37" s="165">
        <f t="shared" ca="1" si="0"/>
        <v>0</v>
      </c>
      <c r="P37" s="165">
        <f t="shared" ca="1" si="1"/>
        <v>0</v>
      </c>
      <c r="Q37" s="138"/>
      <c r="S37" s="94" t="s">
        <v>184</v>
      </c>
      <c r="U37" s="98">
        <f ca="1">MAX(O6:O155)</f>
        <v>0.39999999999997726</v>
      </c>
      <c r="V37" s="98">
        <f ca="1">MAX(P6:P155)</f>
        <v>0.48333333333330586</v>
      </c>
      <c r="W37" s="119">
        <f ca="1">U37+V37</f>
        <v>0.88333333333328312</v>
      </c>
      <c r="X37" s="94" t="s">
        <v>99</v>
      </c>
    </row>
    <row r="38" spans="1:24" x14ac:dyDescent="0.25">
      <c r="A38" s="132">
        <v>33</v>
      </c>
      <c r="B38" s="165">
        <v>0.10000000000001563</v>
      </c>
      <c r="C38" s="165">
        <f t="shared" si="11"/>
        <v>54.333333333333364</v>
      </c>
      <c r="D38" s="165">
        <f t="shared" ca="1" si="10"/>
        <v>0</v>
      </c>
      <c r="E38" s="165">
        <v>0.66666666666671759</v>
      </c>
      <c r="F38" s="165">
        <f t="shared" ca="1" si="4"/>
        <v>55.000000000000085</v>
      </c>
      <c r="G38" s="165" t="str">
        <f t="shared" ca="1" si="2"/>
        <v>S2</v>
      </c>
      <c r="H38" s="185" t="str">
        <f t="shared" ca="1" si="5"/>
        <v>IDLE</v>
      </c>
      <c r="I38" s="186">
        <f t="shared" ca="1" si="6"/>
        <v>0.66666666666671759</v>
      </c>
      <c r="J38" s="165">
        <f t="shared" ca="1" si="7"/>
        <v>53.600000000000023</v>
      </c>
      <c r="K38" s="165">
        <f t="shared" ca="1" si="8"/>
        <v>55.000000000000085</v>
      </c>
      <c r="L38" s="165">
        <f t="shared" ca="1" si="9"/>
        <v>0.66666666666671759</v>
      </c>
      <c r="M38" s="165">
        <f t="shared" ref="M38:N69" ca="1" si="13">IF(H38="IDLE",0,H38)</f>
        <v>0</v>
      </c>
      <c r="N38" s="165">
        <f t="shared" ca="1" si="13"/>
        <v>0.66666666666671759</v>
      </c>
      <c r="O38" s="165">
        <f t="shared" ca="1" si="0"/>
        <v>0</v>
      </c>
      <c r="P38" s="165">
        <f t="shared" ca="1" si="1"/>
        <v>0</v>
      </c>
      <c r="Q38" s="138"/>
      <c r="U38" s="52"/>
      <c r="V38" s="52"/>
    </row>
    <row r="39" spans="1:24" x14ac:dyDescent="0.25">
      <c r="A39" s="132">
        <v>34</v>
      </c>
      <c r="B39" s="165">
        <v>1.1666666666666359</v>
      </c>
      <c r="C39" s="165">
        <f t="shared" si="11"/>
        <v>55.5</v>
      </c>
      <c r="D39" s="165">
        <f t="shared" ca="1" si="10"/>
        <v>0</v>
      </c>
      <c r="E39" s="165">
        <v>0.78333333333326927</v>
      </c>
      <c r="F39" s="165">
        <f t="shared" ca="1" si="4"/>
        <v>56.283333333333267</v>
      </c>
      <c r="G39" s="165" t="str">
        <f t="shared" ca="1" si="2"/>
        <v>S1</v>
      </c>
      <c r="H39" s="185">
        <f t="shared" ca="1" si="5"/>
        <v>0.78333333333326927</v>
      </c>
      <c r="I39" s="186" t="str">
        <f t="shared" ca="1" si="6"/>
        <v>IDLE</v>
      </c>
      <c r="J39" s="165">
        <f t="shared" ca="1" si="7"/>
        <v>56.283333333333267</v>
      </c>
      <c r="K39" s="165">
        <f t="shared" ca="1" si="8"/>
        <v>55.000000000000085</v>
      </c>
      <c r="L39" s="165">
        <f t="shared" ca="1" si="9"/>
        <v>0.78333333333326927</v>
      </c>
      <c r="M39" s="165">
        <f t="shared" ca="1" si="13"/>
        <v>0.78333333333326927</v>
      </c>
      <c r="N39" s="165">
        <f t="shared" ca="1" si="13"/>
        <v>0</v>
      </c>
      <c r="O39" s="165">
        <f t="shared" ca="1" si="0"/>
        <v>0</v>
      </c>
      <c r="P39" s="165">
        <f t="shared" ca="1" si="1"/>
        <v>0</v>
      </c>
      <c r="Q39" s="138"/>
    </row>
    <row r="40" spans="1:24" x14ac:dyDescent="0.25">
      <c r="A40" s="132">
        <v>35</v>
      </c>
      <c r="B40" s="165">
        <v>3.3333333333311899E-2</v>
      </c>
      <c r="C40" s="165">
        <f t="shared" si="11"/>
        <v>55.53333333333331</v>
      </c>
      <c r="D40" s="165">
        <f t="shared" ca="1" si="10"/>
        <v>0</v>
      </c>
      <c r="E40" s="165">
        <v>0.7833333333333492</v>
      </c>
      <c r="F40" s="165">
        <f t="shared" ca="1" si="4"/>
        <v>56.316666666666663</v>
      </c>
      <c r="G40" s="165" t="str">
        <f t="shared" ca="1" si="2"/>
        <v>S2</v>
      </c>
      <c r="H40" s="185" t="str">
        <f t="shared" ca="1" si="5"/>
        <v>IDLE</v>
      </c>
      <c r="I40" s="186">
        <f t="shared" ca="1" si="6"/>
        <v>0.7833333333333492</v>
      </c>
      <c r="J40" s="165">
        <f t="shared" ca="1" si="7"/>
        <v>56.283333333333267</v>
      </c>
      <c r="K40" s="165">
        <f t="shared" ca="1" si="8"/>
        <v>56.316666666666663</v>
      </c>
      <c r="L40" s="165">
        <f t="shared" ca="1" si="9"/>
        <v>0.7833333333333492</v>
      </c>
      <c r="M40" s="165">
        <f t="shared" ca="1" si="13"/>
        <v>0</v>
      </c>
      <c r="N40" s="165">
        <f t="shared" ca="1" si="13"/>
        <v>0.7833333333333492</v>
      </c>
      <c r="O40" s="165">
        <f t="shared" ca="1" si="0"/>
        <v>0</v>
      </c>
      <c r="P40" s="165">
        <f t="shared" ca="1" si="1"/>
        <v>0</v>
      </c>
      <c r="Q40" s="138"/>
    </row>
    <row r="41" spans="1:24" x14ac:dyDescent="0.25">
      <c r="A41" s="132">
        <v>36</v>
      </c>
      <c r="B41" s="165">
        <v>0.98333333333338047</v>
      </c>
      <c r="C41" s="165">
        <f t="shared" si="11"/>
        <v>56.516666666666694</v>
      </c>
      <c r="D41" s="165">
        <f t="shared" ca="1" si="10"/>
        <v>0</v>
      </c>
      <c r="E41" s="165">
        <v>8.3333333333319715E-2</v>
      </c>
      <c r="F41" s="165">
        <f t="shared" ca="1" si="4"/>
        <v>56.600000000000016</v>
      </c>
      <c r="G41" s="165" t="str">
        <f t="shared" ca="1" si="2"/>
        <v>S2</v>
      </c>
      <c r="H41" s="185" t="str">
        <f t="shared" ca="1" si="5"/>
        <v>IDLE</v>
      </c>
      <c r="I41" s="186">
        <f t="shared" ca="1" si="6"/>
        <v>8.3333333333319715E-2</v>
      </c>
      <c r="J41" s="165">
        <f t="shared" ca="1" si="7"/>
        <v>56.283333333333267</v>
      </c>
      <c r="K41" s="165">
        <f t="shared" ca="1" si="8"/>
        <v>56.600000000000016</v>
      </c>
      <c r="L41" s="165">
        <f t="shared" ca="1" si="9"/>
        <v>8.3333333333319715E-2</v>
      </c>
      <c r="M41" s="165">
        <f t="shared" ca="1" si="13"/>
        <v>0</v>
      </c>
      <c r="N41" s="165">
        <f t="shared" ca="1" si="13"/>
        <v>8.3333333333319715E-2</v>
      </c>
      <c r="O41" s="165">
        <f t="shared" ca="1" si="0"/>
        <v>0</v>
      </c>
      <c r="P41" s="165">
        <f t="shared" ca="1" si="1"/>
        <v>0</v>
      </c>
      <c r="Q41" s="138"/>
    </row>
    <row r="42" spans="1:24" x14ac:dyDescent="0.25">
      <c r="A42" s="132">
        <v>37</v>
      </c>
      <c r="B42" s="165">
        <v>0</v>
      </c>
      <c r="C42" s="165">
        <f t="shared" si="11"/>
        <v>56.516666666666694</v>
      </c>
      <c r="D42" s="165">
        <f t="shared" ca="1" si="10"/>
        <v>0</v>
      </c>
      <c r="E42" s="165">
        <v>0.23333333333334316</v>
      </c>
      <c r="F42" s="165">
        <f t="shared" ca="1" si="4"/>
        <v>56.750000000000036</v>
      </c>
      <c r="G42" s="165" t="str">
        <f t="shared" ca="1" si="2"/>
        <v>S2</v>
      </c>
      <c r="H42" s="185" t="str">
        <f t="shared" ca="1" si="5"/>
        <v>IDLE</v>
      </c>
      <c r="I42" s="186">
        <f t="shared" ca="1" si="6"/>
        <v>0.23333333333334316</v>
      </c>
      <c r="J42" s="165">
        <f t="shared" ca="1" si="7"/>
        <v>56.283333333333267</v>
      </c>
      <c r="K42" s="165">
        <f t="shared" ca="1" si="8"/>
        <v>56.750000000000036</v>
      </c>
      <c r="L42" s="165">
        <f t="shared" ca="1" si="9"/>
        <v>0.23333333333334316</v>
      </c>
      <c r="M42" s="165">
        <f t="shared" ca="1" si="13"/>
        <v>0</v>
      </c>
      <c r="N42" s="165">
        <f t="shared" ca="1" si="13"/>
        <v>0.23333333333334316</v>
      </c>
      <c r="O42" s="165">
        <f t="shared" ca="1" si="0"/>
        <v>0</v>
      </c>
      <c r="P42" s="165">
        <f t="shared" ca="1" si="1"/>
        <v>0</v>
      </c>
      <c r="Q42" s="138"/>
    </row>
    <row r="43" spans="1:24" x14ac:dyDescent="0.25">
      <c r="A43" s="132">
        <v>38</v>
      </c>
      <c r="B43" s="165">
        <v>0.81666666666658116</v>
      </c>
      <c r="C43" s="165">
        <f t="shared" si="11"/>
        <v>57.333333333333272</v>
      </c>
      <c r="D43" s="165">
        <f t="shared" ca="1" si="10"/>
        <v>0</v>
      </c>
      <c r="E43" s="165">
        <v>0.34999999999997478</v>
      </c>
      <c r="F43" s="165">
        <f t="shared" ca="1" si="4"/>
        <v>57.683333333333245</v>
      </c>
      <c r="G43" s="165" t="str">
        <f t="shared" ca="1" si="2"/>
        <v>S2</v>
      </c>
      <c r="H43" s="185" t="str">
        <f t="shared" ca="1" si="5"/>
        <v>IDLE</v>
      </c>
      <c r="I43" s="186">
        <f t="shared" ca="1" si="6"/>
        <v>0.34999999999997478</v>
      </c>
      <c r="J43" s="165">
        <f t="shared" ca="1" si="7"/>
        <v>56.283333333333267</v>
      </c>
      <c r="K43" s="165">
        <f t="shared" ca="1" si="8"/>
        <v>57.683333333333245</v>
      </c>
      <c r="L43" s="165">
        <f t="shared" ca="1" si="9"/>
        <v>0.34999999999997478</v>
      </c>
      <c r="M43" s="165">
        <f t="shared" ca="1" si="13"/>
        <v>0</v>
      </c>
      <c r="N43" s="165">
        <f t="shared" ca="1" si="13"/>
        <v>0.34999999999997478</v>
      </c>
      <c r="O43" s="165">
        <f t="shared" ca="1" si="0"/>
        <v>0</v>
      </c>
      <c r="P43" s="165">
        <f t="shared" ca="1" si="1"/>
        <v>0</v>
      </c>
      <c r="Q43" s="138"/>
    </row>
    <row r="44" spans="1:24" x14ac:dyDescent="0.25">
      <c r="A44" s="132">
        <v>39</v>
      </c>
      <c r="B44" s="165">
        <v>1.0166666666666924</v>
      </c>
      <c r="C44" s="165">
        <f t="shared" si="11"/>
        <v>58.349999999999966</v>
      </c>
      <c r="D44" s="165">
        <f t="shared" ca="1" si="10"/>
        <v>0</v>
      </c>
      <c r="E44" s="165">
        <v>0.28333333333327104</v>
      </c>
      <c r="F44" s="165">
        <f t="shared" ca="1" si="4"/>
        <v>58.63333333333324</v>
      </c>
      <c r="G44" s="165" t="str">
        <f t="shared" ca="1" si="2"/>
        <v>S1</v>
      </c>
      <c r="H44" s="185">
        <f t="shared" ca="1" si="5"/>
        <v>0.28333333333327104</v>
      </c>
      <c r="I44" s="186" t="str">
        <f t="shared" ca="1" si="6"/>
        <v>IDLE</v>
      </c>
      <c r="J44" s="165">
        <f t="shared" ca="1" si="7"/>
        <v>58.63333333333324</v>
      </c>
      <c r="K44" s="165">
        <f t="shared" ca="1" si="8"/>
        <v>57.683333333333245</v>
      </c>
      <c r="L44" s="165">
        <f t="shared" ca="1" si="9"/>
        <v>0.28333333333327104</v>
      </c>
      <c r="M44" s="165">
        <f t="shared" ca="1" si="13"/>
        <v>0.28333333333327104</v>
      </c>
      <c r="N44" s="165">
        <f t="shared" ca="1" si="13"/>
        <v>0</v>
      </c>
      <c r="O44" s="165">
        <f t="shared" ca="1" si="0"/>
        <v>0</v>
      </c>
      <c r="P44" s="165">
        <f t="shared" ca="1" si="1"/>
        <v>0</v>
      </c>
      <c r="Q44" s="138"/>
    </row>
    <row r="45" spans="1:24" x14ac:dyDescent="0.25">
      <c r="A45" s="132">
        <v>40</v>
      </c>
      <c r="B45" s="165">
        <v>3.3333333333311899E-2</v>
      </c>
      <c r="C45" s="165">
        <f t="shared" si="11"/>
        <v>58.383333333333276</v>
      </c>
      <c r="D45" s="165">
        <f t="shared" ca="1" si="10"/>
        <v>0</v>
      </c>
      <c r="E45" s="165">
        <v>0.40000000000006253</v>
      </c>
      <c r="F45" s="165">
        <f t="shared" ca="1" si="4"/>
        <v>58.783333333333339</v>
      </c>
      <c r="G45" s="165" t="str">
        <f t="shared" ca="1" si="2"/>
        <v>S1</v>
      </c>
      <c r="H45" s="185">
        <f t="shared" ca="1" si="5"/>
        <v>0.40000000000006253</v>
      </c>
      <c r="I45" s="186" t="str">
        <f t="shared" ca="1" si="6"/>
        <v>IDLE</v>
      </c>
      <c r="J45" s="165">
        <f t="shared" ca="1" si="7"/>
        <v>58.783333333333339</v>
      </c>
      <c r="K45" s="165">
        <f t="shared" ca="1" si="8"/>
        <v>57.683333333333245</v>
      </c>
      <c r="L45" s="165">
        <f t="shared" ca="1" si="9"/>
        <v>0.40000000000006253</v>
      </c>
      <c r="M45" s="165">
        <f t="shared" ca="1" si="13"/>
        <v>0.40000000000006253</v>
      </c>
      <c r="N45" s="165">
        <f t="shared" ca="1" si="13"/>
        <v>0</v>
      </c>
      <c r="O45" s="165">
        <f t="shared" ca="1" si="0"/>
        <v>0</v>
      </c>
      <c r="P45" s="165">
        <f t="shared" ca="1" si="1"/>
        <v>0</v>
      </c>
      <c r="Q45" s="138"/>
    </row>
    <row r="46" spans="1:24" x14ac:dyDescent="0.25">
      <c r="A46" s="132">
        <v>41</v>
      </c>
      <c r="B46" s="165">
        <v>0.13333333333340747</v>
      </c>
      <c r="C46" s="165">
        <f t="shared" si="11"/>
        <v>58.51666666666668</v>
      </c>
      <c r="D46" s="165">
        <f t="shared" ca="1" si="10"/>
        <v>0</v>
      </c>
      <c r="E46" s="165">
        <v>0.40000000000006253</v>
      </c>
      <c r="F46" s="165">
        <f t="shared" ca="1" si="4"/>
        <v>58.916666666666742</v>
      </c>
      <c r="G46" s="165" t="str">
        <f t="shared" ca="1" si="2"/>
        <v>S2</v>
      </c>
      <c r="H46" s="185" t="str">
        <f t="shared" ca="1" si="5"/>
        <v>IDLE</v>
      </c>
      <c r="I46" s="186">
        <f t="shared" ca="1" si="6"/>
        <v>0.40000000000006253</v>
      </c>
      <c r="J46" s="165">
        <f t="shared" ca="1" si="7"/>
        <v>58.783333333333339</v>
      </c>
      <c r="K46" s="165">
        <f t="shared" ca="1" si="8"/>
        <v>58.916666666666742</v>
      </c>
      <c r="L46" s="165">
        <f t="shared" ca="1" si="9"/>
        <v>0.40000000000006253</v>
      </c>
      <c r="M46" s="165">
        <f t="shared" ca="1" si="13"/>
        <v>0</v>
      </c>
      <c r="N46" s="165">
        <f t="shared" ca="1" si="13"/>
        <v>0.40000000000006253</v>
      </c>
      <c r="O46" s="165">
        <f t="shared" ca="1" si="0"/>
        <v>0</v>
      </c>
      <c r="P46" s="165">
        <f t="shared" ca="1" si="1"/>
        <v>0</v>
      </c>
      <c r="Q46" s="138"/>
    </row>
    <row r="47" spans="1:24" x14ac:dyDescent="0.25">
      <c r="A47" s="132">
        <v>42</v>
      </c>
      <c r="B47" s="165">
        <v>0.46666666666668633</v>
      </c>
      <c r="C47" s="165">
        <f t="shared" si="11"/>
        <v>58.983333333333363</v>
      </c>
      <c r="D47" s="165">
        <f t="shared" ca="1" si="10"/>
        <v>0</v>
      </c>
      <c r="E47" s="165">
        <v>6.6666666666703733E-2</v>
      </c>
      <c r="F47" s="165">
        <f t="shared" ca="1" si="4"/>
        <v>59.050000000000068</v>
      </c>
      <c r="G47" s="165" t="str">
        <f t="shared" ca="1" si="2"/>
        <v>S1</v>
      </c>
      <c r="H47" s="185">
        <f t="shared" ca="1" si="5"/>
        <v>6.6666666666703733E-2</v>
      </c>
      <c r="I47" s="186" t="str">
        <f t="shared" ca="1" si="6"/>
        <v>IDLE</v>
      </c>
      <c r="J47" s="165">
        <f t="shared" ca="1" si="7"/>
        <v>59.050000000000068</v>
      </c>
      <c r="K47" s="165">
        <f t="shared" ca="1" si="8"/>
        <v>58.916666666666742</v>
      </c>
      <c r="L47" s="165">
        <f t="shared" ca="1" si="9"/>
        <v>6.6666666666703733E-2</v>
      </c>
      <c r="M47" s="165">
        <f t="shared" ca="1" si="13"/>
        <v>6.6666666666703733E-2</v>
      </c>
      <c r="N47" s="165">
        <f t="shared" ca="1" si="13"/>
        <v>0</v>
      </c>
      <c r="O47" s="165">
        <f t="shared" ca="1" si="0"/>
        <v>0</v>
      </c>
      <c r="P47" s="165">
        <f t="shared" ca="1" si="1"/>
        <v>0</v>
      </c>
      <c r="Q47" s="138"/>
    </row>
    <row r="48" spans="1:24" x14ac:dyDescent="0.25">
      <c r="A48" s="132">
        <v>43</v>
      </c>
      <c r="B48" s="165">
        <v>1.6666666666615981E-2</v>
      </c>
      <c r="C48" s="165">
        <f t="shared" si="11"/>
        <v>58.999999999999979</v>
      </c>
      <c r="D48" s="165">
        <f t="shared" ca="1" si="10"/>
        <v>0</v>
      </c>
      <c r="E48" s="165">
        <v>0.10000000000001563</v>
      </c>
      <c r="F48" s="165">
        <f t="shared" ca="1" si="4"/>
        <v>59.099999999999994</v>
      </c>
      <c r="G48" s="165" t="str">
        <f t="shared" ca="1" si="2"/>
        <v>S2</v>
      </c>
      <c r="H48" s="185" t="str">
        <f t="shared" ca="1" si="5"/>
        <v>IDLE</v>
      </c>
      <c r="I48" s="186">
        <f t="shared" ca="1" si="6"/>
        <v>0.10000000000001563</v>
      </c>
      <c r="J48" s="165">
        <f t="shared" ca="1" si="7"/>
        <v>59.050000000000068</v>
      </c>
      <c r="K48" s="165">
        <f t="shared" ca="1" si="8"/>
        <v>59.099999999999994</v>
      </c>
      <c r="L48" s="165">
        <f t="shared" ca="1" si="9"/>
        <v>0.10000000000001563</v>
      </c>
      <c r="M48" s="165">
        <f t="shared" ca="1" si="13"/>
        <v>0</v>
      </c>
      <c r="N48" s="165">
        <f t="shared" ca="1" si="13"/>
        <v>0.10000000000001563</v>
      </c>
      <c r="O48" s="165">
        <f t="shared" ca="1" si="0"/>
        <v>0</v>
      </c>
      <c r="P48" s="165">
        <f t="shared" ca="1" si="1"/>
        <v>0</v>
      </c>
      <c r="Q48" s="138"/>
    </row>
    <row r="49" spans="1:17" x14ac:dyDescent="0.25">
      <c r="A49" s="132">
        <v>44</v>
      </c>
      <c r="B49" s="165">
        <v>1.0000000000000764</v>
      </c>
      <c r="C49" s="165">
        <f t="shared" si="11"/>
        <v>60.000000000000057</v>
      </c>
      <c r="D49" s="165">
        <f t="shared" ca="1" si="10"/>
        <v>0</v>
      </c>
      <c r="E49" s="165">
        <v>0.23333333333334316</v>
      </c>
      <c r="F49" s="165">
        <f t="shared" ca="1" si="4"/>
        <v>60.233333333333398</v>
      </c>
      <c r="G49" s="165" t="str">
        <f t="shared" ca="1" si="2"/>
        <v>S1</v>
      </c>
      <c r="H49" s="185">
        <f t="shared" ca="1" si="5"/>
        <v>0.23333333333334316</v>
      </c>
      <c r="I49" s="186" t="str">
        <f t="shared" ca="1" si="6"/>
        <v>IDLE</v>
      </c>
      <c r="J49" s="165">
        <f t="shared" ca="1" si="7"/>
        <v>60.233333333333398</v>
      </c>
      <c r="K49" s="165">
        <f t="shared" ca="1" si="8"/>
        <v>59.099999999999994</v>
      </c>
      <c r="L49" s="165">
        <f t="shared" ca="1" si="9"/>
        <v>0.23333333333334316</v>
      </c>
      <c r="M49" s="165">
        <f t="shared" ca="1" si="13"/>
        <v>0.23333333333334316</v>
      </c>
      <c r="N49" s="165">
        <f t="shared" ca="1" si="13"/>
        <v>0</v>
      </c>
      <c r="O49" s="165">
        <f t="shared" ca="1" si="0"/>
        <v>0</v>
      </c>
      <c r="P49" s="165">
        <f t="shared" ca="1" si="1"/>
        <v>0</v>
      </c>
      <c r="Q49" s="138"/>
    </row>
    <row r="50" spans="1:17" x14ac:dyDescent="0.25">
      <c r="A50" s="132">
        <v>45</v>
      </c>
      <c r="B50" s="165">
        <v>3.36666666666666</v>
      </c>
      <c r="C50" s="165">
        <f t="shared" si="11"/>
        <v>63.366666666666717</v>
      </c>
      <c r="D50" s="165">
        <f t="shared" ca="1" si="10"/>
        <v>0</v>
      </c>
      <c r="E50" s="165">
        <v>0.58333333333339787</v>
      </c>
      <c r="F50" s="165">
        <f t="shared" ca="1" si="4"/>
        <v>63.950000000000117</v>
      </c>
      <c r="G50" s="165" t="str">
        <f t="shared" ca="1" si="2"/>
        <v>S1</v>
      </c>
      <c r="H50" s="185">
        <f t="shared" ca="1" si="5"/>
        <v>0.58333333333339787</v>
      </c>
      <c r="I50" s="186" t="str">
        <f t="shared" ca="1" si="6"/>
        <v>IDLE</v>
      </c>
      <c r="J50" s="165">
        <f t="shared" ca="1" si="7"/>
        <v>63.950000000000117</v>
      </c>
      <c r="K50" s="165">
        <f t="shared" ca="1" si="8"/>
        <v>59.099999999999994</v>
      </c>
      <c r="L50" s="165">
        <f t="shared" ca="1" si="9"/>
        <v>0.58333333333339787</v>
      </c>
      <c r="M50" s="165">
        <f t="shared" ca="1" si="13"/>
        <v>0.58333333333339787</v>
      </c>
      <c r="N50" s="165">
        <f t="shared" ca="1" si="13"/>
        <v>0</v>
      </c>
      <c r="O50" s="165">
        <f t="shared" ca="1" si="0"/>
        <v>0</v>
      </c>
      <c r="P50" s="165">
        <f t="shared" ca="1" si="1"/>
        <v>0</v>
      </c>
      <c r="Q50" s="138"/>
    </row>
    <row r="51" spans="1:17" x14ac:dyDescent="0.25">
      <c r="A51" s="132">
        <v>46</v>
      </c>
      <c r="B51" s="165">
        <v>0.18333333333333535</v>
      </c>
      <c r="C51" s="165">
        <f t="shared" si="11"/>
        <v>63.550000000000054</v>
      </c>
      <c r="D51" s="165">
        <f t="shared" ca="1" si="10"/>
        <v>0</v>
      </c>
      <c r="E51" s="165">
        <v>0.28333333333335098</v>
      </c>
      <c r="F51" s="165">
        <f t="shared" ca="1" si="4"/>
        <v>63.833333333333407</v>
      </c>
      <c r="G51" s="165" t="str">
        <f t="shared" ca="1" si="2"/>
        <v>S2</v>
      </c>
      <c r="H51" s="185" t="str">
        <f t="shared" ca="1" si="5"/>
        <v>IDLE</v>
      </c>
      <c r="I51" s="186">
        <f t="shared" ca="1" si="6"/>
        <v>0.28333333333335098</v>
      </c>
      <c r="J51" s="165">
        <f t="shared" ca="1" si="7"/>
        <v>63.950000000000117</v>
      </c>
      <c r="K51" s="165">
        <f t="shared" ca="1" si="8"/>
        <v>63.833333333333407</v>
      </c>
      <c r="L51" s="165">
        <f t="shared" ca="1" si="9"/>
        <v>0.28333333333335098</v>
      </c>
      <c r="M51" s="165">
        <f t="shared" ca="1" si="13"/>
        <v>0</v>
      </c>
      <c r="N51" s="165">
        <f t="shared" ca="1" si="13"/>
        <v>0.28333333333335098</v>
      </c>
      <c r="O51" s="165">
        <f t="shared" ca="1" si="0"/>
        <v>0</v>
      </c>
      <c r="P51" s="165">
        <f t="shared" ca="1" si="1"/>
        <v>0</v>
      </c>
      <c r="Q51" s="138"/>
    </row>
    <row r="52" spans="1:17" x14ac:dyDescent="0.25">
      <c r="A52" s="132">
        <v>47</v>
      </c>
      <c r="B52" s="165">
        <v>0.44999999999999041</v>
      </c>
      <c r="C52" s="165">
        <f t="shared" si="11"/>
        <v>64.000000000000043</v>
      </c>
      <c r="D52" s="165">
        <f t="shared" ca="1" si="10"/>
        <v>0</v>
      </c>
      <c r="E52" s="165">
        <v>0.11666666666671155</v>
      </c>
      <c r="F52" s="165">
        <f t="shared" ca="1" si="4"/>
        <v>64.11666666666676</v>
      </c>
      <c r="G52" s="165" t="str">
        <f t="shared" ca="1" si="2"/>
        <v>S2</v>
      </c>
      <c r="H52" s="185" t="str">
        <f t="shared" ca="1" si="5"/>
        <v>IDLE</v>
      </c>
      <c r="I52" s="186">
        <f t="shared" ca="1" si="6"/>
        <v>0.11666666666671155</v>
      </c>
      <c r="J52" s="165">
        <f t="shared" ca="1" si="7"/>
        <v>63.950000000000117</v>
      </c>
      <c r="K52" s="165">
        <f t="shared" ca="1" si="8"/>
        <v>64.11666666666676</v>
      </c>
      <c r="L52" s="165">
        <f t="shared" ca="1" si="9"/>
        <v>0.11666666666671155</v>
      </c>
      <c r="M52" s="165">
        <f t="shared" ca="1" si="13"/>
        <v>0</v>
      </c>
      <c r="N52" s="165">
        <f t="shared" ca="1" si="13"/>
        <v>0.11666666666671155</v>
      </c>
      <c r="O52" s="165">
        <f t="shared" ca="1" si="0"/>
        <v>0</v>
      </c>
      <c r="P52" s="165">
        <f t="shared" ca="1" si="1"/>
        <v>0</v>
      </c>
      <c r="Q52" s="138"/>
    </row>
    <row r="53" spans="1:17" x14ac:dyDescent="0.25">
      <c r="A53" s="132">
        <v>48</v>
      </c>
      <c r="B53" s="165">
        <v>8.3333333333319715E-2</v>
      </c>
      <c r="C53" s="165">
        <f t="shared" si="11"/>
        <v>64.083333333333357</v>
      </c>
      <c r="D53" s="165">
        <f t="shared" ca="1" si="10"/>
        <v>0</v>
      </c>
      <c r="E53" s="165">
        <v>0.53333333333331012</v>
      </c>
      <c r="F53" s="165">
        <f t="shared" ca="1" si="4"/>
        <v>64.616666666666674</v>
      </c>
      <c r="G53" s="165" t="str">
        <f t="shared" ca="1" si="2"/>
        <v>S1</v>
      </c>
      <c r="H53" s="185">
        <f t="shared" ca="1" si="5"/>
        <v>0.53333333333331012</v>
      </c>
      <c r="I53" s="186" t="str">
        <f t="shared" ca="1" si="6"/>
        <v>IDLE</v>
      </c>
      <c r="J53" s="165">
        <f t="shared" ca="1" si="7"/>
        <v>64.616666666666674</v>
      </c>
      <c r="K53" s="165">
        <f t="shared" ca="1" si="8"/>
        <v>64.11666666666676</v>
      </c>
      <c r="L53" s="165">
        <f t="shared" ca="1" si="9"/>
        <v>0.53333333333331012</v>
      </c>
      <c r="M53" s="165">
        <f t="shared" ca="1" si="13"/>
        <v>0.53333333333331012</v>
      </c>
      <c r="N53" s="165">
        <f t="shared" ca="1" si="13"/>
        <v>0</v>
      </c>
      <c r="O53" s="165">
        <f t="shared" ca="1" si="0"/>
        <v>0</v>
      </c>
      <c r="P53" s="165">
        <f t="shared" ca="1" si="1"/>
        <v>0</v>
      </c>
      <c r="Q53" s="138"/>
    </row>
    <row r="54" spans="1:17" x14ac:dyDescent="0.25">
      <c r="A54" s="132">
        <v>49</v>
      </c>
      <c r="B54" s="165">
        <v>2.249999999999952</v>
      </c>
      <c r="C54" s="165">
        <f t="shared" si="11"/>
        <v>66.333333333333314</v>
      </c>
      <c r="D54" s="165">
        <f t="shared" ca="1" si="10"/>
        <v>0</v>
      </c>
      <c r="E54" s="165">
        <v>0.41666666666667851</v>
      </c>
      <c r="F54" s="165">
        <f t="shared" ca="1" si="4"/>
        <v>66.75</v>
      </c>
      <c r="G54" s="165" t="str">
        <f t="shared" ca="1" si="2"/>
        <v>S1</v>
      </c>
      <c r="H54" s="185">
        <f t="shared" ca="1" si="5"/>
        <v>0.41666666666667851</v>
      </c>
      <c r="I54" s="186" t="str">
        <f t="shared" ca="1" si="6"/>
        <v>IDLE</v>
      </c>
      <c r="J54" s="165">
        <f t="shared" ca="1" si="7"/>
        <v>66.75</v>
      </c>
      <c r="K54" s="165">
        <f t="shared" ca="1" si="8"/>
        <v>64.11666666666676</v>
      </c>
      <c r="L54" s="165">
        <f t="shared" ca="1" si="9"/>
        <v>0.41666666666667851</v>
      </c>
      <c r="M54" s="165">
        <f t="shared" ca="1" si="13"/>
        <v>0.41666666666667851</v>
      </c>
      <c r="N54" s="165">
        <f t="shared" ca="1" si="13"/>
        <v>0</v>
      </c>
      <c r="O54" s="165">
        <f t="shared" ca="1" si="0"/>
        <v>0</v>
      </c>
      <c r="P54" s="165">
        <f t="shared" ca="1" si="1"/>
        <v>0</v>
      </c>
      <c r="Q54" s="138"/>
    </row>
    <row r="55" spans="1:17" x14ac:dyDescent="0.25">
      <c r="A55" s="132">
        <v>50</v>
      </c>
      <c r="B55" s="165">
        <v>1.6666666666695917E-2</v>
      </c>
      <c r="C55" s="165">
        <f t="shared" si="11"/>
        <v>66.350000000000009</v>
      </c>
      <c r="D55" s="165">
        <f t="shared" ca="1" si="10"/>
        <v>0</v>
      </c>
      <c r="E55" s="165">
        <v>0.14999999999994351</v>
      </c>
      <c r="F55" s="165">
        <f t="shared" ca="1" si="4"/>
        <v>66.499999999999957</v>
      </c>
      <c r="G55" s="165" t="str">
        <f t="shared" ca="1" si="2"/>
        <v>S2</v>
      </c>
      <c r="H55" s="185" t="str">
        <f t="shared" ca="1" si="5"/>
        <v>IDLE</v>
      </c>
      <c r="I55" s="186">
        <f t="shared" ca="1" si="6"/>
        <v>0.14999999999994351</v>
      </c>
      <c r="J55" s="165">
        <f t="shared" ca="1" si="7"/>
        <v>66.75</v>
      </c>
      <c r="K55" s="165">
        <f t="shared" ca="1" si="8"/>
        <v>66.499999999999957</v>
      </c>
      <c r="L55" s="165">
        <f t="shared" ca="1" si="9"/>
        <v>0.14999999999994351</v>
      </c>
      <c r="M55" s="165">
        <f t="shared" ca="1" si="13"/>
        <v>0</v>
      </c>
      <c r="N55" s="165">
        <f t="shared" ca="1" si="13"/>
        <v>0.14999999999994351</v>
      </c>
      <c r="O55" s="165">
        <f t="shared" ca="1" si="0"/>
        <v>0</v>
      </c>
      <c r="P55" s="165">
        <f t="shared" ca="1" si="1"/>
        <v>0</v>
      </c>
      <c r="Q55" s="138"/>
    </row>
    <row r="56" spans="1:17" x14ac:dyDescent="0.25">
      <c r="A56" s="132">
        <v>51</v>
      </c>
      <c r="B56" s="165">
        <v>0.99999999999999645</v>
      </c>
      <c r="C56" s="165">
        <f t="shared" si="11"/>
        <v>67.350000000000009</v>
      </c>
      <c r="D56" s="165">
        <f t="shared" ca="1" si="10"/>
        <v>0</v>
      </c>
      <c r="E56" s="165">
        <v>0.29999999999996696</v>
      </c>
      <c r="F56" s="165">
        <f t="shared" ca="1" si="4"/>
        <v>67.649999999999977</v>
      </c>
      <c r="G56" s="165" t="str">
        <f t="shared" ca="1" si="2"/>
        <v>S2</v>
      </c>
      <c r="H56" s="185" t="str">
        <f t="shared" ca="1" si="5"/>
        <v>IDLE</v>
      </c>
      <c r="I56" s="186">
        <f t="shared" ca="1" si="6"/>
        <v>0.29999999999996696</v>
      </c>
      <c r="J56" s="165">
        <f t="shared" ca="1" si="7"/>
        <v>66.75</v>
      </c>
      <c r="K56" s="165">
        <f t="shared" ca="1" si="8"/>
        <v>67.649999999999977</v>
      </c>
      <c r="L56" s="165">
        <f t="shared" ca="1" si="9"/>
        <v>0.29999999999996696</v>
      </c>
      <c r="M56" s="165">
        <f t="shared" ca="1" si="13"/>
        <v>0</v>
      </c>
      <c r="N56" s="165">
        <f t="shared" ca="1" si="13"/>
        <v>0.29999999999996696</v>
      </c>
      <c r="O56" s="165">
        <f t="shared" ca="1" si="0"/>
        <v>0</v>
      </c>
      <c r="P56" s="165">
        <f t="shared" ca="1" si="1"/>
        <v>0</v>
      </c>
      <c r="Q56" s="138"/>
    </row>
    <row r="57" spans="1:17" x14ac:dyDescent="0.25">
      <c r="A57" s="132">
        <v>52</v>
      </c>
      <c r="B57" s="165">
        <v>5.0000000000007816E-2</v>
      </c>
      <c r="C57" s="165">
        <f t="shared" si="11"/>
        <v>67.40000000000002</v>
      </c>
      <c r="D57" s="165">
        <f t="shared" ca="1" si="10"/>
        <v>0</v>
      </c>
      <c r="E57" s="165">
        <v>0.18333333333333535</v>
      </c>
      <c r="F57" s="165">
        <f t="shared" ca="1" si="4"/>
        <v>67.583333333333357</v>
      </c>
      <c r="G57" s="165" t="str">
        <f t="shared" ca="1" si="2"/>
        <v>S1</v>
      </c>
      <c r="H57" s="185">
        <f t="shared" ca="1" si="5"/>
        <v>0.18333333333333535</v>
      </c>
      <c r="I57" s="186" t="str">
        <f t="shared" ca="1" si="6"/>
        <v>IDLE</v>
      </c>
      <c r="J57" s="165">
        <f t="shared" ca="1" si="7"/>
        <v>67.583333333333357</v>
      </c>
      <c r="K57" s="165">
        <f t="shared" ca="1" si="8"/>
        <v>67.649999999999977</v>
      </c>
      <c r="L57" s="165">
        <f t="shared" ca="1" si="9"/>
        <v>0.18333333333333535</v>
      </c>
      <c r="M57" s="165">
        <f t="shared" ca="1" si="13"/>
        <v>0.18333333333333535</v>
      </c>
      <c r="N57" s="165">
        <f t="shared" ca="1" si="13"/>
        <v>0</v>
      </c>
      <c r="O57" s="165">
        <f t="shared" ca="1" si="0"/>
        <v>0</v>
      </c>
      <c r="P57" s="165">
        <f t="shared" ca="1" si="1"/>
        <v>0</v>
      </c>
      <c r="Q57" s="138"/>
    </row>
    <row r="58" spans="1:17" x14ac:dyDescent="0.25">
      <c r="A58" s="132">
        <v>53</v>
      </c>
      <c r="B58" s="165">
        <v>0.11666666666663161</v>
      </c>
      <c r="C58" s="165">
        <f t="shared" si="11"/>
        <v>67.516666666666652</v>
      </c>
      <c r="D58" s="165">
        <f t="shared" ca="1" si="10"/>
        <v>0</v>
      </c>
      <c r="E58" s="165">
        <v>0.28333333333343091</v>
      </c>
      <c r="F58" s="165">
        <f t="shared" ca="1" si="4"/>
        <v>67.800000000000082</v>
      </c>
      <c r="G58" s="165" t="str">
        <f t="shared" ca="1" si="2"/>
        <v>S2</v>
      </c>
      <c r="H58" s="185" t="str">
        <f t="shared" ca="1" si="5"/>
        <v>IDLE</v>
      </c>
      <c r="I58" s="186">
        <f t="shared" ca="1" si="6"/>
        <v>0.28333333333343091</v>
      </c>
      <c r="J58" s="165">
        <f t="shared" ca="1" si="7"/>
        <v>67.583333333333357</v>
      </c>
      <c r="K58" s="165">
        <f t="shared" ca="1" si="8"/>
        <v>67.800000000000082</v>
      </c>
      <c r="L58" s="165">
        <f t="shared" ca="1" si="9"/>
        <v>0.28333333333343091</v>
      </c>
      <c r="M58" s="165">
        <f t="shared" ca="1" si="13"/>
        <v>0</v>
      </c>
      <c r="N58" s="165">
        <f t="shared" ca="1" si="13"/>
        <v>0.28333333333343091</v>
      </c>
      <c r="O58" s="165">
        <f t="shared" ca="1" si="0"/>
        <v>0</v>
      </c>
      <c r="P58" s="165">
        <f t="shared" ca="1" si="1"/>
        <v>0</v>
      </c>
      <c r="Q58" s="138"/>
    </row>
    <row r="59" spans="1:17" x14ac:dyDescent="0.25">
      <c r="A59" s="132">
        <v>54</v>
      </c>
      <c r="B59" s="165">
        <v>0.48333333333338224</v>
      </c>
      <c r="C59" s="165">
        <f t="shared" si="11"/>
        <v>68.000000000000028</v>
      </c>
      <c r="D59" s="165">
        <f t="shared" ca="1" si="10"/>
        <v>0</v>
      </c>
      <c r="E59" s="165">
        <v>0.13333333333324759</v>
      </c>
      <c r="F59" s="165">
        <f t="shared" ca="1" si="4"/>
        <v>68.133333333333269</v>
      </c>
      <c r="G59" s="165" t="str">
        <f t="shared" ca="1" si="2"/>
        <v>S1</v>
      </c>
      <c r="H59" s="185">
        <f t="shared" ca="1" si="5"/>
        <v>0.13333333333324759</v>
      </c>
      <c r="I59" s="186" t="str">
        <f t="shared" ca="1" si="6"/>
        <v>IDLE</v>
      </c>
      <c r="J59" s="165">
        <f t="shared" ca="1" si="7"/>
        <v>68.133333333333269</v>
      </c>
      <c r="K59" s="165">
        <f t="shared" ca="1" si="8"/>
        <v>67.800000000000082</v>
      </c>
      <c r="L59" s="165">
        <f t="shared" ca="1" si="9"/>
        <v>0.13333333333324759</v>
      </c>
      <c r="M59" s="165">
        <f t="shared" ca="1" si="13"/>
        <v>0.13333333333324759</v>
      </c>
      <c r="N59" s="165">
        <f t="shared" ca="1" si="13"/>
        <v>0</v>
      </c>
      <c r="O59" s="165">
        <f t="shared" ca="1" si="0"/>
        <v>0</v>
      </c>
      <c r="P59" s="165">
        <f t="shared" ca="1" si="1"/>
        <v>0</v>
      </c>
      <c r="Q59" s="138"/>
    </row>
    <row r="60" spans="1:17" x14ac:dyDescent="0.25">
      <c r="A60" s="132">
        <v>55</v>
      </c>
      <c r="B60" s="165">
        <v>0.21666666666664725</v>
      </c>
      <c r="C60" s="165">
        <f t="shared" si="11"/>
        <v>68.216666666666669</v>
      </c>
      <c r="D60" s="165">
        <f t="shared" ca="1" si="10"/>
        <v>0</v>
      </c>
      <c r="E60" s="165">
        <v>0.20000000000003126</v>
      </c>
      <c r="F60" s="165">
        <f t="shared" ca="1" si="4"/>
        <v>68.4166666666667</v>
      </c>
      <c r="G60" s="165" t="str">
        <f t="shared" ca="1" si="2"/>
        <v>S2</v>
      </c>
      <c r="H60" s="185" t="str">
        <f t="shared" ca="1" si="5"/>
        <v>IDLE</v>
      </c>
      <c r="I60" s="186">
        <f t="shared" ca="1" si="6"/>
        <v>0.20000000000003126</v>
      </c>
      <c r="J60" s="165">
        <f t="shared" ca="1" si="7"/>
        <v>68.133333333333269</v>
      </c>
      <c r="K60" s="165">
        <f t="shared" ca="1" si="8"/>
        <v>68.4166666666667</v>
      </c>
      <c r="L60" s="165">
        <f t="shared" ca="1" si="9"/>
        <v>0.20000000000003126</v>
      </c>
      <c r="M60" s="165">
        <f t="shared" ca="1" si="13"/>
        <v>0</v>
      </c>
      <c r="N60" s="165">
        <f t="shared" ca="1" si="13"/>
        <v>0.20000000000003126</v>
      </c>
      <c r="O60" s="165">
        <f t="shared" ca="1" si="0"/>
        <v>0</v>
      </c>
      <c r="P60" s="165">
        <f t="shared" ca="1" si="1"/>
        <v>0</v>
      </c>
      <c r="Q60" s="138"/>
    </row>
    <row r="61" spans="1:17" x14ac:dyDescent="0.25">
      <c r="A61" s="132">
        <v>56</v>
      </c>
      <c r="B61" s="165">
        <v>8.3333333333319715E-2</v>
      </c>
      <c r="C61" s="165">
        <f t="shared" si="11"/>
        <v>68.299999999999983</v>
      </c>
      <c r="D61" s="165">
        <f t="shared" ca="1" si="10"/>
        <v>0</v>
      </c>
      <c r="E61" s="165">
        <v>0.13333333333340747</v>
      </c>
      <c r="F61" s="165">
        <f t="shared" ca="1" si="4"/>
        <v>68.433333333333394</v>
      </c>
      <c r="G61" s="165" t="str">
        <f t="shared" ca="1" si="2"/>
        <v>S2</v>
      </c>
      <c r="H61" s="185" t="str">
        <f t="shared" ca="1" si="5"/>
        <v>IDLE</v>
      </c>
      <c r="I61" s="186">
        <f t="shared" ca="1" si="6"/>
        <v>0.13333333333340747</v>
      </c>
      <c r="J61" s="165">
        <f t="shared" ca="1" si="7"/>
        <v>68.133333333333269</v>
      </c>
      <c r="K61" s="165">
        <f t="shared" ca="1" si="8"/>
        <v>68.433333333333394</v>
      </c>
      <c r="L61" s="165">
        <f t="shared" ca="1" si="9"/>
        <v>0.13333333333340747</v>
      </c>
      <c r="M61" s="165">
        <f t="shared" ca="1" si="13"/>
        <v>0</v>
      </c>
      <c r="N61" s="165">
        <f t="shared" ca="1" si="13"/>
        <v>0.13333333333340747</v>
      </c>
      <c r="O61" s="165">
        <f t="shared" ca="1" si="0"/>
        <v>0</v>
      </c>
      <c r="P61" s="165">
        <f t="shared" ca="1" si="1"/>
        <v>0</v>
      </c>
      <c r="Q61" s="138"/>
    </row>
    <row r="62" spans="1:17" x14ac:dyDescent="0.25">
      <c r="A62" s="132">
        <v>57</v>
      </c>
      <c r="B62" s="165">
        <v>3.3333333333311899E-2</v>
      </c>
      <c r="C62" s="165">
        <f t="shared" si="11"/>
        <v>68.3333333333333</v>
      </c>
      <c r="D62" s="165">
        <f t="shared" ca="1" si="10"/>
        <v>0</v>
      </c>
      <c r="E62" s="165">
        <v>3.3333333333311899E-2</v>
      </c>
      <c r="F62" s="165">
        <f t="shared" ca="1" si="4"/>
        <v>68.366666666666617</v>
      </c>
      <c r="G62" s="165" t="str">
        <f t="shared" ca="1" si="2"/>
        <v>S1</v>
      </c>
      <c r="H62" s="185">
        <f t="shared" ca="1" si="5"/>
        <v>3.3333333333311899E-2</v>
      </c>
      <c r="I62" s="186" t="str">
        <f t="shared" ca="1" si="6"/>
        <v>IDLE</v>
      </c>
      <c r="J62" s="165">
        <f t="shared" ca="1" si="7"/>
        <v>68.366666666666617</v>
      </c>
      <c r="K62" s="165">
        <f t="shared" ca="1" si="8"/>
        <v>68.433333333333394</v>
      </c>
      <c r="L62" s="165">
        <f t="shared" ca="1" si="9"/>
        <v>3.3333333333311899E-2</v>
      </c>
      <c r="M62" s="165">
        <f t="shared" ca="1" si="13"/>
        <v>3.3333333333311899E-2</v>
      </c>
      <c r="N62" s="165">
        <f t="shared" ca="1" si="13"/>
        <v>0</v>
      </c>
      <c r="O62" s="165">
        <f t="shared" ca="1" si="0"/>
        <v>0</v>
      </c>
      <c r="P62" s="165">
        <f t="shared" ca="1" si="1"/>
        <v>0</v>
      </c>
      <c r="Q62" s="138"/>
    </row>
    <row r="63" spans="1:17" x14ac:dyDescent="0.25">
      <c r="A63" s="132">
        <v>58</v>
      </c>
      <c r="B63" s="165">
        <v>5.0000000000087752E-2</v>
      </c>
      <c r="C63" s="165">
        <f t="shared" si="11"/>
        <v>68.383333333333383</v>
      </c>
      <c r="D63" s="165">
        <f t="shared" ca="1" si="10"/>
        <v>0</v>
      </c>
      <c r="E63" s="165">
        <v>0.20000000000003126</v>
      </c>
      <c r="F63" s="165">
        <f t="shared" ca="1" si="4"/>
        <v>68.583333333333414</v>
      </c>
      <c r="G63" s="165" t="str">
        <f t="shared" ca="1" si="2"/>
        <v>S1</v>
      </c>
      <c r="H63" s="185">
        <f t="shared" ca="1" si="5"/>
        <v>0.20000000000003126</v>
      </c>
      <c r="I63" s="186" t="str">
        <f t="shared" ca="1" si="6"/>
        <v>IDLE</v>
      </c>
      <c r="J63" s="165">
        <f t="shared" ca="1" si="7"/>
        <v>68.583333333333414</v>
      </c>
      <c r="K63" s="165">
        <f t="shared" ca="1" si="8"/>
        <v>68.433333333333394</v>
      </c>
      <c r="L63" s="165">
        <f t="shared" ca="1" si="9"/>
        <v>0.20000000000003126</v>
      </c>
      <c r="M63" s="165">
        <f t="shared" ca="1" si="13"/>
        <v>0.20000000000003126</v>
      </c>
      <c r="N63" s="165">
        <f t="shared" ca="1" si="13"/>
        <v>0</v>
      </c>
      <c r="O63" s="165">
        <f t="shared" ca="1" si="0"/>
        <v>0</v>
      </c>
      <c r="P63" s="165">
        <f t="shared" ca="1" si="1"/>
        <v>0</v>
      </c>
      <c r="Q63" s="138"/>
    </row>
    <row r="64" spans="1:17" x14ac:dyDescent="0.25">
      <c r="A64" s="132">
        <v>59</v>
      </c>
      <c r="B64" s="165">
        <v>0.10000000000001563</v>
      </c>
      <c r="C64" s="165">
        <f t="shared" si="11"/>
        <v>68.483333333333405</v>
      </c>
      <c r="D64" s="165">
        <f t="shared" ca="1" si="10"/>
        <v>0</v>
      </c>
      <c r="E64" s="165">
        <v>0.18333333333341528</v>
      </c>
      <c r="F64" s="165">
        <f t="shared" ca="1" si="4"/>
        <v>68.666666666666828</v>
      </c>
      <c r="G64" s="165" t="str">
        <f t="shared" ca="1" si="2"/>
        <v>S2</v>
      </c>
      <c r="H64" s="185" t="str">
        <f t="shared" ca="1" si="5"/>
        <v>IDLE</v>
      </c>
      <c r="I64" s="186">
        <f t="shared" ca="1" si="6"/>
        <v>0.18333333333341528</v>
      </c>
      <c r="J64" s="165">
        <f t="shared" ca="1" si="7"/>
        <v>68.583333333333414</v>
      </c>
      <c r="K64" s="165">
        <f t="shared" ca="1" si="8"/>
        <v>68.666666666666828</v>
      </c>
      <c r="L64" s="165">
        <f t="shared" ca="1" si="9"/>
        <v>0.18333333333341528</v>
      </c>
      <c r="M64" s="165">
        <f t="shared" ca="1" si="13"/>
        <v>0</v>
      </c>
      <c r="N64" s="165">
        <f t="shared" ca="1" si="13"/>
        <v>0.18333333333341528</v>
      </c>
      <c r="O64" s="165">
        <f t="shared" ca="1" si="0"/>
        <v>0</v>
      </c>
      <c r="P64" s="165">
        <f t="shared" ca="1" si="1"/>
        <v>0</v>
      </c>
      <c r="Q64" s="138"/>
    </row>
    <row r="65" spans="1:17" x14ac:dyDescent="0.25">
      <c r="A65" s="132">
        <v>60</v>
      </c>
      <c r="B65" s="165">
        <v>8.3333333333239779E-2</v>
      </c>
      <c r="C65" s="165">
        <f t="shared" si="11"/>
        <v>68.566666666666649</v>
      </c>
      <c r="D65" s="165">
        <f t="shared" ca="1" si="10"/>
        <v>1.6666666666765195E-2</v>
      </c>
      <c r="E65" s="165">
        <v>0.13333333333340747</v>
      </c>
      <c r="F65" s="165">
        <f t="shared" ca="1" si="4"/>
        <v>68.716666666666825</v>
      </c>
      <c r="G65" s="165" t="str">
        <f t="shared" ca="1" si="2"/>
        <v>S1</v>
      </c>
      <c r="H65" s="185">
        <f t="shared" ca="1" si="5"/>
        <v>0.13333333333340747</v>
      </c>
      <c r="I65" s="186" t="str">
        <f t="shared" ca="1" si="6"/>
        <v>IDLE</v>
      </c>
      <c r="J65" s="165">
        <f t="shared" ca="1" si="7"/>
        <v>68.70000000000006</v>
      </c>
      <c r="K65" s="165">
        <f t="shared" ca="1" si="8"/>
        <v>68.666666666666828</v>
      </c>
      <c r="L65" s="165">
        <f t="shared" ca="1" si="9"/>
        <v>0.15000000000017266</v>
      </c>
      <c r="M65" s="165">
        <f t="shared" ca="1" si="13"/>
        <v>0.13333333333340747</v>
      </c>
      <c r="N65" s="165">
        <f t="shared" ca="1" si="13"/>
        <v>0</v>
      </c>
      <c r="O65" s="165">
        <f t="shared" ca="1" si="0"/>
        <v>1.6666666666765195E-2</v>
      </c>
      <c r="P65" s="165">
        <f t="shared" ca="1" si="1"/>
        <v>0</v>
      </c>
      <c r="Q65" s="138"/>
    </row>
    <row r="66" spans="1:17" x14ac:dyDescent="0.25">
      <c r="A66" s="132">
        <v>61</v>
      </c>
      <c r="B66" s="165">
        <v>0.10000000000001563</v>
      </c>
      <c r="C66" s="165">
        <f t="shared" si="11"/>
        <v>68.666666666666657</v>
      </c>
      <c r="D66" s="165">
        <f t="shared" ca="1" si="10"/>
        <v>0</v>
      </c>
      <c r="E66" s="165">
        <v>0.15000000000010338</v>
      </c>
      <c r="F66" s="165">
        <f t="shared" ca="1" si="4"/>
        <v>68.816666666666762</v>
      </c>
      <c r="G66" s="165" t="str">
        <f t="shared" ca="1" si="2"/>
        <v>S2</v>
      </c>
      <c r="H66" s="185" t="str">
        <f t="shared" ca="1" si="5"/>
        <v>IDLE</v>
      </c>
      <c r="I66" s="186">
        <f t="shared" ca="1" si="6"/>
        <v>0.15000000000010338</v>
      </c>
      <c r="J66" s="165">
        <f t="shared" ca="1" si="7"/>
        <v>68.70000000000006</v>
      </c>
      <c r="K66" s="165">
        <f t="shared" ca="1" si="8"/>
        <v>68.816666666666762</v>
      </c>
      <c r="L66" s="165">
        <f t="shared" ca="1" si="9"/>
        <v>0.15000000000010338</v>
      </c>
      <c r="M66" s="165">
        <f t="shared" ca="1" si="13"/>
        <v>0</v>
      </c>
      <c r="N66" s="165">
        <f t="shared" ca="1" si="13"/>
        <v>0.15000000000010338</v>
      </c>
      <c r="O66" s="165">
        <f t="shared" ca="1" si="0"/>
        <v>0</v>
      </c>
      <c r="P66" s="165">
        <f t="shared" ca="1" si="1"/>
        <v>0</v>
      </c>
      <c r="Q66" s="138"/>
    </row>
    <row r="67" spans="1:17" x14ac:dyDescent="0.25">
      <c r="A67" s="132">
        <v>62</v>
      </c>
      <c r="B67" s="165">
        <v>1.6666666666615981E-2</v>
      </c>
      <c r="C67" s="165">
        <f t="shared" si="11"/>
        <v>68.68333333333328</v>
      </c>
      <c r="D67" s="165">
        <f t="shared" ca="1" si="10"/>
        <v>3.3333333333544601E-2</v>
      </c>
      <c r="E67" s="165">
        <v>6.6666666666703733E-2</v>
      </c>
      <c r="F67" s="165">
        <f t="shared" ca="1" si="4"/>
        <v>68.78333333333353</v>
      </c>
      <c r="G67" s="165" t="str">
        <f t="shared" ca="1" si="2"/>
        <v>S1</v>
      </c>
      <c r="H67" s="185">
        <f t="shared" ca="1" si="5"/>
        <v>6.6666666666703733E-2</v>
      </c>
      <c r="I67" s="186" t="str">
        <f t="shared" ca="1" si="6"/>
        <v>IDLE</v>
      </c>
      <c r="J67" s="165">
        <f t="shared" ca="1" si="7"/>
        <v>68.749999999999986</v>
      </c>
      <c r="K67" s="165">
        <f t="shared" ca="1" si="8"/>
        <v>68.816666666666762</v>
      </c>
      <c r="L67" s="165">
        <f t="shared" ca="1" si="9"/>
        <v>0.10000000000024833</v>
      </c>
      <c r="M67" s="165">
        <f t="shared" ca="1" si="13"/>
        <v>6.6666666666703733E-2</v>
      </c>
      <c r="N67" s="165">
        <f t="shared" ca="1" si="13"/>
        <v>0</v>
      </c>
      <c r="O67" s="165">
        <f t="shared" ca="1" si="0"/>
        <v>3.3333333333544601E-2</v>
      </c>
      <c r="P67" s="165">
        <f t="shared" ca="1" si="1"/>
        <v>0</v>
      </c>
      <c r="Q67" s="138"/>
    </row>
    <row r="68" spans="1:17" x14ac:dyDescent="0.25">
      <c r="A68" s="132">
        <v>63</v>
      </c>
      <c r="B68" s="165">
        <v>6.6666666666703733E-2</v>
      </c>
      <c r="C68" s="165">
        <f t="shared" si="11"/>
        <v>68.749999999999986</v>
      </c>
      <c r="D68" s="165">
        <f t="shared" ca="1" si="10"/>
        <v>0</v>
      </c>
      <c r="E68" s="165">
        <v>0.28333333333335098</v>
      </c>
      <c r="F68" s="165">
        <f t="shared" ca="1" si="4"/>
        <v>69.033333333333331</v>
      </c>
      <c r="G68" s="165" t="str">
        <f t="shared" ca="1" si="2"/>
        <v>S1</v>
      </c>
      <c r="H68" s="185">
        <f t="shared" ca="1" si="5"/>
        <v>0.28333333333335098</v>
      </c>
      <c r="I68" s="186" t="str">
        <f t="shared" ca="1" si="6"/>
        <v>IDLE</v>
      </c>
      <c r="J68" s="165">
        <f t="shared" ca="1" si="7"/>
        <v>69.033333333333331</v>
      </c>
      <c r="K68" s="165">
        <f t="shared" ca="1" si="8"/>
        <v>68.816666666666762</v>
      </c>
      <c r="L68" s="165">
        <f t="shared" ca="1" si="9"/>
        <v>0.28333333333335098</v>
      </c>
      <c r="M68" s="165">
        <f t="shared" ca="1" si="13"/>
        <v>0.28333333333335098</v>
      </c>
      <c r="N68" s="165">
        <f t="shared" ca="1" si="13"/>
        <v>0</v>
      </c>
      <c r="O68" s="165">
        <f t="shared" ca="1" si="0"/>
        <v>0</v>
      </c>
      <c r="P68" s="165">
        <f t="shared" ca="1" si="1"/>
        <v>0</v>
      </c>
      <c r="Q68" s="138"/>
    </row>
    <row r="69" spans="1:17" x14ac:dyDescent="0.25">
      <c r="A69" s="132">
        <v>64</v>
      </c>
      <c r="B69" s="165">
        <v>6.6666666666703733E-2</v>
      </c>
      <c r="C69" s="165">
        <f t="shared" si="11"/>
        <v>68.816666666666691</v>
      </c>
      <c r="D69" s="165">
        <f t="shared" ca="1" si="10"/>
        <v>0</v>
      </c>
      <c r="E69" s="165">
        <v>8.3333333333239779E-2</v>
      </c>
      <c r="F69" s="165">
        <f t="shared" ca="1" si="4"/>
        <v>68.899999999999935</v>
      </c>
      <c r="G69" s="165" t="str">
        <f t="shared" ca="1" si="2"/>
        <v>S2</v>
      </c>
      <c r="H69" s="185" t="str">
        <f t="shared" ca="1" si="5"/>
        <v>IDLE</v>
      </c>
      <c r="I69" s="186">
        <f t="shared" ca="1" si="6"/>
        <v>8.3333333333239779E-2</v>
      </c>
      <c r="J69" s="165">
        <f t="shared" ca="1" si="7"/>
        <v>69.033333333333331</v>
      </c>
      <c r="K69" s="165">
        <f t="shared" ca="1" si="8"/>
        <v>68.899999999999935</v>
      </c>
      <c r="L69" s="165">
        <f t="shared" ca="1" si="9"/>
        <v>8.3333333333239779E-2</v>
      </c>
      <c r="M69" s="165">
        <f t="shared" ca="1" si="13"/>
        <v>0</v>
      </c>
      <c r="N69" s="165">
        <f t="shared" ca="1" si="13"/>
        <v>8.3333333333239779E-2</v>
      </c>
      <c r="O69" s="165">
        <f t="shared" ref="O69:O132" ca="1" si="14">IF(AND(D69&gt;0,G69="S1"),D69,0)</f>
        <v>0</v>
      </c>
      <c r="P69" s="165">
        <f t="shared" ref="P69:P132" ca="1" si="15">IF(AND(D69&gt;0,G69="S2"),D69,0)</f>
        <v>0</v>
      </c>
      <c r="Q69" s="138"/>
    </row>
    <row r="70" spans="1:17" x14ac:dyDescent="0.25">
      <c r="A70" s="132">
        <v>65</v>
      </c>
      <c r="B70" s="165">
        <v>1.6666666666695917E-2</v>
      </c>
      <c r="C70" s="165">
        <f t="shared" si="11"/>
        <v>68.833333333333385</v>
      </c>
      <c r="D70" s="165">
        <f t="shared" ca="1" si="10"/>
        <v>6.666666666654919E-2</v>
      </c>
      <c r="E70" s="165">
        <v>0.18333333333341528</v>
      </c>
      <c r="F70" s="165">
        <f t="shared" ca="1" si="4"/>
        <v>69.083333333333343</v>
      </c>
      <c r="G70" s="165" t="str">
        <f t="shared" ref="G70:G133" ca="1" si="16">IF((OR(E70=F70,(AND(F70&gt;F69,F70&gt;F68)))),"S"&amp;RANDBETWEEN(1,2),IF((G69="S1"),"S2","S1"))</f>
        <v>S1</v>
      </c>
      <c r="H70" s="185">
        <f t="shared" ca="1" si="5"/>
        <v>0.18333333333341528</v>
      </c>
      <c r="I70" s="186" t="str">
        <f t="shared" ca="1" si="6"/>
        <v>IDLE</v>
      </c>
      <c r="J70" s="165">
        <f t="shared" ca="1" si="7"/>
        <v>69.016666666666794</v>
      </c>
      <c r="K70" s="165">
        <f t="shared" ca="1" si="8"/>
        <v>68.899999999999935</v>
      </c>
      <c r="L70" s="165">
        <f t="shared" ca="1" si="9"/>
        <v>0.24999999999996447</v>
      </c>
      <c r="M70" s="165">
        <f t="shared" ref="M70:N101" ca="1" si="17">IF(H70="IDLE",0,H70)</f>
        <v>0.18333333333341528</v>
      </c>
      <c r="N70" s="165">
        <f t="shared" ca="1" si="17"/>
        <v>0</v>
      </c>
      <c r="O70" s="165">
        <f t="shared" ca="1" si="14"/>
        <v>6.666666666654919E-2</v>
      </c>
      <c r="P70" s="165">
        <f t="shared" ca="1" si="15"/>
        <v>0</v>
      </c>
      <c r="Q70" s="138"/>
    </row>
    <row r="71" spans="1:17" x14ac:dyDescent="0.25">
      <c r="A71" s="132">
        <v>66</v>
      </c>
      <c r="B71" s="165">
        <v>8.3333333333319715E-2</v>
      </c>
      <c r="C71" s="165">
        <f t="shared" si="11"/>
        <v>68.9166666666667</v>
      </c>
      <c r="D71" s="165">
        <f t="shared" ca="1" si="10"/>
        <v>0</v>
      </c>
      <c r="E71" s="165">
        <v>8.3333333333239779E-2</v>
      </c>
      <c r="F71" s="165">
        <f t="shared" ref="F71:F134" ca="1" si="18">C71+E71+D71</f>
        <v>68.999999999999943</v>
      </c>
      <c r="G71" s="165" t="str">
        <f t="shared" ca="1" si="16"/>
        <v>S2</v>
      </c>
      <c r="H71" s="185" t="str">
        <f t="shared" ref="H71:H134" ca="1" si="19">IF((G71="S1"),E71,"IDLE")</f>
        <v>IDLE</v>
      </c>
      <c r="I71" s="186">
        <f t="shared" ref="I71:I134" ca="1" si="20">IF((G71="S2"),E71,"IDLE")</f>
        <v>8.3333333333239779E-2</v>
      </c>
      <c r="J71" s="165">
        <f t="shared" ref="J71:J134" ca="1" si="21">IF((G71="S1"),E71+C71,J70)</f>
        <v>69.016666666666794</v>
      </c>
      <c r="K71" s="165">
        <f t="shared" ref="K71:K134" ca="1" si="22">IF((G71="S2"),E71+C71,K70)</f>
        <v>68.999999999999943</v>
      </c>
      <c r="L71" s="165">
        <f t="shared" ref="L71:L134" ca="1" si="23">D71+E71</f>
        <v>8.3333333333239779E-2</v>
      </c>
      <c r="M71" s="165">
        <f t="shared" ca="1" si="17"/>
        <v>0</v>
      </c>
      <c r="N71" s="165">
        <f t="shared" ca="1" si="17"/>
        <v>8.3333333333239779E-2</v>
      </c>
      <c r="O71" s="165">
        <f t="shared" ca="1" si="14"/>
        <v>0</v>
      </c>
      <c r="P71" s="165">
        <f t="shared" ca="1" si="15"/>
        <v>0</v>
      </c>
      <c r="Q71" s="138"/>
    </row>
    <row r="72" spans="1:17" x14ac:dyDescent="0.25">
      <c r="A72" s="132">
        <v>67</v>
      </c>
      <c r="B72" s="165">
        <v>1.6666666666615981E-2</v>
      </c>
      <c r="C72" s="165">
        <f t="shared" si="11"/>
        <v>68.933333333333309</v>
      </c>
      <c r="D72" s="165">
        <f t="shared" ca="1" si="10"/>
        <v>6.6666666666634455E-2</v>
      </c>
      <c r="E72" s="165">
        <v>0.2333333333334231</v>
      </c>
      <c r="F72" s="165">
        <f t="shared" ca="1" si="18"/>
        <v>69.233333333333363</v>
      </c>
      <c r="G72" s="165" t="str">
        <f t="shared" ca="1" si="16"/>
        <v>S1</v>
      </c>
      <c r="H72" s="185">
        <f t="shared" ca="1" si="19"/>
        <v>0.2333333333334231</v>
      </c>
      <c r="I72" s="186" t="str">
        <f t="shared" ca="1" si="20"/>
        <v>IDLE</v>
      </c>
      <c r="J72" s="165">
        <f t="shared" ca="1" si="21"/>
        <v>69.166666666666728</v>
      </c>
      <c r="K72" s="165">
        <f t="shared" ca="1" si="22"/>
        <v>68.999999999999943</v>
      </c>
      <c r="L72" s="165">
        <f t="shared" ca="1" si="23"/>
        <v>0.30000000000005755</v>
      </c>
      <c r="M72" s="165">
        <f t="shared" ca="1" si="17"/>
        <v>0.2333333333334231</v>
      </c>
      <c r="N72" s="165">
        <f t="shared" ca="1" si="17"/>
        <v>0</v>
      </c>
      <c r="O72" s="165">
        <f t="shared" ca="1" si="14"/>
        <v>6.6666666666634455E-2</v>
      </c>
      <c r="P72" s="165">
        <f t="shared" ca="1" si="15"/>
        <v>0</v>
      </c>
      <c r="Q72" s="138"/>
    </row>
    <row r="73" spans="1:17" x14ac:dyDescent="0.25">
      <c r="A73" s="132">
        <v>68</v>
      </c>
      <c r="B73" s="165">
        <v>0.11666666666671155</v>
      </c>
      <c r="C73" s="165">
        <f t="shared" si="11"/>
        <v>69.050000000000026</v>
      </c>
      <c r="D73" s="165">
        <f t="shared" ref="D73:D136" ca="1" si="24">IF(AND(G71="S1",F71&gt;C73,G72="S2",F72&gt;C73),(MIN(F71:F72)-C73),0)</f>
        <v>0</v>
      </c>
      <c r="E73" s="165">
        <v>0.13333333333332753</v>
      </c>
      <c r="F73" s="165">
        <f t="shared" ca="1" si="18"/>
        <v>69.183333333333351</v>
      </c>
      <c r="G73" s="165" t="str">
        <f t="shared" ca="1" si="16"/>
        <v>S2</v>
      </c>
      <c r="H73" s="185" t="str">
        <f t="shared" ca="1" si="19"/>
        <v>IDLE</v>
      </c>
      <c r="I73" s="186">
        <f t="shared" ca="1" si="20"/>
        <v>0.13333333333332753</v>
      </c>
      <c r="J73" s="165">
        <f t="shared" ca="1" si="21"/>
        <v>69.166666666666728</v>
      </c>
      <c r="K73" s="165">
        <f t="shared" ca="1" si="22"/>
        <v>69.183333333333351</v>
      </c>
      <c r="L73" s="165">
        <f t="shared" ca="1" si="23"/>
        <v>0.13333333333332753</v>
      </c>
      <c r="M73" s="165">
        <f t="shared" ca="1" si="17"/>
        <v>0</v>
      </c>
      <c r="N73" s="165">
        <f t="shared" ca="1" si="17"/>
        <v>0.13333333333332753</v>
      </c>
      <c r="O73" s="165">
        <f t="shared" ca="1" si="14"/>
        <v>0</v>
      </c>
      <c r="P73" s="165">
        <f t="shared" ca="1" si="15"/>
        <v>0</v>
      </c>
      <c r="Q73" s="138"/>
    </row>
    <row r="74" spans="1:17" x14ac:dyDescent="0.25">
      <c r="A74" s="132">
        <v>69</v>
      </c>
      <c r="B74" s="165">
        <v>0.19999999999995133</v>
      </c>
      <c r="C74" s="165">
        <f t="shared" ref="C74:C137" si="25">B74+C73</f>
        <v>69.249999999999972</v>
      </c>
      <c r="D74" s="165">
        <f t="shared" ca="1" si="24"/>
        <v>0</v>
      </c>
      <c r="E74" s="165">
        <v>0.29999999999988702</v>
      </c>
      <c r="F74" s="165">
        <f t="shared" ca="1" si="18"/>
        <v>69.549999999999855</v>
      </c>
      <c r="G74" s="165" t="str">
        <f t="shared" ca="1" si="16"/>
        <v>S1</v>
      </c>
      <c r="H74" s="185">
        <f t="shared" ca="1" si="19"/>
        <v>0.29999999999988702</v>
      </c>
      <c r="I74" s="186" t="str">
        <f t="shared" ca="1" si="20"/>
        <v>IDLE</v>
      </c>
      <c r="J74" s="165">
        <f t="shared" ca="1" si="21"/>
        <v>69.549999999999855</v>
      </c>
      <c r="K74" s="165">
        <f t="shared" ca="1" si="22"/>
        <v>69.183333333333351</v>
      </c>
      <c r="L74" s="165">
        <f t="shared" ca="1" si="23"/>
        <v>0.29999999999988702</v>
      </c>
      <c r="M74" s="165">
        <f t="shared" ca="1" si="17"/>
        <v>0.29999999999988702</v>
      </c>
      <c r="N74" s="165">
        <f t="shared" ca="1" si="17"/>
        <v>0</v>
      </c>
      <c r="O74" s="165">
        <f t="shared" ca="1" si="14"/>
        <v>0</v>
      </c>
      <c r="P74" s="165">
        <f t="shared" ca="1" si="15"/>
        <v>0</v>
      </c>
      <c r="Q74" s="138"/>
    </row>
    <row r="75" spans="1:17" x14ac:dyDescent="0.25">
      <c r="A75" s="132">
        <v>70</v>
      </c>
      <c r="B75" s="165">
        <v>3.3333333333311899E-2</v>
      </c>
      <c r="C75" s="165">
        <f t="shared" si="25"/>
        <v>69.283333333333289</v>
      </c>
      <c r="D75" s="165">
        <f t="shared" ca="1" si="24"/>
        <v>0</v>
      </c>
      <c r="E75" s="165">
        <v>0.15000000000010338</v>
      </c>
      <c r="F75" s="165">
        <f t="shared" ca="1" si="18"/>
        <v>69.433333333333394</v>
      </c>
      <c r="G75" s="165" t="str">
        <f t="shared" ca="1" si="16"/>
        <v>S2</v>
      </c>
      <c r="H75" s="185" t="str">
        <f t="shared" ca="1" si="19"/>
        <v>IDLE</v>
      </c>
      <c r="I75" s="186">
        <f t="shared" ca="1" si="20"/>
        <v>0.15000000000010338</v>
      </c>
      <c r="J75" s="165">
        <f t="shared" ca="1" si="21"/>
        <v>69.549999999999855</v>
      </c>
      <c r="K75" s="165">
        <f t="shared" ca="1" si="22"/>
        <v>69.433333333333394</v>
      </c>
      <c r="L75" s="165">
        <f t="shared" ca="1" si="23"/>
        <v>0.15000000000010338</v>
      </c>
      <c r="M75" s="165">
        <f t="shared" ca="1" si="17"/>
        <v>0</v>
      </c>
      <c r="N75" s="165">
        <f t="shared" ca="1" si="17"/>
        <v>0.15000000000010338</v>
      </c>
      <c r="O75" s="165">
        <f t="shared" ca="1" si="14"/>
        <v>0</v>
      </c>
      <c r="P75" s="165">
        <f t="shared" ca="1" si="15"/>
        <v>0</v>
      </c>
      <c r="Q75" s="138"/>
    </row>
    <row r="76" spans="1:17" x14ac:dyDescent="0.25">
      <c r="A76" s="132">
        <v>71</v>
      </c>
      <c r="B76" s="165">
        <v>0.25000000000011902</v>
      </c>
      <c r="C76" s="165">
        <f t="shared" si="25"/>
        <v>69.533333333333402</v>
      </c>
      <c r="D76" s="165">
        <f t="shared" ca="1" si="24"/>
        <v>0</v>
      </c>
      <c r="E76" s="165">
        <v>0.33333333333327886</v>
      </c>
      <c r="F76" s="165">
        <f t="shared" ca="1" si="18"/>
        <v>69.866666666666674</v>
      </c>
      <c r="G76" s="165" t="str">
        <f t="shared" ca="1" si="16"/>
        <v>S2</v>
      </c>
      <c r="H76" s="185" t="str">
        <f t="shared" ca="1" si="19"/>
        <v>IDLE</v>
      </c>
      <c r="I76" s="186">
        <f t="shared" ca="1" si="20"/>
        <v>0.33333333333327886</v>
      </c>
      <c r="J76" s="165">
        <f t="shared" ca="1" si="21"/>
        <v>69.549999999999855</v>
      </c>
      <c r="K76" s="165">
        <f t="shared" ca="1" si="22"/>
        <v>69.866666666666674</v>
      </c>
      <c r="L76" s="165">
        <f t="shared" ca="1" si="23"/>
        <v>0.33333333333327886</v>
      </c>
      <c r="M76" s="165">
        <f t="shared" ca="1" si="17"/>
        <v>0</v>
      </c>
      <c r="N76" s="165">
        <f t="shared" ca="1" si="17"/>
        <v>0.33333333333327886</v>
      </c>
      <c r="O76" s="165">
        <f t="shared" ca="1" si="14"/>
        <v>0</v>
      </c>
      <c r="P76" s="165">
        <f t="shared" ca="1" si="15"/>
        <v>0</v>
      </c>
      <c r="Q76" s="138"/>
    </row>
    <row r="77" spans="1:17" x14ac:dyDescent="0.25">
      <c r="A77" s="132">
        <v>72</v>
      </c>
      <c r="B77" s="165">
        <v>3.3333333333311899E-2</v>
      </c>
      <c r="C77" s="165">
        <f t="shared" si="25"/>
        <v>69.56666666666672</v>
      </c>
      <c r="D77" s="165">
        <f t="shared" ca="1" si="24"/>
        <v>0</v>
      </c>
      <c r="E77" s="165">
        <v>8.3333333333319715E-2</v>
      </c>
      <c r="F77" s="165">
        <f t="shared" ca="1" si="18"/>
        <v>69.650000000000034</v>
      </c>
      <c r="G77" s="165" t="str">
        <f t="shared" ca="1" si="16"/>
        <v>S1</v>
      </c>
      <c r="H77" s="185">
        <f t="shared" ca="1" si="19"/>
        <v>8.3333333333319715E-2</v>
      </c>
      <c r="I77" s="186" t="str">
        <f t="shared" ca="1" si="20"/>
        <v>IDLE</v>
      </c>
      <c r="J77" s="165">
        <f t="shared" ca="1" si="21"/>
        <v>69.650000000000034</v>
      </c>
      <c r="K77" s="165">
        <f t="shared" ca="1" si="22"/>
        <v>69.866666666666674</v>
      </c>
      <c r="L77" s="165">
        <f t="shared" ca="1" si="23"/>
        <v>8.3333333333319715E-2</v>
      </c>
      <c r="M77" s="165">
        <f t="shared" ca="1" si="17"/>
        <v>8.3333333333319715E-2</v>
      </c>
      <c r="N77" s="165">
        <f t="shared" ca="1" si="17"/>
        <v>0</v>
      </c>
      <c r="O77" s="165">
        <f t="shared" ca="1" si="14"/>
        <v>0</v>
      </c>
      <c r="P77" s="165">
        <f t="shared" ca="1" si="15"/>
        <v>0</v>
      </c>
      <c r="Q77" s="138"/>
    </row>
    <row r="78" spans="1:17" x14ac:dyDescent="0.25">
      <c r="A78" s="132">
        <v>73</v>
      </c>
      <c r="B78" s="165">
        <v>0.26666666666657513</v>
      </c>
      <c r="C78" s="165">
        <f t="shared" si="25"/>
        <v>69.8333333333333</v>
      </c>
      <c r="D78" s="165">
        <f t="shared" ca="1" si="24"/>
        <v>0</v>
      </c>
      <c r="E78" s="165">
        <v>0.21666666666680712</v>
      </c>
      <c r="F78" s="165">
        <f t="shared" ca="1" si="18"/>
        <v>70.050000000000111</v>
      </c>
      <c r="G78" s="165" t="str">
        <f t="shared" ca="1" si="16"/>
        <v>S2</v>
      </c>
      <c r="H78" s="185" t="str">
        <f t="shared" ca="1" si="19"/>
        <v>IDLE</v>
      </c>
      <c r="I78" s="186">
        <f t="shared" ca="1" si="20"/>
        <v>0.21666666666680712</v>
      </c>
      <c r="J78" s="165">
        <f t="shared" ca="1" si="21"/>
        <v>69.650000000000034</v>
      </c>
      <c r="K78" s="165">
        <f t="shared" ca="1" si="22"/>
        <v>70.050000000000111</v>
      </c>
      <c r="L78" s="165">
        <f t="shared" ca="1" si="23"/>
        <v>0.21666666666680712</v>
      </c>
      <c r="M78" s="165">
        <f t="shared" ca="1" si="17"/>
        <v>0</v>
      </c>
      <c r="N78" s="165">
        <f t="shared" ca="1" si="17"/>
        <v>0.21666666666680712</v>
      </c>
      <c r="O78" s="165">
        <f t="shared" ca="1" si="14"/>
        <v>0</v>
      </c>
      <c r="P78" s="165">
        <f t="shared" ca="1" si="15"/>
        <v>0</v>
      </c>
      <c r="Q78" s="138"/>
    </row>
    <row r="79" spans="1:17" x14ac:dyDescent="0.25">
      <c r="A79" s="132">
        <v>74</v>
      </c>
      <c r="B79" s="165">
        <v>8.3333333333319715E-2</v>
      </c>
      <c r="C79" s="165">
        <f t="shared" si="25"/>
        <v>69.916666666666615</v>
      </c>
      <c r="D79" s="165">
        <f t="shared" ca="1" si="24"/>
        <v>0</v>
      </c>
      <c r="E79" s="165">
        <v>0.10000000000001563</v>
      </c>
      <c r="F79" s="165">
        <f t="shared" ca="1" si="18"/>
        <v>70.016666666666623</v>
      </c>
      <c r="G79" s="165" t="str">
        <f t="shared" ca="1" si="16"/>
        <v>S1</v>
      </c>
      <c r="H79" s="185">
        <f t="shared" ca="1" si="19"/>
        <v>0.10000000000001563</v>
      </c>
      <c r="I79" s="186" t="str">
        <f t="shared" ca="1" si="20"/>
        <v>IDLE</v>
      </c>
      <c r="J79" s="165">
        <f t="shared" ca="1" si="21"/>
        <v>70.016666666666623</v>
      </c>
      <c r="K79" s="165">
        <f t="shared" ca="1" si="22"/>
        <v>70.050000000000111</v>
      </c>
      <c r="L79" s="165">
        <f t="shared" ca="1" si="23"/>
        <v>0.10000000000001563</v>
      </c>
      <c r="M79" s="165">
        <f t="shared" ca="1" si="17"/>
        <v>0.10000000000001563</v>
      </c>
      <c r="N79" s="165">
        <f t="shared" ca="1" si="17"/>
        <v>0</v>
      </c>
      <c r="O79" s="165">
        <f t="shared" ca="1" si="14"/>
        <v>0</v>
      </c>
      <c r="P79" s="165">
        <f t="shared" ca="1" si="15"/>
        <v>0</v>
      </c>
      <c r="Q79" s="138"/>
    </row>
    <row r="80" spans="1:17" x14ac:dyDescent="0.25">
      <c r="A80" s="132">
        <v>75</v>
      </c>
      <c r="B80" s="165">
        <v>8.3333333333399651E-2</v>
      </c>
      <c r="C80" s="165">
        <f t="shared" si="25"/>
        <v>70.000000000000014</v>
      </c>
      <c r="D80" s="165">
        <f t="shared" ca="1" si="24"/>
        <v>0</v>
      </c>
      <c r="E80" s="165">
        <v>6.6666666666623797E-2</v>
      </c>
      <c r="F80" s="165">
        <f t="shared" ca="1" si="18"/>
        <v>70.066666666666634</v>
      </c>
      <c r="G80" s="165" t="str">
        <f t="shared" ca="1" si="16"/>
        <v>S2</v>
      </c>
      <c r="H80" s="185" t="str">
        <f t="shared" ca="1" si="19"/>
        <v>IDLE</v>
      </c>
      <c r="I80" s="186">
        <f t="shared" ca="1" si="20"/>
        <v>6.6666666666623797E-2</v>
      </c>
      <c r="J80" s="165">
        <f t="shared" ca="1" si="21"/>
        <v>70.016666666666623</v>
      </c>
      <c r="K80" s="165">
        <f t="shared" ca="1" si="22"/>
        <v>70.066666666666634</v>
      </c>
      <c r="L80" s="165">
        <f t="shared" ca="1" si="23"/>
        <v>6.6666666666623797E-2</v>
      </c>
      <c r="M80" s="165">
        <f t="shared" ca="1" si="17"/>
        <v>0</v>
      </c>
      <c r="N80" s="165">
        <f t="shared" ca="1" si="17"/>
        <v>6.6666666666623797E-2</v>
      </c>
      <c r="O80" s="165">
        <f t="shared" ca="1" si="14"/>
        <v>0</v>
      </c>
      <c r="P80" s="165">
        <f t="shared" ca="1" si="15"/>
        <v>0</v>
      </c>
      <c r="Q80" s="138"/>
    </row>
    <row r="81" spans="1:17" x14ac:dyDescent="0.25">
      <c r="A81" s="132">
        <v>76</v>
      </c>
      <c r="B81" s="165">
        <v>0.49999999999999822</v>
      </c>
      <c r="C81" s="165">
        <f t="shared" si="25"/>
        <v>70.500000000000014</v>
      </c>
      <c r="D81" s="165">
        <f t="shared" ca="1" si="24"/>
        <v>0</v>
      </c>
      <c r="E81" s="165">
        <v>8.3333333333319715E-2</v>
      </c>
      <c r="F81" s="165">
        <f t="shared" ca="1" si="18"/>
        <v>70.583333333333329</v>
      </c>
      <c r="G81" s="165" t="str">
        <f t="shared" ca="1" si="16"/>
        <v>S2</v>
      </c>
      <c r="H81" s="185" t="str">
        <f t="shared" ca="1" si="19"/>
        <v>IDLE</v>
      </c>
      <c r="I81" s="186">
        <f t="shared" ca="1" si="20"/>
        <v>8.3333333333319715E-2</v>
      </c>
      <c r="J81" s="165">
        <f t="shared" ca="1" si="21"/>
        <v>70.016666666666623</v>
      </c>
      <c r="K81" s="165">
        <f t="shared" ca="1" si="22"/>
        <v>70.583333333333329</v>
      </c>
      <c r="L81" s="165">
        <f t="shared" ca="1" si="23"/>
        <v>8.3333333333319715E-2</v>
      </c>
      <c r="M81" s="165">
        <f t="shared" ca="1" si="17"/>
        <v>0</v>
      </c>
      <c r="N81" s="165">
        <f t="shared" ca="1" si="17"/>
        <v>8.3333333333319715E-2</v>
      </c>
      <c r="O81" s="165">
        <f t="shared" ca="1" si="14"/>
        <v>0</v>
      </c>
      <c r="P81" s="165">
        <f t="shared" ca="1" si="15"/>
        <v>0</v>
      </c>
      <c r="Q81" s="138"/>
    </row>
    <row r="82" spans="1:17" x14ac:dyDescent="0.25">
      <c r="A82" s="132">
        <v>77</v>
      </c>
      <c r="B82" s="165">
        <v>0.16666666666663943</v>
      </c>
      <c r="C82" s="165">
        <f t="shared" si="25"/>
        <v>70.666666666666657</v>
      </c>
      <c r="D82" s="165">
        <f t="shared" ca="1" si="24"/>
        <v>0</v>
      </c>
      <c r="E82" s="165">
        <v>0.10000000000001563</v>
      </c>
      <c r="F82" s="165">
        <f t="shared" ca="1" si="18"/>
        <v>70.76666666666668</v>
      </c>
      <c r="G82" s="165" t="str">
        <f t="shared" ca="1" si="16"/>
        <v>S1</v>
      </c>
      <c r="H82" s="185">
        <f t="shared" ca="1" si="19"/>
        <v>0.10000000000001563</v>
      </c>
      <c r="I82" s="186" t="str">
        <f t="shared" ca="1" si="20"/>
        <v>IDLE</v>
      </c>
      <c r="J82" s="165">
        <f t="shared" ca="1" si="21"/>
        <v>70.76666666666668</v>
      </c>
      <c r="K82" s="165">
        <f t="shared" ca="1" si="22"/>
        <v>70.583333333333329</v>
      </c>
      <c r="L82" s="165">
        <f t="shared" ca="1" si="23"/>
        <v>0.10000000000001563</v>
      </c>
      <c r="M82" s="165">
        <f t="shared" ca="1" si="17"/>
        <v>0.10000000000001563</v>
      </c>
      <c r="N82" s="165">
        <f t="shared" ca="1" si="17"/>
        <v>0</v>
      </c>
      <c r="O82" s="165">
        <f t="shared" ca="1" si="14"/>
        <v>0</v>
      </c>
      <c r="P82" s="165">
        <f t="shared" ca="1" si="15"/>
        <v>0</v>
      </c>
      <c r="Q82" s="138"/>
    </row>
    <row r="83" spans="1:17" x14ac:dyDescent="0.25">
      <c r="A83" s="132">
        <v>78</v>
      </c>
      <c r="B83" s="165">
        <v>5.0000000000007816E-2</v>
      </c>
      <c r="C83" s="165">
        <f t="shared" si="25"/>
        <v>70.716666666666669</v>
      </c>
      <c r="D83" s="165">
        <f t="shared" ca="1" si="24"/>
        <v>0</v>
      </c>
      <c r="E83" s="165">
        <v>6.6666666666623797E-2</v>
      </c>
      <c r="F83" s="165">
        <f t="shared" ca="1" si="18"/>
        <v>70.783333333333289</v>
      </c>
      <c r="G83" s="165" t="str">
        <f t="shared" ca="1" si="16"/>
        <v>S2</v>
      </c>
      <c r="H83" s="185" t="str">
        <f t="shared" ca="1" si="19"/>
        <v>IDLE</v>
      </c>
      <c r="I83" s="186">
        <f t="shared" ca="1" si="20"/>
        <v>6.6666666666623797E-2</v>
      </c>
      <c r="J83" s="165">
        <f t="shared" ca="1" si="21"/>
        <v>70.76666666666668</v>
      </c>
      <c r="K83" s="165">
        <f t="shared" ca="1" si="22"/>
        <v>70.783333333333289</v>
      </c>
      <c r="L83" s="165">
        <f t="shared" ca="1" si="23"/>
        <v>6.6666666666623797E-2</v>
      </c>
      <c r="M83" s="165">
        <f t="shared" ca="1" si="17"/>
        <v>0</v>
      </c>
      <c r="N83" s="165">
        <f t="shared" ca="1" si="17"/>
        <v>6.6666666666623797E-2</v>
      </c>
      <c r="O83" s="165">
        <f t="shared" ca="1" si="14"/>
        <v>0</v>
      </c>
      <c r="P83" s="165">
        <f t="shared" ca="1" si="15"/>
        <v>0</v>
      </c>
      <c r="Q83" s="138"/>
    </row>
    <row r="84" spans="1:17" x14ac:dyDescent="0.25">
      <c r="A84" s="132">
        <v>79</v>
      </c>
      <c r="B84" s="165">
        <v>3.3333333333311899E-2</v>
      </c>
      <c r="C84" s="165">
        <f t="shared" si="25"/>
        <v>70.749999999999986</v>
      </c>
      <c r="D84" s="165">
        <f t="shared" ca="1" si="24"/>
        <v>1.6666666666694141E-2</v>
      </c>
      <c r="E84" s="165">
        <v>8.3333333333239779E-2</v>
      </c>
      <c r="F84" s="165">
        <f t="shared" ca="1" si="18"/>
        <v>70.849999999999923</v>
      </c>
      <c r="G84" s="165" t="str">
        <f t="shared" ca="1" si="16"/>
        <v>S2</v>
      </c>
      <c r="H84" s="185" t="str">
        <f t="shared" ca="1" si="19"/>
        <v>IDLE</v>
      </c>
      <c r="I84" s="186">
        <f t="shared" ca="1" si="20"/>
        <v>8.3333333333239779E-2</v>
      </c>
      <c r="J84" s="165">
        <f t="shared" ca="1" si="21"/>
        <v>70.76666666666668</v>
      </c>
      <c r="K84" s="165">
        <f t="shared" ca="1" si="22"/>
        <v>70.833333333333229</v>
      </c>
      <c r="L84" s="165">
        <f t="shared" ca="1" si="23"/>
        <v>9.999999999993392E-2</v>
      </c>
      <c r="M84" s="165">
        <f t="shared" ca="1" si="17"/>
        <v>0</v>
      </c>
      <c r="N84" s="165">
        <f t="shared" ca="1" si="17"/>
        <v>8.3333333333239779E-2</v>
      </c>
      <c r="O84" s="165">
        <f t="shared" ca="1" si="14"/>
        <v>0</v>
      </c>
      <c r="P84" s="165">
        <f t="shared" ca="1" si="15"/>
        <v>1.6666666666694141E-2</v>
      </c>
      <c r="Q84" s="138"/>
    </row>
    <row r="85" spans="1:17" x14ac:dyDescent="0.25">
      <c r="A85" s="132">
        <v>80</v>
      </c>
      <c r="B85" s="165">
        <v>1.100000000000092</v>
      </c>
      <c r="C85" s="165">
        <f t="shared" si="25"/>
        <v>71.85000000000008</v>
      </c>
      <c r="D85" s="165">
        <f t="shared" ca="1" si="24"/>
        <v>0</v>
      </c>
      <c r="E85" s="165">
        <v>6.6666666666703733E-2</v>
      </c>
      <c r="F85" s="165">
        <f t="shared" ca="1" si="18"/>
        <v>71.916666666666785</v>
      </c>
      <c r="G85" s="165" t="str">
        <f t="shared" ca="1" si="16"/>
        <v>S1</v>
      </c>
      <c r="H85" s="185">
        <f t="shared" ca="1" si="19"/>
        <v>6.6666666666703733E-2</v>
      </c>
      <c r="I85" s="186" t="str">
        <f t="shared" ca="1" si="20"/>
        <v>IDLE</v>
      </c>
      <c r="J85" s="165">
        <f t="shared" ca="1" si="21"/>
        <v>71.916666666666785</v>
      </c>
      <c r="K85" s="165">
        <f t="shared" ca="1" si="22"/>
        <v>70.833333333333229</v>
      </c>
      <c r="L85" s="165">
        <f t="shared" ca="1" si="23"/>
        <v>6.6666666666703733E-2</v>
      </c>
      <c r="M85" s="165">
        <f t="shared" ca="1" si="17"/>
        <v>6.6666666666703733E-2</v>
      </c>
      <c r="N85" s="165">
        <f t="shared" ca="1" si="17"/>
        <v>0</v>
      </c>
      <c r="O85" s="165">
        <f t="shared" ca="1" si="14"/>
        <v>0</v>
      </c>
      <c r="P85" s="165">
        <f t="shared" ca="1" si="15"/>
        <v>0</v>
      </c>
      <c r="Q85" s="138"/>
    </row>
    <row r="86" spans="1:17" x14ac:dyDescent="0.25">
      <c r="A86" s="132">
        <v>81</v>
      </c>
      <c r="B86" s="165">
        <v>0.13333333333324759</v>
      </c>
      <c r="C86" s="165">
        <f t="shared" si="25"/>
        <v>71.98333333333332</v>
      </c>
      <c r="D86" s="165">
        <f t="shared" ca="1" si="24"/>
        <v>0</v>
      </c>
      <c r="E86" s="165">
        <v>8.3333333333399651E-2</v>
      </c>
      <c r="F86" s="165">
        <f t="shared" ca="1" si="18"/>
        <v>72.06666666666672</v>
      </c>
      <c r="G86" s="165" t="str">
        <f t="shared" ca="1" si="16"/>
        <v>S2</v>
      </c>
      <c r="H86" s="185" t="str">
        <f t="shared" ca="1" si="19"/>
        <v>IDLE</v>
      </c>
      <c r="I86" s="186">
        <f t="shared" ca="1" si="20"/>
        <v>8.3333333333399651E-2</v>
      </c>
      <c r="J86" s="165">
        <f t="shared" ca="1" si="21"/>
        <v>71.916666666666785</v>
      </c>
      <c r="K86" s="165">
        <f t="shared" ca="1" si="22"/>
        <v>72.06666666666672</v>
      </c>
      <c r="L86" s="165">
        <f t="shared" ca="1" si="23"/>
        <v>8.3333333333399651E-2</v>
      </c>
      <c r="M86" s="165">
        <f t="shared" ca="1" si="17"/>
        <v>0</v>
      </c>
      <c r="N86" s="165">
        <f t="shared" ca="1" si="17"/>
        <v>8.3333333333399651E-2</v>
      </c>
      <c r="O86" s="165">
        <f t="shared" ca="1" si="14"/>
        <v>0</v>
      </c>
      <c r="P86" s="165">
        <f t="shared" ca="1" si="15"/>
        <v>0</v>
      </c>
      <c r="Q86" s="138"/>
    </row>
    <row r="87" spans="1:17" x14ac:dyDescent="0.25">
      <c r="A87" s="132">
        <v>82</v>
      </c>
      <c r="B87" s="165">
        <v>1.6666666666695917E-2</v>
      </c>
      <c r="C87" s="165">
        <f t="shared" si="25"/>
        <v>72.000000000000014</v>
      </c>
      <c r="D87" s="165">
        <f t="shared" ca="1" si="24"/>
        <v>0</v>
      </c>
      <c r="E87" s="165">
        <v>0.10000000000001563</v>
      </c>
      <c r="F87" s="165">
        <f t="shared" ca="1" si="18"/>
        <v>72.100000000000023</v>
      </c>
      <c r="G87" s="165" t="str">
        <f t="shared" ca="1" si="16"/>
        <v>S2</v>
      </c>
      <c r="H87" s="185" t="str">
        <f t="shared" ca="1" si="19"/>
        <v>IDLE</v>
      </c>
      <c r="I87" s="186">
        <f t="shared" ca="1" si="20"/>
        <v>0.10000000000001563</v>
      </c>
      <c r="J87" s="165">
        <f t="shared" ca="1" si="21"/>
        <v>71.916666666666785</v>
      </c>
      <c r="K87" s="165">
        <f t="shared" ca="1" si="22"/>
        <v>72.100000000000023</v>
      </c>
      <c r="L87" s="165">
        <f t="shared" ca="1" si="23"/>
        <v>0.10000000000001563</v>
      </c>
      <c r="M87" s="165">
        <f t="shared" ca="1" si="17"/>
        <v>0</v>
      </c>
      <c r="N87" s="165">
        <f t="shared" ca="1" si="17"/>
        <v>0.10000000000001563</v>
      </c>
      <c r="O87" s="165">
        <f t="shared" ca="1" si="14"/>
        <v>0</v>
      </c>
      <c r="P87" s="165">
        <f t="shared" ca="1" si="15"/>
        <v>0</v>
      </c>
      <c r="Q87" s="138"/>
    </row>
    <row r="88" spans="1:17" x14ac:dyDescent="0.25">
      <c r="A88" s="132">
        <v>83</v>
      </c>
      <c r="B88" s="165">
        <v>1.6666666666615981E-2</v>
      </c>
      <c r="C88" s="165">
        <f t="shared" si="25"/>
        <v>72.016666666666623</v>
      </c>
      <c r="D88" s="165">
        <f t="shared" ca="1" si="24"/>
        <v>0</v>
      </c>
      <c r="E88" s="165">
        <v>8.3333333333319715E-2</v>
      </c>
      <c r="F88" s="165">
        <f t="shared" ca="1" si="18"/>
        <v>72.099999999999937</v>
      </c>
      <c r="G88" s="165" t="str">
        <f t="shared" ca="1" si="16"/>
        <v>S1</v>
      </c>
      <c r="H88" s="185">
        <f t="shared" ca="1" si="19"/>
        <v>8.3333333333319715E-2</v>
      </c>
      <c r="I88" s="186" t="str">
        <f t="shared" ca="1" si="20"/>
        <v>IDLE</v>
      </c>
      <c r="J88" s="165">
        <f t="shared" ca="1" si="21"/>
        <v>72.099999999999937</v>
      </c>
      <c r="K88" s="165">
        <f t="shared" ca="1" si="22"/>
        <v>72.100000000000023</v>
      </c>
      <c r="L88" s="165">
        <f t="shared" ca="1" si="23"/>
        <v>8.3333333333319715E-2</v>
      </c>
      <c r="M88" s="165">
        <f t="shared" ca="1" si="17"/>
        <v>8.3333333333319715E-2</v>
      </c>
      <c r="N88" s="165">
        <f t="shared" ca="1" si="17"/>
        <v>0</v>
      </c>
      <c r="O88" s="165">
        <f t="shared" ca="1" si="14"/>
        <v>0</v>
      </c>
      <c r="P88" s="165">
        <f t="shared" ca="1" si="15"/>
        <v>0</v>
      </c>
      <c r="Q88" s="138"/>
    </row>
    <row r="89" spans="1:17" x14ac:dyDescent="0.25">
      <c r="A89" s="132">
        <v>84</v>
      </c>
      <c r="B89" s="165">
        <v>6.6666666666703733E-2</v>
      </c>
      <c r="C89" s="165">
        <f t="shared" si="25"/>
        <v>72.083333333333329</v>
      </c>
      <c r="D89" s="165">
        <f t="shared" ca="1" si="24"/>
        <v>0</v>
      </c>
      <c r="E89" s="165">
        <v>3.3333333333391835E-2</v>
      </c>
      <c r="F89" s="165">
        <f t="shared" ca="1" si="18"/>
        <v>72.116666666666717</v>
      </c>
      <c r="G89" s="165" t="str">
        <f t="shared" ca="1" si="16"/>
        <v>S1</v>
      </c>
      <c r="H89" s="185">
        <f t="shared" ca="1" si="19"/>
        <v>3.3333333333391835E-2</v>
      </c>
      <c r="I89" s="186" t="str">
        <f t="shared" ca="1" si="20"/>
        <v>IDLE</v>
      </c>
      <c r="J89" s="165">
        <f t="shared" ca="1" si="21"/>
        <v>72.116666666666717</v>
      </c>
      <c r="K89" s="165">
        <f t="shared" ca="1" si="22"/>
        <v>72.100000000000023</v>
      </c>
      <c r="L89" s="165">
        <f t="shared" ca="1" si="23"/>
        <v>3.3333333333391835E-2</v>
      </c>
      <c r="M89" s="165">
        <f t="shared" ca="1" si="17"/>
        <v>3.3333333333391835E-2</v>
      </c>
      <c r="N89" s="165">
        <f t="shared" ca="1" si="17"/>
        <v>0</v>
      </c>
      <c r="O89" s="165">
        <f t="shared" ca="1" si="14"/>
        <v>0</v>
      </c>
      <c r="P89" s="165">
        <f t="shared" ca="1" si="15"/>
        <v>0</v>
      </c>
      <c r="Q89" s="138"/>
    </row>
    <row r="90" spans="1:17" x14ac:dyDescent="0.25">
      <c r="A90" s="132">
        <v>85</v>
      </c>
      <c r="B90" s="165">
        <v>0.41666666666667851</v>
      </c>
      <c r="C90" s="165">
        <f t="shared" si="25"/>
        <v>72.5</v>
      </c>
      <c r="D90" s="165">
        <f t="shared" ca="1" si="24"/>
        <v>0</v>
      </c>
      <c r="E90" s="165">
        <v>0.11666666666663161</v>
      </c>
      <c r="F90" s="165">
        <f t="shared" ca="1" si="18"/>
        <v>72.616666666666632</v>
      </c>
      <c r="G90" s="165" t="str">
        <f t="shared" ca="1" si="16"/>
        <v>S2</v>
      </c>
      <c r="H90" s="185" t="str">
        <f t="shared" ca="1" si="19"/>
        <v>IDLE</v>
      </c>
      <c r="I90" s="186">
        <f t="shared" ca="1" si="20"/>
        <v>0.11666666666663161</v>
      </c>
      <c r="J90" s="165">
        <f t="shared" ca="1" si="21"/>
        <v>72.116666666666717</v>
      </c>
      <c r="K90" s="165">
        <f t="shared" ca="1" si="22"/>
        <v>72.616666666666632</v>
      </c>
      <c r="L90" s="165">
        <f t="shared" ca="1" si="23"/>
        <v>0.11666666666663161</v>
      </c>
      <c r="M90" s="165">
        <f t="shared" ca="1" si="17"/>
        <v>0</v>
      </c>
      <c r="N90" s="165">
        <f t="shared" ca="1" si="17"/>
        <v>0.11666666666663161</v>
      </c>
      <c r="O90" s="165">
        <f t="shared" ca="1" si="14"/>
        <v>0</v>
      </c>
      <c r="P90" s="165">
        <f t="shared" ca="1" si="15"/>
        <v>0</v>
      </c>
      <c r="Q90" s="138"/>
    </row>
    <row r="91" spans="1:17" x14ac:dyDescent="0.25">
      <c r="A91" s="132">
        <v>86</v>
      </c>
      <c r="B91" s="165">
        <v>0.31666666666666288</v>
      </c>
      <c r="C91" s="165">
        <f t="shared" si="25"/>
        <v>72.816666666666663</v>
      </c>
      <c r="D91" s="165">
        <f t="shared" ca="1" si="24"/>
        <v>0</v>
      </c>
      <c r="E91" s="165">
        <v>6.6666666666623797E-2</v>
      </c>
      <c r="F91" s="165">
        <f t="shared" ca="1" si="18"/>
        <v>72.883333333333283</v>
      </c>
      <c r="G91" s="165" t="str">
        <f t="shared" ca="1" si="16"/>
        <v>S2</v>
      </c>
      <c r="H91" s="185" t="str">
        <f t="shared" ca="1" si="19"/>
        <v>IDLE</v>
      </c>
      <c r="I91" s="186">
        <f t="shared" ca="1" si="20"/>
        <v>6.6666666666623797E-2</v>
      </c>
      <c r="J91" s="165">
        <f t="shared" ca="1" si="21"/>
        <v>72.116666666666717</v>
      </c>
      <c r="K91" s="165">
        <f t="shared" ca="1" si="22"/>
        <v>72.883333333333283</v>
      </c>
      <c r="L91" s="165">
        <f t="shared" ca="1" si="23"/>
        <v>6.6666666666623797E-2</v>
      </c>
      <c r="M91" s="165">
        <f t="shared" ca="1" si="17"/>
        <v>0</v>
      </c>
      <c r="N91" s="165">
        <f t="shared" ca="1" si="17"/>
        <v>6.6666666666623797E-2</v>
      </c>
      <c r="O91" s="165">
        <f t="shared" ca="1" si="14"/>
        <v>0</v>
      </c>
      <c r="P91" s="165">
        <f t="shared" ca="1" si="15"/>
        <v>0</v>
      </c>
      <c r="Q91" s="138"/>
    </row>
    <row r="92" spans="1:17" x14ac:dyDescent="0.25">
      <c r="A92" s="132">
        <v>87</v>
      </c>
      <c r="B92" s="165">
        <v>0.18333333333325541</v>
      </c>
      <c r="C92" s="165">
        <f t="shared" si="25"/>
        <v>72.999999999999915</v>
      </c>
      <c r="D92" s="165">
        <f t="shared" ca="1" si="24"/>
        <v>0</v>
      </c>
      <c r="E92" s="165">
        <v>0.33333333333327886</v>
      </c>
      <c r="F92" s="165">
        <f t="shared" ca="1" si="18"/>
        <v>73.333333333333201</v>
      </c>
      <c r="G92" s="165" t="str">
        <f t="shared" ca="1" si="16"/>
        <v>S1</v>
      </c>
      <c r="H92" s="185">
        <f t="shared" ca="1" si="19"/>
        <v>0.33333333333327886</v>
      </c>
      <c r="I92" s="186" t="str">
        <f t="shared" ca="1" si="20"/>
        <v>IDLE</v>
      </c>
      <c r="J92" s="165">
        <f t="shared" ca="1" si="21"/>
        <v>73.333333333333201</v>
      </c>
      <c r="K92" s="165">
        <f t="shared" ca="1" si="22"/>
        <v>72.883333333333283</v>
      </c>
      <c r="L92" s="165">
        <f t="shared" ca="1" si="23"/>
        <v>0.33333333333327886</v>
      </c>
      <c r="M92" s="165">
        <f t="shared" ca="1" si="17"/>
        <v>0.33333333333327886</v>
      </c>
      <c r="N92" s="165">
        <f t="shared" ca="1" si="17"/>
        <v>0</v>
      </c>
      <c r="O92" s="165">
        <f t="shared" ca="1" si="14"/>
        <v>0</v>
      </c>
      <c r="P92" s="165">
        <f t="shared" ca="1" si="15"/>
        <v>0</v>
      </c>
      <c r="Q92" s="138"/>
    </row>
    <row r="93" spans="1:17" x14ac:dyDescent="0.25">
      <c r="A93" s="132">
        <v>88</v>
      </c>
      <c r="B93" s="165">
        <v>0.50000000000007816</v>
      </c>
      <c r="C93" s="165">
        <f t="shared" si="25"/>
        <v>73.5</v>
      </c>
      <c r="D93" s="165">
        <f t="shared" ca="1" si="24"/>
        <v>0</v>
      </c>
      <c r="E93" s="165">
        <v>8.3333333333319715E-2</v>
      </c>
      <c r="F93" s="165">
        <f t="shared" ca="1" si="18"/>
        <v>73.583333333333314</v>
      </c>
      <c r="G93" s="165" t="str">
        <f t="shared" ca="1" si="16"/>
        <v>S2</v>
      </c>
      <c r="H93" s="185" t="str">
        <f t="shared" ca="1" si="19"/>
        <v>IDLE</v>
      </c>
      <c r="I93" s="186">
        <f t="shared" ca="1" si="20"/>
        <v>8.3333333333319715E-2</v>
      </c>
      <c r="J93" s="165">
        <f t="shared" ca="1" si="21"/>
        <v>73.333333333333201</v>
      </c>
      <c r="K93" s="165">
        <f t="shared" ca="1" si="22"/>
        <v>73.583333333333314</v>
      </c>
      <c r="L93" s="165">
        <f t="shared" ca="1" si="23"/>
        <v>8.3333333333319715E-2</v>
      </c>
      <c r="M93" s="165">
        <f t="shared" ca="1" si="17"/>
        <v>0</v>
      </c>
      <c r="N93" s="165">
        <f t="shared" ca="1" si="17"/>
        <v>8.3333333333319715E-2</v>
      </c>
      <c r="O93" s="165">
        <f t="shared" ca="1" si="14"/>
        <v>0</v>
      </c>
      <c r="P93" s="165">
        <f t="shared" ca="1" si="15"/>
        <v>0</v>
      </c>
      <c r="Q93" s="138"/>
    </row>
    <row r="94" spans="1:17" x14ac:dyDescent="0.25">
      <c r="A94" s="132">
        <v>89</v>
      </c>
      <c r="B94" s="165">
        <v>0</v>
      </c>
      <c r="C94" s="165">
        <f t="shared" si="25"/>
        <v>73.5</v>
      </c>
      <c r="D94" s="165">
        <f t="shared" ca="1" si="24"/>
        <v>0</v>
      </c>
      <c r="E94" s="165">
        <v>5.0000000000007816E-2</v>
      </c>
      <c r="F94" s="165">
        <f t="shared" ca="1" si="18"/>
        <v>73.550000000000011</v>
      </c>
      <c r="G94" s="165" t="str">
        <f t="shared" ca="1" si="16"/>
        <v>S1</v>
      </c>
      <c r="H94" s="185">
        <f t="shared" ca="1" si="19"/>
        <v>5.0000000000007816E-2</v>
      </c>
      <c r="I94" s="186" t="str">
        <f t="shared" ca="1" si="20"/>
        <v>IDLE</v>
      </c>
      <c r="J94" s="165">
        <f t="shared" ca="1" si="21"/>
        <v>73.550000000000011</v>
      </c>
      <c r="K94" s="165">
        <f t="shared" ca="1" si="22"/>
        <v>73.583333333333314</v>
      </c>
      <c r="L94" s="165">
        <f t="shared" ca="1" si="23"/>
        <v>5.0000000000007816E-2</v>
      </c>
      <c r="M94" s="165">
        <f t="shared" ca="1" si="17"/>
        <v>5.0000000000007816E-2</v>
      </c>
      <c r="N94" s="165">
        <f t="shared" ca="1" si="17"/>
        <v>0</v>
      </c>
      <c r="O94" s="165">
        <f t="shared" ca="1" si="14"/>
        <v>0</v>
      </c>
      <c r="P94" s="165">
        <f t="shared" ca="1" si="15"/>
        <v>0</v>
      </c>
      <c r="Q94" s="138"/>
    </row>
    <row r="95" spans="1:17" x14ac:dyDescent="0.25">
      <c r="A95" s="132">
        <v>90</v>
      </c>
      <c r="B95" s="165">
        <v>3.3333333333391835E-2</v>
      </c>
      <c r="C95" s="165">
        <f t="shared" si="25"/>
        <v>73.533333333333388</v>
      </c>
      <c r="D95" s="165">
        <f t="shared" ca="1" si="24"/>
        <v>0</v>
      </c>
      <c r="E95" s="165">
        <v>8.3333333333399651E-2</v>
      </c>
      <c r="F95" s="165">
        <f t="shared" ca="1" si="18"/>
        <v>73.616666666666788</v>
      </c>
      <c r="G95" s="165" t="str">
        <f t="shared" ca="1" si="16"/>
        <v>S2</v>
      </c>
      <c r="H95" s="185" t="str">
        <f t="shared" ca="1" si="19"/>
        <v>IDLE</v>
      </c>
      <c r="I95" s="186">
        <f t="shared" ca="1" si="20"/>
        <v>8.3333333333399651E-2</v>
      </c>
      <c r="J95" s="165">
        <f t="shared" ca="1" si="21"/>
        <v>73.550000000000011</v>
      </c>
      <c r="K95" s="165">
        <f t="shared" ca="1" si="22"/>
        <v>73.616666666666788</v>
      </c>
      <c r="L95" s="165">
        <f t="shared" ca="1" si="23"/>
        <v>8.3333333333399651E-2</v>
      </c>
      <c r="M95" s="165">
        <f t="shared" ca="1" si="17"/>
        <v>0</v>
      </c>
      <c r="N95" s="165">
        <f t="shared" ca="1" si="17"/>
        <v>8.3333333333399651E-2</v>
      </c>
      <c r="O95" s="165">
        <f t="shared" ca="1" si="14"/>
        <v>0</v>
      </c>
      <c r="P95" s="165">
        <f t="shared" ca="1" si="15"/>
        <v>0</v>
      </c>
      <c r="Q95" s="138"/>
    </row>
    <row r="96" spans="1:17" x14ac:dyDescent="0.25">
      <c r="A96" s="132">
        <v>91</v>
      </c>
      <c r="B96" s="165">
        <v>0.63333333333332575</v>
      </c>
      <c r="C96" s="165">
        <f t="shared" si="25"/>
        <v>74.166666666666714</v>
      </c>
      <c r="D96" s="165">
        <f t="shared" ca="1" si="24"/>
        <v>0</v>
      </c>
      <c r="E96" s="165">
        <v>5.0000000000007816E-2</v>
      </c>
      <c r="F96" s="165">
        <f t="shared" ca="1" si="18"/>
        <v>74.216666666666725</v>
      </c>
      <c r="G96" s="165" t="str">
        <f t="shared" ca="1" si="16"/>
        <v>S1</v>
      </c>
      <c r="H96" s="185">
        <f t="shared" ca="1" si="19"/>
        <v>5.0000000000007816E-2</v>
      </c>
      <c r="I96" s="186" t="str">
        <f t="shared" ca="1" si="20"/>
        <v>IDLE</v>
      </c>
      <c r="J96" s="165">
        <f t="shared" ca="1" si="21"/>
        <v>74.216666666666725</v>
      </c>
      <c r="K96" s="165">
        <f t="shared" ca="1" si="22"/>
        <v>73.616666666666788</v>
      </c>
      <c r="L96" s="165">
        <f t="shared" ca="1" si="23"/>
        <v>5.0000000000007816E-2</v>
      </c>
      <c r="M96" s="165">
        <f t="shared" ca="1" si="17"/>
        <v>5.0000000000007816E-2</v>
      </c>
      <c r="N96" s="165">
        <f t="shared" ca="1" si="17"/>
        <v>0</v>
      </c>
      <c r="O96" s="165">
        <f t="shared" ca="1" si="14"/>
        <v>0</v>
      </c>
      <c r="P96" s="165">
        <f t="shared" ca="1" si="15"/>
        <v>0</v>
      </c>
      <c r="Q96" s="138"/>
    </row>
    <row r="97" spans="1:17" x14ac:dyDescent="0.25">
      <c r="A97" s="132">
        <v>92</v>
      </c>
      <c r="B97" s="165">
        <v>0.21666666666664725</v>
      </c>
      <c r="C97" s="165">
        <f t="shared" si="25"/>
        <v>74.383333333333354</v>
      </c>
      <c r="D97" s="165">
        <f t="shared" ca="1" si="24"/>
        <v>0</v>
      </c>
      <c r="E97" s="165">
        <v>8.3333333333399651E-2</v>
      </c>
      <c r="F97" s="165">
        <f t="shared" ca="1" si="18"/>
        <v>74.466666666666754</v>
      </c>
      <c r="G97" s="165" t="str">
        <f t="shared" ca="1" si="16"/>
        <v>S1</v>
      </c>
      <c r="H97" s="185">
        <f t="shared" ca="1" si="19"/>
        <v>8.3333333333399651E-2</v>
      </c>
      <c r="I97" s="186" t="str">
        <f t="shared" ca="1" si="20"/>
        <v>IDLE</v>
      </c>
      <c r="J97" s="165">
        <f t="shared" ca="1" si="21"/>
        <v>74.466666666666754</v>
      </c>
      <c r="K97" s="165">
        <f t="shared" ca="1" si="22"/>
        <v>73.616666666666788</v>
      </c>
      <c r="L97" s="165">
        <f t="shared" ca="1" si="23"/>
        <v>8.3333333333399651E-2</v>
      </c>
      <c r="M97" s="165">
        <f t="shared" ca="1" si="17"/>
        <v>8.3333333333399651E-2</v>
      </c>
      <c r="N97" s="165">
        <f t="shared" ca="1" si="17"/>
        <v>0</v>
      </c>
      <c r="O97" s="165">
        <f t="shared" ca="1" si="14"/>
        <v>0</v>
      </c>
      <c r="P97" s="165">
        <f t="shared" ca="1" si="15"/>
        <v>0</v>
      </c>
      <c r="Q97" s="138"/>
    </row>
    <row r="98" spans="1:17" x14ac:dyDescent="0.25">
      <c r="A98" s="132">
        <v>93</v>
      </c>
      <c r="B98" s="165">
        <v>8.3333333333239779E-2</v>
      </c>
      <c r="C98" s="165">
        <f t="shared" si="25"/>
        <v>74.466666666666598</v>
      </c>
      <c r="D98" s="165">
        <f t="shared" ca="1" si="24"/>
        <v>0</v>
      </c>
      <c r="E98" s="165">
        <v>8.3333333333319715E-2</v>
      </c>
      <c r="F98" s="165">
        <f t="shared" ca="1" si="18"/>
        <v>74.549999999999912</v>
      </c>
      <c r="G98" s="165" t="str">
        <f t="shared" ca="1" si="16"/>
        <v>S2</v>
      </c>
      <c r="H98" s="185" t="str">
        <f t="shared" ca="1" si="19"/>
        <v>IDLE</v>
      </c>
      <c r="I98" s="186">
        <f t="shared" ca="1" si="20"/>
        <v>8.3333333333319715E-2</v>
      </c>
      <c r="J98" s="165">
        <f t="shared" ca="1" si="21"/>
        <v>74.466666666666754</v>
      </c>
      <c r="K98" s="165">
        <f t="shared" ca="1" si="22"/>
        <v>74.549999999999912</v>
      </c>
      <c r="L98" s="165">
        <f t="shared" ca="1" si="23"/>
        <v>8.3333333333319715E-2</v>
      </c>
      <c r="M98" s="165">
        <f t="shared" ca="1" si="17"/>
        <v>0</v>
      </c>
      <c r="N98" s="165">
        <f t="shared" ca="1" si="17"/>
        <v>8.3333333333319715E-2</v>
      </c>
      <c r="O98" s="165">
        <f t="shared" ca="1" si="14"/>
        <v>0</v>
      </c>
      <c r="P98" s="165">
        <f t="shared" ca="1" si="15"/>
        <v>0</v>
      </c>
      <c r="Q98" s="138"/>
    </row>
    <row r="99" spans="1:17" x14ac:dyDescent="0.25">
      <c r="A99" s="132">
        <v>94</v>
      </c>
      <c r="B99" s="165">
        <v>1.6666666666775853E-2</v>
      </c>
      <c r="C99" s="165">
        <f t="shared" si="25"/>
        <v>74.483333333333377</v>
      </c>
      <c r="D99" s="165">
        <f t="shared" ca="1" si="24"/>
        <v>0</v>
      </c>
      <c r="E99" s="165">
        <v>6.6666666666703733E-2</v>
      </c>
      <c r="F99" s="165">
        <f t="shared" ca="1" si="18"/>
        <v>74.550000000000082</v>
      </c>
      <c r="G99" s="165" t="str">
        <f t="shared" ca="1" si="16"/>
        <v>S2</v>
      </c>
      <c r="H99" s="185" t="str">
        <f t="shared" ca="1" si="19"/>
        <v>IDLE</v>
      </c>
      <c r="I99" s="186">
        <f t="shared" ca="1" si="20"/>
        <v>6.6666666666703733E-2</v>
      </c>
      <c r="J99" s="165">
        <f t="shared" ca="1" si="21"/>
        <v>74.466666666666754</v>
      </c>
      <c r="K99" s="165">
        <f t="shared" ca="1" si="22"/>
        <v>74.550000000000082</v>
      </c>
      <c r="L99" s="165">
        <f t="shared" ca="1" si="23"/>
        <v>6.6666666666703733E-2</v>
      </c>
      <c r="M99" s="165">
        <f t="shared" ca="1" si="17"/>
        <v>0</v>
      </c>
      <c r="N99" s="165">
        <f t="shared" ca="1" si="17"/>
        <v>6.6666666666703733E-2</v>
      </c>
      <c r="O99" s="165">
        <f t="shared" ca="1" si="14"/>
        <v>0</v>
      </c>
      <c r="P99" s="165">
        <f t="shared" ca="1" si="15"/>
        <v>0</v>
      </c>
      <c r="Q99" s="138"/>
    </row>
    <row r="100" spans="1:17" x14ac:dyDescent="0.25">
      <c r="A100" s="132">
        <v>95</v>
      </c>
      <c r="B100" s="165">
        <v>0.51666666666669414</v>
      </c>
      <c r="C100" s="165">
        <f t="shared" si="25"/>
        <v>75.000000000000071</v>
      </c>
      <c r="D100" s="165">
        <f t="shared" ca="1" si="24"/>
        <v>0</v>
      </c>
      <c r="E100" s="165">
        <v>0.14999999999994351</v>
      </c>
      <c r="F100" s="165">
        <f t="shared" ca="1" si="18"/>
        <v>75.15000000000002</v>
      </c>
      <c r="G100" s="165" t="str">
        <f t="shared" ca="1" si="16"/>
        <v>S2</v>
      </c>
      <c r="H100" s="185" t="str">
        <f t="shared" ca="1" si="19"/>
        <v>IDLE</v>
      </c>
      <c r="I100" s="186">
        <f t="shared" ca="1" si="20"/>
        <v>0.14999999999994351</v>
      </c>
      <c r="J100" s="165">
        <f t="shared" ca="1" si="21"/>
        <v>74.466666666666754</v>
      </c>
      <c r="K100" s="165">
        <f t="shared" ca="1" si="22"/>
        <v>75.15000000000002</v>
      </c>
      <c r="L100" s="165">
        <f t="shared" ca="1" si="23"/>
        <v>0.14999999999994351</v>
      </c>
      <c r="M100" s="165">
        <f t="shared" ca="1" si="17"/>
        <v>0</v>
      </c>
      <c r="N100" s="165">
        <f t="shared" ca="1" si="17"/>
        <v>0.14999999999994351</v>
      </c>
      <c r="O100" s="165">
        <f t="shared" ca="1" si="14"/>
        <v>0</v>
      </c>
      <c r="P100" s="165">
        <f t="shared" ca="1" si="15"/>
        <v>0</v>
      </c>
      <c r="Q100" s="138"/>
    </row>
    <row r="101" spans="1:17" x14ac:dyDescent="0.25">
      <c r="A101" s="132">
        <v>96</v>
      </c>
      <c r="B101" s="165">
        <v>0.33333333333327886</v>
      </c>
      <c r="C101" s="165">
        <f t="shared" si="25"/>
        <v>75.333333333333343</v>
      </c>
      <c r="D101" s="165">
        <f t="shared" ca="1" si="24"/>
        <v>0</v>
      </c>
      <c r="E101" s="165">
        <v>0.10000000000001563</v>
      </c>
      <c r="F101" s="165">
        <f t="shared" ca="1" si="18"/>
        <v>75.433333333333366</v>
      </c>
      <c r="G101" s="165" t="str">
        <f t="shared" ca="1" si="16"/>
        <v>S2</v>
      </c>
      <c r="H101" s="185" t="str">
        <f t="shared" ca="1" si="19"/>
        <v>IDLE</v>
      </c>
      <c r="I101" s="186">
        <f t="shared" ca="1" si="20"/>
        <v>0.10000000000001563</v>
      </c>
      <c r="J101" s="165">
        <f t="shared" ca="1" si="21"/>
        <v>74.466666666666754</v>
      </c>
      <c r="K101" s="165">
        <f t="shared" ca="1" si="22"/>
        <v>75.433333333333366</v>
      </c>
      <c r="L101" s="165">
        <f t="shared" ca="1" si="23"/>
        <v>0.10000000000001563</v>
      </c>
      <c r="M101" s="165">
        <f t="shared" ca="1" si="17"/>
        <v>0</v>
      </c>
      <c r="N101" s="165">
        <f t="shared" ca="1" si="17"/>
        <v>0.10000000000001563</v>
      </c>
      <c r="O101" s="165">
        <f t="shared" ca="1" si="14"/>
        <v>0</v>
      </c>
      <c r="P101" s="165">
        <f t="shared" ca="1" si="15"/>
        <v>0</v>
      </c>
      <c r="Q101" s="138"/>
    </row>
    <row r="102" spans="1:17" x14ac:dyDescent="0.25">
      <c r="A102" s="132">
        <v>97</v>
      </c>
      <c r="B102" s="165">
        <v>3.3333333333311899E-2</v>
      </c>
      <c r="C102" s="165">
        <f t="shared" si="25"/>
        <v>75.36666666666666</v>
      </c>
      <c r="D102" s="165">
        <f t="shared" ca="1" si="24"/>
        <v>0</v>
      </c>
      <c r="E102" s="165">
        <v>8.3333333333319715E-2</v>
      </c>
      <c r="F102" s="165">
        <f t="shared" ca="1" si="18"/>
        <v>75.449999999999974</v>
      </c>
      <c r="G102" s="165" t="str">
        <f t="shared" ca="1" si="16"/>
        <v>S2</v>
      </c>
      <c r="H102" s="185" t="str">
        <f t="shared" ca="1" si="19"/>
        <v>IDLE</v>
      </c>
      <c r="I102" s="186">
        <f t="shared" ca="1" si="20"/>
        <v>8.3333333333319715E-2</v>
      </c>
      <c r="J102" s="165">
        <f t="shared" ca="1" si="21"/>
        <v>74.466666666666754</v>
      </c>
      <c r="K102" s="165">
        <f t="shared" ca="1" si="22"/>
        <v>75.449999999999974</v>
      </c>
      <c r="L102" s="165">
        <f t="shared" ca="1" si="23"/>
        <v>8.3333333333319715E-2</v>
      </c>
      <c r="M102" s="165">
        <f t="shared" ref="M102:N133" ca="1" si="26">IF(H102="IDLE",0,H102)</f>
        <v>0</v>
      </c>
      <c r="N102" s="165">
        <f t="shared" ca="1" si="26"/>
        <v>8.3333333333319715E-2</v>
      </c>
      <c r="O102" s="165">
        <f t="shared" ca="1" si="14"/>
        <v>0</v>
      </c>
      <c r="P102" s="165">
        <f t="shared" ca="1" si="15"/>
        <v>0</v>
      </c>
      <c r="Q102" s="138"/>
    </row>
    <row r="103" spans="1:17" x14ac:dyDescent="0.25">
      <c r="A103" s="132">
        <v>98</v>
      </c>
      <c r="B103" s="165">
        <v>4.999999999992788E-2</v>
      </c>
      <c r="C103" s="165">
        <f t="shared" si="25"/>
        <v>75.416666666666586</v>
      </c>
      <c r="D103" s="165">
        <f t="shared" ca="1" si="24"/>
        <v>0</v>
      </c>
      <c r="E103" s="165">
        <v>5.0000000000007816E-2</v>
      </c>
      <c r="F103" s="165">
        <f t="shared" ca="1" si="18"/>
        <v>75.466666666666598</v>
      </c>
      <c r="G103" s="165" t="str">
        <f t="shared" ca="1" si="16"/>
        <v>S1</v>
      </c>
      <c r="H103" s="185">
        <f t="shared" ca="1" si="19"/>
        <v>5.0000000000007816E-2</v>
      </c>
      <c r="I103" s="186" t="str">
        <f t="shared" ca="1" si="20"/>
        <v>IDLE</v>
      </c>
      <c r="J103" s="165">
        <f t="shared" ca="1" si="21"/>
        <v>75.466666666666598</v>
      </c>
      <c r="K103" s="165">
        <f t="shared" ca="1" si="22"/>
        <v>75.449999999999974</v>
      </c>
      <c r="L103" s="165">
        <f t="shared" ca="1" si="23"/>
        <v>5.0000000000007816E-2</v>
      </c>
      <c r="M103" s="165">
        <f t="shared" ca="1" si="26"/>
        <v>5.0000000000007816E-2</v>
      </c>
      <c r="N103" s="165">
        <f t="shared" ca="1" si="26"/>
        <v>0</v>
      </c>
      <c r="O103" s="165">
        <f t="shared" ca="1" si="14"/>
        <v>0</v>
      </c>
      <c r="P103" s="165">
        <f t="shared" ca="1" si="15"/>
        <v>0</v>
      </c>
      <c r="Q103" s="138"/>
    </row>
    <row r="104" spans="1:17" x14ac:dyDescent="0.25">
      <c r="A104" s="132">
        <v>99</v>
      </c>
      <c r="B104" s="165">
        <v>0.25000000000011902</v>
      </c>
      <c r="C104" s="165">
        <f t="shared" si="25"/>
        <v>75.6666666666667</v>
      </c>
      <c r="D104" s="165">
        <f t="shared" ca="1" si="24"/>
        <v>0</v>
      </c>
      <c r="E104" s="165">
        <v>0.13333333333324759</v>
      </c>
      <c r="F104" s="165">
        <f t="shared" ca="1" si="18"/>
        <v>75.799999999999955</v>
      </c>
      <c r="G104" s="165" t="str">
        <f t="shared" ca="1" si="16"/>
        <v>S2</v>
      </c>
      <c r="H104" s="185" t="str">
        <f t="shared" ca="1" si="19"/>
        <v>IDLE</v>
      </c>
      <c r="I104" s="186">
        <f t="shared" ca="1" si="20"/>
        <v>0.13333333333324759</v>
      </c>
      <c r="J104" s="165">
        <f t="shared" ca="1" si="21"/>
        <v>75.466666666666598</v>
      </c>
      <c r="K104" s="165">
        <f t="shared" ca="1" si="22"/>
        <v>75.799999999999955</v>
      </c>
      <c r="L104" s="165">
        <f t="shared" ca="1" si="23"/>
        <v>0.13333333333324759</v>
      </c>
      <c r="M104" s="165">
        <f t="shared" ca="1" si="26"/>
        <v>0</v>
      </c>
      <c r="N104" s="165">
        <f t="shared" ca="1" si="26"/>
        <v>0.13333333333324759</v>
      </c>
      <c r="O104" s="165">
        <f t="shared" ca="1" si="14"/>
        <v>0</v>
      </c>
      <c r="P104" s="165">
        <f t="shared" ca="1" si="15"/>
        <v>0</v>
      </c>
      <c r="Q104" s="138"/>
    </row>
    <row r="105" spans="1:17" x14ac:dyDescent="0.25">
      <c r="A105" s="132">
        <v>100</v>
      </c>
      <c r="B105" s="165">
        <v>4.999999999992788E-2</v>
      </c>
      <c r="C105" s="165">
        <f t="shared" si="25"/>
        <v>75.716666666666626</v>
      </c>
      <c r="D105" s="165">
        <f t="shared" ca="1" si="24"/>
        <v>0</v>
      </c>
      <c r="E105" s="165">
        <v>0.18333333333333535</v>
      </c>
      <c r="F105" s="165">
        <f t="shared" ca="1" si="18"/>
        <v>75.899999999999963</v>
      </c>
      <c r="G105" s="165" t="str">
        <f t="shared" ca="1" si="16"/>
        <v>S2</v>
      </c>
      <c r="H105" s="185" t="str">
        <f t="shared" ca="1" si="19"/>
        <v>IDLE</v>
      </c>
      <c r="I105" s="186">
        <f t="shared" ca="1" si="20"/>
        <v>0.18333333333333535</v>
      </c>
      <c r="J105" s="165">
        <f t="shared" ca="1" si="21"/>
        <v>75.466666666666598</v>
      </c>
      <c r="K105" s="165">
        <f t="shared" ca="1" si="22"/>
        <v>75.899999999999963</v>
      </c>
      <c r="L105" s="165">
        <f t="shared" ca="1" si="23"/>
        <v>0.18333333333333535</v>
      </c>
      <c r="M105" s="165">
        <f t="shared" ca="1" si="26"/>
        <v>0</v>
      </c>
      <c r="N105" s="165">
        <f t="shared" ca="1" si="26"/>
        <v>0.18333333333333535</v>
      </c>
      <c r="O105" s="165">
        <f t="shared" ca="1" si="14"/>
        <v>0</v>
      </c>
      <c r="P105" s="165">
        <f t="shared" ca="1" si="15"/>
        <v>0</v>
      </c>
      <c r="Q105" s="138"/>
    </row>
    <row r="106" spans="1:17" x14ac:dyDescent="0.25">
      <c r="A106" s="132">
        <v>101</v>
      </c>
      <c r="B106" s="165">
        <v>0.3000000000000469</v>
      </c>
      <c r="C106" s="165">
        <f t="shared" si="25"/>
        <v>76.01666666666668</v>
      </c>
      <c r="D106" s="165">
        <f t="shared" ca="1" si="24"/>
        <v>0</v>
      </c>
      <c r="E106" s="165">
        <v>0.25000000000003908</v>
      </c>
      <c r="F106" s="165">
        <f t="shared" ca="1" si="18"/>
        <v>76.266666666666723</v>
      </c>
      <c r="G106" s="165" t="str">
        <f t="shared" ca="1" si="16"/>
        <v>S1</v>
      </c>
      <c r="H106" s="185">
        <f t="shared" ca="1" si="19"/>
        <v>0.25000000000003908</v>
      </c>
      <c r="I106" s="186" t="str">
        <f t="shared" ca="1" si="20"/>
        <v>IDLE</v>
      </c>
      <c r="J106" s="165">
        <f t="shared" ca="1" si="21"/>
        <v>76.266666666666723</v>
      </c>
      <c r="K106" s="165">
        <f t="shared" ca="1" si="22"/>
        <v>75.899999999999963</v>
      </c>
      <c r="L106" s="165">
        <f t="shared" ca="1" si="23"/>
        <v>0.25000000000003908</v>
      </c>
      <c r="M106" s="165">
        <f t="shared" ca="1" si="26"/>
        <v>0.25000000000003908</v>
      </c>
      <c r="N106" s="165">
        <f t="shared" ca="1" si="26"/>
        <v>0</v>
      </c>
      <c r="O106" s="165">
        <f t="shared" ca="1" si="14"/>
        <v>0</v>
      </c>
      <c r="P106" s="165">
        <f t="shared" ca="1" si="15"/>
        <v>0</v>
      </c>
      <c r="Q106" s="138"/>
    </row>
    <row r="107" spans="1:17" x14ac:dyDescent="0.25">
      <c r="A107" s="132">
        <v>102</v>
      </c>
      <c r="B107" s="165">
        <v>6.6666666666623797E-2</v>
      </c>
      <c r="C107" s="165">
        <f t="shared" si="25"/>
        <v>76.0833333333333</v>
      </c>
      <c r="D107" s="165">
        <f t="shared" ca="1" si="24"/>
        <v>0</v>
      </c>
      <c r="E107" s="165">
        <v>0.18333333333333535</v>
      </c>
      <c r="F107" s="165">
        <f t="shared" ca="1" si="18"/>
        <v>76.266666666666637</v>
      </c>
      <c r="G107" s="165" t="str">
        <f t="shared" ca="1" si="16"/>
        <v>S2</v>
      </c>
      <c r="H107" s="185" t="str">
        <f t="shared" ca="1" si="19"/>
        <v>IDLE</v>
      </c>
      <c r="I107" s="186">
        <f t="shared" ca="1" si="20"/>
        <v>0.18333333333333535</v>
      </c>
      <c r="J107" s="165">
        <f t="shared" ca="1" si="21"/>
        <v>76.266666666666723</v>
      </c>
      <c r="K107" s="165">
        <f t="shared" ca="1" si="22"/>
        <v>76.266666666666637</v>
      </c>
      <c r="L107" s="165">
        <f t="shared" ca="1" si="23"/>
        <v>0.18333333333333535</v>
      </c>
      <c r="M107" s="165">
        <f t="shared" ca="1" si="26"/>
        <v>0</v>
      </c>
      <c r="N107" s="165">
        <f t="shared" ca="1" si="26"/>
        <v>0.18333333333333535</v>
      </c>
      <c r="O107" s="165">
        <f t="shared" ca="1" si="14"/>
        <v>0</v>
      </c>
      <c r="P107" s="165">
        <f t="shared" ca="1" si="15"/>
        <v>0</v>
      </c>
      <c r="Q107" s="138"/>
    </row>
    <row r="108" spans="1:17" x14ac:dyDescent="0.25">
      <c r="A108" s="132">
        <v>103</v>
      </c>
      <c r="B108" s="165">
        <v>0.21666666666672718</v>
      </c>
      <c r="C108" s="165">
        <f t="shared" si="25"/>
        <v>76.300000000000026</v>
      </c>
      <c r="D108" s="165">
        <f t="shared" ca="1" si="24"/>
        <v>0</v>
      </c>
      <c r="E108" s="165">
        <v>0.3000000000000469</v>
      </c>
      <c r="F108" s="165">
        <f t="shared" ca="1" si="18"/>
        <v>76.60000000000008</v>
      </c>
      <c r="G108" s="165" t="str">
        <f t="shared" ca="1" si="16"/>
        <v>S1</v>
      </c>
      <c r="H108" s="185">
        <f t="shared" ca="1" si="19"/>
        <v>0.3000000000000469</v>
      </c>
      <c r="I108" s="186" t="str">
        <f t="shared" ca="1" si="20"/>
        <v>IDLE</v>
      </c>
      <c r="J108" s="165">
        <f t="shared" ca="1" si="21"/>
        <v>76.60000000000008</v>
      </c>
      <c r="K108" s="165">
        <f t="shared" ca="1" si="22"/>
        <v>76.266666666666637</v>
      </c>
      <c r="L108" s="165">
        <f t="shared" ca="1" si="23"/>
        <v>0.3000000000000469</v>
      </c>
      <c r="M108" s="165">
        <f t="shared" ca="1" si="26"/>
        <v>0.3000000000000469</v>
      </c>
      <c r="N108" s="165">
        <f t="shared" ca="1" si="26"/>
        <v>0</v>
      </c>
      <c r="O108" s="165">
        <f t="shared" ca="1" si="14"/>
        <v>0</v>
      </c>
      <c r="P108" s="165">
        <f t="shared" ca="1" si="15"/>
        <v>0</v>
      </c>
      <c r="Q108" s="138"/>
    </row>
    <row r="109" spans="1:17" x14ac:dyDescent="0.25">
      <c r="A109" s="132">
        <v>104</v>
      </c>
      <c r="B109" s="165">
        <v>0.8833333333332849</v>
      </c>
      <c r="C109" s="165">
        <f t="shared" si="25"/>
        <v>77.183333333333309</v>
      </c>
      <c r="D109" s="165">
        <f t="shared" ca="1" si="24"/>
        <v>0</v>
      </c>
      <c r="E109" s="165">
        <v>0.19999999999995133</v>
      </c>
      <c r="F109" s="165">
        <f t="shared" ca="1" si="18"/>
        <v>77.383333333333255</v>
      </c>
      <c r="G109" s="165" t="str">
        <f t="shared" ca="1" si="16"/>
        <v>S1</v>
      </c>
      <c r="H109" s="185">
        <f t="shared" ca="1" si="19"/>
        <v>0.19999999999995133</v>
      </c>
      <c r="I109" s="186" t="str">
        <f t="shared" ca="1" si="20"/>
        <v>IDLE</v>
      </c>
      <c r="J109" s="165">
        <f t="shared" ca="1" si="21"/>
        <v>77.383333333333255</v>
      </c>
      <c r="K109" s="165">
        <f t="shared" ca="1" si="22"/>
        <v>76.266666666666637</v>
      </c>
      <c r="L109" s="165">
        <f t="shared" ca="1" si="23"/>
        <v>0.19999999999995133</v>
      </c>
      <c r="M109" s="165">
        <f t="shared" ca="1" si="26"/>
        <v>0.19999999999995133</v>
      </c>
      <c r="N109" s="165">
        <f t="shared" ca="1" si="26"/>
        <v>0</v>
      </c>
      <c r="O109" s="165">
        <f t="shared" ca="1" si="14"/>
        <v>0</v>
      </c>
      <c r="P109" s="165">
        <f t="shared" ca="1" si="15"/>
        <v>0</v>
      </c>
      <c r="Q109" s="138"/>
    </row>
    <row r="110" spans="1:17" x14ac:dyDescent="0.25">
      <c r="A110" s="132">
        <v>105</v>
      </c>
      <c r="B110" s="165">
        <v>4.9833333333333663</v>
      </c>
      <c r="C110" s="165">
        <f t="shared" si="25"/>
        <v>82.166666666666671</v>
      </c>
      <c r="D110" s="165">
        <f t="shared" ca="1" si="24"/>
        <v>0</v>
      </c>
      <c r="E110" s="165">
        <v>0.14999999999994351</v>
      </c>
      <c r="F110" s="165">
        <f t="shared" ca="1" si="18"/>
        <v>82.31666666666662</v>
      </c>
      <c r="G110" s="165" t="str">
        <f t="shared" ca="1" si="16"/>
        <v>S1</v>
      </c>
      <c r="H110" s="185">
        <f t="shared" ca="1" si="19"/>
        <v>0.14999999999994351</v>
      </c>
      <c r="I110" s="186" t="str">
        <f t="shared" ca="1" si="20"/>
        <v>IDLE</v>
      </c>
      <c r="J110" s="165">
        <f t="shared" ca="1" si="21"/>
        <v>82.31666666666662</v>
      </c>
      <c r="K110" s="165">
        <f t="shared" ca="1" si="22"/>
        <v>76.266666666666637</v>
      </c>
      <c r="L110" s="165">
        <f t="shared" ca="1" si="23"/>
        <v>0.14999999999994351</v>
      </c>
      <c r="M110" s="165">
        <f t="shared" ca="1" si="26"/>
        <v>0.14999999999994351</v>
      </c>
      <c r="N110" s="165">
        <f t="shared" ca="1" si="26"/>
        <v>0</v>
      </c>
      <c r="O110" s="165">
        <f t="shared" ca="1" si="14"/>
        <v>0</v>
      </c>
      <c r="P110" s="165">
        <f t="shared" ca="1" si="15"/>
        <v>0</v>
      </c>
      <c r="Q110" s="138"/>
    </row>
    <row r="111" spans="1:17" x14ac:dyDescent="0.25">
      <c r="A111" s="132">
        <v>106</v>
      </c>
      <c r="B111" s="165">
        <v>0.21666666666664725</v>
      </c>
      <c r="C111" s="165">
        <f t="shared" si="25"/>
        <v>82.383333333333326</v>
      </c>
      <c r="D111" s="165">
        <f t="shared" ca="1" si="24"/>
        <v>0</v>
      </c>
      <c r="E111" s="165">
        <v>0.24999999999995914</v>
      </c>
      <c r="F111" s="165">
        <f t="shared" ca="1" si="18"/>
        <v>82.633333333333283</v>
      </c>
      <c r="G111" s="165" t="str">
        <f t="shared" ca="1" si="16"/>
        <v>S2</v>
      </c>
      <c r="H111" s="185" t="str">
        <f t="shared" ca="1" si="19"/>
        <v>IDLE</v>
      </c>
      <c r="I111" s="186">
        <f t="shared" ca="1" si="20"/>
        <v>0.24999999999995914</v>
      </c>
      <c r="J111" s="165">
        <f t="shared" ca="1" si="21"/>
        <v>82.31666666666662</v>
      </c>
      <c r="K111" s="165">
        <f t="shared" ca="1" si="22"/>
        <v>82.633333333333283</v>
      </c>
      <c r="L111" s="165">
        <f t="shared" ca="1" si="23"/>
        <v>0.24999999999995914</v>
      </c>
      <c r="M111" s="165">
        <f t="shared" ca="1" si="26"/>
        <v>0</v>
      </c>
      <c r="N111" s="165">
        <f t="shared" ca="1" si="26"/>
        <v>0.24999999999995914</v>
      </c>
      <c r="O111" s="165">
        <f t="shared" ca="1" si="14"/>
        <v>0</v>
      </c>
      <c r="P111" s="165">
        <f t="shared" ca="1" si="15"/>
        <v>0</v>
      </c>
      <c r="Q111" s="138"/>
    </row>
    <row r="112" spans="1:17" x14ac:dyDescent="0.25">
      <c r="A112" s="132">
        <v>107</v>
      </c>
      <c r="B112" s="165">
        <v>0.28333333333327104</v>
      </c>
      <c r="C112" s="165">
        <f t="shared" si="25"/>
        <v>82.6666666666666</v>
      </c>
      <c r="D112" s="165">
        <f t="shared" ca="1" si="24"/>
        <v>0</v>
      </c>
      <c r="E112" s="165">
        <v>0.266666666666735</v>
      </c>
      <c r="F112" s="165">
        <f t="shared" ca="1" si="18"/>
        <v>82.933333333333337</v>
      </c>
      <c r="G112" s="165" t="str">
        <f t="shared" ca="1" si="16"/>
        <v>S2</v>
      </c>
      <c r="H112" s="185" t="str">
        <f t="shared" ca="1" si="19"/>
        <v>IDLE</v>
      </c>
      <c r="I112" s="186">
        <f t="shared" ca="1" si="20"/>
        <v>0.266666666666735</v>
      </c>
      <c r="J112" s="165">
        <f t="shared" ca="1" si="21"/>
        <v>82.31666666666662</v>
      </c>
      <c r="K112" s="165">
        <f t="shared" ca="1" si="22"/>
        <v>82.933333333333337</v>
      </c>
      <c r="L112" s="165">
        <f t="shared" ca="1" si="23"/>
        <v>0.266666666666735</v>
      </c>
      <c r="M112" s="165">
        <f t="shared" ca="1" si="26"/>
        <v>0</v>
      </c>
      <c r="N112" s="165">
        <f t="shared" ca="1" si="26"/>
        <v>0.266666666666735</v>
      </c>
      <c r="O112" s="165">
        <f t="shared" ca="1" si="14"/>
        <v>0</v>
      </c>
      <c r="P112" s="165">
        <f t="shared" ca="1" si="15"/>
        <v>0</v>
      </c>
      <c r="Q112" s="138"/>
    </row>
    <row r="113" spans="1:17" x14ac:dyDescent="0.25">
      <c r="A113" s="132">
        <v>108</v>
      </c>
      <c r="B113" s="165">
        <v>0.25000000000003908</v>
      </c>
      <c r="C113" s="165">
        <f t="shared" si="25"/>
        <v>82.916666666666643</v>
      </c>
      <c r="D113" s="165">
        <f t="shared" ca="1" si="24"/>
        <v>0</v>
      </c>
      <c r="E113" s="165">
        <v>0.41666666666667851</v>
      </c>
      <c r="F113" s="165">
        <f t="shared" ca="1" si="18"/>
        <v>83.333333333333314</v>
      </c>
      <c r="G113" s="165" t="str">
        <f t="shared" ca="1" si="16"/>
        <v>S2</v>
      </c>
      <c r="H113" s="185" t="str">
        <f t="shared" ca="1" si="19"/>
        <v>IDLE</v>
      </c>
      <c r="I113" s="186">
        <f t="shared" ca="1" si="20"/>
        <v>0.41666666666667851</v>
      </c>
      <c r="J113" s="165">
        <f t="shared" ca="1" si="21"/>
        <v>82.31666666666662</v>
      </c>
      <c r="K113" s="165">
        <f t="shared" ca="1" si="22"/>
        <v>83.333333333333314</v>
      </c>
      <c r="L113" s="165">
        <f t="shared" ca="1" si="23"/>
        <v>0.41666666666667851</v>
      </c>
      <c r="M113" s="165">
        <f t="shared" ca="1" si="26"/>
        <v>0</v>
      </c>
      <c r="N113" s="165">
        <f t="shared" ca="1" si="26"/>
        <v>0.41666666666667851</v>
      </c>
      <c r="O113" s="165">
        <f t="shared" ca="1" si="14"/>
        <v>0</v>
      </c>
      <c r="P113" s="165">
        <f t="shared" ca="1" si="15"/>
        <v>0</v>
      </c>
      <c r="Q113" s="138"/>
    </row>
    <row r="114" spans="1:17" x14ac:dyDescent="0.25">
      <c r="A114" s="132">
        <v>109</v>
      </c>
      <c r="B114" s="165">
        <v>0.33333333333335879</v>
      </c>
      <c r="C114" s="165">
        <f t="shared" si="25"/>
        <v>83.25</v>
      </c>
      <c r="D114" s="165">
        <f t="shared" ca="1" si="24"/>
        <v>0</v>
      </c>
      <c r="E114" s="165">
        <v>0.20000000000003126</v>
      </c>
      <c r="F114" s="165">
        <f t="shared" ca="1" si="18"/>
        <v>83.450000000000031</v>
      </c>
      <c r="G114" s="165" t="str">
        <f t="shared" ca="1" si="16"/>
        <v>S1</v>
      </c>
      <c r="H114" s="185">
        <f t="shared" ca="1" si="19"/>
        <v>0.20000000000003126</v>
      </c>
      <c r="I114" s="186" t="str">
        <f t="shared" ca="1" si="20"/>
        <v>IDLE</v>
      </c>
      <c r="J114" s="165">
        <f t="shared" ca="1" si="21"/>
        <v>83.450000000000031</v>
      </c>
      <c r="K114" s="165">
        <f t="shared" ca="1" si="22"/>
        <v>83.333333333333314</v>
      </c>
      <c r="L114" s="165">
        <f t="shared" ca="1" si="23"/>
        <v>0.20000000000003126</v>
      </c>
      <c r="M114" s="165">
        <f t="shared" ca="1" si="26"/>
        <v>0.20000000000003126</v>
      </c>
      <c r="N114" s="165">
        <f t="shared" ca="1" si="26"/>
        <v>0</v>
      </c>
      <c r="O114" s="165">
        <f t="shared" ca="1" si="14"/>
        <v>0</v>
      </c>
      <c r="P114" s="165">
        <f t="shared" ca="1" si="15"/>
        <v>0</v>
      </c>
      <c r="Q114" s="138"/>
    </row>
    <row r="115" spans="1:17" x14ac:dyDescent="0.25">
      <c r="A115" s="132">
        <v>110</v>
      </c>
      <c r="B115" s="165">
        <v>8.3333333333319715E-2</v>
      </c>
      <c r="C115" s="165">
        <f t="shared" si="25"/>
        <v>83.333333333333314</v>
      </c>
      <c r="D115" s="165">
        <f t="shared" ca="1" si="24"/>
        <v>0</v>
      </c>
      <c r="E115" s="165">
        <v>0.45000000000007034</v>
      </c>
      <c r="F115" s="165">
        <f t="shared" ca="1" si="18"/>
        <v>83.783333333333388</v>
      </c>
      <c r="G115" s="165" t="str">
        <f t="shared" ca="1" si="16"/>
        <v>S2</v>
      </c>
      <c r="H115" s="185" t="str">
        <f t="shared" ca="1" si="19"/>
        <v>IDLE</v>
      </c>
      <c r="I115" s="186">
        <f t="shared" ca="1" si="20"/>
        <v>0.45000000000007034</v>
      </c>
      <c r="J115" s="165">
        <f t="shared" ca="1" si="21"/>
        <v>83.450000000000031</v>
      </c>
      <c r="K115" s="165">
        <f t="shared" ca="1" si="22"/>
        <v>83.783333333333388</v>
      </c>
      <c r="L115" s="165">
        <f t="shared" ca="1" si="23"/>
        <v>0.45000000000007034</v>
      </c>
      <c r="M115" s="165">
        <f t="shared" ca="1" si="26"/>
        <v>0</v>
      </c>
      <c r="N115" s="165">
        <f t="shared" ca="1" si="26"/>
        <v>0.45000000000007034</v>
      </c>
      <c r="O115" s="165">
        <f t="shared" ca="1" si="14"/>
        <v>0</v>
      </c>
      <c r="P115" s="165">
        <f t="shared" ca="1" si="15"/>
        <v>0</v>
      </c>
      <c r="Q115" s="138"/>
    </row>
    <row r="116" spans="1:17" x14ac:dyDescent="0.25">
      <c r="A116" s="132">
        <v>111</v>
      </c>
      <c r="B116" s="165">
        <v>3.3333333333311899E-2</v>
      </c>
      <c r="C116" s="165">
        <f t="shared" si="25"/>
        <v>83.366666666666632</v>
      </c>
      <c r="D116" s="165">
        <f t="shared" ca="1" si="24"/>
        <v>8.3333333333399651E-2</v>
      </c>
      <c r="E116" s="165">
        <v>0.46666666666660639</v>
      </c>
      <c r="F116" s="165">
        <f t="shared" ca="1" si="18"/>
        <v>83.916666666666643</v>
      </c>
      <c r="G116" s="165" t="str">
        <f t="shared" ca="1" si="16"/>
        <v>S1</v>
      </c>
      <c r="H116" s="185">
        <f t="shared" ca="1" si="19"/>
        <v>0.46666666666660639</v>
      </c>
      <c r="I116" s="186" t="str">
        <f t="shared" ca="1" si="20"/>
        <v>IDLE</v>
      </c>
      <c r="J116" s="165">
        <f t="shared" ca="1" si="21"/>
        <v>83.833333333333243</v>
      </c>
      <c r="K116" s="165">
        <f t="shared" ca="1" si="22"/>
        <v>83.783333333333388</v>
      </c>
      <c r="L116" s="165">
        <f t="shared" ca="1" si="23"/>
        <v>0.55000000000000604</v>
      </c>
      <c r="M116" s="165">
        <f t="shared" ca="1" si="26"/>
        <v>0.46666666666660639</v>
      </c>
      <c r="N116" s="165">
        <f t="shared" ca="1" si="26"/>
        <v>0</v>
      </c>
      <c r="O116" s="165">
        <f t="shared" ca="1" si="14"/>
        <v>8.3333333333399651E-2</v>
      </c>
      <c r="P116" s="165">
        <f t="shared" ca="1" si="15"/>
        <v>0</v>
      </c>
      <c r="Q116" s="138"/>
    </row>
    <row r="117" spans="1:17" x14ac:dyDescent="0.25">
      <c r="A117" s="132">
        <v>112</v>
      </c>
      <c r="B117" s="165">
        <v>0.36666666666675063</v>
      </c>
      <c r="C117" s="165">
        <f t="shared" si="25"/>
        <v>83.733333333333377</v>
      </c>
      <c r="D117" s="165">
        <f t="shared" ca="1" si="24"/>
        <v>0</v>
      </c>
      <c r="E117" s="165">
        <v>0.60000000000001386</v>
      </c>
      <c r="F117" s="165">
        <f t="shared" ca="1" si="18"/>
        <v>84.333333333333385</v>
      </c>
      <c r="G117" s="165" t="str">
        <f t="shared" ca="1" si="16"/>
        <v>S1</v>
      </c>
      <c r="H117" s="185">
        <f t="shared" ca="1" si="19"/>
        <v>0.60000000000001386</v>
      </c>
      <c r="I117" s="186" t="str">
        <f t="shared" ca="1" si="20"/>
        <v>IDLE</v>
      </c>
      <c r="J117" s="165">
        <f t="shared" ca="1" si="21"/>
        <v>84.333333333333385</v>
      </c>
      <c r="K117" s="165">
        <f t="shared" ca="1" si="22"/>
        <v>83.783333333333388</v>
      </c>
      <c r="L117" s="165">
        <f t="shared" ca="1" si="23"/>
        <v>0.60000000000001386</v>
      </c>
      <c r="M117" s="165">
        <f t="shared" ca="1" si="26"/>
        <v>0.60000000000001386</v>
      </c>
      <c r="N117" s="165">
        <f t="shared" ca="1" si="26"/>
        <v>0</v>
      </c>
      <c r="O117" s="165">
        <f t="shared" ca="1" si="14"/>
        <v>0</v>
      </c>
      <c r="P117" s="165">
        <f t="shared" ca="1" si="15"/>
        <v>0</v>
      </c>
      <c r="Q117" s="138"/>
    </row>
    <row r="118" spans="1:17" x14ac:dyDescent="0.25">
      <c r="A118" s="132">
        <v>113</v>
      </c>
      <c r="B118" s="165">
        <v>2.0666666666666167</v>
      </c>
      <c r="C118" s="165">
        <f t="shared" si="25"/>
        <v>85.8</v>
      </c>
      <c r="D118" s="165">
        <f t="shared" ca="1" si="24"/>
        <v>0</v>
      </c>
      <c r="E118" s="165">
        <v>0.35000000000005471</v>
      </c>
      <c r="F118" s="165">
        <f t="shared" ca="1" si="18"/>
        <v>86.150000000000048</v>
      </c>
      <c r="G118" s="165" t="str">
        <f t="shared" ca="1" si="16"/>
        <v>S1</v>
      </c>
      <c r="H118" s="185">
        <f t="shared" ca="1" si="19"/>
        <v>0.35000000000005471</v>
      </c>
      <c r="I118" s="186" t="str">
        <f t="shared" ca="1" si="20"/>
        <v>IDLE</v>
      </c>
      <c r="J118" s="165">
        <f t="shared" ca="1" si="21"/>
        <v>86.150000000000048</v>
      </c>
      <c r="K118" s="165">
        <f t="shared" ca="1" si="22"/>
        <v>83.783333333333388</v>
      </c>
      <c r="L118" s="165">
        <f t="shared" ca="1" si="23"/>
        <v>0.35000000000005471</v>
      </c>
      <c r="M118" s="165">
        <f t="shared" ca="1" si="26"/>
        <v>0.35000000000005471</v>
      </c>
      <c r="N118" s="165">
        <f t="shared" ca="1" si="26"/>
        <v>0</v>
      </c>
      <c r="O118" s="165">
        <f t="shared" ca="1" si="14"/>
        <v>0</v>
      </c>
      <c r="P118" s="165">
        <f t="shared" ca="1" si="15"/>
        <v>0</v>
      </c>
      <c r="Q118" s="138"/>
    </row>
    <row r="119" spans="1:17" x14ac:dyDescent="0.25">
      <c r="A119" s="132">
        <v>114</v>
      </c>
      <c r="B119" s="165">
        <v>0.91666666666667673</v>
      </c>
      <c r="C119" s="165">
        <f t="shared" si="25"/>
        <v>86.716666666666669</v>
      </c>
      <c r="D119" s="165">
        <f t="shared" ca="1" si="24"/>
        <v>0</v>
      </c>
      <c r="E119" s="165">
        <v>0.16666666666655949</v>
      </c>
      <c r="F119" s="165">
        <f t="shared" ca="1" si="18"/>
        <v>86.883333333333226</v>
      </c>
      <c r="G119" s="165" t="str">
        <f t="shared" ca="1" si="16"/>
        <v>S1</v>
      </c>
      <c r="H119" s="185">
        <f t="shared" ca="1" si="19"/>
        <v>0.16666666666655949</v>
      </c>
      <c r="I119" s="186" t="str">
        <f t="shared" ca="1" si="20"/>
        <v>IDLE</v>
      </c>
      <c r="J119" s="165">
        <f t="shared" ca="1" si="21"/>
        <v>86.883333333333226</v>
      </c>
      <c r="K119" s="165">
        <f t="shared" ca="1" si="22"/>
        <v>83.783333333333388</v>
      </c>
      <c r="L119" s="165">
        <f t="shared" ca="1" si="23"/>
        <v>0.16666666666655949</v>
      </c>
      <c r="M119" s="165">
        <f t="shared" ca="1" si="26"/>
        <v>0.16666666666655949</v>
      </c>
      <c r="N119" s="165">
        <f t="shared" ca="1" si="26"/>
        <v>0</v>
      </c>
      <c r="O119" s="165">
        <f t="shared" ca="1" si="14"/>
        <v>0</v>
      </c>
      <c r="P119" s="165">
        <f t="shared" ca="1" si="15"/>
        <v>0</v>
      </c>
      <c r="Q119" s="138"/>
    </row>
    <row r="120" spans="1:17" x14ac:dyDescent="0.25">
      <c r="A120" s="132">
        <v>115</v>
      </c>
      <c r="B120" s="165">
        <v>0.10000000000001563</v>
      </c>
      <c r="C120" s="165">
        <f t="shared" si="25"/>
        <v>86.816666666666691</v>
      </c>
      <c r="D120" s="165">
        <f t="shared" ca="1" si="24"/>
        <v>0</v>
      </c>
      <c r="E120" s="165">
        <v>0.29999999999996696</v>
      </c>
      <c r="F120" s="165">
        <f t="shared" ca="1" si="18"/>
        <v>87.11666666666666</v>
      </c>
      <c r="G120" s="165" t="str">
        <f t="shared" ca="1" si="16"/>
        <v>S1</v>
      </c>
      <c r="H120" s="185">
        <f t="shared" ca="1" si="19"/>
        <v>0.29999999999996696</v>
      </c>
      <c r="I120" s="186" t="str">
        <f t="shared" ca="1" si="20"/>
        <v>IDLE</v>
      </c>
      <c r="J120" s="165">
        <f t="shared" ca="1" si="21"/>
        <v>87.11666666666666</v>
      </c>
      <c r="K120" s="165">
        <f t="shared" ca="1" si="22"/>
        <v>83.783333333333388</v>
      </c>
      <c r="L120" s="165">
        <f t="shared" ca="1" si="23"/>
        <v>0.29999999999996696</v>
      </c>
      <c r="M120" s="165">
        <f t="shared" ca="1" si="26"/>
        <v>0.29999999999996696</v>
      </c>
      <c r="N120" s="165">
        <f t="shared" ca="1" si="26"/>
        <v>0</v>
      </c>
      <c r="O120" s="165">
        <f t="shared" ca="1" si="14"/>
        <v>0</v>
      </c>
      <c r="P120" s="165">
        <f t="shared" ca="1" si="15"/>
        <v>0</v>
      </c>
      <c r="Q120" s="138"/>
    </row>
    <row r="121" spans="1:17" x14ac:dyDescent="0.25">
      <c r="A121" s="132">
        <v>116</v>
      </c>
      <c r="B121" s="165">
        <v>0.849999999999973</v>
      </c>
      <c r="C121" s="165">
        <f t="shared" si="25"/>
        <v>87.666666666666657</v>
      </c>
      <c r="D121" s="165">
        <f t="shared" ca="1" si="24"/>
        <v>0</v>
      </c>
      <c r="E121" s="165">
        <v>0.31666666666666288</v>
      </c>
      <c r="F121" s="165">
        <f t="shared" ca="1" si="18"/>
        <v>87.98333333333332</v>
      </c>
      <c r="G121" s="165" t="str">
        <f t="shared" ca="1" si="16"/>
        <v>S2</v>
      </c>
      <c r="H121" s="185" t="str">
        <f t="shared" ca="1" si="19"/>
        <v>IDLE</v>
      </c>
      <c r="I121" s="186">
        <f t="shared" ca="1" si="20"/>
        <v>0.31666666666666288</v>
      </c>
      <c r="J121" s="165">
        <f t="shared" ca="1" si="21"/>
        <v>87.11666666666666</v>
      </c>
      <c r="K121" s="165">
        <f t="shared" ca="1" si="22"/>
        <v>87.98333333333332</v>
      </c>
      <c r="L121" s="165">
        <f t="shared" ca="1" si="23"/>
        <v>0.31666666666666288</v>
      </c>
      <c r="M121" s="165">
        <f t="shared" ca="1" si="26"/>
        <v>0</v>
      </c>
      <c r="N121" s="165">
        <f t="shared" ca="1" si="26"/>
        <v>0.31666666666666288</v>
      </c>
      <c r="O121" s="165">
        <f t="shared" ca="1" si="14"/>
        <v>0</v>
      </c>
      <c r="P121" s="165">
        <f t="shared" ca="1" si="15"/>
        <v>0</v>
      </c>
      <c r="Q121" s="138"/>
    </row>
    <row r="122" spans="1:17" x14ac:dyDescent="0.25">
      <c r="A122" s="132">
        <v>117</v>
      </c>
      <c r="B122" s="165">
        <v>0.10000000000001563</v>
      </c>
      <c r="C122" s="165">
        <f t="shared" si="25"/>
        <v>87.76666666666668</v>
      </c>
      <c r="D122" s="165">
        <f t="shared" ca="1" si="24"/>
        <v>0</v>
      </c>
      <c r="E122" s="165">
        <v>0.41666666666667851</v>
      </c>
      <c r="F122" s="165">
        <f t="shared" ca="1" si="18"/>
        <v>88.183333333333366</v>
      </c>
      <c r="G122" s="165" t="str">
        <f t="shared" ca="1" si="16"/>
        <v>S2</v>
      </c>
      <c r="H122" s="185" t="str">
        <f t="shared" ca="1" si="19"/>
        <v>IDLE</v>
      </c>
      <c r="I122" s="186">
        <f t="shared" ca="1" si="20"/>
        <v>0.41666666666667851</v>
      </c>
      <c r="J122" s="165">
        <f t="shared" ca="1" si="21"/>
        <v>87.11666666666666</v>
      </c>
      <c r="K122" s="165">
        <f t="shared" ca="1" si="22"/>
        <v>88.183333333333366</v>
      </c>
      <c r="L122" s="165">
        <f t="shared" ca="1" si="23"/>
        <v>0.41666666666667851</v>
      </c>
      <c r="M122" s="165">
        <f t="shared" ca="1" si="26"/>
        <v>0</v>
      </c>
      <c r="N122" s="165">
        <f t="shared" ca="1" si="26"/>
        <v>0.41666666666667851</v>
      </c>
      <c r="O122" s="165">
        <f t="shared" ca="1" si="14"/>
        <v>0</v>
      </c>
      <c r="P122" s="165">
        <f t="shared" ca="1" si="15"/>
        <v>0</v>
      </c>
      <c r="Q122" s="138"/>
    </row>
    <row r="123" spans="1:17" x14ac:dyDescent="0.25">
      <c r="A123" s="132">
        <v>118</v>
      </c>
      <c r="B123" s="165">
        <v>1.0166666666666924</v>
      </c>
      <c r="C123" s="165">
        <f t="shared" si="25"/>
        <v>88.783333333333374</v>
      </c>
      <c r="D123" s="165">
        <f t="shared" ca="1" si="24"/>
        <v>0</v>
      </c>
      <c r="E123" s="165">
        <v>0.266666666666735</v>
      </c>
      <c r="F123" s="165">
        <f t="shared" ca="1" si="18"/>
        <v>89.050000000000111</v>
      </c>
      <c r="G123" s="165" t="str">
        <f t="shared" ca="1" si="16"/>
        <v>S1</v>
      </c>
      <c r="H123" s="185">
        <f t="shared" ca="1" si="19"/>
        <v>0.266666666666735</v>
      </c>
      <c r="I123" s="186" t="str">
        <f t="shared" ca="1" si="20"/>
        <v>IDLE</v>
      </c>
      <c r="J123" s="165">
        <f t="shared" ca="1" si="21"/>
        <v>89.050000000000111</v>
      </c>
      <c r="K123" s="165">
        <f t="shared" ca="1" si="22"/>
        <v>88.183333333333366</v>
      </c>
      <c r="L123" s="165">
        <f t="shared" ca="1" si="23"/>
        <v>0.266666666666735</v>
      </c>
      <c r="M123" s="165">
        <f t="shared" ca="1" si="26"/>
        <v>0.266666666666735</v>
      </c>
      <c r="N123" s="165">
        <f t="shared" ca="1" si="26"/>
        <v>0</v>
      </c>
      <c r="O123" s="165">
        <f t="shared" ca="1" si="14"/>
        <v>0</v>
      </c>
      <c r="P123" s="165">
        <f t="shared" ca="1" si="15"/>
        <v>0</v>
      </c>
      <c r="Q123" s="138"/>
    </row>
    <row r="124" spans="1:17" x14ac:dyDescent="0.25">
      <c r="A124" s="132">
        <v>119</v>
      </c>
      <c r="B124" s="165">
        <v>0.16666666666663943</v>
      </c>
      <c r="C124" s="165">
        <f t="shared" si="25"/>
        <v>88.950000000000017</v>
      </c>
      <c r="D124" s="165">
        <f t="shared" ca="1" si="24"/>
        <v>0</v>
      </c>
      <c r="E124" s="165">
        <v>0.83333333333335702</v>
      </c>
      <c r="F124" s="165">
        <f t="shared" ca="1" si="18"/>
        <v>89.783333333333374</v>
      </c>
      <c r="G124" s="165" t="str">
        <f t="shared" ca="1" si="16"/>
        <v>S1</v>
      </c>
      <c r="H124" s="185">
        <f t="shared" ca="1" si="19"/>
        <v>0.83333333333335702</v>
      </c>
      <c r="I124" s="186" t="str">
        <f t="shared" ca="1" si="20"/>
        <v>IDLE</v>
      </c>
      <c r="J124" s="165">
        <f t="shared" ca="1" si="21"/>
        <v>89.783333333333374</v>
      </c>
      <c r="K124" s="165">
        <f t="shared" ca="1" si="22"/>
        <v>88.183333333333366</v>
      </c>
      <c r="L124" s="165">
        <f t="shared" ca="1" si="23"/>
        <v>0.83333333333335702</v>
      </c>
      <c r="M124" s="165">
        <f t="shared" ca="1" si="26"/>
        <v>0.83333333333335702</v>
      </c>
      <c r="N124" s="165">
        <f t="shared" ca="1" si="26"/>
        <v>0</v>
      </c>
      <c r="O124" s="165">
        <f t="shared" ca="1" si="14"/>
        <v>0</v>
      </c>
      <c r="P124" s="165">
        <f t="shared" ca="1" si="15"/>
        <v>0</v>
      </c>
      <c r="Q124" s="138"/>
    </row>
    <row r="125" spans="1:17" x14ac:dyDescent="0.25">
      <c r="A125" s="132">
        <v>120</v>
      </c>
      <c r="B125" s="165">
        <v>1.8333333333333535</v>
      </c>
      <c r="C125" s="165">
        <f t="shared" si="25"/>
        <v>90.783333333333374</v>
      </c>
      <c r="D125" s="165">
        <f t="shared" ca="1" si="24"/>
        <v>0</v>
      </c>
      <c r="E125" s="165">
        <v>0.7166666666667254</v>
      </c>
      <c r="F125" s="165">
        <f t="shared" ca="1" si="18"/>
        <v>91.500000000000099</v>
      </c>
      <c r="G125" s="165" t="str">
        <f t="shared" ca="1" si="16"/>
        <v>S1</v>
      </c>
      <c r="H125" s="185">
        <f t="shared" ca="1" si="19"/>
        <v>0.7166666666667254</v>
      </c>
      <c r="I125" s="186" t="str">
        <f t="shared" ca="1" si="20"/>
        <v>IDLE</v>
      </c>
      <c r="J125" s="165">
        <f t="shared" ca="1" si="21"/>
        <v>91.500000000000099</v>
      </c>
      <c r="K125" s="165">
        <f t="shared" ca="1" si="22"/>
        <v>88.183333333333366</v>
      </c>
      <c r="L125" s="165">
        <f t="shared" ca="1" si="23"/>
        <v>0.7166666666667254</v>
      </c>
      <c r="M125" s="165">
        <f t="shared" ca="1" si="26"/>
        <v>0.7166666666667254</v>
      </c>
      <c r="N125" s="165">
        <f t="shared" ca="1" si="26"/>
        <v>0</v>
      </c>
      <c r="O125" s="165">
        <f t="shared" ca="1" si="14"/>
        <v>0</v>
      </c>
      <c r="P125" s="165">
        <f t="shared" ca="1" si="15"/>
        <v>0</v>
      </c>
      <c r="Q125" s="138"/>
    </row>
    <row r="126" spans="1:17" x14ac:dyDescent="0.25">
      <c r="A126" s="132">
        <v>121</v>
      </c>
      <c r="B126" s="165">
        <v>0.71666666666656553</v>
      </c>
      <c r="C126" s="165">
        <f t="shared" si="25"/>
        <v>91.499999999999943</v>
      </c>
      <c r="D126" s="165">
        <f t="shared" ca="1" si="24"/>
        <v>0</v>
      </c>
      <c r="E126" s="165">
        <v>0.46666666666660639</v>
      </c>
      <c r="F126" s="165">
        <f t="shared" ca="1" si="18"/>
        <v>91.966666666666555</v>
      </c>
      <c r="G126" s="165" t="str">
        <f t="shared" ca="1" si="16"/>
        <v>S1</v>
      </c>
      <c r="H126" s="185">
        <f t="shared" ca="1" si="19"/>
        <v>0.46666666666660639</v>
      </c>
      <c r="I126" s="186" t="str">
        <f t="shared" ca="1" si="20"/>
        <v>IDLE</v>
      </c>
      <c r="J126" s="165">
        <f t="shared" ca="1" si="21"/>
        <v>91.966666666666555</v>
      </c>
      <c r="K126" s="165">
        <f t="shared" ca="1" si="22"/>
        <v>88.183333333333366</v>
      </c>
      <c r="L126" s="165">
        <f t="shared" ca="1" si="23"/>
        <v>0.46666666666660639</v>
      </c>
      <c r="M126" s="165">
        <f t="shared" ca="1" si="26"/>
        <v>0.46666666666660639</v>
      </c>
      <c r="N126" s="165">
        <f t="shared" ca="1" si="26"/>
        <v>0</v>
      </c>
      <c r="O126" s="165">
        <f t="shared" ca="1" si="14"/>
        <v>0</v>
      </c>
      <c r="P126" s="165">
        <f t="shared" ca="1" si="15"/>
        <v>0</v>
      </c>
      <c r="Q126" s="138"/>
    </row>
    <row r="127" spans="1:17" x14ac:dyDescent="0.25">
      <c r="A127" s="132">
        <v>122</v>
      </c>
      <c r="B127" s="165">
        <v>3.8333333333334263</v>
      </c>
      <c r="C127" s="165">
        <f t="shared" si="25"/>
        <v>95.333333333333371</v>
      </c>
      <c r="D127" s="165">
        <f t="shared" ca="1" si="24"/>
        <v>0</v>
      </c>
      <c r="E127" s="165">
        <v>0.53333333333331012</v>
      </c>
      <c r="F127" s="165">
        <f t="shared" ca="1" si="18"/>
        <v>95.866666666666674</v>
      </c>
      <c r="G127" s="165" t="str">
        <f t="shared" ca="1" si="16"/>
        <v>S2</v>
      </c>
      <c r="H127" s="185" t="str">
        <f t="shared" ca="1" si="19"/>
        <v>IDLE</v>
      </c>
      <c r="I127" s="186">
        <f t="shared" ca="1" si="20"/>
        <v>0.53333333333331012</v>
      </c>
      <c r="J127" s="165">
        <f t="shared" ca="1" si="21"/>
        <v>91.966666666666555</v>
      </c>
      <c r="K127" s="165">
        <f t="shared" ca="1" si="22"/>
        <v>95.866666666666674</v>
      </c>
      <c r="L127" s="165">
        <f t="shared" ca="1" si="23"/>
        <v>0.53333333333331012</v>
      </c>
      <c r="M127" s="165">
        <f t="shared" ca="1" si="26"/>
        <v>0</v>
      </c>
      <c r="N127" s="165">
        <f t="shared" ca="1" si="26"/>
        <v>0.53333333333331012</v>
      </c>
      <c r="O127" s="165">
        <f t="shared" ca="1" si="14"/>
        <v>0</v>
      </c>
      <c r="P127" s="165">
        <f t="shared" ca="1" si="15"/>
        <v>0</v>
      </c>
      <c r="Q127" s="138"/>
    </row>
    <row r="128" spans="1:17" x14ac:dyDescent="0.25">
      <c r="A128" s="132">
        <v>123</v>
      </c>
      <c r="B128" s="165">
        <v>3.2166666666667165</v>
      </c>
      <c r="C128" s="165">
        <f t="shared" si="25"/>
        <v>98.550000000000082</v>
      </c>
      <c r="D128" s="165">
        <f t="shared" ca="1" si="24"/>
        <v>0</v>
      </c>
      <c r="E128" s="165">
        <v>0.31666666666666288</v>
      </c>
      <c r="F128" s="165">
        <f t="shared" ca="1" si="18"/>
        <v>98.866666666666745</v>
      </c>
      <c r="G128" s="165" t="str">
        <f t="shared" ca="1" si="16"/>
        <v>S1</v>
      </c>
      <c r="H128" s="185">
        <f t="shared" ca="1" si="19"/>
        <v>0.31666666666666288</v>
      </c>
      <c r="I128" s="186" t="str">
        <f t="shared" ca="1" si="20"/>
        <v>IDLE</v>
      </c>
      <c r="J128" s="165">
        <f t="shared" ca="1" si="21"/>
        <v>98.866666666666745</v>
      </c>
      <c r="K128" s="165">
        <f t="shared" ca="1" si="22"/>
        <v>95.866666666666674</v>
      </c>
      <c r="L128" s="165">
        <f t="shared" ca="1" si="23"/>
        <v>0.31666666666666288</v>
      </c>
      <c r="M128" s="165">
        <f t="shared" ca="1" si="26"/>
        <v>0.31666666666666288</v>
      </c>
      <c r="N128" s="165">
        <f t="shared" ca="1" si="26"/>
        <v>0</v>
      </c>
      <c r="O128" s="165">
        <f t="shared" ca="1" si="14"/>
        <v>0</v>
      </c>
      <c r="P128" s="165">
        <f t="shared" ca="1" si="15"/>
        <v>0</v>
      </c>
      <c r="Q128" s="138"/>
    </row>
    <row r="129" spans="1:17" x14ac:dyDescent="0.25">
      <c r="A129" s="132">
        <v>124</v>
      </c>
      <c r="B129" s="165">
        <v>4.5833333333332238</v>
      </c>
      <c r="C129" s="165">
        <f t="shared" si="25"/>
        <v>103.13333333333331</v>
      </c>
      <c r="D129" s="165">
        <f t="shared" ca="1" si="24"/>
        <v>0</v>
      </c>
      <c r="E129" s="165">
        <v>0.49999999999999822</v>
      </c>
      <c r="F129" s="165">
        <f t="shared" ca="1" si="18"/>
        <v>103.63333333333331</v>
      </c>
      <c r="G129" s="165" t="str">
        <f t="shared" ca="1" si="16"/>
        <v>S1</v>
      </c>
      <c r="H129" s="185">
        <f t="shared" ca="1" si="19"/>
        <v>0.49999999999999822</v>
      </c>
      <c r="I129" s="186" t="str">
        <f t="shared" ca="1" si="20"/>
        <v>IDLE</v>
      </c>
      <c r="J129" s="165">
        <f t="shared" ca="1" si="21"/>
        <v>103.63333333333331</v>
      </c>
      <c r="K129" s="165">
        <f t="shared" ca="1" si="22"/>
        <v>95.866666666666674</v>
      </c>
      <c r="L129" s="165">
        <f t="shared" ca="1" si="23"/>
        <v>0.49999999999999822</v>
      </c>
      <c r="M129" s="165">
        <f t="shared" ca="1" si="26"/>
        <v>0.49999999999999822</v>
      </c>
      <c r="N129" s="165">
        <f t="shared" ca="1" si="26"/>
        <v>0</v>
      </c>
      <c r="O129" s="165">
        <f t="shared" ca="1" si="14"/>
        <v>0</v>
      </c>
      <c r="P129" s="165">
        <f t="shared" ca="1" si="15"/>
        <v>0</v>
      </c>
      <c r="Q129" s="138"/>
    </row>
    <row r="130" spans="1:17" x14ac:dyDescent="0.25">
      <c r="A130" s="132">
        <v>125</v>
      </c>
      <c r="B130" s="165">
        <v>3.36666666666666</v>
      </c>
      <c r="C130" s="165">
        <f t="shared" si="25"/>
        <v>106.49999999999997</v>
      </c>
      <c r="D130" s="165">
        <f t="shared" ca="1" si="24"/>
        <v>0</v>
      </c>
      <c r="E130" s="165">
        <v>0.38333333333328667</v>
      </c>
      <c r="F130" s="165">
        <f t="shared" ca="1" si="18"/>
        <v>106.88333333333325</v>
      </c>
      <c r="G130" s="165" t="str">
        <f t="shared" ca="1" si="16"/>
        <v>S1</v>
      </c>
      <c r="H130" s="185">
        <f t="shared" ca="1" si="19"/>
        <v>0.38333333333328667</v>
      </c>
      <c r="I130" s="186" t="str">
        <f t="shared" ca="1" si="20"/>
        <v>IDLE</v>
      </c>
      <c r="J130" s="165">
        <f t="shared" ca="1" si="21"/>
        <v>106.88333333333325</v>
      </c>
      <c r="K130" s="165">
        <f t="shared" ca="1" si="22"/>
        <v>95.866666666666674</v>
      </c>
      <c r="L130" s="165">
        <f t="shared" ca="1" si="23"/>
        <v>0.38333333333328667</v>
      </c>
      <c r="M130" s="165">
        <f t="shared" ca="1" si="26"/>
        <v>0.38333333333328667</v>
      </c>
      <c r="N130" s="165">
        <f t="shared" ca="1" si="26"/>
        <v>0</v>
      </c>
      <c r="O130" s="165">
        <f t="shared" ca="1" si="14"/>
        <v>0</v>
      </c>
      <c r="P130" s="165">
        <f t="shared" ca="1" si="15"/>
        <v>0</v>
      </c>
      <c r="Q130" s="138"/>
    </row>
    <row r="131" spans="1:17" x14ac:dyDescent="0.25">
      <c r="A131" s="132">
        <v>126</v>
      </c>
      <c r="B131" s="165">
        <v>2.2166666666667201</v>
      </c>
      <c r="C131" s="165">
        <f t="shared" si="25"/>
        <v>108.7166666666667</v>
      </c>
      <c r="D131" s="165">
        <f t="shared" ca="1" si="24"/>
        <v>0</v>
      </c>
      <c r="E131" s="165">
        <v>0.849999999999973</v>
      </c>
      <c r="F131" s="165">
        <f t="shared" ca="1" si="18"/>
        <v>109.56666666666666</v>
      </c>
      <c r="G131" s="165" t="str">
        <f t="shared" ca="1" si="16"/>
        <v>S2</v>
      </c>
      <c r="H131" s="185" t="str">
        <f t="shared" ca="1" si="19"/>
        <v>IDLE</v>
      </c>
      <c r="I131" s="186">
        <f t="shared" ca="1" si="20"/>
        <v>0.849999999999973</v>
      </c>
      <c r="J131" s="165">
        <f t="shared" ca="1" si="21"/>
        <v>106.88333333333325</v>
      </c>
      <c r="K131" s="165">
        <f t="shared" ca="1" si="22"/>
        <v>109.56666666666666</v>
      </c>
      <c r="L131" s="165">
        <f t="shared" ca="1" si="23"/>
        <v>0.849999999999973</v>
      </c>
      <c r="M131" s="165">
        <f t="shared" ca="1" si="26"/>
        <v>0</v>
      </c>
      <c r="N131" s="165">
        <f t="shared" ca="1" si="26"/>
        <v>0.849999999999973</v>
      </c>
      <c r="O131" s="165">
        <f t="shared" ca="1" si="14"/>
        <v>0</v>
      </c>
      <c r="P131" s="165">
        <f t="shared" ca="1" si="15"/>
        <v>0</v>
      </c>
      <c r="Q131" s="138"/>
    </row>
    <row r="132" spans="1:17" x14ac:dyDescent="0.25">
      <c r="A132" s="132">
        <v>127</v>
      </c>
      <c r="B132" s="165">
        <v>9.9999999999935696E-2</v>
      </c>
      <c r="C132" s="165">
        <f t="shared" si="25"/>
        <v>108.81666666666663</v>
      </c>
      <c r="D132" s="165">
        <f t="shared" ca="1" si="24"/>
        <v>0</v>
      </c>
      <c r="E132" s="165">
        <v>0.55000000000000604</v>
      </c>
      <c r="F132" s="165">
        <f t="shared" ca="1" si="18"/>
        <v>109.36666666666665</v>
      </c>
      <c r="G132" s="165" t="str">
        <f t="shared" ca="1" si="16"/>
        <v>S1</v>
      </c>
      <c r="H132" s="185">
        <f t="shared" ca="1" si="19"/>
        <v>0.55000000000000604</v>
      </c>
      <c r="I132" s="186" t="str">
        <f t="shared" ca="1" si="20"/>
        <v>IDLE</v>
      </c>
      <c r="J132" s="165">
        <f t="shared" ca="1" si="21"/>
        <v>109.36666666666665</v>
      </c>
      <c r="K132" s="165">
        <f t="shared" ca="1" si="22"/>
        <v>109.56666666666666</v>
      </c>
      <c r="L132" s="165">
        <f t="shared" ca="1" si="23"/>
        <v>0.55000000000000604</v>
      </c>
      <c r="M132" s="165">
        <f t="shared" ca="1" si="26"/>
        <v>0.55000000000000604</v>
      </c>
      <c r="N132" s="165">
        <f t="shared" ca="1" si="26"/>
        <v>0</v>
      </c>
      <c r="O132" s="165">
        <f t="shared" ca="1" si="14"/>
        <v>0</v>
      </c>
      <c r="P132" s="165">
        <f t="shared" ca="1" si="15"/>
        <v>0</v>
      </c>
      <c r="Q132" s="138"/>
    </row>
    <row r="133" spans="1:17" x14ac:dyDescent="0.25">
      <c r="A133" s="132">
        <v>128</v>
      </c>
      <c r="B133" s="165">
        <v>5.083333333333302</v>
      </c>
      <c r="C133" s="165">
        <f t="shared" si="25"/>
        <v>113.89999999999993</v>
      </c>
      <c r="D133" s="165">
        <f t="shared" ca="1" si="24"/>
        <v>0</v>
      </c>
      <c r="E133" s="165">
        <v>1.0333333333333883</v>
      </c>
      <c r="F133" s="165">
        <f t="shared" ca="1" si="18"/>
        <v>114.93333333333332</v>
      </c>
      <c r="G133" s="165" t="str">
        <f t="shared" ca="1" si="16"/>
        <v>S2</v>
      </c>
      <c r="H133" s="185" t="str">
        <f t="shared" ca="1" si="19"/>
        <v>IDLE</v>
      </c>
      <c r="I133" s="186">
        <f t="shared" ca="1" si="20"/>
        <v>1.0333333333333883</v>
      </c>
      <c r="J133" s="165">
        <f t="shared" ca="1" si="21"/>
        <v>109.36666666666665</v>
      </c>
      <c r="K133" s="165">
        <f t="shared" ca="1" si="22"/>
        <v>114.93333333333332</v>
      </c>
      <c r="L133" s="165">
        <f t="shared" ca="1" si="23"/>
        <v>1.0333333333333883</v>
      </c>
      <c r="M133" s="165">
        <f t="shared" ca="1" si="26"/>
        <v>0</v>
      </c>
      <c r="N133" s="165">
        <f t="shared" ca="1" si="26"/>
        <v>1.0333333333333883</v>
      </c>
      <c r="O133" s="165">
        <f t="shared" ref="O133:O155" ca="1" si="27">IF(AND(D133&gt;0,G133="S1"),D133,0)</f>
        <v>0</v>
      </c>
      <c r="P133" s="165">
        <f t="shared" ref="P133:P155" ca="1" si="28">IF(AND(D133&gt;0,G133="S2"),D133,0)</f>
        <v>0</v>
      </c>
      <c r="Q133" s="138"/>
    </row>
    <row r="134" spans="1:17" x14ac:dyDescent="0.25">
      <c r="A134" s="132">
        <v>129</v>
      </c>
      <c r="B134" s="165">
        <v>2.1000000000000085</v>
      </c>
      <c r="C134" s="165">
        <f t="shared" si="25"/>
        <v>115.99999999999994</v>
      </c>
      <c r="D134" s="165">
        <f t="shared" ca="1" si="24"/>
        <v>0</v>
      </c>
      <c r="E134" s="165">
        <v>0.66666666666663765</v>
      </c>
      <c r="F134" s="165">
        <f t="shared" ca="1" si="18"/>
        <v>116.66666666666659</v>
      </c>
      <c r="G134" s="165" t="str">
        <f t="shared" ref="G134:G155" ca="1" si="29">IF((OR(E134=F134,(AND(F134&gt;F133,F134&gt;F132)))),"S"&amp;RANDBETWEEN(1,2),IF((G133="S1"),"S2","S1"))</f>
        <v>S1</v>
      </c>
      <c r="H134" s="185">
        <f t="shared" ca="1" si="19"/>
        <v>0.66666666666663765</v>
      </c>
      <c r="I134" s="186" t="str">
        <f t="shared" ca="1" si="20"/>
        <v>IDLE</v>
      </c>
      <c r="J134" s="165">
        <f t="shared" ca="1" si="21"/>
        <v>116.66666666666659</v>
      </c>
      <c r="K134" s="165">
        <f t="shared" ca="1" si="22"/>
        <v>114.93333333333332</v>
      </c>
      <c r="L134" s="165">
        <f t="shared" ca="1" si="23"/>
        <v>0.66666666666663765</v>
      </c>
      <c r="M134" s="165">
        <f t="shared" ref="M134:N155" ca="1" si="30">IF(H134="IDLE",0,H134)</f>
        <v>0.66666666666663765</v>
      </c>
      <c r="N134" s="165">
        <f t="shared" ca="1" si="30"/>
        <v>0</v>
      </c>
      <c r="O134" s="165">
        <f t="shared" ca="1" si="27"/>
        <v>0</v>
      </c>
      <c r="P134" s="165">
        <f t="shared" ca="1" si="28"/>
        <v>0</v>
      </c>
      <c r="Q134" s="138"/>
    </row>
    <row r="135" spans="1:17" x14ac:dyDescent="0.25">
      <c r="A135" s="132">
        <v>130</v>
      </c>
      <c r="B135" s="165">
        <v>0.76666666666673322</v>
      </c>
      <c r="C135" s="165">
        <f t="shared" si="25"/>
        <v>116.76666666666668</v>
      </c>
      <c r="D135" s="165">
        <f t="shared" ca="1" si="24"/>
        <v>0</v>
      </c>
      <c r="E135" s="165">
        <v>0.26666666666657513</v>
      </c>
      <c r="F135" s="165">
        <f t="shared" ref="F135:F156" ca="1" si="31">C135+E135+D135</f>
        <v>117.03333333333326</v>
      </c>
      <c r="G135" s="165" t="str">
        <f t="shared" ca="1" si="29"/>
        <v>S1</v>
      </c>
      <c r="H135" s="185">
        <f t="shared" ref="H135:H155" ca="1" si="32">IF((G135="S1"),E135,"IDLE")</f>
        <v>0.26666666666657513</v>
      </c>
      <c r="I135" s="186" t="str">
        <f t="shared" ref="I135:I155" ca="1" si="33">IF((G135="S2"),E135,"IDLE")</f>
        <v>IDLE</v>
      </c>
      <c r="J135" s="165">
        <f t="shared" ref="J135:J154" ca="1" si="34">IF((G135="S1"),E135+C135,J134)</f>
        <v>117.03333333333326</v>
      </c>
      <c r="K135" s="165">
        <f t="shared" ref="K135:K155" ca="1" si="35">IF((G135="S2"),E135+C135,K134)</f>
        <v>114.93333333333332</v>
      </c>
      <c r="L135" s="165">
        <f t="shared" ref="L135:L155" ca="1" si="36">D135+E135</f>
        <v>0.26666666666657513</v>
      </c>
      <c r="M135" s="165">
        <f t="shared" ca="1" si="30"/>
        <v>0.26666666666657513</v>
      </c>
      <c r="N135" s="165">
        <f t="shared" ca="1" si="30"/>
        <v>0</v>
      </c>
      <c r="O135" s="165">
        <f t="shared" ca="1" si="27"/>
        <v>0</v>
      </c>
      <c r="P135" s="165">
        <f t="shared" ca="1" si="28"/>
        <v>0</v>
      </c>
      <c r="Q135" s="138"/>
    </row>
    <row r="136" spans="1:17" x14ac:dyDescent="0.25">
      <c r="A136" s="132">
        <v>131</v>
      </c>
      <c r="B136" s="165">
        <v>5.0000000000007816E-2</v>
      </c>
      <c r="C136" s="165">
        <f t="shared" si="25"/>
        <v>116.81666666666669</v>
      </c>
      <c r="D136" s="165">
        <f t="shared" ca="1" si="24"/>
        <v>0</v>
      </c>
      <c r="E136" s="165">
        <v>0.44999999999999041</v>
      </c>
      <c r="F136" s="165">
        <f t="shared" ca="1" si="31"/>
        <v>117.26666666666668</v>
      </c>
      <c r="G136" s="165" t="str">
        <f t="shared" ca="1" si="29"/>
        <v>S2</v>
      </c>
      <c r="H136" s="185" t="str">
        <f t="shared" ca="1" si="32"/>
        <v>IDLE</v>
      </c>
      <c r="I136" s="186">
        <f t="shared" ca="1" si="33"/>
        <v>0.44999999999999041</v>
      </c>
      <c r="J136" s="165">
        <f t="shared" ca="1" si="34"/>
        <v>117.03333333333326</v>
      </c>
      <c r="K136" s="165">
        <f t="shared" ca="1" si="35"/>
        <v>117.26666666666668</v>
      </c>
      <c r="L136" s="165">
        <f t="shared" ca="1" si="36"/>
        <v>0.44999999999999041</v>
      </c>
      <c r="M136" s="165">
        <f t="shared" ca="1" si="30"/>
        <v>0</v>
      </c>
      <c r="N136" s="165">
        <f t="shared" ca="1" si="30"/>
        <v>0.44999999999999041</v>
      </c>
      <c r="O136" s="165">
        <f t="shared" ca="1" si="27"/>
        <v>0</v>
      </c>
      <c r="P136" s="165">
        <f t="shared" ca="1" si="28"/>
        <v>0</v>
      </c>
      <c r="Q136" s="138"/>
    </row>
    <row r="137" spans="1:17" x14ac:dyDescent="0.25">
      <c r="A137" s="132">
        <v>132</v>
      </c>
      <c r="B137" s="165">
        <v>3.3333333333391835E-2</v>
      </c>
      <c r="C137" s="165">
        <f t="shared" si="25"/>
        <v>116.85000000000008</v>
      </c>
      <c r="D137" s="165">
        <f ca="1">IF(AND(G135="S1",F135&gt;C137,G136="S2",F136&gt;C137),(MIN(F135:F136)-C137),0)</f>
        <v>0.1833333333331808</v>
      </c>
      <c r="E137" s="165">
        <v>0.28333333333327104</v>
      </c>
      <c r="F137" s="165">
        <f t="shared" ca="1" si="31"/>
        <v>117.31666666666653</v>
      </c>
      <c r="G137" s="165" t="str">
        <f t="shared" ca="1" si="29"/>
        <v>S2</v>
      </c>
      <c r="H137" s="185" t="str">
        <f t="shared" ca="1" si="32"/>
        <v>IDLE</v>
      </c>
      <c r="I137" s="186">
        <f t="shared" ca="1" si="33"/>
        <v>0.28333333333327104</v>
      </c>
      <c r="J137" s="165">
        <f t="shared" ca="1" si="34"/>
        <v>117.03333333333326</v>
      </c>
      <c r="K137" s="165">
        <f t="shared" ca="1" si="35"/>
        <v>117.13333333333335</v>
      </c>
      <c r="L137" s="165">
        <f t="shared" ca="1" si="36"/>
        <v>0.46666666666645185</v>
      </c>
      <c r="M137" s="165">
        <f t="shared" ca="1" si="30"/>
        <v>0</v>
      </c>
      <c r="N137" s="165">
        <f t="shared" ca="1" si="30"/>
        <v>0.28333333333327104</v>
      </c>
      <c r="O137" s="165">
        <f t="shared" ca="1" si="27"/>
        <v>0</v>
      </c>
      <c r="P137" s="165">
        <f t="shared" ca="1" si="28"/>
        <v>0.1833333333331808</v>
      </c>
      <c r="Q137" s="138"/>
    </row>
    <row r="138" spans="1:17" x14ac:dyDescent="0.25">
      <c r="A138" s="132">
        <v>133</v>
      </c>
      <c r="B138" s="165">
        <v>1.4333333333332909</v>
      </c>
      <c r="C138" s="165">
        <f t="shared" ref="C138:C155" si="37">B138+C137</f>
        <v>118.28333333333337</v>
      </c>
      <c r="D138" s="165">
        <f t="shared" ref="D138:D155" ca="1" si="38">IF(AND(G136="S1",F136&gt;C138,G137="S2",F137&gt;C138),(MIN(F136:F137)-C138),0)</f>
        <v>0</v>
      </c>
      <c r="E138" s="165">
        <v>0.38333333333336661</v>
      </c>
      <c r="F138" s="165">
        <f t="shared" ca="1" si="31"/>
        <v>118.66666666666674</v>
      </c>
      <c r="G138" s="165" t="str">
        <f t="shared" ca="1" si="29"/>
        <v>S1</v>
      </c>
      <c r="H138" s="185">
        <f t="shared" ca="1" si="32"/>
        <v>0.38333333333336661</v>
      </c>
      <c r="I138" s="186" t="str">
        <f t="shared" ca="1" si="33"/>
        <v>IDLE</v>
      </c>
      <c r="J138" s="165">
        <f t="shared" ca="1" si="34"/>
        <v>118.66666666666674</v>
      </c>
      <c r="K138" s="165">
        <f t="shared" ca="1" si="35"/>
        <v>117.13333333333335</v>
      </c>
      <c r="L138" s="165">
        <f t="shared" ca="1" si="36"/>
        <v>0.38333333333336661</v>
      </c>
      <c r="M138" s="165">
        <f t="shared" ca="1" si="30"/>
        <v>0.38333333333336661</v>
      </c>
      <c r="N138" s="165">
        <f t="shared" ca="1" si="30"/>
        <v>0</v>
      </c>
      <c r="O138" s="165">
        <f t="shared" ca="1" si="27"/>
        <v>0</v>
      </c>
      <c r="P138" s="165">
        <f t="shared" ca="1" si="28"/>
        <v>0</v>
      </c>
      <c r="Q138" s="138"/>
    </row>
    <row r="139" spans="1:17" x14ac:dyDescent="0.25">
      <c r="A139" s="132">
        <v>134</v>
      </c>
      <c r="B139" s="165">
        <v>1.3833333333332831</v>
      </c>
      <c r="C139" s="165">
        <f t="shared" si="37"/>
        <v>119.66666666666666</v>
      </c>
      <c r="D139" s="165">
        <f t="shared" ca="1" si="38"/>
        <v>0</v>
      </c>
      <c r="E139" s="165">
        <v>0.23333333333334316</v>
      </c>
      <c r="F139" s="165">
        <f t="shared" ca="1" si="31"/>
        <v>119.9</v>
      </c>
      <c r="G139" s="165" t="str">
        <f t="shared" ca="1" si="29"/>
        <v>S1</v>
      </c>
      <c r="H139" s="185">
        <f t="shared" ca="1" si="32"/>
        <v>0.23333333333334316</v>
      </c>
      <c r="I139" s="186" t="str">
        <f t="shared" ca="1" si="33"/>
        <v>IDLE</v>
      </c>
      <c r="J139" s="165">
        <f t="shared" ca="1" si="34"/>
        <v>119.9</v>
      </c>
      <c r="K139" s="165">
        <f t="shared" ca="1" si="35"/>
        <v>117.13333333333335</v>
      </c>
      <c r="L139" s="165">
        <f t="shared" ca="1" si="36"/>
        <v>0.23333333333334316</v>
      </c>
      <c r="M139" s="165">
        <f t="shared" ca="1" si="30"/>
        <v>0.23333333333334316</v>
      </c>
      <c r="N139" s="165">
        <f t="shared" ca="1" si="30"/>
        <v>0</v>
      </c>
      <c r="O139" s="165">
        <f t="shared" ca="1" si="27"/>
        <v>0</v>
      </c>
      <c r="P139" s="165">
        <f t="shared" ca="1" si="28"/>
        <v>0</v>
      </c>
      <c r="Q139" s="138"/>
    </row>
    <row r="140" spans="1:17" x14ac:dyDescent="0.25">
      <c r="A140" s="132">
        <v>135</v>
      </c>
      <c r="B140" s="165">
        <v>0.71666666666664547</v>
      </c>
      <c r="C140" s="165">
        <f t="shared" si="37"/>
        <v>120.3833333333333</v>
      </c>
      <c r="D140" s="165">
        <f t="shared" ca="1" si="38"/>
        <v>0</v>
      </c>
      <c r="E140" s="165">
        <v>0.21666666666664725</v>
      </c>
      <c r="F140" s="165">
        <f t="shared" ca="1" si="31"/>
        <v>120.59999999999994</v>
      </c>
      <c r="G140" s="165" t="str">
        <f t="shared" ca="1" si="29"/>
        <v>S1</v>
      </c>
      <c r="H140" s="185">
        <f t="shared" ca="1" si="32"/>
        <v>0.21666666666664725</v>
      </c>
      <c r="I140" s="186" t="str">
        <f t="shared" ca="1" si="33"/>
        <v>IDLE</v>
      </c>
      <c r="J140" s="165">
        <f t="shared" ca="1" si="34"/>
        <v>120.59999999999994</v>
      </c>
      <c r="K140" s="165">
        <f t="shared" ca="1" si="35"/>
        <v>117.13333333333335</v>
      </c>
      <c r="L140" s="165">
        <f t="shared" ca="1" si="36"/>
        <v>0.21666666666664725</v>
      </c>
      <c r="M140" s="165">
        <f t="shared" ca="1" si="30"/>
        <v>0.21666666666664725</v>
      </c>
      <c r="N140" s="165">
        <f t="shared" ca="1" si="30"/>
        <v>0</v>
      </c>
      <c r="O140" s="165">
        <f t="shared" ca="1" si="27"/>
        <v>0</v>
      </c>
      <c r="P140" s="165">
        <f t="shared" ca="1" si="28"/>
        <v>0</v>
      </c>
      <c r="Q140" s="138"/>
    </row>
    <row r="141" spans="1:17" x14ac:dyDescent="0.25">
      <c r="A141" s="132">
        <v>136</v>
      </c>
      <c r="B141" s="165">
        <v>0.11666666666671155</v>
      </c>
      <c r="C141" s="165">
        <f t="shared" si="37"/>
        <v>120.50000000000001</v>
      </c>
      <c r="D141" s="165">
        <f t="shared" ca="1" si="38"/>
        <v>0</v>
      </c>
      <c r="E141" s="165">
        <v>0.45000000000007034</v>
      </c>
      <c r="F141" s="165">
        <f t="shared" ca="1" si="31"/>
        <v>120.95000000000009</v>
      </c>
      <c r="G141" s="165" t="str">
        <f t="shared" ca="1" si="29"/>
        <v>S2</v>
      </c>
      <c r="H141" s="185" t="str">
        <f t="shared" ca="1" si="32"/>
        <v>IDLE</v>
      </c>
      <c r="I141" s="186">
        <f t="shared" ca="1" si="33"/>
        <v>0.45000000000007034</v>
      </c>
      <c r="J141" s="165">
        <f t="shared" ca="1" si="34"/>
        <v>120.59999999999994</v>
      </c>
      <c r="K141" s="165">
        <f t="shared" ca="1" si="35"/>
        <v>120.95000000000009</v>
      </c>
      <c r="L141" s="165">
        <f t="shared" ca="1" si="36"/>
        <v>0.45000000000007034</v>
      </c>
      <c r="M141" s="165">
        <f t="shared" ca="1" si="30"/>
        <v>0</v>
      </c>
      <c r="N141" s="165">
        <f t="shared" ca="1" si="30"/>
        <v>0.45000000000007034</v>
      </c>
      <c r="O141" s="165">
        <f t="shared" ca="1" si="27"/>
        <v>0</v>
      </c>
      <c r="P141" s="165">
        <f t="shared" ca="1" si="28"/>
        <v>0</v>
      </c>
      <c r="Q141" s="138"/>
    </row>
    <row r="142" spans="1:17" x14ac:dyDescent="0.25">
      <c r="A142" s="132">
        <v>137</v>
      </c>
      <c r="B142" s="165">
        <v>1.3166666666666593</v>
      </c>
      <c r="C142" s="165">
        <f t="shared" si="37"/>
        <v>121.81666666666668</v>
      </c>
      <c r="D142" s="165">
        <f ca="1">IF(AND(G140="S1",F140&gt;C142,G141="S2",F141&gt;C142),(MIN(F140:F141)-C142),0)</f>
        <v>0</v>
      </c>
      <c r="E142" s="165">
        <v>0.13333333333324759</v>
      </c>
      <c r="F142" s="165">
        <f t="shared" ca="1" si="31"/>
        <v>121.94999999999993</v>
      </c>
      <c r="G142" s="165" t="str">
        <f t="shared" ca="1" si="29"/>
        <v>S1</v>
      </c>
      <c r="H142" s="185">
        <f t="shared" ca="1" si="32"/>
        <v>0.13333333333324759</v>
      </c>
      <c r="I142" s="186" t="str">
        <f t="shared" ca="1" si="33"/>
        <v>IDLE</v>
      </c>
      <c r="J142" s="165">
        <f t="shared" ca="1" si="34"/>
        <v>121.94999999999993</v>
      </c>
      <c r="K142" s="165">
        <f t="shared" ca="1" si="35"/>
        <v>120.95000000000009</v>
      </c>
      <c r="L142" s="165">
        <f t="shared" ca="1" si="36"/>
        <v>0.13333333333324759</v>
      </c>
      <c r="M142" s="165">
        <f t="shared" ca="1" si="30"/>
        <v>0.13333333333324759</v>
      </c>
      <c r="N142" s="165">
        <f t="shared" ca="1" si="30"/>
        <v>0</v>
      </c>
      <c r="O142" s="165">
        <f t="shared" ca="1" si="27"/>
        <v>0</v>
      </c>
      <c r="P142" s="165">
        <f t="shared" ca="1" si="28"/>
        <v>0</v>
      </c>
      <c r="Q142" s="138"/>
    </row>
    <row r="143" spans="1:17" x14ac:dyDescent="0.25">
      <c r="A143" s="132">
        <v>138</v>
      </c>
      <c r="B143" s="165">
        <v>0.73333333333334139</v>
      </c>
      <c r="C143" s="165">
        <f t="shared" si="37"/>
        <v>122.55000000000001</v>
      </c>
      <c r="D143" s="165">
        <f t="shared" ca="1" si="38"/>
        <v>0</v>
      </c>
      <c r="E143" s="165">
        <v>0.34999999999997478</v>
      </c>
      <c r="F143" s="165">
        <f t="shared" ca="1" si="31"/>
        <v>122.89999999999999</v>
      </c>
      <c r="G143" s="165" t="str">
        <f t="shared" ca="1" si="29"/>
        <v>S1</v>
      </c>
      <c r="H143" s="185">
        <f t="shared" ca="1" si="32"/>
        <v>0.34999999999997478</v>
      </c>
      <c r="I143" s="186" t="str">
        <f t="shared" ca="1" si="33"/>
        <v>IDLE</v>
      </c>
      <c r="J143" s="165">
        <f t="shared" ca="1" si="34"/>
        <v>122.89999999999999</v>
      </c>
      <c r="K143" s="165">
        <f t="shared" ca="1" si="35"/>
        <v>120.95000000000009</v>
      </c>
      <c r="L143" s="165">
        <f t="shared" ca="1" si="36"/>
        <v>0.34999999999997478</v>
      </c>
      <c r="M143" s="165">
        <f t="shared" ca="1" si="30"/>
        <v>0.34999999999997478</v>
      </c>
      <c r="N143" s="165">
        <f t="shared" ca="1" si="30"/>
        <v>0</v>
      </c>
      <c r="O143" s="165">
        <f t="shared" ca="1" si="27"/>
        <v>0</v>
      </c>
      <c r="P143" s="165">
        <f t="shared" ca="1" si="28"/>
        <v>0</v>
      </c>
      <c r="Q143" s="138"/>
    </row>
    <row r="144" spans="1:17" x14ac:dyDescent="0.25">
      <c r="A144" s="132">
        <v>139</v>
      </c>
      <c r="B144" s="165">
        <v>0.11666666666671155</v>
      </c>
      <c r="C144" s="165">
        <f t="shared" si="37"/>
        <v>122.66666666666673</v>
      </c>
      <c r="D144" s="165">
        <f t="shared" ca="1" si="38"/>
        <v>0</v>
      </c>
      <c r="E144" s="165">
        <v>8.3333333333319715E-2</v>
      </c>
      <c r="F144" s="165">
        <f t="shared" ca="1" si="31"/>
        <v>122.75000000000004</v>
      </c>
      <c r="G144" s="165" t="str">
        <f t="shared" ca="1" si="29"/>
        <v>S2</v>
      </c>
      <c r="H144" s="185" t="str">
        <f t="shared" ca="1" si="32"/>
        <v>IDLE</v>
      </c>
      <c r="I144" s="186">
        <f t="shared" ca="1" si="33"/>
        <v>8.3333333333319715E-2</v>
      </c>
      <c r="J144" s="165">
        <f t="shared" ca="1" si="34"/>
        <v>122.89999999999999</v>
      </c>
      <c r="K144" s="165">
        <f t="shared" ca="1" si="35"/>
        <v>122.75000000000004</v>
      </c>
      <c r="L144" s="165">
        <f t="shared" ca="1" si="36"/>
        <v>8.3333333333319715E-2</v>
      </c>
      <c r="M144" s="165">
        <f t="shared" ca="1" si="30"/>
        <v>0</v>
      </c>
      <c r="N144" s="165">
        <f t="shared" ca="1" si="30"/>
        <v>8.3333333333319715E-2</v>
      </c>
      <c r="O144" s="165">
        <f t="shared" ca="1" si="27"/>
        <v>0</v>
      </c>
      <c r="P144" s="165">
        <f t="shared" ca="1" si="28"/>
        <v>0</v>
      </c>
      <c r="Q144" s="138"/>
    </row>
    <row r="145" spans="1:17" x14ac:dyDescent="0.25">
      <c r="A145" s="132">
        <v>140</v>
      </c>
      <c r="B145" s="165">
        <v>1.6666666666615981E-2</v>
      </c>
      <c r="C145" s="165">
        <f t="shared" si="37"/>
        <v>122.68333333333334</v>
      </c>
      <c r="D145" s="165">
        <f t="shared" ca="1" si="38"/>
        <v>6.666666666670551E-2</v>
      </c>
      <c r="E145" s="165">
        <v>0.11666666666663161</v>
      </c>
      <c r="F145" s="165">
        <f t="shared" ca="1" si="31"/>
        <v>122.86666666666667</v>
      </c>
      <c r="G145" s="165" t="str">
        <f t="shared" ca="1" si="29"/>
        <v>S1</v>
      </c>
      <c r="H145" s="185">
        <f t="shared" ca="1" si="32"/>
        <v>0.11666666666663161</v>
      </c>
      <c r="I145" s="186" t="str">
        <f t="shared" ca="1" si="33"/>
        <v>IDLE</v>
      </c>
      <c r="J145" s="165">
        <f t="shared" ca="1" si="34"/>
        <v>122.79999999999997</v>
      </c>
      <c r="K145" s="165">
        <f t="shared" ca="1" si="35"/>
        <v>122.75000000000004</v>
      </c>
      <c r="L145" s="165">
        <f t="shared" ca="1" si="36"/>
        <v>0.18333333333333712</v>
      </c>
      <c r="M145" s="165">
        <f t="shared" ca="1" si="30"/>
        <v>0.11666666666663161</v>
      </c>
      <c r="N145" s="165">
        <f t="shared" ca="1" si="30"/>
        <v>0</v>
      </c>
      <c r="O145" s="165">
        <f t="shared" ca="1" si="27"/>
        <v>6.666666666670551E-2</v>
      </c>
      <c r="P145" s="165">
        <f t="shared" ca="1" si="28"/>
        <v>0</v>
      </c>
      <c r="Q145" s="138"/>
    </row>
    <row r="146" spans="1:17" x14ac:dyDescent="0.25">
      <c r="A146" s="132">
        <v>141</v>
      </c>
      <c r="B146" s="165">
        <v>0.70000000000002949</v>
      </c>
      <c r="C146" s="165">
        <f t="shared" si="37"/>
        <v>123.38333333333337</v>
      </c>
      <c r="D146" s="165">
        <f t="shared" ca="1" si="38"/>
        <v>0</v>
      </c>
      <c r="E146" s="165">
        <v>0.38333333333328667</v>
      </c>
      <c r="F146" s="165">
        <f t="shared" ca="1" si="31"/>
        <v>123.76666666666665</v>
      </c>
      <c r="G146" s="165" t="str">
        <f t="shared" ca="1" si="29"/>
        <v>S1</v>
      </c>
      <c r="H146" s="185">
        <f t="shared" ca="1" si="32"/>
        <v>0.38333333333328667</v>
      </c>
      <c r="I146" s="186" t="str">
        <f t="shared" ca="1" si="33"/>
        <v>IDLE</v>
      </c>
      <c r="J146" s="165">
        <f t="shared" ca="1" si="34"/>
        <v>123.76666666666665</v>
      </c>
      <c r="K146" s="165">
        <f t="shared" ca="1" si="35"/>
        <v>122.75000000000004</v>
      </c>
      <c r="L146" s="165">
        <f t="shared" ca="1" si="36"/>
        <v>0.38333333333328667</v>
      </c>
      <c r="M146" s="165">
        <f t="shared" ca="1" si="30"/>
        <v>0.38333333333328667</v>
      </c>
      <c r="N146" s="165">
        <f t="shared" ca="1" si="30"/>
        <v>0</v>
      </c>
      <c r="O146" s="165">
        <f t="shared" ca="1" si="27"/>
        <v>0</v>
      </c>
      <c r="P146" s="165">
        <f t="shared" ca="1" si="28"/>
        <v>0</v>
      </c>
      <c r="Q146" s="138"/>
    </row>
    <row r="147" spans="1:17" x14ac:dyDescent="0.25">
      <c r="A147" s="132">
        <v>142</v>
      </c>
      <c r="B147" s="165">
        <v>0.55000000000000604</v>
      </c>
      <c r="C147" s="165">
        <f t="shared" si="37"/>
        <v>123.93333333333338</v>
      </c>
      <c r="D147" s="165">
        <f t="shared" ca="1" si="38"/>
        <v>0</v>
      </c>
      <c r="E147" s="165">
        <v>0.3000000000000469</v>
      </c>
      <c r="F147" s="165">
        <f t="shared" ca="1" si="31"/>
        <v>124.23333333333343</v>
      </c>
      <c r="G147" s="165" t="str">
        <f t="shared" ca="1" si="29"/>
        <v>S2</v>
      </c>
      <c r="H147" s="185" t="str">
        <f t="shared" ca="1" si="32"/>
        <v>IDLE</v>
      </c>
      <c r="I147" s="186">
        <f t="shared" ca="1" si="33"/>
        <v>0.3000000000000469</v>
      </c>
      <c r="J147" s="165">
        <f t="shared" ca="1" si="34"/>
        <v>123.76666666666665</v>
      </c>
      <c r="K147" s="165">
        <f t="shared" ca="1" si="35"/>
        <v>124.23333333333343</v>
      </c>
      <c r="L147" s="165">
        <f t="shared" ca="1" si="36"/>
        <v>0.3000000000000469</v>
      </c>
      <c r="M147" s="165">
        <f t="shared" ca="1" si="30"/>
        <v>0</v>
      </c>
      <c r="N147" s="165">
        <f t="shared" ca="1" si="30"/>
        <v>0.3000000000000469</v>
      </c>
      <c r="O147" s="165">
        <f t="shared" ca="1" si="27"/>
        <v>0</v>
      </c>
      <c r="P147" s="165">
        <f t="shared" ca="1" si="28"/>
        <v>0</v>
      </c>
      <c r="Q147" s="138"/>
    </row>
    <row r="148" spans="1:17" x14ac:dyDescent="0.25">
      <c r="A148" s="132">
        <v>143</v>
      </c>
      <c r="B148" s="165">
        <v>6.6666666666703733E-2</v>
      </c>
      <c r="C148" s="165">
        <f t="shared" si="37"/>
        <v>124.00000000000009</v>
      </c>
      <c r="D148" s="165">
        <f t="shared" ca="1" si="38"/>
        <v>0</v>
      </c>
      <c r="E148" s="165">
        <v>0.43333333333329449</v>
      </c>
      <c r="F148" s="165">
        <f t="shared" ca="1" si="31"/>
        <v>124.43333333333338</v>
      </c>
      <c r="G148" s="165" t="str">
        <f t="shared" ca="1" si="29"/>
        <v>S1</v>
      </c>
      <c r="H148" s="185">
        <f t="shared" ca="1" si="32"/>
        <v>0.43333333333329449</v>
      </c>
      <c r="I148" s="186" t="str">
        <f t="shared" ca="1" si="33"/>
        <v>IDLE</v>
      </c>
      <c r="J148" s="165">
        <f t="shared" ca="1" si="34"/>
        <v>124.43333333333338</v>
      </c>
      <c r="K148" s="165">
        <f t="shared" ca="1" si="35"/>
        <v>124.23333333333343</v>
      </c>
      <c r="L148" s="165">
        <f t="shared" ca="1" si="36"/>
        <v>0.43333333333329449</v>
      </c>
      <c r="M148" s="165">
        <f t="shared" ca="1" si="30"/>
        <v>0.43333333333329449</v>
      </c>
      <c r="N148" s="165">
        <f t="shared" ca="1" si="30"/>
        <v>0</v>
      </c>
      <c r="O148" s="165">
        <f t="shared" ca="1" si="27"/>
        <v>0</v>
      </c>
      <c r="P148" s="165">
        <f t="shared" ca="1" si="28"/>
        <v>0</v>
      </c>
      <c r="Q148" s="138"/>
    </row>
    <row r="149" spans="1:17" x14ac:dyDescent="0.25">
      <c r="A149" s="132">
        <v>144</v>
      </c>
      <c r="B149" s="165">
        <v>0.24999999999995914</v>
      </c>
      <c r="C149" s="165">
        <f t="shared" si="37"/>
        <v>124.25000000000004</v>
      </c>
      <c r="D149" s="165">
        <f t="shared" ca="1" si="38"/>
        <v>0</v>
      </c>
      <c r="E149" s="165">
        <v>0.13333333333324759</v>
      </c>
      <c r="F149" s="165">
        <f t="shared" ca="1" si="31"/>
        <v>124.3833333333333</v>
      </c>
      <c r="G149" s="165" t="str">
        <f t="shared" ca="1" si="29"/>
        <v>S2</v>
      </c>
      <c r="H149" s="185" t="str">
        <f t="shared" ca="1" si="32"/>
        <v>IDLE</v>
      </c>
      <c r="I149" s="186">
        <f t="shared" ca="1" si="33"/>
        <v>0.13333333333324759</v>
      </c>
      <c r="J149" s="165">
        <f t="shared" ca="1" si="34"/>
        <v>124.43333333333338</v>
      </c>
      <c r="K149" s="165">
        <f t="shared" ca="1" si="35"/>
        <v>124.3833333333333</v>
      </c>
      <c r="L149" s="165">
        <f t="shared" ca="1" si="36"/>
        <v>0.13333333333324759</v>
      </c>
      <c r="M149" s="165">
        <f t="shared" ca="1" si="30"/>
        <v>0</v>
      </c>
      <c r="N149" s="165">
        <f t="shared" ca="1" si="30"/>
        <v>0.13333333333324759</v>
      </c>
      <c r="O149" s="165">
        <f t="shared" ca="1" si="27"/>
        <v>0</v>
      </c>
      <c r="P149" s="165">
        <f t="shared" ca="1" si="28"/>
        <v>0</v>
      </c>
      <c r="Q149" s="138"/>
    </row>
    <row r="150" spans="1:17" x14ac:dyDescent="0.25">
      <c r="A150" s="132">
        <v>145</v>
      </c>
      <c r="B150" s="165">
        <v>0.18333333333333535</v>
      </c>
      <c r="C150" s="165">
        <f t="shared" si="37"/>
        <v>124.43333333333338</v>
      </c>
      <c r="D150" s="165">
        <f t="shared" ca="1" si="38"/>
        <v>0</v>
      </c>
      <c r="E150" s="165">
        <v>0.19999999999995133</v>
      </c>
      <c r="F150" s="165">
        <f t="shared" ca="1" si="31"/>
        <v>124.63333333333333</v>
      </c>
      <c r="G150" s="165" t="str">
        <f t="shared" ca="1" si="29"/>
        <v>S2</v>
      </c>
      <c r="H150" s="185" t="str">
        <f t="shared" ca="1" si="32"/>
        <v>IDLE</v>
      </c>
      <c r="I150" s="186">
        <f t="shared" ca="1" si="33"/>
        <v>0.19999999999995133</v>
      </c>
      <c r="J150" s="165">
        <f t="shared" ca="1" si="34"/>
        <v>124.43333333333338</v>
      </c>
      <c r="K150" s="165">
        <f t="shared" ca="1" si="35"/>
        <v>124.63333333333333</v>
      </c>
      <c r="L150" s="165">
        <f t="shared" ca="1" si="36"/>
        <v>0.19999999999995133</v>
      </c>
      <c r="M150" s="165">
        <f t="shared" ca="1" si="30"/>
        <v>0</v>
      </c>
      <c r="N150" s="165">
        <f t="shared" ca="1" si="30"/>
        <v>0.19999999999995133</v>
      </c>
      <c r="O150" s="165">
        <f t="shared" ca="1" si="27"/>
        <v>0</v>
      </c>
      <c r="P150" s="165">
        <f t="shared" ca="1" si="28"/>
        <v>0</v>
      </c>
      <c r="Q150" s="138"/>
    </row>
    <row r="151" spans="1:17" x14ac:dyDescent="0.25">
      <c r="A151" s="132">
        <v>146</v>
      </c>
      <c r="B151" s="165">
        <v>0.65000000000002167</v>
      </c>
      <c r="C151" s="165">
        <f t="shared" si="37"/>
        <v>125.0833333333334</v>
      </c>
      <c r="D151" s="165">
        <f t="shared" ca="1" si="38"/>
        <v>0</v>
      </c>
      <c r="E151" s="165">
        <v>0.35000000000005471</v>
      </c>
      <c r="F151" s="165">
        <f t="shared" ca="1" si="31"/>
        <v>125.43333333333345</v>
      </c>
      <c r="G151" s="165" t="str">
        <f t="shared" ca="1" si="29"/>
        <v>S2</v>
      </c>
      <c r="H151" s="185" t="str">
        <f t="shared" ca="1" si="32"/>
        <v>IDLE</v>
      </c>
      <c r="I151" s="186">
        <f t="shared" ca="1" si="33"/>
        <v>0.35000000000005471</v>
      </c>
      <c r="J151" s="165">
        <f t="shared" ca="1" si="34"/>
        <v>124.43333333333338</v>
      </c>
      <c r="K151" s="165">
        <f t="shared" ca="1" si="35"/>
        <v>125.43333333333345</v>
      </c>
      <c r="L151" s="165">
        <f t="shared" ca="1" si="36"/>
        <v>0.35000000000005471</v>
      </c>
      <c r="M151" s="165">
        <f t="shared" ca="1" si="30"/>
        <v>0</v>
      </c>
      <c r="N151" s="165">
        <f t="shared" ca="1" si="30"/>
        <v>0.35000000000005471</v>
      </c>
      <c r="O151" s="165">
        <f t="shared" ca="1" si="27"/>
        <v>0</v>
      </c>
      <c r="P151" s="165">
        <f t="shared" ca="1" si="28"/>
        <v>0</v>
      </c>
      <c r="Q151" s="138"/>
    </row>
    <row r="152" spans="1:17" x14ac:dyDescent="0.25">
      <c r="A152" s="132">
        <v>147</v>
      </c>
      <c r="B152" s="165">
        <v>0.16666666666655949</v>
      </c>
      <c r="C152" s="165">
        <f t="shared" si="37"/>
        <v>125.24999999999996</v>
      </c>
      <c r="D152" s="165">
        <f t="shared" ca="1" si="38"/>
        <v>0</v>
      </c>
      <c r="E152" s="165">
        <v>8.3333333333399651E-2</v>
      </c>
      <c r="F152" s="165">
        <f t="shared" ca="1" si="31"/>
        <v>125.33333333333336</v>
      </c>
      <c r="G152" s="165" t="str">
        <f t="shared" ca="1" si="29"/>
        <v>S1</v>
      </c>
      <c r="H152" s="185">
        <f t="shared" ca="1" si="32"/>
        <v>8.3333333333399651E-2</v>
      </c>
      <c r="I152" s="186" t="str">
        <f t="shared" ca="1" si="33"/>
        <v>IDLE</v>
      </c>
      <c r="J152" s="165">
        <f t="shared" ca="1" si="34"/>
        <v>125.33333333333336</v>
      </c>
      <c r="K152" s="165">
        <f t="shared" ca="1" si="35"/>
        <v>125.43333333333345</v>
      </c>
      <c r="L152" s="165">
        <f t="shared" ca="1" si="36"/>
        <v>8.3333333333399651E-2</v>
      </c>
      <c r="M152" s="165">
        <f t="shared" ca="1" si="30"/>
        <v>8.3333333333399651E-2</v>
      </c>
      <c r="N152" s="165">
        <f t="shared" ca="1" si="30"/>
        <v>0</v>
      </c>
      <c r="O152" s="165">
        <f t="shared" ca="1" si="27"/>
        <v>0</v>
      </c>
      <c r="P152" s="165">
        <f t="shared" ca="1" si="28"/>
        <v>0</v>
      </c>
      <c r="Q152" s="138"/>
    </row>
    <row r="153" spans="1:17" x14ac:dyDescent="0.25">
      <c r="A153" s="132">
        <v>148</v>
      </c>
      <c r="B153" s="165">
        <v>0.2333333333334231</v>
      </c>
      <c r="C153" s="165">
        <f t="shared" si="37"/>
        <v>125.48333333333338</v>
      </c>
      <c r="D153" s="165">
        <f t="shared" ca="1" si="38"/>
        <v>0</v>
      </c>
      <c r="E153" s="165">
        <v>0.18333333333341528</v>
      </c>
      <c r="F153" s="165">
        <f t="shared" ca="1" si="31"/>
        <v>125.6666666666668</v>
      </c>
      <c r="G153" s="165" t="str">
        <f t="shared" ca="1" si="29"/>
        <v>S2</v>
      </c>
      <c r="H153" s="185" t="str">
        <f t="shared" ca="1" si="32"/>
        <v>IDLE</v>
      </c>
      <c r="I153" s="186">
        <f t="shared" ca="1" si="33"/>
        <v>0.18333333333341528</v>
      </c>
      <c r="J153" s="165">
        <f t="shared" ca="1" si="34"/>
        <v>125.33333333333336</v>
      </c>
      <c r="K153" s="165">
        <f t="shared" ca="1" si="35"/>
        <v>125.6666666666668</v>
      </c>
      <c r="L153" s="165">
        <f t="shared" ca="1" si="36"/>
        <v>0.18333333333341528</v>
      </c>
      <c r="M153" s="165">
        <f t="shared" ca="1" si="30"/>
        <v>0</v>
      </c>
      <c r="N153" s="165">
        <f t="shared" ca="1" si="30"/>
        <v>0.18333333333341528</v>
      </c>
      <c r="O153" s="165">
        <f t="shared" ca="1" si="27"/>
        <v>0</v>
      </c>
      <c r="P153" s="165">
        <f t="shared" ca="1" si="28"/>
        <v>0</v>
      </c>
      <c r="Q153" s="138"/>
    </row>
    <row r="154" spans="1:17" x14ac:dyDescent="0.25">
      <c r="A154" s="132">
        <v>149</v>
      </c>
      <c r="B154" s="165">
        <v>0.34999999999997478</v>
      </c>
      <c r="C154" s="165">
        <f t="shared" si="37"/>
        <v>125.83333333333336</v>
      </c>
      <c r="D154" s="165">
        <f t="shared" ca="1" si="38"/>
        <v>0</v>
      </c>
      <c r="E154" s="165">
        <v>0.58333333333331794</v>
      </c>
      <c r="F154" s="165">
        <f t="shared" ca="1" si="31"/>
        <v>126.41666666666667</v>
      </c>
      <c r="G154" s="165" t="str">
        <f t="shared" ca="1" si="29"/>
        <v>S1</v>
      </c>
      <c r="H154" s="185">
        <f t="shared" ca="1" si="32"/>
        <v>0.58333333333331794</v>
      </c>
      <c r="I154" s="186" t="str">
        <f t="shared" ca="1" si="33"/>
        <v>IDLE</v>
      </c>
      <c r="J154" s="165">
        <f t="shared" ca="1" si="34"/>
        <v>126.41666666666667</v>
      </c>
      <c r="K154" s="165">
        <f t="shared" ca="1" si="35"/>
        <v>125.6666666666668</v>
      </c>
      <c r="L154" s="165">
        <f t="shared" ca="1" si="36"/>
        <v>0.58333333333331794</v>
      </c>
      <c r="M154" s="165">
        <f t="shared" ca="1" si="30"/>
        <v>0.58333333333331794</v>
      </c>
      <c r="N154" s="165">
        <f t="shared" ca="1" si="30"/>
        <v>0</v>
      </c>
      <c r="O154" s="165">
        <f t="shared" ca="1" si="27"/>
        <v>0</v>
      </c>
      <c r="P154" s="165">
        <f t="shared" ca="1" si="28"/>
        <v>0</v>
      </c>
      <c r="Q154" s="138"/>
    </row>
    <row r="155" spans="1:17" x14ac:dyDescent="0.25">
      <c r="A155" s="132">
        <v>150</v>
      </c>
      <c r="B155" s="187">
        <v>0.14999999999994351</v>
      </c>
      <c r="C155" s="156">
        <f t="shared" si="37"/>
        <v>125.98333333333331</v>
      </c>
      <c r="D155" s="156">
        <f t="shared" ca="1" si="38"/>
        <v>0</v>
      </c>
      <c r="E155" s="187">
        <v>0.39999999999990266</v>
      </c>
      <c r="F155" s="156">
        <f t="shared" ca="1" si="31"/>
        <v>126.38333333333321</v>
      </c>
      <c r="G155" s="187" t="str">
        <f t="shared" ca="1" si="29"/>
        <v>S2</v>
      </c>
      <c r="H155" s="156" t="str">
        <f t="shared" ca="1" si="32"/>
        <v>IDLE</v>
      </c>
      <c r="I155" s="156">
        <f t="shared" ca="1" si="33"/>
        <v>0.39999999999990266</v>
      </c>
      <c r="J155" s="156">
        <f ca="1">IF((G155="S1"),E155+C155,J154)</f>
        <v>126.41666666666667</v>
      </c>
      <c r="K155" s="156">
        <f t="shared" ca="1" si="35"/>
        <v>126.38333333333321</v>
      </c>
      <c r="L155" s="156">
        <f t="shared" ca="1" si="36"/>
        <v>0.39999999999990266</v>
      </c>
      <c r="M155" s="156">
        <f t="shared" ca="1" si="30"/>
        <v>0</v>
      </c>
      <c r="N155" s="156">
        <f t="shared" ca="1" si="30"/>
        <v>0.39999999999990266</v>
      </c>
      <c r="O155" s="156">
        <f t="shared" ca="1" si="27"/>
        <v>0</v>
      </c>
      <c r="P155" s="156">
        <f t="shared" ca="1" si="28"/>
        <v>0</v>
      </c>
      <c r="Q155" s="138"/>
    </row>
    <row r="156" spans="1:17" x14ac:dyDescent="0.25">
      <c r="A156" s="188"/>
      <c r="B156" s="189"/>
      <c r="C156" s="190">
        <f>B156+C155</f>
        <v>125.98333333333331</v>
      </c>
      <c r="D156" s="190">
        <f ca="1">SUM(D6:D155)</f>
        <v>1.4166666666667567</v>
      </c>
      <c r="E156" s="189"/>
      <c r="F156" s="190">
        <f t="shared" ca="1" si="31"/>
        <v>127.40000000000006</v>
      </c>
      <c r="G156" s="189"/>
      <c r="H156" s="190">
        <f ca="1">SUM(H6:H155)</f>
        <v>30.083333333333293</v>
      </c>
      <c r="I156" s="190">
        <f ca="1">SUM(I6:I155)</f>
        <v>28.033333333333779</v>
      </c>
      <c r="J156" s="189"/>
      <c r="K156" s="189" t="s">
        <v>122</v>
      </c>
      <c r="L156" s="189" t="s">
        <v>90</v>
      </c>
      <c r="M156" s="190">
        <f ca="1">COUNTIF(M6:M155,K156)</f>
        <v>74</v>
      </c>
      <c r="N156" s="190">
        <f ca="1">COUNTIF(N6:N155,K156)</f>
        <v>76</v>
      </c>
      <c r="O156" s="190">
        <f ca="1">SUM(O5:O155)</f>
        <v>0.73333333333357587</v>
      </c>
      <c r="P156" s="190">
        <f ca="1">SUM(P5:P155)</f>
        <v>0.6833333333331808</v>
      </c>
      <c r="Q156" s="138"/>
    </row>
    <row r="157" spans="1:17" x14ac:dyDescent="0.25">
      <c r="A157" s="191"/>
      <c r="B157" s="189"/>
      <c r="C157" s="189"/>
      <c r="D157" s="189"/>
      <c r="E157" s="189"/>
      <c r="F157" s="189"/>
      <c r="G157" s="189"/>
      <c r="H157" s="190">
        <f ca="1">COUNTIF(H6:H156,"IDLE")</f>
        <v>76</v>
      </c>
      <c r="I157" s="190">
        <f ca="1">COUNTIF(I6:I156,"IDLE")</f>
        <v>74</v>
      </c>
      <c r="J157" s="189"/>
      <c r="K157" s="189" t="s">
        <v>93</v>
      </c>
      <c r="L157" s="189" t="s">
        <v>176</v>
      </c>
      <c r="M157" s="190">
        <f ca="1">SUM(M6:M155)</f>
        <v>30.083333333333293</v>
      </c>
      <c r="N157" s="190">
        <f ca="1">SUM(N6:N155)</f>
        <v>28.033333333333779</v>
      </c>
      <c r="O157" s="190">
        <f ca="1">AVERAGEIF(O5:O155,K156)</f>
        <v>0.1047619047619394</v>
      </c>
      <c r="P157" s="190">
        <f ca="1">AVERAGEIF(P5:P155,K156)</f>
        <v>0.22777777777772693</v>
      </c>
      <c r="Q157" s="138"/>
    </row>
    <row r="158" spans="1:17" x14ac:dyDescent="0.25">
      <c r="A158" s="191"/>
      <c r="B158" s="189"/>
      <c r="C158" s="189"/>
      <c r="D158" s="190">
        <f ca="1">COUNTIF(D6:D155,K156)</f>
        <v>10</v>
      </c>
      <c r="E158" s="189"/>
      <c r="F158" s="189"/>
      <c r="G158" s="190"/>
      <c r="H158" s="190"/>
      <c r="I158" s="190"/>
      <c r="J158" s="190"/>
      <c r="K158" s="190" t="s">
        <v>8</v>
      </c>
      <c r="L158" s="190" t="s">
        <v>177</v>
      </c>
      <c r="M158" s="190">
        <f ca="1">AVERAGE(M6:M155)</f>
        <v>0.20055555555555529</v>
      </c>
      <c r="N158" s="190">
        <f ca="1">AVERAGE(N6:N155)</f>
        <v>0.18688888888889185</v>
      </c>
      <c r="O158" s="190">
        <f ca="1">COUNTIF(O5:O155,K156)</f>
        <v>7</v>
      </c>
      <c r="P158" s="190">
        <f ca="1">COUNTIF(P5:P155,K156)</f>
        <v>3</v>
      </c>
      <c r="Q158" s="138"/>
    </row>
    <row r="159" spans="1:17" x14ac:dyDescent="0.25">
      <c r="A159" s="191"/>
      <c r="B159" s="189"/>
      <c r="C159" s="189"/>
      <c r="D159" s="190"/>
      <c r="E159" s="189"/>
      <c r="F159" s="189"/>
      <c r="G159" s="190"/>
      <c r="H159" s="190"/>
      <c r="I159" s="190"/>
      <c r="J159" s="190"/>
      <c r="K159" s="190" t="s">
        <v>121</v>
      </c>
      <c r="L159" s="190"/>
      <c r="M159" s="190"/>
      <c r="N159" s="190"/>
      <c r="O159" s="190">
        <f ca="1">MAX(O5:O155)</f>
        <v>0.39999999999997726</v>
      </c>
      <c r="P159" s="190">
        <f ca="1">MAX(P5:P155)</f>
        <v>0.48333333333330586</v>
      </c>
      <c r="Q159" s="138"/>
    </row>
    <row r="160" spans="1:17" x14ac:dyDescent="0.25">
      <c r="A160" s="191"/>
      <c r="B160" s="189"/>
      <c r="C160" s="189"/>
      <c r="D160" s="190"/>
      <c r="E160" s="189"/>
      <c r="F160" s="189"/>
      <c r="G160" s="190"/>
      <c r="H160" s="190"/>
      <c r="I160" s="190"/>
      <c r="J160" s="190"/>
      <c r="K160" s="190"/>
      <c r="L160" s="189"/>
      <c r="M160" s="190"/>
      <c r="N160" s="190"/>
      <c r="O160" s="190"/>
      <c r="P160" s="190"/>
      <c r="Q160" s="138"/>
    </row>
    <row r="161" spans="2:16" x14ac:dyDescent="0.25">
      <c r="L161" s="52"/>
      <c r="M161" s="138"/>
      <c r="N161" s="138"/>
      <c r="O161" s="52"/>
    </row>
    <row r="162" spans="2:16" x14ac:dyDescent="0.25">
      <c r="L162" s="96">
        <f ca="1">SUM(M156:N156)</f>
        <v>150</v>
      </c>
      <c r="M162" s="98"/>
      <c r="N162" s="98"/>
      <c r="O162" s="52"/>
    </row>
    <row r="163" spans="2:16" x14ac:dyDescent="0.25">
      <c r="L163" s="52"/>
      <c r="M163" s="98"/>
      <c r="N163" s="98"/>
      <c r="O163" s="52"/>
    </row>
    <row r="164" spans="2:16" x14ac:dyDescent="0.25">
      <c r="L164" s="52"/>
      <c r="M164" s="98"/>
      <c r="N164" s="98"/>
      <c r="O164" s="52"/>
    </row>
    <row r="165" spans="2:16" x14ac:dyDescent="0.25">
      <c r="L165" s="52"/>
      <c r="M165" s="98"/>
      <c r="N165" s="98"/>
      <c r="O165" s="52"/>
    </row>
    <row r="166" spans="2:16" x14ac:dyDescent="0.25">
      <c r="B166" s="96"/>
      <c r="D166" s="96"/>
      <c r="L166" s="52"/>
      <c r="M166" s="98"/>
      <c r="N166" s="98"/>
      <c r="O166" s="52"/>
    </row>
    <row r="167" spans="2:16" x14ac:dyDescent="0.25">
      <c r="L167" s="52"/>
      <c r="M167" s="98"/>
      <c r="N167" s="98"/>
      <c r="O167" s="52"/>
    </row>
    <row r="168" spans="2:16" x14ac:dyDescent="0.25">
      <c r="L168" s="52"/>
      <c r="M168" s="98"/>
      <c r="N168" s="98"/>
      <c r="O168" s="52"/>
    </row>
    <row r="169" spans="2:16" x14ac:dyDescent="0.25">
      <c r="L169" s="52"/>
      <c r="M169" s="98"/>
      <c r="N169" s="98"/>
      <c r="O169" s="52"/>
    </row>
    <row r="170" spans="2:16" x14ac:dyDescent="0.25">
      <c r="L170" s="82"/>
      <c r="M170" s="83"/>
      <c r="N170" s="83"/>
      <c r="O170" s="82"/>
      <c r="P170" s="82"/>
    </row>
    <row r="171" spans="2:16" x14ac:dyDescent="0.25">
      <c r="L171" s="82"/>
      <c r="M171" s="83"/>
      <c r="N171" s="83"/>
      <c r="O171" s="82"/>
      <c r="P171" s="82"/>
    </row>
    <row r="172" spans="2:16" x14ac:dyDescent="0.25">
      <c r="L172" s="82"/>
      <c r="M172" s="83"/>
      <c r="N172" s="83"/>
      <c r="O172" s="82"/>
      <c r="P172" s="82"/>
    </row>
    <row r="173" spans="2:16" x14ac:dyDescent="0.25">
      <c r="L173" s="82"/>
      <c r="M173" s="83"/>
      <c r="N173" s="83"/>
      <c r="O173" s="82"/>
      <c r="P173" s="82"/>
    </row>
    <row r="174" spans="2:16" x14ac:dyDescent="0.25">
      <c r="L174" s="82"/>
      <c r="M174" s="83"/>
      <c r="N174" s="83"/>
      <c r="O174" s="82"/>
      <c r="P174" s="82"/>
    </row>
    <row r="175" spans="2:16" x14ac:dyDescent="0.25">
      <c r="L175" s="82"/>
      <c r="M175" s="83"/>
      <c r="N175" s="83"/>
      <c r="O175" s="82"/>
      <c r="P175" s="82"/>
    </row>
    <row r="176" spans="2:16" x14ac:dyDescent="0.25">
      <c r="L176" s="82"/>
      <c r="M176" s="83"/>
      <c r="N176" s="83"/>
      <c r="O176" s="82"/>
      <c r="P176" s="82"/>
    </row>
    <row r="177" spans="12:16" x14ac:dyDescent="0.25">
      <c r="L177" s="82"/>
      <c r="M177" s="83"/>
      <c r="N177" s="83"/>
      <c r="O177" s="82"/>
      <c r="P177" s="82"/>
    </row>
    <row r="178" spans="12:16" x14ac:dyDescent="0.25">
      <c r="L178" s="82"/>
      <c r="M178" s="83"/>
      <c r="N178" s="83"/>
      <c r="O178" s="82"/>
      <c r="P178" s="82"/>
    </row>
    <row r="179" spans="12:16" x14ac:dyDescent="0.25">
      <c r="L179" s="82"/>
      <c r="M179" s="83"/>
      <c r="N179" s="83"/>
      <c r="O179" s="82"/>
      <c r="P179" s="82"/>
    </row>
    <row r="180" spans="12:16" x14ac:dyDescent="0.25">
      <c r="L180" s="82"/>
      <c r="M180" s="83"/>
      <c r="N180" s="83"/>
      <c r="O180" s="82"/>
      <c r="P180" s="82"/>
    </row>
    <row r="181" spans="12:16" x14ac:dyDescent="0.25">
      <c r="L181" s="82"/>
      <c r="M181" s="83"/>
      <c r="N181" s="83"/>
      <c r="O181" s="82"/>
      <c r="P181" s="82"/>
    </row>
    <row r="182" spans="12:16" x14ac:dyDescent="0.25">
      <c r="L182" s="82"/>
      <c r="M182" s="83"/>
      <c r="N182" s="83"/>
      <c r="O182" s="82"/>
      <c r="P182" s="82"/>
    </row>
    <row r="183" spans="12:16" x14ac:dyDescent="0.25">
      <c r="L183" s="82"/>
      <c r="M183" s="83"/>
      <c r="N183" s="83"/>
      <c r="O183" s="82"/>
      <c r="P183" s="82"/>
    </row>
    <row r="184" spans="12:16" x14ac:dyDescent="0.25">
      <c r="L184" s="82"/>
      <c r="M184" s="83"/>
      <c r="N184" s="83"/>
      <c r="O184" s="82"/>
      <c r="P184" s="82"/>
    </row>
    <row r="185" spans="12:16" x14ac:dyDescent="0.25">
      <c r="L185" s="82"/>
      <c r="M185" s="83"/>
      <c r="N185" s="83"/>
      <c r="O185" s="82"/>
      <c r="P185" s="82"/>
    </row>
    <row r="186" spans="12:16" x14ac:dyDescent="0.25">
      <c r="L186" s="82"/>
      <c r="M186" s="83"/>
      <c r="N186" s="83"/>
      <c r="O186" s="82"/>
      <c r="P186" s="82"/>
    </row>
    <row r="187" spans="12:16" x14ac:dyDescent="0.25">
      <c r="L187" s="82"/>
      <c r="M187" s="83"/>
      <c r="N187" s="83"/>
      <c r="O187" s="82"/>
      <c r="P187" s="82"/>
    </row>
    <row r="188" spans="12:16" x14ac:dyDescent="0.25">
      <c r="L188" s="82"/>
      <c r="M188" s="83"/>
      <c r="N188" s="83"/>
      <c r="O188" s="82"/>
      <c r="P188" s="82"/>
    </row>
    <row r="189" spans="12:16" x14ac:dyDescent="0.25">
      <c r="L189" s="82"/>
      <c r="M189" s="83"/>
      <c r="N189" s="83"/>
      <c r="O189" s="82"/>
      <c r="P189" s="82"/>
    </row>
    <row r="190" spans="12:16" x14ac:dyDescent="0.25">
      <c r="L190" s="82"/>
      <c r="M190" s="83"/>
      <c r="N190" s="83"/>
      <c r="O190" s="82"/>
      <c r="P190" s="82"/>
    </row>
    <row r="191" spans="12:16" x14ac:dyDescent="0.25">
      <c r="L191" s="82"/>
      <c r="M191" s="83"/>
      <c r="N191" s="83"/>
      <c r="O191" s="82"/>
      <c r="P191" s="82"/>
    </row>
    <row r="192" spans="12:16" x14ac:dyDescent="0.25">
      <c r="L192" s="82"/>
      <c r="M192" s="83"/>
      <c r="N192" s="83"/>
      <c r="O192" s="82"/>
      <c r="P192" s="82"/>
    </row>
    <row r="193" spans="12:16" x14ac:dyDescent="0.25">
      <c r="L193" s="82"/>
      <c r="M193" s="83"/>
      <c r="N193" s="83"/>
      <c r="O193" s="82"/>
      <c r="P193" s="82"/>
    </row>
    <row r="194" spans="12:16" x14ac:dyDescent="0.25">
      <c r="L194" s="82"/>
      <c r="M194" s="83"/>
      <c r="N194" s="83"/>
      <c r="O194" s="82"/>
      <c r="P194" s="82"/>
    </row>
    <row r="195" spans="12:16" x14ac:dyDescent="0.25">
      <c r="L195" s="82"/>
      <c r="M195" s="83"/>
      <c r="N195" s="83"/>
      <c r="O195" s="82"/>
      <c r="P195" s="82"/>
    </row>
    <row r="196" spans="12:16" x14ac:dyDescent="0.25">
      <c r="L196" s="82"/>
      <c r="M196" s="83"/>
      <c r="N196" s="83"/>
      <c r="O196" s="82"/>
      <c r="P196" s="82"/>
    </row>
    <row r="197" spans="12:16" x14ac:dyDescent="0.25">
      <c r="L197" s="82"/>
      <c r="M197" s="83"/>
      <c r="N197" s="83"/>
      <c r="O197" s="82"/>
      <c r="P197" s="82"/>
    </row>
    <row r="198" spans="12:16" x14ac:dyDescent="0.25">
      <c r="L198" s="82"/>
      <c r="M198" s="83"/>
      <c r="N198" s="83"/>
      <c r="O198" s="82"/>
      <c r="P198" s="82"/>
    </row>
    <row r="199" spans="12:16" x14ac:dyDescent="0.25">
      <c r="L199" s="82"/>
      <c r="M199" s="83"/>
      <c r="N199" s="83"/>
      <c r="O199" s="82"/>
      <c r="P199" s="82"/>
    </row>
    <row r="200" spans="12:16" x14ac:dyDescent="0.25">
      <c r="L200" s="82"/>
      <c r="M200" s="83"/>
      <c r="N200" s="83"/>
      <c r="O200" s="82"/>
      <c r="P200" s="82"/>
    </row>
    <row r="201" spans="12:16" x14ac:dyDescent="0.25">
      <c r="L201" s="82"/>
      <c r="M201" s="83"/>
      <c r="N201" s="83"/>
      <c r="O201" s="82"/>
      <c r="P201" s="82"/>
    </row>
    <row r="202" spans="12:16" x14ac:dyDescent="0.25">
      <c r="L202" s="82"/>
      <c r="M202" s="83"/>
      <c r="N202" s="83"/>
      <c r="O202" s="82"/>
      <c r="P202" s="82"/>
    </row>
    <row r="203" spans="12:16" x14ac:dyDescent="0.25">
      <c r="L203" s="82"/>
      <c r="M203" s="83"/>
      <c r="N203" s="83"/>
      <c r="O203" s="82"/>
      <c r="P203" s="82"/>
    </row>
    <row r="204" spans="12:16" x14ac:dyDescent="0.25">
      <c r="L204" s="82"/>
      <c r="M204" s="83"/>
      <c r="N204" s="83"/>
      <c r="O204" s="82"/>
      <c r="P204" s="82"/>
    </row>
    <row r="205" spans="12:16" x14ac:dyDescent="0.25">
      <c r="L205" s="82"/>
      <c r="M205" s="83"/>
      <c r="N205" s="83"/>
      <c r="O205" s="82"/>
      <c r="P205" s="82"/>
    </row>
    <row r="206" spans="12:16" x14ac:dyDescent="0.25">
      <c r="L206" s="82"/>
      <c r="M206" s="83"/>
      <c r="N206" s="83"/>
      <c r="O206" s="82"/>
      <c r="P206" s="82"/>
    </row>
    <row r="207" spans="12:16" x14ac:dyDescent="0.25">
      <c r="L207" s="82"/>
      <c r="M207" s="83"/>
      <c r="N207" s="83"/>
      <c r="O207" s="82"/>
      <c r="P207" s="82"/>
    </row>
    <row r="208" spans="12:16" x14ac:dyDescent="0.25">
      <c r="L208" s="82"/>
      <c r="M208" s="83"/>
      <c r="N208" s="83"/>
      <c r="O208" s="82"/>
      <c r="P208" s="82"/>
    </row>
    <row r="209" spans="12:16" x14ac:dyDescent="0.25">
      <c r="L209" s="82"/>
      <c r="M209" s="83"/>
      <c r="N209" s="83"/>
      <c r="O209" s="82"/>
      <c r="P209" s="82"/>
    </row>
    <row r="210" spans="12:16" x14ac:dyDescent="0.25">
      <c r="L210" s="82"/>
      <c r="M210" s="83"/>
      <c r="N210" s="83"/>
      <c r="O210" s="82"/>
      <c r="P210" s="82"/>
    </row>
    <row r="211" spans="12:16" x14ac:dyDescent="0.25">
      <c r="L211" s="82"/>
      <c r="M211" s="83"/>
      <c r="N211" s="83"/>
      <c r="O211" s="82"/>
      <c r="P211" s="82"/>
    </row>
    <row r="212" spans="12:16" x14ac:dyDescent="0.25">
      <c r="L212" s="82"/>
      <c r="M212" s="83"/>
      <c r="N212" s="83"/>
      <c r="O212" s="82"/>
      <c r="P212" s="82"/>
    </row>
    <row r="213" spans="12:16" x14ac:dyDescent="0.25">
      <c r="L213" s="82"/>
      <c r="M213" s="83"/>
      <c r="N213" s="83"/>
      <c r="O213" s="82"/>
      <c r="P213" s="82"/>
    </row>
    <row r="214" spans="12:16" x14ac:dyDescent="0.25">
      <c r="L214" s="82"/>
      <c r="M214" s="83"/>
      <c r="N214" s="83"/>
      <c r="O214" s="82"/>
      <c r="P214" s="82"/>
    </row>
    <row r="215" spans="12:16" x14ac:dyDescent="0.25">
      <c r="L215" s="82"/>
      <c r="M215" s="83"/>
      <c r="N215" s="83"/>
      <c r="O215" s="82"/>
      <c r="P215" s="82"/>
    </row>
    <row r="216" spans="12:16" x14ac:dyDescent="0.25">
      <c r="L216" s="82"/>
      <c r="M216" s="83"/>
      <c r="N216" s="83"/>
      <c r="O216" s="82"/>
      <c r="P216" s="82"/>
    </row>
    <row r="217" spans="12:16" x14ac:dyDescent="0.25">
      <c r="L217" s="82"/>
      <c r="M217" s="83"/>
      <c r="N217" s="83"/>
      <c r="O217" s="82"/>
      <c r="P217" s="82"/>
    </row>
    <row r="218" spans="12:16" x14ac:dyDescent="0.25">
      <c r="L218" s="82"/>
      <c r="M218" s="83"/>
      <c r="N218" s="83"/>
      <c r="O218" s="82"/>
      <c r="P218" s="82"/>
    </row>
    <row r="219" spans="12:16" x14ac:dyDescent="0.25">
      <c r="L219" s="82"/>
      <c r="M219" s="83"/>
      <c r="N219" s="83"/>
      <c r="O219" s="82"/>
      <c r="P219" s="82"/>
    </row>
    <row r="220" spans="12:16" x14ac:dyDescent="0.25">
      <c r="L220" s="82"/>
      <c r="M220" s="83"/>
      <c r="N220" s="83"/>
      <c r="O220" s="82"/>
      <c r="P220" s="82"/>
    </row>
    <row r="221" spans="12:16" x14ac:dyDescent="0.25">
      <c r="L221" s="82"/>
      <c r="M221" s="83"/>
      <c r="N221" s="83"/>
      <c r="O221" s="82"/>
      <c r="P221" s="82"/>
    </row>
    <row r="222" spans="12:16" x14ac:dyDescent="0.25">
      <c r="L222" s="82"/>
      <c r="M222" s="83"/>
      <c r="N222" s="83"/>
      <c r="O222" s="82"/>
      <c r="P222" s="82"/>
    </row>
    <row r="223" spans="12:16" x14ac:dyDescent="0.25">
      <c r="L223" s="82"/>
      <c r="M223" s="83"/>
      <c r="N223" s="83"/>
      <c r="O223" s="82"/>
      <c r="P223" s="82"/>
    </row>
    <row r="224" spans="12:16" x14ac:dyDescent="0.25">
      <c r="L224" s="82"/>
      <c r="M224" s="83"/>
      <c r="N224" s="83"/>
      <c r="O224" s="82"/>
      <c r="P224" s="82"/>
    </row>
    <row r="225" spans="12:16" x14ac:dyDescent="0.25">
      <c r="L225" s="82"/>
      <c r="M225" s="83"/>
      <c r="N225" s="83"/>
      <c r="O225" s="82"/>
      <c r="P225" s="82"/>
    </row>
    <row r="226" spans="12:16" x14ac:dyDescent="0.25">
      <c r="L226" s="82"/>
      <c r="M226" s="83"/>
      <c r="N226" s="83"/>
      <c r="O226" s="82"/>
      <c r="P226" s="82"/>
    </row>
    <row r="227" spans="12:16" x14ac:dyDescent="0.25">
      <c r="L227" s="82"/>
      <c r="M227" s="83"/>
      <c r="N227" s="83"/>
      <c r="O227" s="82"/>
      <c r="P227" s="82"/>
    </row>
    <row r="228" spans="12:16" x14ac:dyDescent="0.25">
      <c r="L228" s="82"/>
      <c r="M228" s="83"/>
      <c r="N228" s="83"/>
      <c r="O228" s="82"/>
      <c r="P228" s="82"/>
    </row>
    <row r="229" spans="12:16" x14ac:dyDescent="0.25">
      <c r="L229" s="82"/>
      <c r="M229" s="83"/>
      <c r="N229" s="83"/>
      <c r="O229" s="82"/>
      <c r="P229" s="82"/>
    </row>
    <row r="230" spans="12:16" x14ac:dyDescent="0.25">
      <c r="L230" s="82"/>
      <c r="M230" s="83"/>
      <c r="N230" s="83"/>
      <c r="O230" s="82"/>
      <c r="P230" s="82"/>
    </row>
    <row r="231" spans="12:16" x14ac:dyDescent="0.25">
      <c r="L231" s="82"/>
      <c r="M231" s="83"/>
      <c r="N231" s="83"/>
      <c r="O231" s="82"/>
      <c r="P231" s="82"/>
    </row>
    <row r="232" spans="12:16" x14ac:dyDescent="0.25">
      <c r="L232" s="82"/>
      <c r="M232" s="83"/>
      <c r="N232" s="83"/>
      <c r="O232" s="82"/>
      <c r="P232" s="82"/>
    </row>
    <row r="233" spans="12:16" x14ac:dyDescent="0.25">
      <c r="L233" s="82"/>
      <c r="M233" s="83"/>
      <c r="N233" s="83"/>
      <c r="O233" s="82"/>
      <c r="P233" s="82"/>
    </row>
    <row r="234" spans="12:16" x14ac:dyDescent="0.25">
      <c r="L234" s="82"/>
      <c r="M234" s="83"/>
      <c r="N234" s="83"/>
      <c r="O234" s="82"/>
      <c r="P234" s="82"/>
    </row>
    <row r="235" spans="12:16" x14ac:dyDescent="0.25">
      <c r="L235" s="82"/>
      <c r="M235" s="83"/>
      <c r="N235" s="83"/>
      <c r="O235" s="82"/>
      <c r="P235" s="82"/>
    </row>
    <row r="236" spans="12:16" x14ac:dyDescent="0.25">
      <c r="L236" s="82"/>
      <c r="M236" s="83"/>
      <c r="N236" s="83"/>
      <c r="O236" s="82"/>
      <c r="P236" s="82"/>
    </row>
    <row r="237" spans="12:16" x14ac:dyDescent="0.25">
      <c r="L237" s="82"/>
      <c r="M237" s="83"/>
      <c r="N237" s="83"/>
      <c r="O237" s="82"/>
      <c r="P237" s="82"/>
    </row>
    <row r="238" spans="12:16" x14ac:dyDescent="0.25">
      <c r="L238" s="82"/>
      <c r="M238" s="83"/>
      <c r="N238" s="83"/>
      <c r="O238" s="82"/>
      <c r="P238" s="82"/>
    </row>
    <row r="239" spans="12:16" x14ac:dyDescent="0.25">
      <c r="L239" s="82"/>
      <c r="M239" s="83"/>
      <c r="N239" s="83"/>
      <c r="O239" s="82"/>
      <c r="P239" s="82"/>
    </row>
    <row r="240" spans="12:16" x14ac:dyDescent="0.25">
      <c r="L240" s="82"/>
      <c r="M240" s="83"/>
      <c r="N240" s="83"/>
      <c r="O240" s="82"/>
      <c r="P240" s="82"/>
    </row>
    <row r="241" spans="12:16" x14ac:dyDescent="0.25">
      <c r="L241" s="82"/>
      <c r="M241" s="83"/>
      <c r="N241" s="83"/>
      <c r="O241" s="82"/>
      <c r="P241" s="82"/>
    </row>
    <row r="242" spans="12:16" x14ac:dyDescent="0.25">
      <c r="L242" s="82"/>
      <c r="M242" s="83"/>
      <c r="N242" s="83"/>
      <c r="O242" s="82"/>
      <c r="P242" s="82"/>
    </row>
    <row r="243" spans="12:16" x14ac:dyDescent="0.25">
      <c r="L243" s="82"/>
      <c r="M243" s="83"/>
      <c r="N243" s="83"/>
      <c r="O243" s="82"/>
      <c r="P243" s="82"/>
    </row>
    <row r="244" spans="12:16" x14ac:dyDescent="0.25">
      <c r="L244" s="82"/>
      <c r="M244" s="83"/>
      <c r="N244" s="83"/>
      <c r="O244" s="82"/>
      <c r="P244" s="82"/>
    </row>
    <row r="245" spans="12:16" x14ac:dyDescent="0.25">
      <c r="L245" s="82"/>
      <c r="M245" s="83"/>
      <c r="N245" s="83"/>
      <c r="O245" s="82"/>
      <c r="P245" s="82"/>
    </row>
    <row r="246" spans="12:16" x14ac:dyDescent="0.25">
      <c r="L246" s="82"/>
      <c r="M246" s="83"/>
      <c r="N246" s="83"/>
      <c r="O246" s="82"/>
      <c r="P246" s="82"/>
    </row>
    <row r="247" spans="12:16" x14ac:dyDescent="0.25">
      <c r="L247" s="82"/>
      <c r="M247" s="83"/>
      <c r="N247" s="83"/>
      <c r="O247" s="82"/>
      <c r="P247" s="82"/>
    </row>
    <row r="248" spans="12:16" x14ac:dyDescent="0.25">
      <c r="L248" s="82"/>
      <c r="M248" s="83"/>
      <c r="N248" s="83"/>
      <c r="O248" s="82"/>
      <c r="P248" s="82"/>
    </row>
    <row r="249" spans="12:16" x14ac:dyDescent="0.25">
      <c r="L249" s="82"/>
      <c r="M249" s="83"/>
      <c r="N249" s="83"/>
      <c r="O249" s="82"/>
      <c r="P249" s="82"/>
    </row>
    <row r="250" spans="12:16" x14ac:dyDescent="0.25">
      <c r="L250" s="82"/>
      <c r="M250" s="83"/>
      <c r="N250" s="83"/>
      <c r="O250" s="82"/>
      <c r="P250" s="82"/>
    </row>
    <row r="251" spans="12:16" x14ac:dyDescent="0.25">
      <c r="L251" s="82"/>
      <c r="M251" s="83"/>
      <c r="N251" s="83"/>
      <c r="O251" s="82"/>
      <c r="P251" s="82"/>
    </row>
    <row r="252" spans="12:16" x14ac:dyDescent="0.25">
      <c r="L252" s="82"/>
      <c r="M252" s="83"/>
      <c r="N252" s="83"/>
      <c r="O252" s="82"/>
      <c r="P252" s="82"/>
    </row>
    <row r="253" spans="12:16" x14ac:dyDescent="0.25">
      <c r="L253" s="82"/>
      <c r="M253" s="83"/>
      <c r="N253" s="83"/>
      <c r="O253" s="82"/>
      <c r="P253" s="82"/>
    </row>
    <row r="254" spans="12:16" x14ac:dyDescent="0.25">
      <c r="L254" s="82"/>
      <c r="M254" s="83"/>
      <c r="N254" s="83"/>
      <c r="O254" s="82"/>
      <c r="P254" s="82"/>
    </row>
    <row r="255" spans="12:16" x14ac:dyDescent="0.25">
      <c r="L255" s="82"/>
      <c r="M255" s="83"/>
      <c r="N255" s="83"/>
      <c r="O255" s="82"/>
      <c r="P255" s="82"/>
    </row>
    <row r="256" spans="12:16" x14ac:dyDescent="0.25">
      <c r="L256" s="82"/>
      <c r="M256" s="83"/>
      <c r="N256" s="83"/>
      <c r="O256" s="82"/>
      <c r="P256" s="82"/>
    </row>
    <row r="257" spans="12:16" x14ac:dyDescent="0.25">
      <c r="L257" s="82"/>
      <c r="M257" s="83"/>
      <c r="N257" s="83"/>
      <c r="O257" s="82"/>
      <c r="P257" s="82"/>
    </row>
    <row r="258" spans="12:16" x14ac:dyDescent="0.25">
      <c r="L258" s="82"/>
      <c r="M258" s="83"/>
      <c r="N258" s="83"/>
      <c r="O258" s="82"/>
      <c r="P258" s="82"/>
    </row>
    <row r="259" spans="12:16" x14ac:dyDescent="0.25">
      <c r="L259" s="82"/>
      <c r="M259" s="83"/>
      <c r="N259" s="83"/>
      <c r="O259" s="82"/>
      <c r="P259" s="82"/>
    </row>
    <row r="260" spans="12:16" x14ac:dyDescent="0.25">
      <c r="L260" s="82"/>
      <c r="M260" s="83"/>
      <c r="N260" s="83"/>
      <c r="O260" s="82"/>
      <c r="P260" s="82"/>
    </row>
    <row r="261" spans="12:16" x14ac:dyDescent="0.25">
      <c r="L261" s="82"/>
      <c r="M261" s="83"/>
      <c r="N261" s="83"/>
      <c r="O261" s="82"/>
      <c r="P261" s="82"/>
    </row>
    <row r="262" spans="12:16" x14ac:dyDescent="0.25">
      <c r="L262" s="82"/>
      <c r="M262" s="83"/>
      <c r="N262" s="83"/>
      <c r="O262" s="82"/>
      <c r="P262" s="82"/>
    </row>
    <row r="263" spans="12:16" x14ac:dyDescent="0.25">
      <c r="L263" s="82"/>
      <c r="M263" s="83"/>
      <c r="N263" s="83"/>
      <c r="O263" s="82"/>
      <c r="P263" s="82"/>
    </row>
    <row r="264" spans="12:16" x14ac:dyDescent="0.25">
      <c r="L264" s="82"/>
      <c r="M264" s="83"/>
      <c r="N264" s="83"/>
      <c r="O264" s="82"/>
      <c r="P264" s="82"/>
    </row>
    <row r="265" spans="12:16" x14ac:dyDescent="0.25">
      <c r="L265" s="82"/>
      <c r="M265" s="83"/>
      <c r="N265" s="83"/>
      <c r="O265" s="82"/>
      <c r="P265" s="82"/>
    </row>
    <row r="266" spans="12:16" x14ac:dyDescent="0.25">
      <c r="L266" s="82"/>
      <c r="M266" s="83"/>
      <c r="N266" s="83"/>
      <c r="O266" s="82"/>
      <c r="P266" s="82"/>
    </row>
    <row r="267" spans="12:16" x14ac:dyDescent="0.25">
      <c r="L267" s="82"/>
      <c r="M267" s="83"/>
      <c r="N267" s="83"/>
      <c r="O267" s="82"/>
      <c r="P267" s="82"/>
    </row>
    <row r="268" spans="12:16" x14ac:dyDescent="0.25">
      <c r="L268" s="82"/>
      <c r="M268" s="83"/>
      <c r="N268" s="83"/>
      <c r="O268" s="82"/>
      <c r="P268" s="82"/>
    </row>
    <row r="269" spans="12:16" x14ac:dyDescent="0.25">
      <c r="L269" s="82"/>
      <c r="M269" s="83"/>
      <c r="N269" s="83"/>
      <c r="O269" s="82"/>
      <c r="P269" s="82"/>
    </row>
    <row r="270" spans="12:16" x14ac:dyDescent="0.25">
      <c r="L270" s="82"/>
      <c r="M270" s="83"/>
      <c r="N270" s="83"/>
      <c r="O270" s="82"/>
      <c r="P270" s="82"/>
    </row>
    <row r="271" spans="12:16" x14ac:dyDescent="0.25">
      <c r="L271" s="82"/>
      <c r="M271" s="83"/>
      <c r="N271" s="83"/>
      <c r="O271" s="82"/>
      <c r="P271" s="82"/>
    </row>
    <row r="272" spans="12:16" x14ac:dyDescent="0.25">
      <c r="L272" s="82"/>
      <c r="M272" s="83"/>
      <c r="N272" s="83"/>
      <c r="O272" s="82"/>
      <c r="P272" s="82"/>
    </row>
    <row r="273" spans="12:16" x14ac:dyDescent="0.25">
      <c r="L273" s="82"/>
      <c r="M273" s="83"/>
      <c r="N273" s="83"/>
      <c r="O273" s="82"/>
      <c r="P273" s="82"/>
    </row>
    <row r="274" spans="12:16" x14ac:dyDescent="0.25">
      <c r="L274" s="82"/>
      <c r="M274" s="83"/>
      <c r="N274" s="83"/>
      <c r="O274" s="82"/>
      <c r="P274" s="82"/>
    </row>
    <row r="275" spans="12:16" x14ac:dyDescent="0.25">
      <c r="L275" s="82"/>
      <c r="M275" s="83"/>
      <c r="N275" s="83"/>
      <c r="O275" s="82"/>
      <c r="P275" s="82"/>
    </row>
    <row r="276" spans="12:16" x14ac:dyDescent="0.25">
      <c r="L276" s="82"/>
      <c r="M276" s="83"/>
      <c r="N276" s="83"/>
      <c r="O276" s="82"/>
      <c r="P276" s="82"/>
    </row>
    <row r="277" spans="12:16" x14ac:dyDescent="0.25">
      <c r="L277" s="82"/>
      <c r="M277" s="83"/>
      <c r="N277" s="83"/>
      <c r="O277" s="82"/>
      <c r="P277" s="82"/>
    </row>
    <row r="278" spans="12:16" x14ac:dyDescent="0.25">
      <c r="L278" s="82"/>
      <c r="M278" s="83"/>
      <c r="N278" s="83"/>
      <c r="O278" s="82"/>
      <c r="P278" s="82"/>
    </row>
    <row r="279" spans="12:16" x14ac:dyDescent="0.25">
      <c r="L279" s="82"/>
      <c r="M279" s="83"/>
      <c r="N279" s="83"/>
      <c r="O279" s="82"/>
      <c r="P279" s="82"/>
    </row>
    <row r="280" spans="12:16" x14ac:dyDescent="0.25">
      <c r="L280" s="82"/>
      <c r="M280" s="83"/>
      <c r="N280" s="83"/>
      <c r="O280" s="82"/>
      <c r="P280" s="82"/>
    </row>
    <row r="281" spans="12:16" x14ac:dyDescent="0.25">
      <c r="L281" s="82"/>
      <c r="M281" s="83"/>
      <c r="N281" s="83"/>
      <c r="O281" s="82"/>
      <c r="P281" s="82"/>
    </row>
    <row r="282" spans="12:16" x14ac:dyDescent="0.25">
      <c r="L282" s="82"/>
      <c r="M282" s="83"/>
      <c r="N282" s="83"/>
      <c r="O282" s="82"/>
      <c r="P282" s="82"/>
    </row>
    <row r="283" spans="12:16" x14ac:dyDescent="0.25">
      <c r="L283" s="82"/>
      <c r="M283" s="83"/>
      <c r="N283" s="83"/>
      <c r="O283" s="82"/>
      <c r="P283" s="82"/>
    </row>
    <row r="284" spans="12:16" x14ac:dyDescent="0.25">
      <c r="L284" s="82"/>
      <c r="M284" s="83"/>
      <c r="N284" s="83"/>
      <c r="O284" s="82"/>
      <c r="P284" s="82"/>
    </row>
    <row r="285" spans="12:16" x14ac:dyDescent="0.25">
      <c r="L285" s="82"/>
      <c r="M285" s="83"/>
      <c r="N285" s="83"/>
      <c r="O285" s="82"/>
      <c r="P285" s="82"/>
    </row>
    <row r="286" spans="12:16" x14ac:dyDescent="0.25">
      <c r="L286" s="82"/>
      <c r="M286" s="83"/>
      <c r="N286" s="83"/>
      <c r="O286" s="82"/>
      <c r="P286" s="82"/>
    </row>
    <row r="287" spans="12:16" x14ac:dyDescent="0.25">
      <c r="L287" s="82"/>
      <c r="M287" s="83"/>
      <c r="N287" s="83"/>
      <c r="O287" s="82"/>
      <c r="P287" s="82"/>
    </row>
    <row r="288" spans="12:16" x14ac:dyDescent="0.25">
      <c r="L288" s="82"/>
      <c r="M288" s="83"/>
      <c r="N288" s="83"/>
      <c r="O288" s="82"/>
      <c r="P288" s="82"/>
    </row>
    <row r="289" spans="12:16" x14ac:dyDescent="0.25">
      <c r="L289" s="82"/>
      <c r="M289" s="83"/>
      <c r="N289" s="83"/>
      <c r="O289" s="82"/>
      <c r="P289" s="82"/>
    </row>
    <row r="290" spans="12:16" x14ac:dyDescent="0.25">
      <c r="L290" s="82"/>
      <c r="M290" s="83"/>
      <c r="N290" s="83"/>
      <c r="O290" s="82"/>
      <c r="P290" s="82"/>
    </row>
    <row r="291" spans="12:16" x14ac:dyDescent="0.25">
      <c r="L291" s="82"/>
      <c r="M291" s="83"/>
      <c r="N291" s="83"/>
      <c r="O291" s="82"/>
      <c r="P291" s="82"/>
    </row>
    <row r="292" spans="12:16" x14ac:dyDescent="0.25">
      <c r="L292" s="82"/>
      <c r="M292" s="83"/>
      <c r="N292" s="83"/>
      <c r="O292" s="82"/>
      <c r="P292" s="82"/>
    </row>
    <row r="293" spans="12:16" x14ac:dyDescent="0.25">
      <c r="L293" s="82"/>
      <c r="M293" s="83"/>
      <c r="N293" s="83"/>
      <c r="O293" s="82"/>
      <c r="P293" s="82"/>
    </row>
    <row r="294" spans="12:16" x14ac:dyDescent="0.25">
      <c r="L294" s="82"/>
      <c r="M294" s="83"/>
      <c r="N294" s="83"/>
      <c r="O294" s="82"/>
      <c r="P294" s="82"/>
    </row>
    <row r="295" spans="12:16" x14ac:dyDescent="0.25">
      <c r="L295" s="82"/>
      <c r="M295" s="83"/>
      <c r="N295" s="83"/>
      <c r="O295" s="82"/>
      <c r="P295" s="82"/>
    </row>
    <row r="296" spans="12:16" x14ac:dyDescent="0.25">
      <c r="L296" s="82"/>
      <c r="M296" s="83"/>
      <c r="N296" s="83"/>
      <c r="O296" s="82"/>
      <c r="P296" s="82"/>
    </row>
    <row r="297" spans="12:16" x14ac:dyDescent="0.25">
      <c r="L297" s="82"/>
      <c r="M297" s="83"/>
      <c r="N297" s="83"/>
      <c r="O297" s="82"/>
      <c r="P297" s="82"/>
    </row>
    <row r="298" spans="12:16" x14ac:dyDescent="0.25">
      <c r="L298" s="82"/>
      <c r="M298" s="83"/>
      <c r="N298" s="83"/>
      <c r="O298" s="82"/>
      <c r="P298" s="82"/>
    </row>
    <row r="299" spans="12:16" x14ac:dyDescent="0.25">
      <c r="L299" s="82"/>
      <c r="M299" s="83"/>
      <c r="N299" s="83"/>
      <c r="O299" s="82"/>
      <c r="P299" s="82"/>
    </row>
    <row r="300" spans="12:16" x14ac:dyDescent="0.25">
      <c r="L300" s="82"/>
      <c r="M300" s="83"/>
      <c r="N300" s="83"/>
      <c r="O300" s="82"/>
      <c r="P300" s="82"/>
    </row>
    <row r="301" spans="12:16" x14ac:dyDescent="0.25">
      <c r="L301" s="82"/>
      <c r="M301" s="83"/>
      <c r="N301" s="83"/>
      <c r="O301" s="82"/>
      <c r="P301" s="82"/>
    </row>
    <row r="302" spans="12:16" x14ac:dyDescent="0.25">
      <c r="L302" s="82"/>
      <c r="M302" s="83"/>
      <c r="N302" s="83"/>
      <c r="O302" s="82"/>
      <c r="P302" s="82"/>
    </row>
    <row r="303" spans="12:16" x14ac:dyDescent="0.25">
      <c r="L303" s="82"/>
      <c r="M303" s="83"/>
      <c r="N303" s="83"/>
      <c r="O303" s="82"/>
      <c r="P303" s="82"/>
    </row>
    <row r="304" spans="12:16" x14ac:dyDescent="0.25">
      <c r="L304" s="82"/>
      <c r="M304" s="83"/>
      <c r="N304" s="83"/>
      <c r="O304" s="82"/>
      <c r="P304" s="82"/>
    </row>
    <row r="305" spans="12:16" x14ac:dyDescent="0.25">
      <c r="L305" s="82"/>
      <c r="M305" s="83"/>
      <c r="N305" s="83"/>
      <c r="O305" s="82"/>
      <c r="P305" s="82"/>
    </row>
    <row r="306" spans="12:16" x14ac:dyDescent="0.25">
      <c r="L306" s="82"/>
      <c r="M306" s="83"/>
      <c r="N306" s="83"/>
      <c r="O306" s="82"/>
      <c r="P306" s="82"/>
    </row>
    <row r="307" spans="12:16" x14ac:dyDescent="0.25">
      <c r="L307" s="82"/>
      <c r="M307" s="83"/>
      <c r="N307" s="83"/>
      <c r="O307" s="82"/>
      <c r="P307" s="82"/>
    </row>
    <row r="308" spans="12:16" x14ac:dyDescent="0.25">
      <c r="L308" s="82"/>
      <c r="M308" s="83"/>
      <c r="N308" s="83"/>
      <c r="O308" s="82"/>
      <c r="P308" s="82"/>
    </row>
    <row r="309" spans="12:16" x14ac:dyDescent="0.25">
      <c r="L309" s="82"/>
      <c r="M309" s="83"/>
      <c r="N309" s="83"/>
      <c r="O309" s="82"/>
      <c r="P309" s="82"/>
    </row>
    <row r="310" spans="12:16" x14ac:dyDescent="0.25">
      <c r="L310" s="82"/>
      <c r="M310" s="83"/>
      <c r="N310" s="83"/>
      <c r="O310" s="82"/>
      <c r="P310" s="82"/>
    </row>
    <row r="311" spans="12:16" x14ac:dyDescent="0.25">
      <c r="L311" s="82"/>
      <c r="M311" s="83"/>
      <c r="N311" s="83"/>
      <c r="O311" s="82"/>
      <c r="P311" s="82"/>
    </row>
    <row r="312" spans="12:16" x14ac:dyDescent="0.25">
      <c r="L312" s="82"/>
      <c r="M312" s="83"/>
      <c r="N312" s="83"/>
      <c r="O312" s="82"/>
      <c r="P312" s="82"/>
    </row>
    <row r="313" spans="12:16" x14ac:dyDescent="0.25">
      <c r="L313" s="82"/>
      <c r="M313" s="83"/>
      <c r="N313" s="83"/>
      <c r="O313" s="82"/>
      <c r="P313" s="82"/>
    </row>
    <row r="314" spans="12:16" x14ac:dyDescent="0.25">
      <c r="L314" s="82"/>
      <c r="M314" s="83"/>
      <c r="N314" s="83"/>
      <c r="O314" s="82"/>
      <c r="P314" s="82"/>
    </row>
    <row r="315" spans="12:16" x14ac:dyDescent="0.25">
      <c r="L315" s="82"/>
      <c r="M315" s="83"/>
      <c r="N315" s="83"/>
      <c r="O315" s="82"/>
      <c r="P315" s="82"/>
    </row>
    <row r="316" spans="12:16" x14ac:dyDescent="0.25">
      <c r="L316" s="82"/>
      <c r="M316" s="83"/>
      <c r="N316" s="83"/>
      <c r="O316" s="82"/>
      <c r="P316" s="82"/>
    </row>
    <row r="317" spans="12:16" x14ac:dyDescent="0.25">
      <c r="L317" s="82"/>
      <c r="M317" s="83"/>
      <c r="N317" s="83"/>
      <c r="O317" s="82"/>
      <c r="P317" s="82"/>
    </row>
    <row r="318" spans="12:16" x14ac:dyDescent="0.25">
      <c r="L318" s="82"/>
      <c r="M318" s="83"/>
      <c r="N318" s="83"/>
      <c r="O318" s="82"/>
      <c r="P318" s="82"/>
    </row>
    <row r="319" spans="12:16" x14ac:dyDescent="0.25">
      <c r="L319" s="82"/>
      <c r="M319" s="83"/>
      <c r="N319" s="83"/>
      <c r="O319" s="82"/>
      <c r="P319" s="82"/>
    </row>
    <row r="320" spans="12:16" x14ac:dyDescent="0.25">
      <c r="L320" s="82"/>
      <c r="M320" s="83"/>
      <c r="N320" s="83"/>
      <c r="O320" s="82"/>
      <c r="P320" s="82"/>
    </row>
    <row r="321" spans="12:16" x14ac:dyDescent="0.25">
      <c r="L321" s="82"/>
      <c r="M321" s="83"/>
      <c r="N321" s="83"/>
      <c r="O321" s="82"/>
      <c r="P321" s="82"/>
    </row>
    <row r="322" spans="12:16" x14ac:dyDescent="0.25">
      <c r="L322" s="82"/>
      <c r="M322" s="83"/>
      <c r="N322" s="83"/>
      <c r="O322" s="82"/>
      <c r="P322" s="82"/>
    </row>
    <row r="323" spans="12:16" x14ac:dyDescent="0.25">
      <c r="L323" s="82"/>
      <c r="M323" s="83"/>
      <c r="N323" s="83"/>
      <c r="O323" s="82"/>
      <c r="P323" s="82"/>
    </row>
    <row r="324" spans="12:16" x14ac:dyDescent="0.25">
      <c r="L324" s="82"/>
      <c r="M324" s="83"/>
      <c r="N324" s="83"/>
      <c r="O324" s="82"/>
      <c r="P324" s="82"/>
    </row>
    <row r="325" spans="12:16" x14ac:dyDescent="0.25">
      <c r="L325" s="82"/>
      <c r="M325" s="83"/>
      <c r="N325" s="83"/>
      <c r="O325" s="82"/>
      <c r="P325" s="82"/>
    </row>
    <row r="326" spans="12:16" x14ac:dyDescent="0.25">
      <c r="L326" s="82"/>
      <c r="M326" s="83"/>
      <c r="N326" s="83"/>
      <c r="O326" s="82"/>
      <c r="P326" s="82"/>
    </row>
    <row r="327" spans="12:16" x14ac:dyDescent="0.25">
      <c r="L327" s="82"/>
      <c r="M327" s="83"/>
      <c r="N327" s="83"/>
      <c r="O327" s="82"/>
      <c r="P327" s="82"/>
    </row>
    <row r="328" spans="12:16" x14ac:dyDescent="0.25">
      <c r="L328" s="82"/>
      <c r="M328" s="83"/>
      <c r="N328" s="83"/>
      <c r="O328" s="82"/>
      <c r="P328" s="82"/>
    </row>
    <row r="329" spans="12:16" x14ac:dyDescent="0.25">
      <c r="L329" s="82"/>
      <c r="M329" s="83"/>
      <c r="N329" s="83"/>
      <c r="O329" s="82"/>
      <c r="P329" s="82"/>
    </row>
    <row r="330" spans="12:16" x14ac:dyDescent="0.25">
      <c r="L330" s="82"/>
      <c r="M330" s="83"/>
      <c r="N330" s="83"/>
      <c r="O330" s="82"/>
      <c r="P330" s="82"/>
    </row>
    <row r="331" spans="12:16" x14ac:dyDescent="0.25">
      <c r="L331" s="82"/>
      <c r="M331" s="83"/>
      <c r="N331" s="83"/>
      <c r="O331" s="82"/>
      <c r="P331" s="82"/>
    </row>
    <row r="332" spans="12:16" x14ac:dyDescent="0.25">
      <c r="L332" s="82"/>
      <c r="M332" s="83"/>
      <c r="N332" s="83"/>
      <c r="O332" s="82"/>
      <c r="P332" s="82"/>
    </row>
    <row r="333" spans="12:16" x14ac:dyDescent="0.25">
      <c r="L333" s="82"/>
      <c r="M333" s="83"/>
      <c r="N333" s="83"/>
      <c r="O333" s="82"/>
      <c r="P333" s="82"/>
    </row>
    <row r="334" spans="12:16" x14ac:dyDescent="0.25">
      <c r="L334" s="82"/>
      <c r="M334" s="83"/>
      <c r="N334" s="83"/>
      <c r="O334" s="82"/>
      <c r="P334" s="82"/>
    </row>
    <row r="335" spans="12:16" x14ac:dyDescent="0.25">
      <c r="L335" s="82"/>
      <c r="M335" s="83"/>
      <c r="N335" s="83"/>
      <c r="O335" s="82"/>
      <c r="P335" s="82"/>
    </row>
    <row r="336" spans="12:16" x14ac:dyDescent="0.25">
      <c r="L336" s="82"/>
      <c r="M336" s="83"/>
      <c r="N336" s="83"/>
      <c r="O336" s="82"/>
      <c r="P336" s="82"/>
    </row>
    <row r="337" spans="12:16" x14ac:dyDescent="0.25">
      <c r="L337" s="82"/>
      <c r="M337" s="83"/>
      <c r="N337" s="83"/>
      <c r="O337" s="82"/>
      <c r="P337" s="82"/>
    </row>
    <row r="338" spans="12:16" x14ac:dyDescent="0.25">
      <c r="L338" s="82"/>
      <c r="M338" s="83"/>
      <c r="N338" s="83"/>
      <c r="O338" s="82"/>
      <c r="P338" s="82"/>
    </row>
    <row r="339" spans="12:16" x14ac:dyDescent="0.25">
      <c r="L339" s="82"/>
      <c r="M339" s="83"/>
      <c r="N339" s="83"/>
      <c r="O339" s="82"/>
      <c r="P339" s="82"/>
    </row>
    <row r="340" spans="12:16" x14ac:dyDescent="0.25">
      <c r="L340" s="82"/>
      <c r="M340" s="83"/>
      <c r="N340" s="83"/>
      <c r="O340" s="82"/>
      <c r="P340" s="82"/>
    </row>
    <row r="341" spans="12:16" x14ac:dyDescent="0.25">
      <c r="L341" s="82"/>
      <c r="M341" s="83"/>
      <c r="N341" s="83"/>
      <c r="O341" s="82"/>
      <c r="P341" s="82"/>
    </row>
    <row r="342" spans="12:16" x14ac:dyDescent="0.25">
      <c r="L342" s="82"/>
      <c r="M342" s="83"/>
      <c r="N342" s="83"/>
      <c r="O342" s="82"/>
      <c r="P342" s="82"/>
    </row>
    <row r="343" spans="12:16" x14ac:dyDescent="0.25">
      <c r="L343" s="82"/>
      <c r="M343" s="83"/>
      <c r="N343" s="83"/>
      <c r="O343" s="82"/>
      <c r="P343" s="82"/>
    </row>
    <row r="344" spans="12:16" x14ac:dyDescent="0.25">
      <c r="L344" s="82"/>
      <c r="M344" s="83"/>
      <c r="N344" s="83"/>
      <c r="O344" s="82"/>
      <c r="P344" s="82"/>
    </row>
    <row r="345" spans="12:16" x14ac:dyDescent="0.25">
      <c r="L345" s="82"/>
      <c r="M345" s="83"/>
      <c r="N345" s="83"/>
      <c r="O345" s="82"/>
      <c r="P345" s="82"/>
    </row>
    <row r="346" spans="12:16" x14ac:dyDescent="0.25">
      <c r="L346" s="82"/>
      <c r="M346" s="83"/>
      <c r="N346" s="83"/>
      <c r="O346" s="82"/>
      <c r="P346" s="82"/>
    </row>
    <row r="347" spans="12:16" x14ac:dyDescent="0.25">
      <c r="L347" s="82"/>
      <c r="M347" s="83"/>
      <c r="N347" s="83"/>
      <c r="O347" s="82"/>
      <c r="P347" s="82"/>
    </row>
    <row r="348" spans="12:16" x14ac:dyDescent="0.25">
      <c r="L348" s="82"/>
      <c r="M348" s="83"/>
      <c r="N348" s="83"/>
      <c r="O348" s="82"/>
      <c r="P348" s="82"/>
    </row>
    <row r="349" spans="12:16" x14ac:dyDescent="0.25">
      <c r="L349" s="82"/>
      <c r="M349" s="83"/>
      <c r="N349" s="83"/>
      <c r="O349" s="82"/>
      <c r="P349" s="82"/>
    </row>
    <row r="350" spans="12:16" x14ac:dyDescent="0.25">
      <c r="L350" s="82"/>
      <c r="M350" s="83"/>
      <c r="N350" s="83"/>
      <c r="O350" s="82"/>
      <c r="P350" s="82"/>
    </row>
    <row r="351" spans="12:16" x14ac:dyDescent="0.25">
      <c r="L351" s="82"/>
      <c r="M351" s="83"/>
      <c r="N351" s="83"/>
      <c r="O351" s="82"/>
      <c r="P351" s="82"/>
    </row>
    <row r="352" spans="12:16" x14ac:dyDescent="0.25">
      <c r="L352" s="82"/>
      <c r="M352" s="83"/>
      <c r="N352" s="83"/>
      <c r="O352" s="82"/>
      <c r="P352" s="82"/>
    </row>
    <row r="353" spans="12:16" x14ac:dyDescent="0.25">
      <c r="L353" s="82"/>
      <c r="M353" s="83"/>
      <c r="N353" s="83"/>
      <c r="O353" s="82"/>
      <c r="P353" s="82"/>
    </row>
    <row r="354" spans="12:16" x14ac:dyDescent="0.25">
      <c r="L354" s="82"/>
      <c r="M354" s="83"/>
      <c r="N354" s="83"/>
      <c r="O354" s="82"/>
      <c r="P354" s="82"/>
    </row>
    <row r="355" spans="12:16" x14ac:dyDescent="0.25">
      <c r="L355" s="82"/>
      <c r="M355" s="83"/>
      <c r="N355" s="83"/>
      <c r="O355" s="82"/>
      <c r="P355" s="82"/>
    </row>
    <row r="356" spans="12:16" x14ac:dyDescent="0.25">
      <c r="L356" s="82"/>
      <c r="M356" s="83"/>
      <c r="N356" s="83"/>
      <c r="O356" s="82"/>
      <c r="P356" s="82"/>
    </row>
    <row r="357" spans="12:16" x14ac:dyDescent="0.25">
      <c r="L357" s="82"/>
      <c r="M357" s="83"/>
      <c r="N357" s="83"/>
      <c r="O357" s="82"/>
      <c r="P357" s="82"/>
    </row>
    <row r="358" spans="12:16" x14ac:dyDescent="0.25">
      <c r="L358" s="82"/>
      <c r="M358" s="83"/>
      <c r="N358" s="83"/>
      <c r="O358" s="82"/>
      <c r="P358" s="82"/>
    </row>
    <row r="359" spans="12:16" x14ac:dyDescent="0.25">
      <c r="L359" s="82"/>
      <c r="M359" s="83"/>
      <c r="N359" s="83"/>
      <c r="O359" s="82"/>
      <c r="P359" s="82"/>
    </row>
    <row r="360" spans="12:16" x14ac:dyDescent="0.25">
      <c r="L360" s="82"/>
      <c r="M360" s="83"/>
      <c r="N360" s="83"/>
      <c r="O360" s="82"/>
      <c r="P360" s="82"/>
    </row>
    <row r="361" spans="12:16" x14ac:dyDescent="0.25">
      <c r="L361" s="82"/>
      <c r="M361" s="83"/>
      <c r="N361" s="83"/>
      <c r="O361" s="82"/>
      <c r="P361" s="82"/>
    </row>
    <row r="362" spans="12:16" x14ac:dyDescent="0.25">
      <c r="L362" s="82"/>
      <c r="M362" s="83"/>
      <c r="N362" s="83"/>
      <c r="O362" s="82"/>
      <c r="P362" s="82"/>
    </row>
    <row r="363" spans="12:16" x14ac:dyDescent="0.25">
      <c r="L363" s="82"/>
      <c r="M363" s="83"/>
      <c r="N363" s="83"/>
      <c r="O363" s="82"/>
      <c r="P363" s="82"/>
    </row>
    <row r="364" spans="12:16" x14ac:dyDescent="0.25">
      <c r="L364" s="82"/>
      <c r="M364" s="83"/>
      <c r="N364" s="83"/>
      <c r="O364" s="82"/>
      <c r="P364" s="82"/>
    </row>
    <row r="365" spans="12:16" x14ac:dyDescent="0.25">
      <c r="L365" s="82"/>
      <c r="M365" s="83"/>
      <c r="N365" s="83"/>
      <c r="O365" s="82"/>
      <c r="P365" s="82"/>
    </row>
    <row r="366" spans="12:16" x14ac:dyDescent="0.25">
      <c r="L366" s="82"/>
      <c r="M366" s="83"/>
      <c r="N366" s="83"/>
      <c r="O366" s="82"/>
      <c r="P366" s="82"/>
    </row>
    <row r="367" spans="12:16" x14ac:dyDescent="0.25">
      <c r="L367" s="82"/>
      <c r="M367" s="83"/>
      <c r="N367" s="83"/>
      <c r="O367" s="82"/>
      <c r="P367" s="82"/>
    </row>
    <row r="368" spans="12:16" x14ac:dyDescent="0.25">
      <c r="L368" s="82"/>
      <c r="M368" s="83"/>
      <c r="N368" s="83"/>
      <c r="O368" s="82"/>
      <c r="P368" s="82"/>
    </row>
    <row r="369" spans="12:16" x14ac:dyDescent="0.25">
      <c r="L369" s="82"/>
      <c r="M369" s="83"/>
      <c r="N369" s="83"/>
      <c r="O369" s="82"/>
      <c r="P369" s="82"/>
    </row>
    <row r="370" spans="12:16" x14ac:dyDescent="0.25">
      <c r="L370" s="82"/>
      <c r="M370" s="83"/>
      <c r="N370" s="83"/>
      <c r="O370" s="82"/>
      <c r="P370" s="82"/>
    </row>
    <row r="371" spans="12:16" x14ac:dyDescent="0.25">
      <c r="L371" s="82"/>
      <c r="M371" s="83"/>
      <c r="N371" s="83"/>
      <c r="O371" s="82"/>
      <c r="P371" s="82"/>
    </row>
    <row r="372" spans="12:16" x14ac:dyDescent="0.25">
      <c r="L372" s="82"/>
      <c r="M372" s="83"/>
      <c r="N372" s="83"/>
      <c r="O372" s="82"/>
      <c r="P372" s="82"/>
    </row>
    <row r="373" spans="12:16" x14ac:dyDescent="0.25">
      <c r="L373" s="82"/>
      <c r="M373" s="83"/>
      <c r="N373" s="83"/>
      <c r="O373" s="82"/>
      <c r="P373" s="82"/>
    </row>
    <row r="374" spans="12:16" x14ac:dyDescent="0.25">
      <c r="L374" s="82"/>
      <c r="M374" s="83"/>
      <c r="N374" s="83"/>
      <c r="O374" s="82"/>
      <c r="P374" s="82"/>
    </row>
    <row r="375" spans="12:16" x14ac:dyDescent="0.25">
      <c r="L375" s="82"/>
      <c r="M375" s="83"/>
      <c r="N375" s="83"/>
      <c r="O375" s="82"/>
      <c r="P375" s="82"/>
    </row>
    <row r="376" spans="12:16" x14ac:dyDescent="0.25">
      <c r="L376" s="82"/>
      <c r="M376" s="83"/>
      <c r="N376" s="83"/>
      <c r="O376" s="82"/>
      <c r="P376" s="82"/>
    </row>
    <row r="377" spans="12:16" x14ac:dyDescent="0.25">
      <c r="L377" s="82"/>
      <c r="M377" s="83"/>
      <c r="N377" s="83"/>
      <c r="O377" s="82"/>
      <c r="P377" s="82"/>
    </row>
    <row r="378" spans="12:16" x14ac:dyDescent="0.25">
      <c r="L378" s="82"/>
      <c r="M378" s="83"/>
      <c r="N378" s="83"/>
      <c r="O378" s="82"/>
      <c r="P378" s="82"/>
    </row>
    <row r="379" spans="12:16" x14ac:dyDescent="0.25">
      <c r="L379" s="82"/>
      <c r="M379" s="83"/>
      <c r="N379" s="83"/>
      <c r="O379" s="82"/>
      <c r="P379" s="82"/>
    </row>
    <row r="380" spans="12:16" x14ac:dyDescent="0.25">
      <c r="L380" s="82"/>
      <c r="M380" s="83"/>
      <c r="N380" s="83"/>
      <c r="O380" s="82"/>
      <c r="P380" s="82"/>
    </row>
    <row r="381" spans="12:16" x14ac:dyDescent="0.25">
      <c r="L381" s="82"/>
      <c r="M381" s="83"/>
      <c r="N381" s="83"/>
      <c r="O381" s="82"/>
      <c r="P381" s="82"/>
    </row>
    <row r="382" spans="12:16" x14ac:dyDescent="0.25">
      <c r="L382" s="82"/>
      <c r="M382" s="83"/>
      <c r="N382" s="83"/>
      <c r="O382" s="82"/>
      <c r="P382" s="82"/>
    </row>
    <row r="383" spans="12:16" x14ac:dyDescent="0.25">
      <c r="L383" s="82"/>
      <c r="M383" s="83"/>
      <c r="N383" s="83"/>
      <c r="O383" s="82"/>
      <c r="P383" s="82"/>
    </row>
    <row r="384" spans="12:16" x14ac:dyDescent="0.25">
      <c r="L384" s="82"/>
      <c r="M384" s="83"/>
      <c r="N384" s="83"/>
      <c r="O384" s="82"/>
      <c r="P384" s="82"/>
    </row>
    <row r="385" spans="12:16" x14ac:dyDescent="0.25">
      <c r="L385" s="82"/>
      <c r="M385" s="83"/>
      <c r="N385" s="83"/>
      <c r="O385" s="82"/>
      <c r="P385" s="82"/>
    </row>
    <row r="386" spans="12:16" x14ac:dyDescent="0.25">
      <c r="L386" s="82"/>
      <c r="M386" s="83"/>
      <c r="N386" s="83"/>
      <c r="O386" s="82"/>
      <c r="P386" s="82"/>
    </row>
    <row r="387" spans="12:16" x14ac:dyDescent="0.25">
      <c r="L387" s="82"/>
      <c r="M387" s="83"/>
      <c r="N387" s="83"/>
      <c r="O387" s="82"/>
      <c r="P387" s="82"/>
    </row>
    <row r="388" spans="12:16" x14ac:dyDescent="0.25">
      <c r="L388" s="82"/>
      <c r="M388" s="83"/>
      <c r="N388" s="83"/>
      <c r="O388" s="82"/>
      <c r="P388" s="82"/>
    </row>
    <row r="389" spans="12:16" x14ac:dyDescent="0.25">
      <c r="L389" s="82"/>
      <c r="M389" s="83"/>
      <c r="N389" s="83"/>
      <c r="O389" s="82"/>
      <c r="P389" s="82"/>
    </row>
    <row r="390" spans="12:16" x14ac:dyDescent="0.25">
      <c r="L390" s="82"/>
      <c r="M390" s="83"/>
      <c r="N390" s="83"/>
      <c r="O390" s="82"/>
      <c r="P390" s="82"/>
    </row>
    <row r="391" spans="12:16" x14ac:dyDescent="0.25">
      <c r="L391" s="82"/>
      <c r="M391" s="83"/>
      <c r="N391" s="83"/>
      <c r="O391" s="82"/>
      <c r="P391" s="82"/>
    </row>
    <row r="392" spans="12:16" x14ac:dyDescent="0.25">
      <c r="L392" s="82"/>
      <c r="M392" s="83"/>
      <c r="N392" s="83"/>
      <c r="O392" s="82"/>
      <c r="P392" s="82"/>
    </row>
    <row r="393" spans="12:16" x14ac:dyDescent="0.25">
      <c r="L393" s="82"/>
      <c r="M393" s="83"/>
      <c r="N393" s="83"/>
      <c r="O393" s="82"/>
      <c r="P393" s="82"/>
    </row>
    <row r="394" spans="12:16" x14ac:dyDescent="0.25">
      <c r="L394" s="82"/>
      <c r="M394" s="83"/>
      <c r="N394" s="83"/>
      <c r="O394" s="82"/>
      <c r="P394" s="82"/>
    </row>
    <row r="395" spans="12:16" x14ac:dyDescent="0.25">
      <c r="L395" s="82"/>
      <c r="M395" s="83"/>
      <c r="N395" s="83"/>
      <c r="O395" s="82"/>
      <c r="P395" s="82"/>
    </row>
    <row r="396" spans="12:16" x14ac:dyDescent="0.25">
      <c r="L396" s="82"/>
      <c r="M396" s="83"/>
      <c r="N396" s="83"/>
      <c r="O396" s="82"/>
      <c r="P396" s="82"/>
    </row>
    <row r="397" spans="12:16" x14ac:dyDescent="0.25">
      <c r="L397" s="82"/>
      <c r="M397" s="83"/>
      <c r="N397" s="83"/>
      <c r="O397" s="82"/>
      <c r="P397" s="82"/>
    </row>
    <row r="398" spans="12:16" x14ac:dyDescent="0.25">
      <c r="L398" s="82"/>
      <c r="M398" s="83"/>
      <c r="N398" s="83"/>
      <c r="O398" s="82"/>
      <c r="P398" s="82"/>
    </row>
    <row r="399" spans="12:16" x14ac:dyDescent="0.25">
      <c r="L399" s="82"/>
      <c r="M399" s="83"/>
      <c r="N399" s="83"/>
      <c r="O399" s="82"/>
      <c r="P399" s="82"/>
    </row>
    <row r="400" spans="12:16" x14ac:dyDescent="0.25">
      <c r="L400" s="82"/>
      <c r="M400" s="83"/>
      <c r="N400" s="83"/>
      <c r="O400" s="82"/>
      <c r="P400" s="82"/>
    </row>
    <row r="401" spans="12:16" x14ac:dyDescent="0.25">
      <c r="L401" s="82"/>
      <c r="M401" s="83"/>
      <c r="N401" s="83"/>
      <c r="O401" s="82"/>
      <c r="P401" s="82"/>
    </row>
    <row r="402" spans="12:16" x14ac:dyDescent="0.25">
      <c r="L402" s="82"/>
      <c r="M402" s="83"/>
      <c r="N402" s="83"/>
      <c r="O402" s="82"/>
      <c r="P402" s="82"/>
    </row>
    <row r="403" spans="12:16" x14ac:dyDescent="0.25">
      <c r="L403" s="82"/>
      <c r="M403" s="83"/>
      <c r="N403" s="83"/>
      <c r="O403" s="82"/>
      <c r="P403" s="82"/>
    </row>
    <row r="404" spans="12:16" x14ac:dyDescent="0.25">
      <c r="L404" s="82"/>
      <c r="M404" s="83"/>
      <c r="N404" s="83"/>
      <c r="O404" s="82"/>
      <c r="P404" s="82"/>
    </row>
    <row r="405" spans="12:16" x14ac:dyDescent="0.25">
      <c r="L405" s="82"/>
      <c r="M405" s="83"/>
      <c r="N405" s="83"/>
      <c r="O405" s="82"/>
      <c r="P405" s="82"/>
    </row>
    <row r="406" spans="12:16" x14ac:dyDescent="0.25">
      <c r="L406" s="82"/>
      <c r="M406" s="83"/>
      <c r="N406" s="83"/>
      <c r="O406" s="82"/>
      <c r="P406" s="82"/>
    </row>
    <row r="407" spans="12:16" x14ac:dyDescent="0.25">
      <c r="L407" s="82"/>
      <c r="M407" s="83"/>
      <c r="N407" s="83"/>
      <c r="O407" s="82"/>
      <c r="P407" s="82"/>
    </row>
    <row r="408" spans="12:16" x14ac:dyDescent="0.25">
      <c r="L408" s="82"/>
      <c r="M408" s="83"/>
      <c r="N408" s="83"/>
      <c r="O408" s="82"/>
      <c r="P408" s="82"/>
    </row>
    <row r="409" spans="12:16" x14ac:dyDescent="0.25">
      <c r="L409" s="82"/>
      <c r="M409" s="83"/>
      <c r="N409" s="83"/>
      <c r="O409" s="82"/>
      <c r="P409" s="82"/>
    </row>
    <row r="410" spans="12:16" x14ac:dyDescent="0.25">
      <c r="L410" s="82"/>
      <c r="M410" s="83"/>
      <c r="N410" s="83"/>
      <c r="O410" s="82"/>
      <c r="P410" s="82"/>
    </row>
    <row r="411" spans="12:16" x14ac:dyDescent="0.25">
      <c r="L411" s="82"/>
      <c r="M411" s="83"/>
      <c r="N411" s="83"/>
      <c r="O411" s="82"/>
      <c r="P411" s="82"/>
    </row>
    <row r="412" spans="12:16" x14ac:dyDescent="0.25">
      <c r="L412" s="82"/>
      <c r="M412" s="83"/>
      <c r="N412" s="83"/>
      <c r="O412" s="82"/>
      <c r="P412" s="82"/>
    </row>
    <row r="413" spans="12:16" x14ac:dyDescent="0.25">
      <c r="L413" s="82"/>
      <c r="M413" s="83"/>
      <c r="N413" s="83"/>
      <c r="O413" s="82"/>
      <c r="P413" s="82"/>
    </row>
    <row r="414" spans="12:16" x14ac:dyDescent="0.25">
      <c r="L414" s="82"/>
      <c r="M414" s="83"/>
      <c r="N414" s="83"/>
      <c r="O414" s="82"/>
      <c r="P414" s="82"/>
    </row>
    <row r="415" spans="12:16" x14ac:dyDescent="0.25">
      <c r="L415" s="82"/>
      <c r="M415" s="83"/>
      <c r="N415" s="83"/>
      <c r="O415" s="82"/>
      <c r="P415" s="82"/>
    </row>
    <row r="416" spans="12:16" x14ac:dyDescent="0.25">
      <c r="L416" s="82"/>
      <c r="M416" s="83"/>
      <c r="N416" s="83"/>
      <c r="O416" s="82"/>
      <c r="P416" s="82"/>
    </row>
    <row r="417" spans="12:16" x14ac:dyDescent="0.25">
      <c r="L417" s="82"/>
      <c r="M417" s="83"/>
      <c r="N417" s="83"/>
      <c r="O417" s="82"/>
      <c r="P417" s="82"/>
    </row>
    <row r="418" spans="12:16" x14ac:dyDescent="0.25">
      <c r="L418" s="82"/>
      <c r="M418" s="83"/>
      <c r="N418" s="83"/>
      <c r="O418" s="82"/>
      <c r="P418" s="82"/>
    </row>
    <row r="419" spans="12:16" x14ac:dyDescent="0.25">
      <c r="L419" s="82"/>
      <c r="M419" s="83"/>
      <c r="N419" s="83"/>
      <c r="O419" s="82"/>
      <c r="P419" s="82"/>
    </row>
    <row r="420" spans="12:16" x14ac:dyDescent="0.25">
      <c r="L420" s="82"/>
      <c r="M420" s="83"/>
      <c r="N420" s="83"/>
      <c r="O420" s="82"/>
      <c r="P420" s="82"/>
    </row>
    <row r="421" spans="12:16" x14ac:dyDescent="0.25">
      <c r="L421" s="82"/>
      <c r="M421" s="83"/>
      <c r="N421" s="83"/>
      <c r="O421" s="82"/>
      <c r="P421" s="82"/>
    </row>
    <row r="422" spans="12:16" x14ac:dyDescent="0.25">
      <c r="L422" s="82"/>
      <c r="M422" s="83"/>
      <c r="N422" s="83"/>
      <c r="O422" s="82"/>
      <c r="P422" s="82"/>
    </row>
    <row r="423" spans="12:16" x14ac:dyDescent="0.25">
      <c r="L423" s="82"/>
      <c r="M423" s="83"/>
      <c r="N423" s="83"/>
      <c r="O423" s="82"/>
      <c r="P423" s="82"/>
    </row>
    <row r="424" spans="12:16" x14ac:dyDescent="0.25">
      <c r="L424" s="82"/>
      <c r="M424" s="83"/>
      <c r="N424" s="83"/>
      <c r="O424" s="82"/>
      <c r="P424" s="82"/>
    </row>
    <row r="425" spans="12:16" x14ac:dyDescent="0.25">
      <c r="L425" s="82"/>
      <c r="M425" s="83"/>
      <c r="N425" s="83"/>
      <c r="O425" s="82"/>
      <c r="P425" s="82"/>
    </row>
    <row r="426" spans="12:16" x14ac:dyDescent="0.25">
      <c r="L426" s="82"/>
      <c r="M426" s="83"/>
      <c r="N426" s="83"/>
      <c r="O426" s="82"/>
      <c r="P426" s="82"/>
    </row>
    <row r="427" spans="12:16" x14ac:dyDescent="0.25">
      <c r="L427" s="82"/>
      <c r="M427" s="83"/>
      <c r="N427" s="83"/>
      <c r="O427" s="82"/>
      <c r="P427" s="82"/>
    </row>
    <row r="428" spans="12:16" x14ac:dyDescent="0.25">
      <c r="L428" s="82"/>
      <c r="M428" s="83"/>
      <c r="N428" s="83"/>
      <c r="O428" s="82"/>
      <c r="P428" s="82"/>
    </row>
    <row r="429" spans="12:16" x14ac:dyDescent="0.25">
      <c r="L429" s="82"/>
      <c r="M429" s="83"/>
      <c r="N429" s="83"/>
      <c r="O429" s="82"/>
      <c r="P429" s="82"/>
    </row>
    <row r="430" spans="12:16" x14ac:dyDescent="0.25">
      <c r="L430" s="82"/>
      <c r="M430" s="83"/>
      <c r="N430" s="83"/>
      <c r="O430" s="82"/>
      <c r="P430" s="82"/>
    </row>
    <row r="431" spans="12:16" x14ac:dyDescent="0.25">
      <c r="L431" s="82"/>
      <c r="M431" s="83"/>
      <c r="N431" s="83"/>
      <c r="O431" s="82"/>
      <c r="P431" s="82"/>
    </row>
    <row r="432" spans="12:16" x14ac:dyDescent="0.25">
      <c r="L432" s="82"/>
      <c r="M432" s="83"/>
      <c r="N432" s="83"/>
      <c r="O432" s="82"/>
      <c r="P432" s="82"/>
    </row>
    <row r="433" spans="12:16" x14ac:dyDescent="0.25">
      <c r="L433" s="82"/>
      <c r="M433" s="83"/>
      <c r="N433" s="83"/>
      <c r="O433" s="82"/>
      <c r="P433" s="82"/>
    </row>
    <row r="434" spans="12:16" x14ac:dyDescent="0.25">
      <c r="L434" s="82"/>
      <c r="M434" s="83"/>
      <c r="N434" s="83"/>
      <c r="O434" s="82"/>
      <c r="P434" s="82"/>
    </row>
    <row r="435" spans="12:16" x14ac:dyDescent="0.25">
      <c r="L435" s="82"/>
      <c r="M435" s="83"/>
      <c r="N435" s="83"/>
      <c r="O435" s="82"/>
      <c r="P435" s="82"/>
    </row>
    <row r="436" spans="12:16" x14ac:dyDescent="0.25">
      <c r="L436" s="82"/>
      <c r="M436" s="83"/>
      <c r="N436" s="83"/>
      <c r="O436" s="82"/>
      <c r="P436" s="82"/>
    </row>
    <row r="437" spans="12:16" x14ac:dyDescent="0.25">
      <c r="L437" s="82"/>
      <c r="M437" s="83"/>
      <c r="N437" s="83"/>
      <c r="O437" s="82"/>
      <c r="P437" s="82"/>
    </row>
    <row r="438" spans="12:16" x14ac:dyDescent="0.25">
      <c r="L438" s="82"/>
      <c r="M438" s="83"/>
      <c r="N438" s="83"/>
      <c r="O438" s="82"/>
      <c r="P438" s="82"/>
    </row>
    <row r="439" spans="12:16" x14ac:dyDescent="0.25">
      <c r="L439" s="82"/>
      <c r="M439" s="83"/>
      <c r="N439" s="83"/>
      <c r="O439" s="82"/>
      <c r="P439" s="82"/>
    </row>
    <row r="440" spans="12:16" x14ac:dyDescent="0.25">
      <c r="L440" s="82"/>
      <c r="M440" s="83"/>
      <c r="N440" s="83"/>
      <c r="O440" s="82"/>
      <c r="P440" s="82"/>
    </row>
    <row r="441" spans="12:16" x14ac:dyDescent="0.25">
      <c r="L441" s="82"/>
      <c r="M441" s="83"/>
      <c r="N441" s="83"/>
      <c r="O441" s="82"/>
      <c r="P441" s="82"/>
    </row>
    <row r="442" spans="12:16" x14ac:dyDescent="0.25">
      <c r="L442" s="82"/>
      <c r="M442" s="83"/>
      <c r="N442" s="83"/>
      <c r="O442" s="82"/>
      <c r="P442" s="82"/>
    </row>
    <row r="443" spans="12:16" x14ac:dyDescent="0.25">
      <c r="L443" s="82"/>
      <c r="M443" s="83"/>
      <c r="N443" s="83"/>
      <c r="O443" s="82"/>
      <c r="P443" s="82"/>
    </row>
    <row r="444" spans="12:16" x14ac:dyDescent="0.25">
      <c r="L444" s="82"/>
      <c r="M444" s="83"/>
      <c r="N444" s="83"/>
      <c r="O444" s="82"/>
      <c r="P444" s="82"/>
    </row>
    <row r="445" spans="12:16" x14ac:dyDescent="0.25">
      <c r="L445" s="82"/>
      <c r="M445" s="83"/>
      <c r="N445" s="83"/>
      <c r="O445" s="82"/>
      <c r="P445" s="82"/>
    </row>
    <row r="446" spans="12:16" x14ac:dyDescent="0.25">
      <c r="L446" s="82"/>
      <c r="M446" s="83"/>
      <c r="N446" s="83"/>
      <c r="O446" s="82"/>
      <c r="P446" s="82"/>
    </row>
    <row r="447" spans="12:16" x14ac:dyDescent="0.25">
      <c r="L447" s="82"/>
      <c r="M447" s="83"/>
      <c r="N447" s="83"/>
      <c r="O447" s="82"/>
      <c r="P447" s="82"/>
    </row>
    <row r="448" spans="12:16" x14ac:dyDescent="0.25">
      <c r="L448" s="82"/>
      <c r="M448" s="83"/>
      <c r="N448" s="83"/>
      <c r="O448" s="82"/>
      <c r="P448" s="82"/>
    </row>
    <row r="449" spans="12:16" x14ac:dyDescent="0.25">
      <c r="L449" s="82"/>
      <c r="M449" s="83"/>
      <c r="N449" s="83"/>
      <c r="O449" s="82"/>
      <c r="P449" s="82"/>
    </row>
    <row r="450" spans="12:16" x14ac:dyDescent="0.25">
      <c r="L450" s="82"/>
      <c r="M450" s="83"/>
      <c r="N450" s="83"/>
      <c r="O450" s="82"/>
      <c r="P450" s="82"/>
    </row>
    <row r="451" spans="12:16" x14ac:dyDescent="0.25">
      <c r="L451" s="82"/>
      <c r="M451" s="83"/>
      <c r="N451" s="83"/>
      <c r="O451" s="82"/>
      <c r="P451" s="82"/>
    </row>
    <row r="452" spans="12:16" x14ac:dyDescent="0.25">
      <c r="L452" s="82"/>
      <c r="M452" s="83"/>
      <c r="N452" s="83"/>
      <c r="O452" s="82"/>
      <c r="P452" s="82"/>
    </row>
    <row r="453" spans="12:16" x14ac:dyDescent="0.25">
      <c r="L453" s="82"/>
      <c r="M453" s="83"/>
      <c r="N453" s="83"/>
      <c r="O453" s="82"/>
      <c r="P453" s="82"/>
    </row>
    <row r="454" spans="12:16" x14ac:dyDescent="0.25">
      <c r="L454" s="82"/>
      <c r="M454" s="83"/>
      <c r="N454" s="83"/>
      <c r="O454" s="82"/>
      <c r="P454" s="82"/>
    </row>
    <row r="455" spans="12:16" x14ac:dyDescent="0.25">
      <c r="L455" s="82"/>
      <c r="M455" s="83"/>
      <c r="N455" s="83"/>
      <c r="O455" s="82"/>
      <c r="P455" s="82"/>
    </row>
    <row r="456" spans="12:16" x14ac:dyDescent="0.25">
      <c r="L456" s="82"/>
      <c r="M456" s="83"/>
      <c r="N456" s="83"/>
      <c r="O456" s="82"/>
      <c r="P456" s="82"/>
    </row>
    <row r="457" spans="12:16" x14ac:dyDescent="0.25">
      <c r="L457" s="82"/>
      <c r="M457" s="83"/>
      <c r="N457" s="83"/>
      <c r="O457" s="82"/>
      <c r="P457" s="82"/>
    </row>
    <row r="458" spans="12:16" x14ac:dyDescent="0.25">
      <c r="L458" s="82"/>
      <c r="M458" s="83"/>
      <c r="N458" s="83"/>
      <c r="O458" s="82"/>
      <c r="P458" s="82"/>
    </row>
    <row r="459" spans="12:16" x14ac:dyDescent="0.25">
      <c r="L459" s="82"/>
      <c r="M459" s="83"/>
      <c r="N459" s="83"/>
      <c r="O459" s="82"/>
      <c r="P459" s="82"/>
    </row>
    <row r="460" spans="12:16" x14ac:dyDescent="0.25">
      <c r="L460" s="82"/>
      <c r="M460" s="83"/>
      <c r="N460" s="83"/>
      <c r="O460" s="82"/>
      <c r="P460" s="82"/>
    </row>
    <row r="461" spans="12:16" x14ac:dyDescent="0.25">
      <c r="L461" s="82"/>
      <c r="M461" s="83"/>
      <c r="N461" s="83"/>
      <c r="O461" s="82"/>
      <c r="P461" s="82"/>
    </row>
    <row r="462" spans="12:16" x14ac:dyDescent="0.25">
      <c r="L462" s="82"/>
      <c r="M462" s="83"/>
      <c r="N462" s="83"/>
      <c r="O462" s="82"/>
      <c r="P462" s="82"/>
    </row>
    <row r="463" spans="12:16" x14ac:dyDescent="0.25">
      <c r="L463" s="82"/>
      <c r="M463" s="83"/>
      <c r="N463" s="83"/>
      <c r="O463" s="82"/>
      <c r="P463" s="82"/>
    </row>
    <row r="464" spans="12:16" x14ac:dyDescent="0.25">
      <c r="L464" s="82"/>
      <c r="M464" s="83"/>
      <c r="N464" s="83"/>
      <c r="O464" s="82"/>
      <c r="P464" s="82"/>
    </row>
    <row r="465" spans="12:16" x14ac:dyDescent="0.25">
      <c r="L465" s="82"/>
      <c r="M465" s="83"/>
      <c r="N465" s="83"/>
      <c r="O465" s="82"/>
      <c r="P465" s="82"/>
    </row>
    <row r="466" spans="12:16" x14ac:dyDescent="0.25">
      <c r="L466" s="82"/>
      <c r="M466" s="83"/>
      <c r="N466" s="83"/>
      <c r="O466" s="82"/>
      <c r="P466" s="82"/>
    </row>
    <row r="467" spans="12:16" x14ac:dyDescent="0.25">
      <c r="L467" s="82"/>
      <c r="M467" s="83"/>
      <c r="N467" s="83"/>
      <c r="O467" s="82"/>
      <c r="P467" s="82"/>
    </row>
    <row r="468" spans="12:16" x14ac:dyDescent="0.25">
      <c r="L468" s="82"/>
      <c r="M468" s="83"/>
      <c r="N468" s="83"/>
      <c r="O468" s="82"/>
      <c r="P468" s="82"/>
    </row>
    <row r="469" spans="12:16" x14ac:dyDescent="0.25">
      <c r="L469" s="82"/>
      <c r="M469" s="83"/>
      <c r="N469" s="83"/>
      <c r="O469" s="82"/>
      <c r="P469" s="82"/>
    </row>
    <row r="470" spans="12:16" x14ac:dyDescent="0.25">
      <c r="L470" s="82"/>
      <c r="M470" s="83"/>
      <c r="N470" s="83"/>
      <c r="O470" s="82"/>
      <c r="P470" s="82"/>
    </row>
    <row r="471" spans="12:16" x14ac:dyDescent="0.25">
      <c r="L471" s="82"/>
      <c r="M471" s="83"/>
      <c r="N471" s="83"/>
      <c r="O471" s="82"/>
      <c r="P471" s="82"/>
    </row>
    <row r="472" spans="12:16" x14ac:dyDescent="0.25">
      <c r="L472" s="82"/>
      <c r="M472" s="83"/>
      <c r="N472" s="83"/>
      <c r="O472" s="82"/>
      <c r="P472" s="82"/>
    </row>
    <row r="473" spans="12:16" x14ac:dyDescent="0.25">
      <c r="L473" s="82"/>
      <c r="M473" s="83"/>
      <c r="N473" s="83"/>
      <c r="O473" s="82"/>
      <c r="P473" s="82"/>
    </row>
    <row r="474" spans="12:16" x14ac:dyDescent="0.25">
      <c r="L474" s="82"/>
      <c r="M474" s="83"/>
      <c r="N474" s="83"/>
      <c r="O474" s="82"/>
      <c r="P474" s="82"/>
    </row>
    <row r="475" spans="12:16" x14ac:dyDescent="0.25">
      <c r="L475" s="82"/>
      <c r="M475" s="83"/>
      <c r="N475" s="83"/>
      <c r="O475" s="82"/>
      <c r="P475" s="82"/>
    </row>
    <row r="476" spans="12:16" x14ac:dyDescent="0.25">
      <c r="L476" s="82"/>
      <c r="M476" s="83"/>
      <c r="N476" s="83"/>
      <c r="O476" s="82"/>
      <c r="P476" s="82"/>
    </row>
    <row r="477" spans="12:16" x14ac:dyDescent="0.25">
      <c r="L477" s="82"/>
      <c r="M477" s="83"/>
      <c r="N477" s="83"/>
      <c r="O477" s="82"/>
      <c r="P477" s="82"/>
    </row>
    <row r="478" spans="12:16" x14ac:dyDescent="0.25">
      <c r="L478" s="82"/>
      <c r="M478" s="83"/>
      <c r="N478" s="83"/>
      <c r="O478" s="82"/>
      <c r="P478" s="82"/>
    </row>
    <row r="479" spans="12:16" x14ac:dyDescent="0.25">
      <c r="L479" s="82"/>
      <c r="M479" s="83"/>
      <c r="N479" s="83"/>
      <c r="O479" s="82"/>
      <c r="P479" s="82"/>
    </row>
    <row r="480" spans="12:16" x14ac:dyDescent="0.25">
      <c r="L480" s="82"/>
      <c r="M480" s="83"/>
      <c r="N480" s="83"/>
      <c r="O480" s="82"/>
      <c r="P480" s="82"/>
    </row>
    <row r="481" spans="12:16" x14ac:dyDescent="0.25">
      <c r="L481" s="82"/>
      <c r="M481" s="83"/>
      <c r="N481" s="83"/>
      <c r="O481" s="82"/>
      <c r="P481" s="82"/>
    </row>
    <row r="482" spans="12:16" x14ac:dyDescent="0.25">
      <c r="L482" s="82"/>
      <c r="M482" s="83"/>
      <c r="N482" s="83"/>
      <c r="O482" s="82"/>
      <c r="P482" s="82"/>
    </row>
    <row r="483" spans="12:16" x14ac:dyDescent="0.25">
      <c r="L483" s="82"/>
      <c r="M483" s="83"/>
      <c r="N483" s="83"/>
      <c r="O483" s="82"/>
      <c r="P483" s="82"/>
    </row>
    <row r="484" spans="12:16" x14ac:dyDescent="0.25">
      <c r="L484" s="82"/>
      <c r="M484" s="83"/>
      <c r="N484" s="83"/>
      <c r="O484" s="82"/>
      <c r="P484" s="82"/>
    </row>
    <row r="485" spans="12:16" x14ac:dyDescent="0.25">
      <c r="L485" s="82"/>
      <c r="M485" s="83"/>
      <c r="N485" s="83"/>
      <c r="O485" s="82"/>
      <c r="P485" s="82"/>
    </row>
    <row r="486" spans="12:16" x14ac:dyDescent="0.25">
      <c r="L486" s="82"/>
      <c r="M486" s="83"/>
      <c r="N486" s="83"/>
      <c r="O486" s="82"/>
      <c r="P486" s="82"/>
    </row>
    <row r="487" spans="12:16" x14ac:dyDescent="0.25">
      <c r="L487" s="82"/>
      <c r="M487" s="83"/>
      <c r="N487" s="83"/>
      <c r="O487" s="82"/>
      <c r="P487" s="82"/>
    </row>
    <row r="488" spans="12:16" x14ac:dyDescent="0.25">
      <c r="L488" s="82"/>
      <c r="M488" s="83"/>
      <c r="N488" s="83"/>
      <c r="O488" s="82"/>
      <c r="P488" s="82"/>
    </row>
    <row r="489" spans="12:16" x14ac:dyDescent="0.25">
      <c r="L489" s="82"/>
      <c r="M489" s="83"/>
      <c r="N489" s="83"/>
      <c r="O489" s="82"/>
      <c r="P489" s="82"/>
    </row>
    <row r="490" spans="12:16" x14ac:dyDescent="0.25">
      <c r="L490" s="82"/>
      <c r="M490" s="83"/>
      <c r="N490" s="83"/>
      <c r="O490" s="82"/>
      <c r="P490" s="82"/>
    </row>
    <row r="491" spans="12:16" x14ac:dyDescent="0.25">
      <c r="L491" s="82"/>
      <c r="M491" s="83"/>
      <c r="N491" s="83"/>
      <c r="O491" s="82"/>
      <c r="P491" s="82"/>
    </row>
    <row r="492" spans="12:16" x14ac:dyDescent="0.25">
      <c r="L492" s="82"/>
      <c r="M492" s="83"/>
      <c r="N492" s="83"/>
      <c r="O492" s="82"/>
      <c r="P492" s="82"/>
    </row>
    <row r="493" spans="12:16" x14ac:dyDescent="0.25">
      <c r="L493" s="82"/>
      <c r="M493" s="83"/>
      <c r="N493" s="83"/>
      <c r="O493" s="82"/>
      <c r="P493" s="82"/>
    </row>
    <row r="494" spans="12:16" x14ac:dyDescent="0.25">
      <c r="L494" s="82"/>
      <c r="M494" s="83"/>
      <c r="N494" s="83"/>
      <c r="O494" s="82"/>
      <c r="P494" s="82"/>
    </row>
    <row r="495" spans="12:16" x14ac:dyDescent="0.25">
      <c r="L495" s="82"/>
      <c r="M495" s="83"/>
      <c r="N495" s="83"/>
      <c r="O495" s="82"/>
      <c r="P495" s="82"/>
    </row>
    <row r="496" spans="12:16" x14ac:dyDescent="0.25">
      <c r="L496" s="82"/>
      <c r="M496" s="83"/>
      <c r="N496" s="83"/>
      <c r="O496" s="82"/>
      <c r="P496" s="82"/>
    </row>
    <row r="497" spans="12:16" x14ac:dyDescent="0.25">
      <c r="L497" s="82"/>
      <c r="M497" s="83"/>
      <c r="N497" s="83"/>
      <c r="O497" s="82"/>
      <c r="P497" s="82"/>
    </row>
    <row r="498" spans="12:16" x14ac:dyDescent="0.25">
      <c r="L498" s="82"/>
      <c r="M498" s="83"/>
      <c r="N498" s="83"/>
      <c r="O498" s="82"/>
      <c r="P498" s="82"/>
    </row>
    <row r="499" spans="12:16" x14ac:dyDescent="0.25">
      <c r="L499" s="82"/>
      <c r="M499" s="83"/>
      <c r="N499" s="83"/>
      <c r="O499" s="82"/>
      <c r="P499" s="82"/>
    </row>
    <row r="500" spans="12:16" x14ac:dyDescent="0.25">
      <c r="L500" s="82"/>
      <c r="M500" s="83"/>
      <c r="N500" s="83"/>
      <c r="O500" s="82"/>
      <c r="P500" s="82"/>
    </row>
    <row r="501" spans="12:16" x14ac:dyDescent="0.25">
      <c r="L501" s="82"/>
      <c r="M501" s="83"/>
      <c r="N501" s="83"/>
      <c r="O501" s="82"/>
      <c r="P501" s="82"/>
    </row>
    <row r="502" spans="12:16" x14ac:dyDescent="0.25">
      <c r="L502" s="82"/>
      <c r="M502" s="83"/>
      <c r="N502" s="83"/>
      <c r="O502" s="82"/>
      <c r="P502" s="82"/>
    </row>
    <row r="503" spans="12:16" x14ac:dyDescent="0.25">
      <c r="L503" s="82"/>
      <c r="M503" s="83"/>
      <c r="N503" s="83"/>
      <c r="O503" s="82"/>
      <c r="P503" s="82"/>
    </row>
    <row r="504" spans="12:16" x14ac:dyDescent="0.25">
      <c r="L504" s="82"/>
      <c r="M504" s="83"/>
      <c r="N504" s="83"/>
      <c r="O504" s="82"/>
      <c r="P504" s="82"/>
    </row>
    <row r="505" spans="12:16" x14ac:dyDescent="0.25">
      <c r="L505" s="82"/>
      <c r="M505" s="83"/>
      <c r="N505" s="83"/>
      <c r="O505" s="82"/>
      <c r="P505" s="82"/>
    </row>
    <row r="506" spans="12:16" x14ac:dyDescent="0.25">
      <c r="L506" s="82"/>
      <c r="M506" s="83"/>
      <c r="N506" s="83"/>
      <c r="O506" s="82"/>
      <c r="P506" s="82"/>
    </row>
    <row r="507" spans="12:16" x14ac:dyDescent="0.25">
      <c r="L507" s="82"/>
      <c r="M507" s="83"/>
      <c r="N507" s="83"/>
      <c r="O507" s="82"/>
      <c r="P507" s="82"/>
    </row>
    <row r="508" spans="12:16" x14ac:dyDescent="0.25">
      <c r="L508" s="82"/>
      <c r="M508" s="83"/>
      <c r="N508" s="83"/>
      <c r="O508" s="82"/>
      <c r="P508" s="82"/>
    </row>
    <row r="509" spans="12:16" x14ac:dyDescent="0.25">
      <c r="L509" s="82"/>
      <c r="M509" s="83"/>
      <c r="N509" s="83"/>
      <c r="O509" s="82"/>
      <c r="P509" s="82"/>
    </row>
    <row r="510" spans="12:16" x14ac:dyDescent="0.25">
      <c r="L510" s="82"/>
      <c r="M510" s="83"/>
      <c r="N510" s="83"/>
      <c r="O510" s="82"/>
      <c r="P510" s="82"/>
    </row>
    <row r="511" spans="12:16" x14ac:dyDescent="0.25">
      <c r="L511" s="82"/>
      <c r="M511" s="83"/>
      <c r="N511" s="83"/>
      <c r="O511" s="82"/>
      <c r="P511" s="82"/>
    </row>
    <row r="512" spans="12:16" x14ac:dyDescent="0.25">
      <c r="L512" s="82"/>
      <c r="M512" s="83"/>
      <c r="N512" s="83"/>
      <c r="O512" s="82"/>
      <c r="P512" s="82"/>
    </row>
    <row r="513" spans="12:16" x14ac:dyDescent="0.25">
      <c r="L513" s="82"/>
      <c r="M513" s="83"/>
      <c r="N513" s="83"/>
      <c r="O513" s="82"/>
      <c r="P513" s="82"/>
    </row>
    <row r="514" spans="12:16" x14ac:dyDescent="0.25">
      <c r="L514" s="82"/>
      <c r="M514" s="83"/>
      <c r="N514" s="83"/>
      <c r="O514" s="82"/>
      <c r="P514" s="82"/>
    </row>
    <row r="515" spans="12:16" x14ac:dyDescent="0.25">
      <c r="L515" s="82"/>
      <c r="M515" s="83"/>
      <c r="N515" s="83"/>
      <c r="O515" s="82"/>
      <c r="P515" s="82"/>
    </row>
    <row r="516" spans="12:16" x14ac:dyDescent="0.25">
      <c r="L516" s="82"/>
      <c r="M516" s="83"/>
      <c r="N516" s="83"/>
      <c r="O516" s="82"/>
      <c r="P516" s="82"/>
    </row>
    <row r="517" spans="12:16" x14ac:dyDescent="0.25">
      <c r="L517" s="82"/>
      <c r="M517" s="83"/>
      <c r="N517" s="83"/>
      <c r="O517" s="82"/>
      <c r="P517" s="82"/>
    </row>
    <row r="518" spans="12:16" x14ac:dyDescent="0.25">
      <c r="L518" s="82"/>
      <c r="M518" s="83"/>
      <c r="N518" s="83"/>
      <c r="O518" s="82"/>
      <c r="P518" s="82"/>
    </row>
    <row r="519" spans="12:16" x14ac:dyDescent="0.25">
      <c r="L519" s="82"/>
      <c r="M519" s="83"/>
      <c r="N519" s="83"/>
      <c r="O519" s="82"/>
      <c r="P519" s="82"/>
    </row>
    <row r="520" spans="12:16" x14ac:dyDescent="0.25">
      <c r="L520" s="82"/>
      <c r="M520" s="83"/>
      <c r="N520" s="83"/>
      <c r="O520" s="82"/>
      <c r="P520" s="82"/>
    </row>
    <row r="521" spans="12:16" x14ac:dyDescent="0.25">
      <c r="L521" s="82"/>
      <c r="M521" s="83"/>
      <c r="N521" s="83"/>
      <c r="O521" s="82"/>
      <c r="P521" s="82"/>
    </row>
    <row r="522" spans="12:16" x14ac:dyDescent="0.25">
      <c r="L522" s="82"/>
      <c r="M522" s="83"/>
      <c r="N522" s="83"/>
      <c r="O522" s="82"/>
      <c r="P522" s="82"/>
    </row>
    <row r="523" spans="12:16" x14ac:dyDescent="0.25">
      <c r="L523" s="82"/>
      <c r="M523" s="83"/>
      <c r="N523" s="83"/>
      <c r="O523" s="82"/>
      <c r="P523" s="82"/>
    </row>
    <row r="524" spans="12:16" x14ac:dyDescent="0.25">
      <c r="L524" s="82"/>
      <c r="M524" s="83"/>
      <c r="N524" s="83"/>
      <c r="O524" s="82"/>
      <c r="P524" s="82"/>
    </row>
    <row r="525" spans="12:16" x14ac:dyDescent="0.25">
      <c r="L525" s="82"/>
      <c r="M525" s="83"/>
      <c r="N525" s="83"/>
      <c r="O525" s="82"/>
      <c r="P525" s="82"/>
    </row>
    <row r="526" spans="12:16" x14ac:dyDescent="0.25">
      <c r="L526" s="82"/>
      <c r="M526" s="83"/>
      <c r="N526" s="83"/>
      <c r="O526" s="82"/>
      <c r="P526" s="82"/>
    </row>
    <row r="527" spans="12:16" x14ac:dyDescent="0.25">
      <c r="L527" s="82"/>
      <c r="M527" s="83"/>
      <c r="N527" s="83"/>
      <c r="O527" s="82"/>
      <c r="P527" s="82"/>
    </row>
    <row r="528" spans="12:16" x14ac:dyDescent="0.25">
      <c r="L528" s="82"/>
      <c r="M528" s="83"/>
      <c r="N528" s="83"/>
      <c r="O528" s="82"/>
      <c r="P528" s="82"/>
    </row>
    <row r="529" spans="12:16" x14ac:dyDescent="0.25">
      <c r="L529" s="82"/>
      <c r="M529" s="83"/>
      <c r="N529" s="83"/>
      <c r="O529" s="82"/>
      <c r="P529" s="82"/>
    </row>
    <row r="530" spans="12:16" x14ac:dyDescent="0.25">
      <c r="L530" s="82"/>
      <c r="M530" s="83"/>
      <c r="N530" s="83"/>
      <c r="O530" s="82"/>
      <c r="P530" s="82"/>
    </row>
    <row r="531" spans="12:16" x14ac:dyDescent="0.25">
      <c r="L531" s="82"/>
      <c r="M531" s="83"/>
      <c r="N531" s="83"/>
      <c r="O531" s="82"/>
      <c r="P531" s="82"/>
    </row>
    <row r="532" spans="12:16" x14ac:dyDescent="0.25">
      <c r="L532" s="82"/>
      <c r="M532" s="83"/>
      <c r="N532" s="83"/>
      <c r="O532" s="82"/>
      <c r="P532" s="82"/>
    </row>
    <row r="533" spans="12:16" x14ac:dyDescent="0.25">
      <c r="L533" s="82"/>
      <c r="M533" s="83"/>
      <c r="N533" s="83"/>
      <c r="O533" s="82"/>
      <c r="P533" s="82"/>
    </row>
    <row r="534" spans="12:16" x14ac:dyDescent="0.25">
      <c r="L534" s="82"/>
      <c r="M534" s="83"/>
      <c r="N534" s="83"/>
      <c r="O534" s="82"/>
      <c r="P534" s="82"/>
    </row>
    <row r="535" spans="12:16" x14ac:dyDescent="0.25">
      <c r="L535" s="82"/>
      <c r="M535" s="83"/>
      <c r="N535" s="83"/>
      <c r="O535" s="82"/>
      <c r="P535" s="82"/>
    </row>
    <row r="536" spans="12:16" x14ac:dyDescent="0.25">
      <c r="L536" s="82"/>
      <c r="M536" s="83"/>
      <c r="N536" s="83"/>
      <c r="O536" s="82"/>
      <c r="P536" s="82"/>
    </row>
    <row r="537" spans="12:16" x14ac:dyDescent="0.25">
      <c r="L537" s="82"/>
      <c r="M537" s="83"/>
      <c r="N537" s="83"/>
      <c r="O537" s="82"/>
      <c r="P537" s="82"/>
    </row>
    <row r="538" spans="12:16" x14ac:dyDescent="0.25">
      <c r="L538" s="82"/>
      <c r="M538" s="83"/>
      <c r="N538" s="83"/>
      <c r="O538" s="82"/>
      <c r="P538" s="82"/>
    </row>
    <row r="539" spans="12:16" x14ac:dyDescent="0.25">
      <c r="L539" s="82"/>
      <c r="M539" s="83"/>
      <c r="N539" s="83"/>
      <c r="O539" s="82"/>
      <c r="P539" s="82"/>
    </row>
    <row r="540" spans="12:16" x14ac:dyDescent="0.25">
      <c r="L540" s="82"/>
      <c r="M540" s="83"/>
      <c r="N540" s="83"/>
      <c r="O540" s="82"/>
      <c r="P540" s="82"/>
    </row>
    <row r="541" spans="12:16" x14ac:dyDescent="0.25">
      <c r="L541" s="82"/>
      <c r="M541" s="83"/>
      <c r="N541" s="83"/>
      <c r="O541" s="82"/>
      <c r="P541" s="82"/>
    </row>
    <row r="542" spans="12:16" x14ac:dyDescent="0.25">
      <c r="L542" s="82"/>
      <c r="M542" s="83"/>
      <c r="N542" s="83"/>
      <c r="O542" s="82"/>
      <c r="P542" s="82"/>
    </row>
    <row r="543" spans="12:16" x14ac:dyDescent="0.25">
      <c r="L543" s="82"/>
      <c r="M543" s="83"/>
      <c r="N543" s="83"/>
      <c r="O543" s="82"/>
      <c r="P543" s="82"/>
    </row>
    <row r="544" spans="12:16" x14ac:dyDescent="0.25">
      <c r="L544" s="82"/>
      <c r="M544" s="83"/>
      <c r="N544" s="83"/>
      <c r="O544" s="82"/>
      <c r="P544" s="82"/>
    </row>
    <row r="545" spans="12:16" x14ac:dyDescent="0.25">
      <c r="L545" s="82"/>
      <c r="M545" s="83"/>
      <c r="N545" s="83"/>
      <c r="O545" s="82"/>
      <c r="P545" s="82"/>
    </row>
    <row r="546" spans="12:16" x14ac:dyDescent="0.25">
      <c r="L546" s="82"/>
      <c r="M546" s="83"/>
      <c r="N546" s="83"/>
      <c r="O546" s="82"/>
      <c r="P546" s="82"/>
    </row>
    <row r="547" spans="12:16" x14ac:dyDescent="0.25">
      <c r="L547" s="82"/>
      <c r="M547" s="83"/>
      <c r="N547" s="83"/>
      <c r="O547" s="82"/>
      <c r="P547" s="82"/>
    </row>
    <row r="548" spans="12:16" x14ac:dyDescent="0.25">
      <c r="L548" s="82"/>
      <c r="M548" s="83"/>
      <c r="N548" s="83"/>
      <c r="O548" s="82"/>
      <c r="P548" s="82"/>
    </row>
    <row r="549" spans="12:16" x14ac:dyDescent="0.25">
      <c r="L549" s="82"/>
      <c r="M549" s="83"/>
      <c r="N549" s="83"/>
      <c r="O549" s="82"/>
      <c r="P549" s="82"/>
    </row>
    <row r="550" spans="12:16" x14ac:dyDescent="0.25">
      <c r="L550" s="82"/>
      <c r="M550" s="83"/>
      <c r="N550" s="83"/>
      <c r="O550" s="82"/>
      <c r="P550" s="82"/>
    </row>
    <row r="551" spans="12:16" x14ac:dyDescent="0.25">
      <c r="L551" s="82"/>
      <c r="M551" s="83"/>
      <c r="N551" s="83"/>
      <c r="O551" s="82"/>
      <c r="P551" s="82"/>
    </row>
    <row r="552" spans="12:16" x14ac:dyDescent="0.25">
      <c r="L552" s="82"/>
      <c r="M552" s="83"/>
      <c r="N552" s="83"/>
      <c r="O552" s="82"/>
      <c r="P552" s="82"/>
    </row>
    <row r="553" spans="12:16" x14ac:dyDescent="0.25">
      <c r="L553" s="82"/>
      <c r="M553" s="83"/>
      <c r="N553" s="83"/>
      <c r="O553" s="82"/>
      <c r="P553" s="82"/>
    </row>
    <row r="554" spans="12:16" x14ac:dyDescent="0.25">
      <c r="L554" s="82"/>
      <c r="M554" s="83"/>
      <c r="N554" s="83"/>
      <c r="O554" s="82"/>
      <c r="P554" s="82"/>
    </row>
    <row r="555" spans="12:16" x14ac:dyDescent="0.25">
      <c r="L555" s="82"/>
      <c r="M555" s="83"/>
      <c r="N555" s="83"/>
      <c r="O555" s="82"/>
      <c r="P555" s="82"/>
    </row>
    <row r="556" spans="12:16" x14ac:dyDescent="0.25">
      <c r="L556" s="82"/>
      <c r="M556" s="83"/>
      <c r="N556" s="83"/>
      <c r="O556" s="82"/>
      <c r="P556" s="82"/>
    </row>
    <row r="557" spans="12:16" x14ac:dyDescent="0.25">
      <c r="L557" s="82"/>
      <c r="M557" s="83"/>
      <c r="N557" s="83"/>
      <c r="O557" s="82"/>
      <c r="P557" s="82"/>
    </row>
    <row r="558" spans="12:16" x14ac:dyDescent="0.25">
      <c r="L558" s="82"/>
      <c r="M558" s="83"/>
      <c r="N558" s="83"/>
      <c r="O558" s="82"/>
      <c r="P558" s="82"/>
    </row>
    <row r="559" spans="12:16" x14ac:dyDescent="0.25">
      <c r="L559" s="82"/>
      <c r="M559" s="83"/>
      <c r="N559" s="83"/>
      <c r="O559" s="82"/>
      <c r="P559" s="82"/>
    </row>
    <row r="560" spans="12:16" x14ac:dyDescent="0.25">
      <c r="L560" s="82"/>
      <c r="M560" s="83"/>
      <c r="N560" s="83"/>
      <c r="O560" s="82"/>
      <c r="P560" s="82"/>
    </row>
    <row r="561" spans="12:16" x14ac:dyDescent="0.25">
      <c r="L561" s="82"/>
      <c r="M561" s="83"/>
      <c r="N561" s="83"/>
      <c r="O561" s="82"/>
      <c r="P561" s="82"/>
    </row>
    <row r="562" spans="12:16" x14ac:dyDescent="0.25">
      <c r="L562" s="82"/>
      <c r="M562" s="83"/>
      <c r="N562" s="83"/>
      <c r="O562" s="82"/>
      <c r="P562" s="82"/>
    </row>
    <row r="563" spans="12:16" x14ac:dyDescent="0.25">
      <c r="L563" s="82"/>
      <c r="M563" s="83"/>
      <c r="N563" s="83"/>
      <c r="O563" s="82"/>
      <c r="P563" s="82"/>
    </row>
    <row r="564" spans="12:16" x14ac:dyDescent="0.25">
      <c r="L564" s="82"/>
      <c r="M564" s="83"/>
      <c r="N564" s="83"/>
      <c r="O564" s="82"/>
      <c r="P564" s="82"/>
    </row>
    <row r="565" spans="12:16" x14ac:dyDescent="0.25">
      <c r="L565" s="82"/>
      <c r="M565" s="83"/>
      <c r="N565" s="83"/>
      <c r="O565" s="82"/>
      <c r="P565" s="82"/>
    </row>
    <row r="566" spans="12:16" x14ac:dyDescent="0.25">
      <c r="L566" s="82"/>
      <c r="M566" s="83"/>
      <c r="N566" s="83"/>
      <c r="O566" s="82"/>
      <c r="P566" s="82"/>
    </row>
    <row r="567" spans="12:16" x14ac:dyDescent="0.25">
      <c r="L567" s="82"/>
      <c r="M567" s="83"/>
      <c r="N567" s="83"/>
      <c r="O567" s="82"/>
      <c r="P567" s="82"/>
    </row>
    <row r="568" spans="12:16" x14ac:dyDescent="0.25">
      <c r="L568" s="82"/>
      <c r="M568" s="83"/>
      <c r="N568" s="83"/>
      <c r="O568" s="82"/>
      <c r="P568" s="82"/>
    </row>
    <row r="569" spans="12:16" x14ac:dyDescent="0.25">
      <c r="L569" s="82"/>
      <c r="M569" s="83"/>
      <c r="N569" s="83"/>
      <c r="O569" s="82"/>
      <c r="P569" s="82"/>
    </row>
    <row r="570" spans="12:16" x14ac:dyDescent="0.25">
      <c r="L570" s="82"/>
      <c r="M570" s="83"/>
      <c r="N570" s="83"/>
      <c r="O570" s="82"/>
      <c r="P570" s="82"/>
    </row>
    <row r="571" spans="12:16" x14ac:dyDescent="0.25">
      <c r="L571" s="82"/>
      <c r="M571" s="83"/>
      <c r="N571" s="83"/>
      <c r="O571" s="82"/>
      <c r="P571" s="82"/>
    </row>
    <row r="572" spans="12:16" x14ac:dyDescent="0.25">
      <c r="L572" s="82"/>
      <c r="M572" s="83"/>
      <c r="N572" s="83"/>
      <c r="O572" s="82"/>
      <c r="P572" s="82"/>
    </row>
    <row r="573" spans="12:16" x14ac:dyDescent="0.25">
      <c r="L573" s="82"/>
      <c r="M573" s="83"/>
      <c r="N573" s="83"/>
      <c r="O573" s="82"/>
      <c r="P573" s="82"/>
    </row>
    <row r="574" spans="12:16" x14ac:dyDescent="0.25">
      <c r="L574" s="82"/>
      <c r="M574" s="83"/>
      <c r="N574" s="83"/>
      <c r="O574" s="82"/>
      <c r="P574" s="82"/>
    </row>
    <row r="575" spans="12:16" x14ac:dyDescent="0.25">
      <c r="L575" s="82"/>
      <c r="M575" s="83"/>
      <c r="N575" s="83"/>
      <c r="O575" s="82"/>
      <c r="P575" s="82"/>
    </row>
    <row r="576" spans="12:16" x14ac:dyDescent="0.25">
      <c r="L576" s="82"/>
      <c r="M576" s="83"/>
      <c r="N576" s="83"/>
      <c r="O576" s="82"/>
      <c r="P576" s="82"/>
    </row>
    <row r="577" spans="12:16" x14ac:dyDescent="0.25">
      <c r="L577" s="82"/>
      <c r="M577" s="83"/>
      <c r="N577" s="83"/>
      <c r="O577" s="82"/>
      <c r="P577" s="82"/>
    </row>
    <row r="578" spans="12:16" x14ac:dyDescent="0.25">
      <c r="L578" s="82"/>
      <c r="M578" s="83"/>
      <c r="N578" s="83"/>
      <c r="O578" s="82"/>
      <c r="P578" s="82"/>
    </row>
    <row r="579" spans="12:16" x14ac:dyDescent="0.25">
      <c r="L579" s="82"/>
      <c r="M579" s="83"/>
      <c r="N579" s="83"/>
      <c r="O579" s="82"/>
      <c r="P579" s="82"/>
    </row>
    <row r="580" spans="12:16" x14ac:dyDescent="0.25">
      <c r="L580" s="82"/>
      <c r="M580" s="83"/>
      <c r="N580" s="83"/>
      <c r="O580" s="82"/>
      <c r="P580" s="82"/>
    </row>
    <row r="581" spans="12:16" x14ac:dyDescent="0.25">
      <c r="L581" s="82"/>
      <c r="M581" s="83"/>
      <c r="N581" s="83"/>
      <c r="O581" s="82"/>
      <c r="P581" s="82"/>
    </row>
    <row r="582" spans="12:16" x14ac:dyDescent="0.25">
      <c r="L582" s="82"/>
      <c r="M582" s="83"/>
      <c r="N582" s="83"/>
      <c r="O582" s="82"/>
      <c r="P582" s="82"/>
    </row>
    <row r="583" spans="12:16" x14ac:dyDescent="0.25">
      <c r="L583" s="82"/>
      <c r="M583" s="83"/>
      <c r="N583" s="83"/>
      <c r="O583" s="82"/>
      <c r="P583" s="82"/>
    </row>
    <row r="584" spans="12:16" x14ac:dyDescent="0.25">
      <c r="L584" s="82"/>
      <c r="M584" s="83"/>
      <c r="N584" s="83"/>
      <c r="O584" s="82"/>
      <c r="P584" s="82"/>
    </row>
    <row r="585" spans="12:16" x14ac:dyDescent="0.25">
      <c r="L585" s="82"/>
      <c r="M585" s="83"/>
      <c r="N585" s="83"/>
      <c r="O585" s="82"/>
      <c r="P585" s="82"/>
    </row>
    <row r="586" spans="12:16" x14ac:dyDescent="0.25">
      <c r="L586" s="82"/>
      <c r="M586" s="83"/>
      <c r="N586" s="83"/>
      <c r="O586" s="82"/>
      <c r="P586" s="82"/>
    </row>
    <row r="587" spans="12:16" x14ac:dyDescent="0.25">
      <c r="L587" s="82"/>
      <c r="M587" s="83"/>
      <c r="N587" s="83"/>
      <c r="O587" s="82"/>
      <c r="P587" s="82"/>
    </row>
    <row r="588" spans="12:16" x14ac:dyDescent="0.25">
      <c r="L588" s="82"/>
      <c r="M588" s="83"/>
      <c r="N588" s="83"/>
      <c r="O588" s="82"/>
      <c r="P588" s="82"/>
    </row>
    <row r="589" spans="12:16" x14ac:dyDescent="0.25">
      <c r="L589" s="82"/>
      <c r="M589" s="83"/>
      <c r="N589" s="83"/>
      <c r="O589" s="82"/>
      <c r="P589" s="82"/>
    </row>
    <row r="590" spans="12:16" x14ac:dyDescent="0.25">
      <c r="L590" s="82"/>
      <c r="M590" s="83"/>
      <c r="N590" s="83"/>
      <c r="O590" s="82"/>
      <c r="P590" s="82"/>
    </row>
    <row r="591" spans="12:16" x14ac:dyDescent="0.25">
      <c r="L591" s="82"/>
      <c r="M591" s="83"/>
      <c r="N591" s="83"/>
      <c r="O591" s="82"/>
      <c r="P591" s="82"/>
    </row>
    <row r="592" spans="12:16" x14ac:dyDescent="0.25">
      <c r="L592" s="82"/>
      <c r="M592" s="83"/>
      <c r="N592" s="83"/>
      <c r="O592" s="82"/>
      <c r="P592" s="82"/>
    </row>
    <row r="593" spans="12:16" x14ac:dyDescent="0.25">
      <c r="L593" s="82"/>
      <c r="M593" s="83"/>
      <c r="N593" s="83"/>
      <c r="O593" s="82"/>
      <c r="P593" s="82"/>
    </row>
    <row r="594" spans="12:16" x14ac:dyDescent="0.25">
      <c r="L594" s="82"/>
      <c r="M594" s="83"/>
      <c r="N594" s="83"/>
      <c r="O594" s="82"/>
      <c r="P594" s="82"/>
    </row>
    <row r="595" spans="12:16" x14ac:dyDescent="0.25">
      <c r="L595" s="82"/>
      <c r="M595" s="83"/>
      <c r="N595" s="83"/>
      <c r="O595" s="82"/>
      <c r="P595" s="82"/>
    </row>
    <row r="596" spans="12:16" x14ac:dyDescent="0.25">
      <c r="L596" s="82"/>
      <c r="M596" s="83"/>
      <c r="N596" s="83"/>
      <c r="O596" s="82"/>
      <c r="P596" s="82"/>
    </row>
    <row r="597" spans="12:16" x14ac:dyDescent="0.25">
      <c r="L597" s="82"/>
      <c r="M597" s="83"/>
      <c r="N597" s="83"/>
      <c r="O597" s="82"/>
      <c r="P597" s="82"/>
    </row>
    <row r="598" spans="12:16" x14ac:dyDescent="0.25">
      <c r="L598" s="82"/>
      <c r="M598" s="83"/>
      <c r="N598" s="83"/>
      <c r="O598" s="82"/>
      <c r="P598" s="82"/>
    </row>
    <row r="599" spans="12:16" x14ac:dyDescent="0.25">
      <c r="L599" s="82"/>
      <c r="M599" s="83"/>
      <c r="N599" s="83"/>
      <c r="O599" s="82"/>
      <c r="P599" s="82"/>
    </row>
    <row r="600" spans="12:16" x14ac:dyDescent="0.25">
      <c r="L600" s="82"/>
      <c r="M600" s="83"/>
      <c r="N600" s="83"/>
      <c r="O600" s="82"/>
      <c r="P600" s="82"/>
    </row>
    <row r="601" spans="12:16" x14ac:dyDescent="0.25">
      <c r="L601" s="82"/>
      <c r="M601" s="83"/>
      <c r="N601" s="83"/>
      <c r="O601" s="82"/>
      <c r="P601" s="82"/>
    </row>
    <row r="602" spans="12:16" x14ac:dyDescent="0.25">
      <c r="L602" s="82"/>
      <c r="M602" s="83"/>
      <c r="N602" s="83"/>
      <c r="O602" s="82"/>
      <c r="P602" s="82"/>
    </row>
    <row r="603" spans="12:16" x14ac:dyDescent="0.25">
      <c r="L603" s="82"/>
      <c r="M603" s="83"/>
      <c r="N603" s="83"/>
      <c r="O603" s="82"/>
      <c r="P603" s="82"/>
    </row>
    <row r="604" spans="12:16" x14ac:dyDescent="0.25">
      <c r="L604" s="82"/>
      <c r="M604" s="83"/>
      <c r="N604" s="83"/>
      <c r="O604" s="82"/>
      <c r="P604" s="82"/>
    </row>
    <row r="605" spans="12:16" x14ac:dyDescent="0.25">
      <c r="L605" s="82"/>
      <c r="M605" s="83"/>
      <c r="N605" s="83"/>
      <c r="O605" s="82"/>
      <c r="P605" s="82"/>
    </row>
    <row r="606" spans="12:16" x14ac:dyDescent="0.25">
      <c r="L606" s="82"/>
      <c r="M606" s="83"/>
      <c r="N606" s="83"/>
      <c r="O606" s="82"/>
      <c r="P606" s="82"/>
    </row>
    <row r="607" spans="12:16" x14ac:dyDescent="0.25">
      <c r="L607" s="82"/>
      <c r="M607" s="83"/>
      <c r="N607" s="83"/>
      <c r="O607" s="82"/>
      <c r="P607" s="82"/>
    </row>
    <row r="608" spans="12:16" x14ac:dyDescent="0.25">
      <c r="L608" s="82"/>
      <c r="M608" s="83"/>
      <c r="N608" s="83"/>
      <c r="O608" s="82"/>
      <c r="P608" s="82"/>
    </row>
    <row r="609" spans="12:16" x14ac:dyDescent="0.25">
      <c r="L609" s="82"/>
      <c r="M609" s="83"/>
      <c r="N609" s="83"/>
      <c r="O609" s="82"/>
      <c r="P609" s="82"/>
    </row>
    <row r="610" spans="12:16" x14ac:dyDescent="0.25">
      <c r="L610" s="82"/>
      <c r="M610" s="83"/>
      <c r="N610" s="83"/>
      <c r="O610" s="82"/>
      <c r="P610" s="82"/>
    </row>
    <row r="611" spans="12:16" x14ac:dyDescent="0.25">
      <c r="L611" s="82"/>
      <c r="M611" s="83"/>
      <c r="N611" s="83"/>
      <c r="O611" s="82"/>
      <c r="P611" s="82"/>
    </row>
    <row r="612" spans="12:16" x14ac:dyDescent="0.25">
      <c r="L612" s="82"/>
      <c r="M612" s="83"/>
      <c r="N612" s="83"/>
      <c r="O612" s="82"/>
      <c r="P612" s="82"/>
    </row>
    <row r="613" spans="12:16" x14ac:dyDescent="0.25">
      <c r="L613" s="82"/>
      <c r="M613" s="83"/>
      <c r="N613" s="83"/>
      <c r="O613" s="82"/>
      <c r="P613" s="82"/>
    </row>
    <row r="614" spans="12:16" x14ac:dyDescent="0.25">
      <c r="L614" s="82"/>
      <c r="M614" s="83"/>
      <c r="N614" s="83"/>
      <c r="O614" s="82"/>
      <c r="P614" s="82"/>
    </row>
    <row r="615" spans="12:16" x14ac:dyDescent="0.25">
      <c r="L615" s="82"/>
      <c r="M615" s="83"/>
      <c r="N615" s="83"/>
      <c r="O615" s="82"/>
      <c r="P615" s="82"/>
    </row>
    <row r="616" spans="12:16" x14ac:dyDescent="0.25">
      <c r="L616" s="82"/>
      <c r="M616" s="83"/>
      <c r="N616" s="83"/>
      <c r="O616" s="82"/>
      <c r="P616" s="82"/>
    </row>
    <row r="617" spans="12:16" x14ac:dyDescent="0.25">
      <c r="L617" s="82"/>
      <c r="M617" s="83"/>
      <c r="N617" s="83"/>
      <c r="O617" s="82"/>
      <c r="P617" s="82"/>
    </row>
    <row r="618" spans="12:16" x14ac:dyDescent="0.25">
      <c r="L618" s="82"/>
      <c r="M618" s="83"/>
      <c r="N618" s="83"/>
      <c r="O618" s="82"/>
      <c r="P618" s="82"/>
    </row>
    <row r="619" spans="12:16" x14ac:dyDescent="0.25">
      <c r="L619" s="82"/>
      <c r="M619" s="83"/>
      <c r="N619" s="83"/>
      <c r="O619" s="82"/>
      <c r="P619" s="82"/>
    </row>
    <row r="620" spans="12:16" x14ac:dyDescent="0.25">
      <c r="L620" s="82"/>
      <c r="M620" s="83"/>
      <c r="N620" s="83"/>
      <c r="O620" s="82"/>
      <c r="P620" s="82"/>
    </row>
    <row r="621" spans="12:16" x14ac:dyDescent="0.25">
      <c r="L621" s="82"/>
      <c r="M621" s="83"/>
      <c r="N621" s="83"/>
      <c r="O621" s="82"/>
      <c r="P621" s="82"/>
    </row>
    <row r="622" spans="12:16" x14ac:dyDescent="0.25">
      <c r="L622" s="82"/>
      <c r="M622" s="83"/>
      <c r="N622" s="83"/>
      <c r="O622" s="82"/>
      <c r="P622" s="82"/>
    </row>
    <row r="623" spans="12:16" x14ac:dyDescent="0.25">
      <c r="L623" s="82"/>
      <c r="M623" s="83"/>
      <c r="N623" s="83"/>
      <c r="O623" s="82"/>
      <c r="P623" s="82"/>
    </row>
    <row r="624" spans="12:16" x14ac:dyDescent="0.25">
      <c r="L624" s="82"/>
      <c r="M624" s="83"/>
      <c r="N624" s="83"/>
      <c r="O624" s="82"/>
      <c r="P624" s="82"/>
    </row>
    <row r="625" spans="12:16" x14ac:dyDescent="0.25">
      <c r="L625" s="82"/>
      <c r="M625" s="83"/>
      <c r="N625" s="83"/>
      <c r="O625" s="82"/>
      <c r="P625" s="82"/>
    </row>
    <row r="626" spans="12:16" x14ac:dyDescent="0.25">
      <c r="L626" s="82"/>
      <c r="M626" s="83"/>
      <c r="N626" s="83"/>
      <c r="O626" s="82"/>
      <c r="P626" s="82"/>
    </row>
    <row r="627" spans="12:16" x14ac:dyDescent="0.25">
      <c r="L627" s="82"/>
      <c r="M627" s="83"/>
      <c r="N627" s="83"/>
      <c r="O627" s="82"/>
      <c r="P627" s="82"/>
    </row>
    <row r="628" spans="12:16" x14ac:dyDescent="0.25">
      <c r="L628" s="82"/>
      <c r="M628" s="83"/>
      <c r="N628" s="83"/>
      <c r="O628" s="82"/>
      <c r="P628" s="82"/>
    </row>
    <row r="629" spans="12:16" x14ac:dyDescent="0.25">
      <c r="L629" s="82"/>
      <c r="M629" s="83"/>
      <c r="N629" s="83"/>
      <c r="O629" s="82"/>
      <c r="P629" s="82"/>
    </row>
    <row r="630" spans="12:16" x14ac:dyDescent="0.25">
      <c r="L630" s="82"/>
      <c r="M630" s="83"/>
      <c r="N630" s="83"/>
      <c r="O630" s="82"/>
      <c r="P630" s="82"/>
    </row>
    <row r="631" spans="12:16" x14ac:dyDescent="0.25">
      <c r="L631" s="82"/>
      <c r="M631" s="83"/>
      <c r="N631" s="83"/>
      <c r="O631" s="82"/>
      <c r="P631" s="82"/>
    </row>
    <row r="632" spans="12:16" x14ac:dyDescent="0.25">
      <c r="L632" s="82"/>
      <c r="M632" s="83"/>
      <c r="N632" s="83"/>
      <c r="O632" s="82"/>
      <c r="P632" s="82"/>
    </row>
    <row r="633" spans="12:16" x14ac:dyDescent="0.25">
      <c r="L633" s="82"/>
      <c r="M633" s="83"/>
      <c r="N633" s="83"/>
      <c r="O633" s="82"/>
      <c r="P633" s="82"/>
    </row>
    <row r="634" spans="12:16" x14ac:dyDescent="0.25">
      <c r="L634" s="82"/>
      <c r="M634" s="83"/>
      <c r="N634" s="83"/>
      <c r="O634" s="82"/>
      <c r="P634" s="82"/>
    </row>
    <row r="635" spans="12:16" x14ac:dyDescent="0.25">
      <c r="L635" s="82"/>
      <c r="M635" s="83"/>
      <c r="N635" s="83"/>
      <c r="O635" s="82"/>
      <c r="P635" s="82"/>
    </row>
    <row r="636" spans="12:16" x14ac:dyDescent="0.25">
      <c r="L636" s="82"/>
      <c r="M636" s="83"/>
      <c r="N636" s="83"/>
      <c r="O636" s="82"/>
      <c r="P636" s="82"/>
    </row>
    <row r="637" spans="12:16" x14ac:dyDescent="0.25">
      <c r="L637" s="82"/>
      <c r="M637" s="83"/>
      <c r="N637" s="83"/>
      <c r="O637" s="82"/>
      <c r="P637" s="82"/>
    </row>
    <row r="638" spans="12:16" x14ac:dyDescent="0.25">
      <c r="L638" s="82"/>
      <c r="M638" s="83"/>
      <c r="N638" s="83"/>
      <c r="O638" s="82"/>
      <c r="P638" s="82"/>
    </row>
    <row r="639" spans="12:16" x14ac:dyDescent="0.25">
      <c r="L639" s="82"/>
      <c r="M639" s="83"/>
      <c r="N639" s="83"/>
      <c r="O639" s="82"/>
      <c r="P639" s="82"/>
    </row>
    <row r="640" spans="12:16" x14ac:dyDescent="0.25">
      <c r="L640" s="82"/>
      <c r="M640" s="83"/>
      <c r="N640" s="83"/>
      <c r="O640" s="82"/>
      <c r="P640" s="82"/>
    </row>
    <row r="641" spans="12:16" x14ac:dyDescent="0.25">
      <c r="L641" s="82"/>
      <c r="M641" s="83"/>
      <c r="N641" s="83"/>
      <c r="O641" s="82"/>
      <c r="P641" s="82"/>
    </row>
    <row r="642" spans="12:16" x14ac:dyDescent="0.25">
      <c r="L642" s="82"/>
      <c r="M642" s="83"/>
      <c r="N642" s="83"/>
      <c r="O642" s="82"/>
      <c r="P642" s="82"/>
    </row>
    <row r="643" spans="12:16" x14ac:dyDescent="0.25">
      <c r="L643" s="82"/>
      <c r="M643" s="83"/>
      <c r="N643" s="83"/>
      <c r="O643" s="82"/>
      <c r="P643" s="82"/>
    </row>
    <row r="644" spans="12:16" x14ac:dyDescent="0.25">
      <c r="L644" s="82"/>
      <c r="M644" s="83"/>
      <c r="N644" s="83"/>
      <c r="O644" s="82"/>
      <c r="P644" s="82"/>
    </row>
    <row r="645" spans="12:16" x14ac:dyDescent="0.25">
      <c r="L645" s="82"/>
      <c r="M645" s="83"/>
      <c r="N645" s="83"/>
      <c r="O645" s="82"/>
      <c r="P645" s="82"/>
    </row>
    <row r="646" spans="12:16" x14ac:dyDescent="0.25">
      <c r="L646" s="82"/>
      <c r="M646" s="83"/>
      <c r="N646" s="83"/>
      <c r="O646" s="82"/>
      <c r="P646" s="82"/>
    </row>
    <row r="647" spans="12:16" x14ac:dyDescent="0.25">
      <c r="L647" s="82"/>
      <c r="M647" s="83"/>
      <c r="N647" s="83"/>
      <c r="O647" s="82"/>
      <c r="P647" s="82"/>
    </row>
    <row r="648" spans="12:16" x14ac:dyDescent="0.25">
      <c r="L648" s="82"/>
      <c r="M648" s="83"/>
      <c r="N648" s="83"/>
      <c r="O648" s="82"/>
      <c r="P648" s="82"/>
    </row>
    <row r="649" spans="12:16" x14ac:dyDescent="0.25">
      <c r="L649" s="82"/>
      <c r="M649" s="83"/>
      <c r="N649" s="83"/>
      <c r="O649" s="82"/>
      <c r="P649" s="82"/>
    </row>
    <row r="650" spans="12:16" x14ac:dyDescent="0.25">
      <c r="L650" s="82"/>
      <c r="M650" s="83"/>
      <c r="N650" s="83"/>
      <c r="O650" s="82"/>
      <c r="P650" s="82"/>
    </row>
    <row r="651" spans="12:16" x14ac:dyDescent="0.25">
      <c r="L651" s="82"/>
      <c r="M651" s="83"/>
      <c r="N651" s="83"/>
      <c r="O651" s="82"/>
      <c r="P651" s="82"/>
    </row>
    <row r="652" spans="12:16" x14ac:dyDescent="0.25">
      <c r="L652" s="82"/>
      <c r="M652" s="83"/>
      <c r="N652" s="83"/>
      <c r="O652" s="82"/>
      <c r="P652" s="82"/>
    </row>
    <row r="653" spans="12:16" x14ac:dyDescent="0.25">
      <c r="L653" s="82"/>
      <c r="M653" s="83"/>
      <c r="N653" s="83"/>
      <c r="O653" s="82"/>
      <c r="P653" s="82"/>
    </row>
    <row r="654" spans="12:16" x14ac:dyDescent="0.25">
      <c r="L654" s="82"/>
      <c r="M654" s="83"/>
      <c r="N654" s="83"/>
      <c r="O654" s="82"/>
      <c r="P654" s="82"/>
    </row>
    <row r="655" spans="12:16" x14ac:dyDescent="0.25">
      <c r="L655" s="82"/>
      <c r="M655" s="83"/>
      <c r="N655" s="83"/>
      <c r="O655" s="82"/>
      <c r="P655" s="82"/>
    </row>
    <row r="656" spans="12:16" x14ac:dyDescent="0.25">
      <c r="L656" s="82"/>
      <c r="M656" s="83"/>
      <c r="N656" s="83"/>
      <c r="O656" s="82"/>
      <c r="P656" s="82"/>
    </row>
    <row r="657" spans="12:16" x14ac:dyDescent="0.25">
      <c r="L657" s="82"/>
      <c r="M657" s="83"/>
      <c r="N657" s="83"/>
      <c r="O657" s="82"/>
      <c r="P657" s="82"/>
    </row>
    <row r="658" spans="12:16" x14ac:dyDescent="0.25">
      <c r="L658" s="82"/>
      <c r="M658" s="83"/>
      <c r="N658" s="83"/>
      <c r="O658" s="82"/>
      <c r="P658" s="82"/>
    </row>
    <row r="659" spans="12:16" x14ac:dyDescent="0.25">
      <c r="L659" s="82"/>
      <c r="M659" s="83"/>
      <c r="N659" s="83"/>
      <c r="O659" s="82"/>
      <c r="P659" s="82"/>
    </row>
    <row r="660" spans="12:16" x14ac:dyDescent="0.25">
      <c r="L660" s="82"/>
      <c r="M660" s="83"/>
      <c r="N660" s="83"/>
      <c r="O660" s="82"/>
      <c r="P660" s="82"/>
    </row>
    <row r="661" spans="12:16" x14ac:dyDescent="0.25">
      <c r="L661" s="82"/>
      <c r="M661" s="83"/>
      <c r="N661" s="83"/>
      <c r="O661" s="82"/>
      <c r="P661" s="82"/>
    </row>
    <row r="662" spans="12:16" x14ac:dyDescent="0.25">
      <c r="L662" s="82"/>
      <c r="M662" s="83"/>
      <c r="N662" s="83"/>
      <c r="O662" s="82"/>
      <c r="P662" s="82"/>
    </row>
    <row r="663" spans="12:16" x14ac:dyDescent="0.25">
      <c r="L663" s="82"/>
      <c r="M663" s="83"/>
      <c r="N663" s="83"/>
      <c r="O663" s="82"/>
      <c r="P663" s="82"/>
    </row>
    <row r="664" spans="12:16" x14ac:dyDescent="0.25">
      <c r="L664" s="82"/>
      <c r="M664" s="83"/>
      <c r="N664" s="83"/>
      <c r="O664" s="82"/>
      <c r="P664" s="82"/>
    </row>
    <row r="665" spans="12:16" x14ac:dyDescent="0.25">
      <c r="L665" s="82"/>
      <c r="M665" s="83"/>
      <c r="N665" s="83"/>
      <c r="O665" s="82"/>
      <c r="P665" s="82"/>
    </row>
    <row r="666" spans="12:16" x14ac:dyDescent="0.25">
      <c r="L666" s="82"/>
      <c r="M666" s="83"/>
      <c r="N666" s="83"/>
      <c r="O666" s="82"/>
      <c r="P666" s="82"/>
    </row>
    <row r="667" spans="12:16" x14ac:dyDescent="0.25">
      <c r="L667" s="82"/>
      <c r="M667" s="83"/>
      <c r="N667" s="83"/>
      <c r="O667" s="82"/>
      <c r="P667" s="82"/>
    </row>
    <row r="668" spans="12:16" x14ac:dyDescent="0.25">
      <c r="L668" s="82"/>
      <c r="M668" s="83"/>
      <c r="N668" s="83"/>
      <c r="O668" s="82"/>
      <c r="P668" s="82"/>
    </row>
    <row r="669" spans="12:16" x14ac:dyDescent="0.25">
      <c r="L669" s="82"/>
      <c r="M669" s="83"/>
      <c r="N669" s="83"/>
      <c r="O669" s="82"/>
      <c r="P669" s="82"/>
    </row>
    <row r="670" spans="12:16" x14ac:dyDescent="0.25">
      <c r="L670" s="82"/>
      <c r="M670" s="83"/>
      <c r="N670" s="83"/>
      <c r="O670" s="82"/>
      <c r="P670" s="82"/>
    </row>
    <row r="671" spans="12:16" x14ac:dyDescent="0.25">
      <c r="L671" s="82"/>
      <c r="M671" s="83"/>
      <c r="N671" s="83"/>
      <c r="O671" s="82"/>
      <c r="P671" s="82"/>
    </row>
    <row r="672" spans="12:16" x14ac:dyDescent="0.25">
      <c r="L672" s="82"/>
      <c r="M672" s="83"/>
      <c r="N672" s="83"/>
      <c r="O672" s="82"/>
      <c r="P672" s="82"/>
    </row>
    <row r="673" spans="12:16" x14ac:dyDescent="0.25">
      <c r="L673" s="82"/>
      <c r="M673" s="83"/>
      <c r="N673" s="83"/>
      <c r="O673" s="82"/>
      <c r="P673" s="82"/>
    </row>
    <row r="674" spans="12:16" x14ac:dyDescent="0.25">
      <c r="L674" s="82"/>
      <c r="M674" s="83"/>
      <c r="N674" s="83"/>
      <c r="O674" s="82"/>
      <c r="P674" s="82"/>
    </row>
    <row r="675" spans="12:16" x14ac:dyDescent="0.25">
      <c r="L675" s="82"/>
      <c r="M675" s="83"/>
      <c r="N675" s="83"/>
      <c r="O675" s="82"/>
      <c r="P675" s="82"/>
    </row>
    <row r="676" spans="12:16" x14ac:dyDescent="0.25">
      <c r="L676" s="82"/>
      <c r="M676" s="83"/>
      <c r="N676" s="83"/>
      <c r="O676" s="82"/>
      <c r="P676" s="82"/>
    </row>
    <row r="677" spans="12:16" x14ac:dyDescent="0.25">
      <c r="L677" s="82"/>
      <c r="M677" s="83"/>
      <c r="N677" s="83"/>
      <c r="O677" s="82"/>
      <c r="P677" s="82"/>
    </row>
    <row r="678" spans="12:16" x14ac:dyDescent="0.25">
      <c r="L678" s="82"/>
      <c r="M678" s="83"/>
      <c r="N678" s="83"/>
      <c r="O678" s="82"/>
      <c r="P678" s="82"/>
    </row>
    <row r="679" spans="12:16" x14ac:dyDescent="0.25">
      <c r="L679" s="82"/>
      <c r="M679" s="83"/>
      <c r="N679" s="83"/>
      <c r="O679" s="82"/>
      <c r="P679" s="82"/>
    </row>
    <row r="680" spans="12:16" x14ac:dyDescent="0.25">
      <c r="L680" s="82"/>
      <c r="M680" s="83"/>
      <c r="N680" s="83"/>
      <c r="O680" s="82"/>
      <c r="P680" s="82"/>
    </row>
    <row r="681" spans="12:16" x14ac:dyDescent="0.25">
      <c r="L681" s="82"/>
      <c r="M681" s="83"/>
      <c r="N681" s="83"/>
      <c r="O681" s="82"/>
      <c r="P681" s="82"/>
    </row>
    <row r="682" spans="12:16" x14ac:dyDescent="0.25">
      <c r="L682" s="82"/>
      <c r="M682" s="83"/>
      <c r="N682" s="83"/>
      <c r="O682" s="82"/>
      <c r="P682" s="82"/>
    </row>
    <row r="683" spans="12:16" x14ac:dyDescent="0.25">
      <c r="L683" s="82"/>
      <c r="M683" s="83"/>
      <c r="N683" s="83"/>
      <c r="O683" s="82"/>
      <c r="P683" s="82"/>
    </row>
    <row r="684" spans="12:16" x14ac:dyDescent="0.25">
      <c r="L684" s="82"/>
      <c r="M684" s="83"/>
      <c r="N684" s="83"/>
      <c r="O684" s="82"/>
      <c r="P684" s="82"/>
    </row>
    <row r="685" spans="12:16" x14ac:dyDescent="0.25">
      <c r="L685" s="82"/>
      <c r="M685" s="83"/>
      <c r="N685" s="83"/>
      <c r="O685" s="82"/>
      <c r="P685" s="82"/>
    </row>
    <row r="686" spans="12:16" x14ac:dyDescent="0.25">
      <c r="L686" s="82"/>
      <c r="M686" s="83"/>
      <c r="N686" s="83"/>
      <c r="O686" s="82"/>
      <c r="P686" s="82"/>
    </row>
    <row r="687" spans="12:16" x14ac:dyDescent="0.25">
      <c r="L687" s="82"/>
      <c r="M687" s="83"/>
      <c r="N687" s="83"/>
      <c r="O687" s="82"/>
      <c r="P687" s="82"/>
    </row>
    <row r="688" spans="12:16" x14ac:dyDescent="0.25">
      <c r="L688" s="82"/>
      <c r="M688" s="83"/>
      <c r="N688" s="83"/>
      <c r="O688" s="82"/>
      <c r="P688" s="82"/>
    </row>
    <row r="689" spans="12:16" x14ac:dyDescent="0.25">
      <c r="L689" s="82"/>
      <c r="M689" s="83"/>
      <c r="N689" s="83"/>
      <c r="O689" s="82"/>
      <c r="P689" s="82"/>
    </row>
    <row r="690" spans="12:16" x14ac:dyDescent="0.25">
      <c r="L690" s="82"/>
      <c r="M690" s="83"/>
      <c r="N690" s="83"/>
      <c r="O690" s="82"/>
      <c r="P690" s="82"/>
    </row>
    <row r="691" spans="12:16" x14ac:dyDescent="0.25">
      <c r="L691" s="82"/>
      <c r="M691" s="83"/>
      <c r="N691" s="83"/>
      <c r="O691" s="82"/>
      <c r="P691" s="82"/>
    </row>
    <row r="692" spans="12:16" x14ac:dyDescent="0.25">
      <c r="L692" s="82"/>
      <c r="M692" s="83"/>
      <c r="N692" s="83"/>
      <c r="O692" s="82"/>
      <c r="P692" s="82"/>
    </row>
    <row r="693" spans="12:16" x14ac:dyDescent="0.25">
      <c r="L693" s="82"/>
      <c r="M693" s="83"/>
      <c r="N693" s="83"/>
      <c r="O693" s="82"/>
      <c r="P693" s="82"/>
    </row>
    <row r="694" spans="12:16" x14ac:dyDescent="0.25">
      <c r="L694" s="82"/>
      <c r="M694" s="83"/>
      <c r="N694" s="83"/>
      <c r="O694" s="82"/>
      <c r="P694" s="82"/>
    </row>
    <row r="695" spans="12:16" x14ac:dyDescent="0.25">
      <c r="L695" s="82"/>
      <c r="M695" s="83"/>
      <c r="N695" s="83"/>
      <c r="O695" s="82"/>
      <c r="P695" s="82"/>
    </row>
    <row r="696" spans="12:16" x14ac:dyDescent="0.25">
      <c r="L696" s="82"/>
      <c r="M696" s="83"/>
      <c r="N696" s="83"/>
      <c r="O696" s="82"/>
      <c r="P696" s="82"/>
    </row>
    <row r="697" spans="12:16" x14ac:dyDescent="0.25">
      <c r="L697" s="82"/>
      <c r="M697" s="83"/>
      <c r="N697" s="83"/>
      <c r="O697" s="82"/>
      <c r="P697" s="82"/>
    </row>
    <row r="698" spans="12:16" x14ac:dyDescent="0.25">
      <c r="L698" s="82"/>
      <c r="M698" s="83"/>
      <c r="N698" s="83"/>
      <c r="O698" s="82"/>
      <c r="P698" s="82"/>
    </row>
    <row r="699" spans="12:16" x14ac:dyDescent="0.25">
      <c r="L699" s="82"/>
      <c r="M699" s="83"/>
      <c r="N699" s="83"/>
      <c r="O699" s="82"/>
      <c r="P699" s="82"/>
    </row>
    <row r="700" spans="12:16" x14ac:dyDescent="0.25">
      <c r="L700" s="82"/>
      <c r="M700" s="83"/>
      <c r="N700" s="83"/>
      <c r="O700" s="82"/>
      <c r="P700" s="82"/>
    </row>
    <row r="701" spans="12:16" x14ac:dyDescent="0.25">
      <c r="L701" s="82"/>
      <c r="M701" s="83"/>
      <c r="N701" s="83"/>
      <c r="O701" s="82"/>
      <c r="P701" s="82"/>
    </row>
    <row r="702" spans="12:16" x14ac:dyDescent="0.25">
      <c r="L702" s="82"/>
      <c r="M702" s="83"/>
      <c r="N702" s="83"/>
      <c r="O702" s="82"/>
      <c r="P702" s="82"/>
    </row>
    <row r="703" spans="12:16" x14ac:dyDescent="0.25">
      <c r="L703" s="82"/>
      <c r="M703" s="83"/>
      <c r="N703" s="83"/>
      <c r="O703" s="82"/>
      <c r="P703" s="82"/>
    </row>
    <row r="704" spans="12:16" x14ac:dyDescent="0.25">
      <c r="L704" s="82"/>
      <c r="M704" s="83"/>
      <c r="N704" s="83"/>
      <c r="O704" s="82"/>
      <c r="P704" s="82"/>
    </row>
    <row r="705" spans="12:16" x14ac:dyDescent="0.25">
      <c r="L705" s="82"/>
      <c r="M705" s="83"/>
      <c r="N705" s="83"/>
      <c r="O705" s="82"/>
      <c r="P705" s="82"/>
    </row>
    <row r="706" spans="12:16" x14ac:dyDescent="0.25">
      <c r="L706" s="82"/>
      <c r="M706" s="83"/>
      <c r="N706" s="83"/>
      <c r="O706" s="82"/>
      <c r="P706" s="82"/>
    </row>
    <row r="707" spans="12:16" x14ac:dyDescent="0.25">
      <c r="L707" s="82"/>
      <c r="M707" s="83"/>
      <c r="N707" s="83"/>
      <c r="O707" s="82"/>
      <c r="P707" s="82"/>
    </row>
    <row r="708" spans="12:16" x14ac:dyDescent="0.25">
      <c r="L708" s="82"/>
      <c r="M708" s="83"/>
      <c r="N708" s="83"/>
      <c r="O708" s="82"/>
      <c r="P708" s="82"/>
    </row>
    <row r="709" spans="12:16" x14ac:dyDescent="0.25">
      <c r="L709" s="82"/>
      <c r="M709" s="83"/>
      <c r="N709" s="83"/>
      <c r="O709" s="82"/>
      <c r="P709" s="82"/>
    </row>
    <row r="710" spans="12:16" x14ac:dyDescent="0.25">
      <c r="L710" s="82"/>
      <c r="M710" s="83"/>
      <c r="N710" s="83"/>
      <c r="O710" s="82"/>
      <c r="P710" s="82"/>
    </row>
    <row r="711" spans="12:16" x14ac:dyDescent="0.25">
      <c r="L711" s="82"/>
      <c r="M711" s="83"/>
      <c r="N711" s="83"/>
      <c r="O711" s="82"/>
      <c r="P711" s="82"/>
    </row>
    <row r="712" spans="12:16" x14ac:dyDescent="0.25">
      <c r="L712" s="82"/>
      <c r="M712" s="83"/>
      <c r="N712" s="83"/>
      <c r="O712" s="82"/>
      <c r="P712" s="82"/>
    </row>
    <row r="713" spans="12:16" x14ac:dyDescent="0.25">
      <c r="L713" s="82"/>
      <c r="M713" s="83"/>
      <c r="N713" s="83"/>
      <c r="O713" s="82"/>
      <c r="P713" s="82"/>
    </row>
    <row r="714" spans="12:16" x14ac:dyDescent="0.25">
      <c r="L714" s="82"/>
      <c r="M714" s="83"/>
      <c r="N714" s="83"/>
      <c r="O714" s="82"/>
      <c r="P714" s="82"/>
    </row>
    <row r="715" spans="12:16" x14ac:dyDescent="0.25">
      <c r="L715" s="82"/>
      <c r="M715" s="83"/>
      <c r="N715" s="83"/>
      <c r="O715" s="82"/>
      <c r="P715" s="82"/>
    </row>
    <row r="716" spans="12:16" x14ac:dyDescent="0.25">
      <c r="L716" s="82"/>
      <c r="M716" s="83"/>
      <c r="N716" s="83"/>
      <c r="O716" s="82"/>
      <c r="P716" s="82"/>
    </row>
    <row r="717" spans="12:16" x14ac:dyDescent="0.25">
      <c r="L717" s="82"/>
      <c r="M717" s="83"/>
      <c r="N717" s="83"/>
      <c r="O717" s="82"/>
      <c r="P717" s="82"/>
    </row>
    <row r="718" spans="12:16" x14ac:dyDescent="0.25">
      <c r="L718" s="82"/>
      <c r="M718" s="83"/>
      <c r="N718" s="83"/>
      <c r="O718" s="82"/>
      <c r="P718" s="82"/>
    </row>
    <row r="719" spans="12:16" x14ac:dyDescent="0.25">
      <c r="L719" s="82"/>
      <c r="M719" s="83"/>
      <c r="N719" s="83"/>
      <c r="O719" s="82"/>
      <c r="P719" s="82"/>
    </row>
    <row r="720" spans="12:16" x14ac:dyDescent="0.25">
      <c r="L720" s="82"/>
      <c r="M720" s="83"/>
      <c r="N720" s="83"/>
      <c r="O720" s="82"/>
      <c r="P720" s="82"/>
    </row>
    <row r="721" spans="12:16" x14ac:dyDescent="0.25">
      <c r="L721" s="82"/>
      <c r="M721" s="83"/>
      <c r="N721" s="83"/>
      <c r="O721" s="82"/>
      <c r="P721" s="82"/>
    </row>
    <row r="722" spans="12:16" x14ac:dyDescent="0.25">
      <c r="L722" s="82"/>
      <c r="M722" s="83"/>
      <c r="N722" s="83"/>
      <c r="O722" s="82"/>
      <c r="P722" s="82"/>
    </row>
    <row r="723" spans="12:16" x14ac:dyDescent="0.25">
      <c r="L723" s="82"/>
      <c r="M723" s="83"/>
      <c r="N723" s="83"/>
      <c r="O723" s="82"/>
      <c r="P723" s="82"/>
    </row>
    <row r="724" spans="12:16" x14ac:dyDescent="0.25">
      <c r="L724" s="82"/>
      <c r="M724" s="83"/>
      <c r="N724" s="83"/>
      <c r="O724" s="82"/>
      <c r="P724" s="82"/>
    </row>
    <row r="725" spans="12:16" x14ac:dyDescent="0.25">
      <c r="L725" s="82"/>
      <c r="M725" s="83"/>
      <c r="N725" s="83"/>
      <c r="O725" s="82"/>
      <c r="P725" s="82"/>
    </row>
    <row r="726" spans="12:16" x14ac:dyDescent="0.25">
      <c r="L726" s="82"/>
      <c r="M726" s="83"/>
      <c r="N726" s="83"/>
      <c r="O726" s="82"/>
      <c r="P726" s="82"/>
    </row>
    <row r="727" spans="12:16" x14ac:dyDescent="0.25">
      <c r="L727" s="82"/>
      <c r="M727" s="83"/>
      <c r="N727" s="83"/>
      <c r="O727" s="82"/>
      <c r="P727" s="82"/>
    </row>
    <row r="728" spans="12:16" x14ac:dyDescent="0.25">
      <c r="L728" s="82"/>
      <c r="M728" s="83"/>
      <c r="N728" s="83"/>
      <c r="O728" s="82"/>
      <c r="P728" s="82"/>
    </row>
    <row r="729" spans="12:16" x14ac:dyDescent="0.25">
      <c r="L729" s="82"/>
      <c r="M729" s="83"/>
      <c r="N729" s="83"/>
      <c r="O729" s="82"/>
      <c r="P729" s="82"/>
    </row>
    <row r="730" spans="12:16" x14ac:dyDescent="0.25">
      <c r="L730" s="82"/>
      <c r="M730" s="83"/>
      <c r="N730" s="83"/>
      <c r="O730" s="82"/>
      <c r="P730" s="82"/>
    </row>
    <row r="731" spans="12:16" x14ac:dyDescent="0.25">
      <c r="L731" s="82"/>
      <c r="M731" s="83"/>
      <c r="N731" s="83"/>
      <c r="O731" s="82"/>
      <c r="P731" s="82"/>
    </row>
    <row r="732" spans="12:16" x14ac:dyDescent="0.25">
      <c r="L732" s="82"/>
      <c r="M732" s="83"/>
      <c r="N732" s="83"/>
      <c r="O732" s="82"/>
      <c r="P732" s="82"/>
    </row>
    <row r="733" spans="12:16" x14ac:dyDescent="0.25">
      <c r="L733" s="82"/>
      <c r="M733" s="83"/>
      <c r="N733" s="83"/>
      <c r="O733" s="82"/>
      <c r="P733" s="82"/>
    </row>
    <row r="734" spans="12:16" x14ac:dyDescent="0.25">
      <c r="L734" s="82"/>
      <c r="M734" s="83"/>
      <c r="N734" s="83"/>
      <c r="O734" s="82"/>
      <c r="P734" s="82"/>
    </row>
    <row r="735" spans="12:16" x14ac:dyDescent="0.25">
      <c r="L735" s="82"/>
      <c r="M735" s="83"/>
      <c r="N735" s="83"/>
      <c r="O735" s="82"/>
      <c r="P735" s="82"/>
    </row>
    <row r="736" spans="12:16" x14ac:dyDescent="0.25">
      <c r="L736" s="82"/>
      <c r="M736" s="83"/>
      <c r="N736" s="83"/>
      <c r="O736" s="82"/>
      <c r="P736" s="82"/>
    </row>
    <row r="737" spans="12:16" x14ac:dyDescent="0.25">
      <c r="L737" s="82"/>
      <c r="M737" s="83"/>
      <c r="N737" s="83"/>
      <c r="O737" s="82"/>
      <c r="P737" s="82"/>
    </row>
    <row r="738" spans="12:16" x14ac:dyDescent="0.25">
      <c r="L738" s="82"/>
      <c r="M738" s="83"/>
      <c r="N738" s="83"/>
      <c r="O738" s="82"/>
      <c r="P738" s="82"/>
    </row>
    <row r="739" spans="12:16" x14ac:dyDescent="0.25">
      <c r="L739" s="82"/>
      <c r="M739" s="83"/>
      <c r="N739" s="83"/>
      <c r="O739" s="82"/>
      <c r="P739" s="82"/>
    </row>
    <row r="740" spans="12:16" x14ac:dyDescent="0.25">
      <c r="L740" s="82"/>
      <c r="M740" s="83"/>
      <c r="N740" s="83"/>
      <c r="O740" s="82"/>
      <c r="P740" s="82"/>
    </row>
    <row r="741" spans="12:16" x14ac:dyDescent="0.25">
      <c r="L741" s="82"/>
      <c r="M741" s="83"/>
      <c r="N741" s="83"/>
      <c r="O741" s="82"/>
      <c r="P741" s="82"/>
    </row>
    <row r="742" spans="12:16" x14ac:dyDescent="0.25">
      <c r="L742" s="82"/>
      <c r="M742" s="83"/>
      <c r="N742" s="83"/>
      <c r="O742" s="82"/>
      <c r="P742" s="82"/>
    </row>
    <row r="743" spans="12:16" x14ac:dyDescent="0.25">
      <c r="L743" s="82"/>
      <c r="M743" s="83"/>
      <c r="N743" s="83"/>
      <c r="O743" s="82"/>
      <c r="P743" s="82"/>
    </row>
    <row r="744" spans="12:16" x14ac:dyDescent="0.25">
      <c r="L744" s="82"/>
      <c r="M744" s="83"/>
      <c r="N744" s="83"/>
      <c r="O744" s="82"/>
      <c r="P744" s="82"/>
    </row>
    <row r="745" spans="12:16" x14ac:dyDescent="0.25">
      <c r="L745" s="82"/>
      <c r="M745" s="83"/>
      <c r="N745" s="83"/>
      <c r="O745" s="82"/>
      <c r="P745" s="82"/>
    </row>
    <row r="746" spans="12:16" x14ac:dyDescent="0.25">
      <c r="L746" s="82"/>
      <c r="M746" s="83"/>
      <c r="N746" s="83"/>
      <c r="O746" s="82"/>
      <c r="P746" s="82"/>
    </row>
    <row r="747" spans="12:16" x14ac:dyDescent="0.25">
      <c r="L747" s="82"/>
      <c r="M747" s="83"/>
      <c r="N747" s="83"/>
      <c r="O747" s="82"/>
      <c r="P747" s="82"/>
    </row>
    <row r="748" spans="12:16" x14ac:dyDescent="0.25">
      <c r="L748" s="82"/>
      <c r="M748" s="83"/>
      <c r="N748" s="83"/>
      <c r="O748" s="82"/>
      <c r="P748" s="82"/>
    </row>
    <row r="749" spans="12:16" x14ac:dyDescent="0.25">
      <c r="L749" s="82"/>
      <c r="M749" s="83"/>
      <c r="N749" s="83"/>
      <c r="O749" s="82"/>
      <c r="P749" s="82"/>
    </row>
    <row r="750" spans="12:16" x14ac:dyDescent="0.25">
      <c r="L750" s="82"/>
      <c r="M750" s="83"/>
      <c r="N750" s="83"/>
      <c r="O750" s="82"/>
      <c r="P750" s="82"/>
    </row>
    <row r="751" spans="12:16" x14ac:dyDescent="0.25">
      <c r="L751" s="82"/>
      <c r="M751" s="83"/>
      <c r="N751" s="83"/>
      <c r="O751" s="82"/>
      <c r="P751" s="82"/>
    </row>
    <row r="752" spans="12:16" x14ac:dyDescent="0.25">
      <c r="L752" s="82"/>
      <c r="M752" s="83"/>
      <c r="N752" s="83"/>
      <c r="O752" s="82"/>
      <c r="P752" s="82"/>
    </row>
    <row r="753" spans="12:16" x14ac:dyDescent="0.25">
      <c r="L753" s="82"/>
      <c r="M753" s="83"/>
      <c r="N753" s="83"/>
      <c r="O753" s="82"/>
      <c r="P753" s="82"/>
    </row>
    <row r="754" spans="12:16" x14ac:dyDescent="0.25">
      <c r="L754" s="82"/>
      <c r="M754" s="83"/>
      <c r="N754" s="83"/>
      <c r="O754" s="82"/>
      <c r="P754" s="82"/>
    </row>
    <row r="755" spans="12:16" x14ac:dyDescent="0.25">
      <c r="L755" s="82"/>
      <c r="M755" s="83"/>
      <c r="N755" s="83"/>
      <c r="O755" s="82"/>
      <c r="P755" s="82"/>
    </row>
    <row r="756" spans="12:16" x14ac:dyDescent="0.25">
      <c r="L756" s="82"/>
      <c r="M756" s="83"/>
      <c r="N756" s="83"/>
      <c r="O756" s="82"/>
      <c r="P756" s="82"/>
    </row>
    <row r="757" spans="12:16" x14ac:dyDescent="0.25">
      <c r="L757" s="82"/>
      <c r="M757" s="83"/>
      <c r="N757" s="83"/>
      <c r="O757" s="82"/>
      <c r="P757" s="82"/>
    </row>
    <row r="758" spans="12:16" x14ac:dyDescent="0.25">
      <c r="L758" s="82"/>
      <c r="M758" s="83"/>
      <c r="N758" s="83"/>
      <c r="O758" s="82"/>
      <c r="P758" s="82"/>
    </row>
    <row r="759" spans="12:16" x14ac:dyDescent="0.25">
      <c r="L759" s="82"/>
      <c r="M759" s="83"/>
      <c r="N759" s="83"/>
      <c r="O759" s="82"/>
      <c r="P759" s="82"/>
    </row>
    <row r="760" spans="12:16" x14ac:dyDescent="0.25">
      <c r="L760" s="82"/>
      <c r="M760" s="83"/>
      <c r="N760" s="83"/>
      <c r="O760" s="82"/>
      <c r="P760" s="82"/>
    </row>
    <row r="761" spans="12:16" x14ac:dyDescent="0.25">
      <c r="L761" s="82"/>
      <c r="M761" s="83"/>
      <c r="N761" s="83"/>
      <c r="O761" s="82"/>
      <c r="P761" s="82"/>
    </row>
    <row r="762" spans="12:16" x14ac:dyDescent="0.25">
      <c r="L762" s="82"/>
      <c r="M762" s="83"/>
      <c r="N762" s="83"/>
      <c r="O762" s="82"/>
      <c r="P762" s="82"/>
    </row>
    <row r="763" spans="12:16" x14ac:dyDescent="0.25">
      <c r="L763" s="82"/>
      <c r="M763" s="83"/>
      <c r="N763" s="83"/>
      <c r="O763" s="82"/>
      <c r="P763" s="82"/>
    </row>
    <row r="764" spans="12:16" x14ac:dyDescent="0.25">
      <c r="L764" s="82"/>
      <c r="M764" s="83"/>
      <c r="N764" s="83"/>
      <c r="O764" s="82"/>
      <c r="P764" s="82"/>
    </row>
    <row r="765" spans="12:16" x14ac:dyDescent="0.25">
      <c r="L765" s="82"/>
      <c r="M765" s="83"/>
      <c r="N765" s="83"/>
      <c r="O765" s="82"/>
      <c r="P765" s="82"/>
    </row>
    <row r="766" spans="12:16" x14ac:dyDescent="0.25">
      <c r="L766" s="82"/>
      <c r="M766" s="83"/>
      <c r="N766" s="83"/>
      <c r="O766" s="82"/>
      <c r="P766" s="82"/>
    </row>
    <row r="767" spans="12:16" x14ac:dyDescent="0.25">
      <c r="L767" s="82"/>
      <c r="M767" s="83"/>
      <c r="N767" s="83"/>
      <c r="O767" s="82"/>
      <c r="P767" s="82"/>
    </row>
    <row r="768" spans="12:16" x14ac:dyDescent="0.25">
      <c r="L768" s="82"/>
      <c r="M768" s="83"/>
      <c r="N768" s="83"/>
      <c r="O768" s="82"/>
      <c r="P768" s="82"/>
    </row>
    <row r="769" spans="12:16" x14ac:dyDescent="0.25">
      <c r="L769" s="82"/>
      <c r="M769" s="83"/>
      <c r="N769" s="83"/>
      <c r="O769" s="82"/>
      <c r="P769" s="82"/>
    </row>
    <row r="770" spans="12:16" x14ac:dyDescent="0.25">
      <c r="L770" s="82"/>
      <c r="M770" s="83"/>
      <c r="N770" s="83"/>
      <c r="O770" s="82"/>
      <c r="P770" s="82"/>
    </row>
    <row r="771" spans="12:16" x14ac:dyDescent="0.25">
      <c r="L771" s="82"/>
      <c r="M771" s="83"/>
      <c r="N771" s="83"/>
      <c r="O771" s="82"/>
      <c r="P771" s="82"/>
    </row>
    <row r="772" spans="12:16" x14ac:dyDescent="0.25">
      <c r="L772" s="82"/>
      <c r="M772" s="83"/>
      <c r="N772" s="83"/>
      <c r="O772" s="82"/>
      <c r="P772" s="82"/>
    </row>
    <row r="773" spans="12:16" x14ac:dyDescent="0.25">
      <c r="L773" s="82"/>
      <c r="M773" s="83"/>
      <c r="N773" s="83"/>
      <c r="O773" s="82"/>
      <c r="P773" s="82"/>
    </row>
    <row r="774" spans="12:16" x14ac:dyDescent="0.25">
      <c r="L774" s="82"/>
      <c r="M774" s="83"/>
      <c r="N774" s="83"/>
      <c r="O774" s="82"/>
      <c r="P774" s="82"/>
    </row>
    <row r="775" spans="12:16" x14ac:dyDescent="0.25">
      <c r="L775" s="82"/>
      <c r="M775" s="83"/>
      <c r="N775" s="83"/>
      <c r="O775" s="82"/>
      <c r="P775" s="82"/>
    </row>
    <row r="776" spans="12:16" x14ac:dyDescent="0.25">
      <c r="L776" s="82"/>
      <c r="M776" s="83"/>
      <c r="N776" s="83"/>
      <c r="O776" s="82"/>
      <c r="P776" s="82"/>
    </row>
    <row r="777" spans="12:16" x14ac:dyDescent="0.25">
      <c r="L777" s="82"/>
      <c r="M777" s="83"/>
      <c r="N777" s="83"/>
      <c r="O777" s="82"/>
      <c r="P777" s="82"/>
    </row>
    <row r="778" spans="12:16" x14ac:dyDescent="0.25">
      <c r="L778" s="82"/>
      <c r="M778" s="83"/>
      <c r="N778" s="83"/>
      <c r="O778" s="82"/>
      <c r="P778" s="82"/>
    </row>
    <row r="779" spans="12:16" x14ac:dyDescent="0.25">
      <c r="L779" s="82"/>
      <c r="M779" s="83"/>
      <c r="N779" s="83"/>
      <c r="O779" s="82"/>
      <c r="P779" s="82"/>
    </row>
    <row r="780" spans="12:16" x14ac:dyDescent="0.25">
      <c r="L780" s="82"/>
      <c r="M780" s="83"/>
      <c r="N780" s="83"/>
      <c r="O780" s="82"/>
      <c r="P780" s="82"/>
    </row>
    <row r="781" spans="12:16" x14ac:dyDescent="0.25">
      <c r="L781" s="82"/>
      <c r="M781" s="83"/>
      <c r="N781" s="83"/>
      <c r="O781" s="82"/>
      <c r="P781" s="82"/>
    </row>
    <row r="782" spans="12:16" x14ac:dyDescent="0.25">
      <c r="L782" s="82"/>
      <c r="M782" s="83"/>
      <c r="N782" s="83"/>
      <c r="O782" s="82"/>
      <c r="P782" s="82"/>
    </row>
    <row r="783" spans="12:16" x14ac:dyDescent="0.25">
      <c r="L783" s="82"/>
      <c r="M783" s="83"/>
      <c r="N783" s="83"/>
      <c r="O783" s="82"/>
      <c r="P783" s="82"/>
    </row>
    <row r="784" spans="12:16" x14ac:dyDescent="0.25">
      <c r="L784" s="82"/>
      <c r="M784" s="83"/>
      <c r="N784" s="83"/>
      <c r="O784" s="82"/>
      <c r="P784" s="82"/>
    </row>
    <row r="785" spans="12:16" x14ac:dyDescent="0.25">
      <c r="L785" s="82"/>
      <c r="M785" s="83"/>
      <c r="N785" s="83"/>
      <c r="O785" s="82"/>
      <c r="P785" s="82"/>
    </row>
    <row r="786" spans="12:16" x14ac:dyDescent="0.25">
      <c r="L786" s="82"/>
      <c r="M786" s="83"/>
      <c r="N786" s="83"/>
      <c r="O786" s="82"/>
      <c r="P786" s="82"/>
    </row>
    <row r="787" spans="12:16" x14ac:dyDescent="0.25">
      <c r="L787" s="82"/>
      <c r="M787" s="83"/>
      <c r="N787" s="83"/>
      <c r="O787" s="82"/>
      <c r="P787" s="82"/>
    </row>
    <row r="788" spans="12:16" x14ac:dyDescent="0.25">
      <c r="L788" s="82"/>
      <c r="M788" s="83"/>
      <c r="N788" s="83"/>
      <c r="O788" s="82"/>
      <c r="P788" s="82"/>
    </row>
    <row r="789" spans="12:16" x14ac:dyDescent="0.25">
      <c r="L789" s="82"/>
      <c r="M789" s="83"/>
      <c r="N789" s="83"/>
      <c r="O789" s="82"/>
      <c r="P789" s="82"/>
    </row>
    <row r="790" spans="12:16" x14ac:dyDescent="0.25">
      <c r="L790" s="82"/>
      <c r="M790" s="83"/>
      <c r="N790" s="83"/>
      <c r="O790" s="82"/>
      <c r="P790" s="82"/>
    </row>
    <row r="791" spans="12:16" x14ac:dyDescent="0.25">
      <c r="L791" s="82"/>
      <c r="M791" s="83"/>
      <c r="N791" s="83"/>
      <c r="O791" s="82"/>
      <c r="P791" s="82"/>
    </row>
    <row r="792" spans="12:16" x14ac:dyDescent="0.25">
      <c r="L792" s="82"/>
      <c r="M792" s="83"/>
      <c r="N792" s="83"/>
      <c r="O792" s="82"/>
      <c r="P792" s="82"/>
    </row>
    <row r="793" spans="12:16" x14ac:dyDescent="0.25">
      <c r="L793" s="82"/>
      <c r="M793" s="83"/>
      <c r="N793" s="83"/>
      <c r="O793" s="82"/>
      <c r="P793" s="82"/>
    </row>
    <row r="794" spans="12:16" x14ac:dyDescent="0.25">
      <c r="L794" s="82"/>
      <c r="M794" s="83"/>
      <c r="N794" s="83"/>
      <c r="O794" s="82"/>
      <c r="P794" s="82"/>
    </row>
    <row r="795" spans="12:16" x14ac:dyDescent="0.25">
      <c r="L795" s="82"/>
      <c r="M795" s="83"/>
      <c r="N795" s="83"/>
      <c r="O795" s="82"/>
      <c r="P795" s="82"/>
    </row>
    <row r="796" spans="12:16" x14ac:dyDescent="0.25">
      <c r="L796" s="82"/>
      <c r="M796" s="83"/>
      <c r="N796" s="83"/>
      <c r="O796" s="82"/>
      <c r="P796" s="82"/>
    </row>
    <row r="797" spans="12:16" x14ac:dyDescent="0.25">
      <c r="L797" s="82"/>
      <c r="M797" s="83"/>
      <c r="N797" s="83"/>
      <c r="O797" s="82"/>
      <c r="P797" s="82"/>
    </row>
    <row r="798" spans="12:16" x14ac:dyDescent="0.25">
      <c r="L798" s="82"/>
      <c r="M798" s="83"/>
      <c r="N798" s="83"/>
      <c r="O798" s="82"/>
      <c r="P798" s="82"/>
    </row>
    <row r="799" spans="12:16" x14ac:dyDescent="0.25">
      <c r="L799" s="82"/>
      <c r="M799" s="83"/>
      <c r="N799" s="83"/>
      <c r="O799" s="82"/>
      <c r="P799" s="82"/>
    </row>
    <row r="800" spans="12:16" x14ac:dyDescent="0.25">
      <c r="L800" s="82"/>
      <c r="M800" s="83"/>
      <c r="N800" s="83"/>
      <c r="O800" s="82"/>
      <c r="P800" s="82"/>
    </row>
    <row r="801" spans="12:16" x14ac:dyDescent="0.25">
      <c r="L801" s="82"/>
      <c r="M801" s="83"/>
      <c r="N801" s="83"/>
      <c r="O801" s="82"/>
      <c r="P801" s="82"/>
    </row>
    <row r="802" spans="12:16" x14ac:dyDescent="0.25">
      <c r="L802" s="82"/>
      <c r="M802" s="83"/>
      <c r="N802" s="83"/>
      <c r="O802" s="82"/>
      <c r="P802" s="82"/>
    </row>
    <row r="803" spans="12:16" x14ac:dyDescent="0.25">
      <c r="L803" s="82"/>
      <c r="M803" s="83"/>
      <c r="N803" s="83"/>
      <c r="O803" s="82"/>
      <c r="P803" s="82"/>
    </row>
    <row r="804" spans="12:16" x14ac:dyDescent="0.25">
      <c r="L804" s="82"/>
      <c r="M804" s="83"/>
      <c r="N804" s="83"/>
      <c r="O804" s="82"/>
      <c r="P804" s="82"/>
    </row>
    <row r="805" spans="12:16" x14ac:dyDescent="0.25">
      <c r="L805" s="82"/>
      <c r="M805" s="83"/>
      <c r="N805" s="83"/>
      <c r="O805" s="82"/>
      <c r="P805" s="82"/>
    </row>
    <row r="806" spans="12:16" x14ac:dyDescent="0.25">
      <c r="L806" s="82"/>
      <c r="M806" s="83"/>
      <c r="N806" s="83"/>
      <c r="O806" s="82"/>
      <c r="P806" s="82"/>
    </row>
    <row r="807" spans="12:16" x14ac:dyDescent="0.25">
      <c r="L807" s="82"/>
      <c r="M807" s="83"/>
      <c r="N807" s="83"/>
      <c r="O807" s="82"/>
      <c r="P807" s="82"/>
    </row>
    <row r="808" spans="12:16" x14ac:dyDescent="0.25">
      <c r="L808" s="82"/>
      <c r="M808" s="83"/>
      <c r="N808" s="83"/>
      <c r="O808" s="82"/>
      <c r="P808" s="82"/>
    </row>
    <row r="809" spans="12:16" x14ac:dyDescent="0.25">
      <c r="L809" s="82"/>
      <c r="M809" s="83"/>
      <c r="N809" s="83"/>
      <c r="O809" s="82"/>
      <c r="P809" s="82"/>
    </row>
    <row r="810" spans="12:16" x14ac:dyDescent="0.25">
      <c r="L810" s="82"/>
      <c r="M810" s="83"/>
      <c r="N810" s="83"/>
      <c r="O810" s="82"/>
      <c r="P810" s="82"/>
    </row>
    <row r="811" spans="12:16" x14ac:dyDescent="0.25">
      <c r="L811" s="82"/>
      <c r="M811" s="83"/>
      <c r="N811" s="83"/>
      <c r="O811" s="82"/>
      <c r="P811" s="82"/>
    </row>
    <row r="812" spans="12:16" x14ac:dyDescent="0.25">
      <c r="L812" s="82"/>
      <c r="M812" s="83"/>
      <c r="N812" s="83"/>
      <c r="O812" s="82"/>
      <c r="P812" s="82"/>
    </row>
    <row r="813" spans="12:16" x14ac:dyDescent="0.25">
      <c r="L813" s="82"/>
      <c r="M813" s="83"/>
      <c r="N813" s="83"/>
      <c r="O813" s="82"/>
      <c r="P813" s="82"/>
    </row>
    <row r="814" spans="12:16" x14ac:dyDescent="0.25">
      <c r="L814" s="82"/>
      <c r="M814" s="83"/>
      <c r="N814" s="83"/>
      <c r="O814" s="82"/>
      <c r="P814" s="82"/>
    </row>
    <row r="815" spans="12:16" x14ac:dyDescent="0.25">
      <c r="L815" s="82"/>
      <c r="M815" s="83"/>
      <c r="N815" s="83"/>
      <c r="O815" s="82"/>
      <c r="P815" s="82"/>
    </row>
    <row r="816" spans="12:16" x14ac:dyDescent="0.25">
      <c r="L816" s="82"/>
      <c r="M816" s="83"/>
      <c r="N816" s="83"/>
      <c r="O816" s="82"/>
      <c r="P816" s="82"/>
    </row>
    <row r="817" spans="12:16" x14ac:dyDescent="0.25">
      <c r="L817" s="82"/>
      <c r="M817" s="83"/>
      <c r="N817" s="83"/>
      <c r="O817" s="82"/>
      <c r="P817" s="82"/>
    </row>
    <row r="818" spans="12:16" x14ac:dyDescent="0.25">
      <c r="L818" s="82"/>
      <c r="M818" s="83"/>
      <c r="N818" s="83"/>
      <c r="O818" s="82"/>
      <c r="P818" s="82"/>
    </row>
    <row r="819" spans="12:16" x14ac:dyDescent="0.25">
      <c r="L819" s="82"/>
      <c r="M819" s="83"/>
      <c r="N819" s="83"/>
      <c r="O819" s="82"/>
      <c r="P819" s="82"/>
    </row>
    <row r="820" spans="12:16" x14ac:dyDescent="0.25">
      <c r="L820" s="82"/>
      <c r="M820" s="83"/>
      <c r="N820" s="83"/>
      <c r="O820" s="82"/>
      <c r="P820" s="82"/>
    </row>
    <row r="821" spans="12:16" x14ac:dyDescent="0.25">
      <c r="L821" s="82"/>
      <c r="M821" s="83"/>
      <c r="N821" s="83"/>
      <c r="O821" s="82"/>
      <c r="P821" s="82"/>
    </row>
    <row r="822" spans="12:16" x14ac:dyDescent="0.25">
      <c r="L822" s="82"/>
      <c r="M822" s="83"/>
      <c r="N822" s="83"/>
      <c r="O822" s="82"/>
      <c r="P822" s="82"/>
    </row>
    <row r="823" spans="12:16" x14ac:dyDescent="0.25">
      <c r="L823" s="82"/>
      <c r="M823" s="83"/>
      <c r="N823" s="83"/>
      <c r="O823" s="82"/>
      <c r="P823" s="82"/>
    </row>
    <row r="824" spans="12:16" x14ac:dyDescent="0.25">
      <c r="L824" s="82"/>
      <c r="M824" s="83"/>
      <c r="N824" s="83"/>
      <c r="O824" s="82"/>
      <c r="P824" s="82"/>
    </row>
    <row r="825" spans="12:16" x14ac:dyDescent="0.25">
      <c r="L825" s="82"/>
      <c r="M825" s="83"/>
      <c r="N825" s="83"/>
      <c r="O825" s="82"/>
      <c r="P825" s="82"/>
    </row>
    <row r="826" spans="12:16" x14ac:dyDescent="0.25">
      <c r="L826" s="82"/>
      <c r="M826" s="83"/>
      <c r="N826" s="83"/>
      <c r="O826" s="82"/>
      <c r="P826" s="82"/>
    </row>
    <row r="827" spans="12:16" x14ac:dyDescent="0.25">
      <c r="L827" s="82"/>
      <c r="M827" s="83"/>
      <c r="N827" s="83"/>
      <c r="O827" s="82"/>
      <c r="P827" s="82"/>
    </row>
    <row r="828" spans="12:16" x14ac:dyDescent="0.25">
      <c r="L828" s="82"/>
      <c r="M828" s="83"/>
      <c r="N828" s="83"/>
      <c r="O828" s="82"/>
      <c r="P828" s="82"/>
    </row>
    <row r="829" spans="12:16" x14ac:dyDescent="0.25">
      <c r="L829" s="82"/>
      <c r="M829" s="83"/>
      <c r="N829" s="83"/>
      <c r="O829" s="82"/>
      <c r="P829" s="82"/>
    </row>
    <row r="830" spans="12:16" x14ac:dyDescent="0.25">
      <c r="L830" s="82"/>
      <c r="M830" s="83"/>
      <c r="N830" s="83"/>
      <c r="O830" s="82"/>
      <c r="P830" s="82"/>
    </row>
    <row r="831" spans="12:16" x14ac:dyDescent="0.25">
      <c r="L831" s="82"/>
      <c r="M831" s="83"/>
      <c r="N831" s="83"/>
      <c r="O831" s="82"/>
      <c r="P831" s="82"/>
    </row>
    <row r="832" spans="12:16" x14ac:dyDescent="0.25">
      <c r="L832" s="82"/>
      <c r="M832" s="83"/>
      <c r="N832" s="83"/>
      <c r="O832" s="82"/>
      <c r="P832" s="82"/>
    </row>
    <row r="833" spans="12:16" x14ac:dyDescent="0.25">
      <c r="L833" s="82"/>
      <c r="M833" s="83"/>
      <c r="N833" s="83"/>
      <c r="O833" s="82"/>
      <c r="P833" s="82"/>
    </row>
    <row r="834" spans="12:16" x14ac:dyDescent="0.25">
      <c r="L834" s="82"/>
      <c r="M834" s="83"/>
      <c r="N834" s="83"/>
      <c r="O834" s="82"/>
      <c r="P834" s="82"/>
    </row>
    <row r="835" spans="12:16" x14ac:dyDescent="0.25">
      <c r="L835" s="82"/>
      <c r="M835" s="83"/>
      <c r="N835" s="83"/>
      <c r="O835" s="82"/>
      <c r="P835" s="82"/>
    </row>
    <row r="836" spans="12:16" x14ac:dyDescent="0.25">
      <c r="L836" s="82"/>
      <c r="M836" s="83"/>
      <c r="N836" s="83"/>
      <c r="O836" s="82"/>
      <c r="P836" s="82"/>
    </row>
    <row r="837" spans="12:16" x14ac:dyDescent="0.25">
      <c r="L837" s="82"/>
      <c r="M837" s="83"/>
      <c r="N837" s="83"/>
      <c r="O837" s="82"/>
      <c r="P837" s="82"/>
    </row>
    <row r="838" spans="12:16" x14ac:dyDescent="0.25">
      <c r="L838" s="82"/>
      <c r="M838" s="83"/>
      <c r="N838" s="83"/>
      <c r="O838" s="82"/>
      <c r="P838" s="82"/>
    </row>
    <row r="839" spans="12:16" x14ac:dyDescent="0.25">
      <c r="L839" s="82"/>
      <c r="M839" s="83"/>
      <c r="N839" s="83"/>
      <c r="O839" s="82"/>
      <c r="P839" s="82"/>
    </row>
    <row r="840" spans="12:16" x14ac:dyDescent="0.25">
      <c r="L840" s="82"/>
      <c r="M840" s="83"/>
      <c r="N840" s="83"/>
      <c r="O840" s="82"/>
      <c r="P840" s="82"/>
    </row>
    <row r="841" spans="12:16" x14ac:dyDescent="0.25">
      <c r="L841" s="82"/>
      <c r="M841" s="83"/>
      <c r="N841" s="83"/>
      <c r="O841" s="82"/>
      <c r="P841" s="82"/>
    </row>
    <row r="842" spans="12:16" x14ac:dyDescent="0.25">
      <c r="L842" s="82"/>
      <c r="M842" s="83"/>
      <c r="N842" s="83"/>
      <c r="O842" s="82"/>
      <c r="P842" s="82"/>
    </row>
    <row r="843" spans="12:16" x14ac:dyDescent="0.25">
      <c r="L843" s="82"/>
      <c r="M843" s="83"/>
      <c r="N843" s="83"/>
      <c r="O843" s="82"/>
      <c r="P843" s="82"/>
    </row>
    <row r="844" spans="12:16" x14ac:dyDescent="0.25">
      <c r="L844" s="82"/>
      <c r="M844" s="83"/>
      <c r="N844" s="83"/>
      <c r="O844" s="82"/>
      <c r="P844" s="82"/>
    </row>
    <row r="845" spans="12:16" x14ac:dyDescent="0.25">
      <c r="L845" s="82"/>
      <c r="M845" s="83"/>
      <c r="N845" s="83"/>
      <c r="O845" s="82"/>
      <c r="P845" s="82"/>
    </row>
    <row r="846" spans="12:16" x14ac:dyDescent="0.25">
      <c r="L846" s="82"/>
      <c r="M846" s="83"/>
      <c r="N846" s="83"/>
      <c r="O846" s="82"/>
      <c r="P846" s="82"/>
    </row>
    <row r="847" spans="12:16" x14ac:dyDescent="0.25">
      <c r="L847" s="82"/>
      <c r="M847" s="83"/>
      <c r="N847" s="83"/>
      <c r="O847" s="82"/>
      <c r="P847" s="82"/>
    </row>
    <row r="848" spans="12:16" x14ac:dyDescent="0.25">
      <c r="L848" s="82"/>
      <c r="M848" s="83"/>
      <c r="N848" s="83"/>
      <c r="O848" s="82"/>
      <c r="P848" s="82"/>
    </row>
    <row r="849" spans="12:16" x14ac:dyDescent="0.25">
      <c r="L849" s="82"/>
      <c r="M849" s="83"/>
      <c r="N849" s="83"/>
      <c r="O849" s="82"/>
      <c r="P849" s="82"/>
    </row>
    <row r="850" spans="12:16" x14ac:dyDescent="0.25">
      <c r="L850" s="82"/>
      <c r="M850" s="83"/>
      <c r="N850" s="83"/>
      <c r="O850" s="82"/>
      <c r="P850" s="82"/>
    </row>
    <row r="851" spans="12:16" x14ac:dyDescent="0.25">
      <c r="L851" s="82"/>
      <c r="M851" s="83"/>
      <c r="N851" s="83"/>
      <c r="O851" s="82"/>
      <c r="P851" s="82"/>
    </row>
    <row r="852" spans="12:16" x14ac:dyDescent="0.25">
      <c r="L852" s="82"/>
      <c r="M852" s="83"/>
      <c r="N852" s="83"/>
      <c r="O852" s="82"/>
      <c r="P852" s="82"/>
    </row>
    <row r="853" spans="12:16" x14ac:dyDescent="0.25">
      <c r="L853" s="82"/>
      <c r="M853" s="83"/>
      <c r="N853" s="83"/>
      <c r="O853" s="82"/>
      <c r="P853" s="82"/>
    </row>
    <row r="854" spans="12:16" x14ac:dyDescent="0.25">
      <c r="L854" s="82"/>
      <c r="M854" s="83"/>
      <c r="N854" s="83"/>
      <c r="O854" s="82"/>
      <c r="P854" s="82"/>
    </row>
    <row r="855" spans="12:16" x14ac:dyDescent="0.25">
      <c r="L855" s="82"/>
      <c r="M855" s="83"/>
      <c r="N855" s="83"/>
      <c r="O855" s="82"/>
      <c r="P855" s="82"/>
    </row>
    <row r="856" spans="12:16" x14ac:dyDescent="0.25">
      <c r="L856" s="82"/>
      <c r="M856" s="83"/>
      <c r="N856" s="83"/>
      <c r="O856" s="82"/>
      <c r="P856" s="82"/>
    </row>
    <row r="857" spans="12:16" x14ac:dyDescent="0.25">
      <c r="L857" s="82"/>
      <c r="M857" s="83"/>
      <c r="N857" s="83"/>
      <c r="O857" s="82"/>
      <c r="P857" s="82"/>
    </row>
    <row r="858" spans="12:16" x14ac:dyDescent="0.25">
      <c r="L858" s="82"/>
      <c r="M858" s="83"/>
      <c r="N858" s="83"/>
      <c r="O858" s="82"/>
      <c r="P858" s="82"/>
    </row>
    <row r="859" spans="12:16" x14ac:dyDescent="0.25">
      <c r="L859" s="82"/>
      <c r="M859" s="83"/>
      <c r="N859" s="83"/>
      <c r="O859" s="82"/>
      <c r="P859" s="82"/>
    </row>
    <row r="860" spans="12:16" x14ac:dyDescent="0.25">
      <c r="L860" s="82"/>
      <c r="M860" s="83"/>
      <c r="N860" s="83"/>
      <c r="O860" s="82"/>
      <c r="P860" s="82"/>
    </row>
    <row r="861" spans="12:16" x14ac:dyDescent="0.25">
      <c r="L861" s="82"/>
      <c r="M861" s="83"/>
      <c r="N861" s="83"/>
      <c r="O861" s="82"/>
      <c r="P861" s="82"/>
    </row>
    <row r="862" spans="12:16" x14ac:dyDescent="0.25">
      <c r="L862" s="82"/>
      <c r="M862" s="83"/>
      <c r="N862" s="83"/>
      <c r="O862" s="82"/>
      <c r="P862" s="82"/>
    </row>
    <row r="863" spans="12:16" x14ac:dyDescent="0.25">
      <c r="L863" s="82"/>
      <c r="M863" s="83"/>
      <c r="N863" s="83"/>
      <c r="O863" s="82"/>
      <c r="P863" s="82"/>
    </row>
    <row r="864" spans="12:16" x14ac:dyDescent="0.25">
      <c r="L864" s="82"/>
      <c r="M864" s="83"/>
      <c r="N864" s="83"/>
      <c r="O864" s="82"/>
      <c r="P864" s="82"/>
    </row>
    <row r="865" spans="12:16" x14ac:dyDescent="0.25">
      <c r="L865" s="82"/>
      <c r="M865" s="83"/>
      <c r="N865" s="83"/>
      <c r="O865" s="82"/>
      <c r="P865" s="82"/>
    </row>
    <row r="866" spans="12:16" x14ac:dyDescent="0.25">
      <c r="L866" s="82"/>
      <c r="M866" s="83"/>
      <c r="N866" s="83"/>
      <c r="O866" s="82"/>
      <c r="P866" s="82"/>
    </row>
    <row r="867" spans="12:16" x14ac:dyDescent="0.25">
      <c r="L867" s="82"/>
      <c r="M867" s="83"/>
      <c r="N867" s="83"/>
      <c r="O867" s="82"/>
      <c r="P867" s="82"/>
    </row>
    <row r="868" spans="12:16" x14ac:dyDescent="0.25">
      <c r="L868" s="82"/>
      <c r="M868" s="83"/>
      <c r="N868" s="83"/>
      <c r="O868" s="82"/>
      <c r="P868" s="82"/>
    </row>
    <row r="869" spans="12:16" x14ac:dyDescent="0.25">
      <c r="L869" s="82"/>
      <c r="M869" s="83"/>
      <c r="N869" s="83"/>
      <c r="O869" s="82"/>
      <c r="P869" s="82"/>
    </row>
    <row r="870" spans="12:16" x14ac:dyDescent="0.25">
      <c r="L870" s="82"/>
      <c r="M870" s="83"/>
      <c r="N870" s="83"/>
      <c r="O870" s="82"/>
      <c r="P870" s="82"/>
    </row>
    <row r="871" spans="12:16" x14ac:dyDescent="0.25">
      <c r="L871" s="82"/>
      <c r="M871" s="83"/>
      <c r="N871" s="83"/>
      <c r="O871" s="82"/>
      <c r="P871" s="82"/>
    </row>
    <row r="872" spans="12:16" x14ac:dyDescent="0.25">
      <c r="L872" s="82"/>
      <c r="M872" s="83"/>
      <c r="N872" s="83"/>
      <c r="O872" s="82"/>
      <c r="P872" s="82"/>
    </row>
    <row r="873" spans="12:16" x14ac:dyDescent="0.25">
      <c r="L873" s="82"/>
      <c r="M873" s="83"/>
      <c r="N873" s="83"/>
      <c r="O873" s="82"/>
      <c r="P873" s="82"/>
    </row>
    <row r="874" spans="12:16" x14ac:dyDescent="0.25">
      <c r="L874" s="82"/>
      <c r="M874" s="83"/>
      <c r="N874" s="83"/>
      <c r="O874" s="82"/>
      <c r="P874" s="82"/>
    </row>
    <row r="875" spans="12:16" x14ac:dyDescent="0.25">
      <c r="L875" s="82"/>
      <c r="M875" s="83"/>
      <c r="N875" s="83"/>
      <c r="O875" s="82"/>
      <c r="P875" s="82"/>
    </row>
    <row r="876" spans="12:16" x14ac:dyDescent="0.25">
      <c r="L876" s="82"/>
      <c r="M876" s="83"/>
      <c r="N876" s="83"/>
      <c r="O876" s="82"/>
      <c r="P876" s="82"/>
    </row>
    <row r="877" spans="12:16" x14ac:dyDescent="0.25">
      <c r="L877" s="82"/>
      <c r="M877" s="83"/>
      <c r="N877" s="83"/>
      <c r="O877" s="82"/>
      <c r="P877" s="82"/>
    </row>
    <row r="878" spans="12:16" x14ac:dyDescent="0.25">
      <c r="L878" s="82"/>
      <c r="M878" s="83"/>
      <c r="N878" s="83"/>
      <c r="O878" s="82"/>
      <c r="P878" s="82"/>
    </row>
    <row r="879" spans="12:16" x14ac:dyDescent="0.25">
      <c r="L879" s="82"/>
      <c r="M879" s="83"/>
      <c r="N879" s="83"/>
      <c r="O879" s="82"/>
      <c r="P879" s="82"/>
    </row>
    <row r="880" spans="12:16" x14ac:dyDescent="0.25">
      <c r="L880" s="82"/>
      <c r="M880" s="83"/>
      <c r="N880" s="83"/>
      <c r="O880" s="82"/>
      <c r="P880" s="82"/>
    </row>
    <row r="881" spans="12:16" x14ac:dyDescent="0.25">
      <c r="L881" s="82"/>
      <c r="M881" s="83"/>
      <c r="N881" s="83"/>
      <c r="O881" s="82"/>
      <c r="P881" s="82"/>
    </row>
    <row r="882" spans="12:16" x14ac:dyDescent="0.25">
      <c r="L882" s="82"/>
      <c r="M882" s="83"/>
      <c r="N882" s="83"/>
      <c r="O882" s="82"/>
      <c r="P882" s="82"/>
    </row>
    <row r="883" spans="12:16" x14ac:dyDescent="0.25">
      <c r="L883" s="82"/>
      <c r="M883" s="83"/>
      <c r="N883" s="83"/>
      <c r="O883" s="82"/>
      <c r="P883" s="82"/>
    </row>
    <row r="884" spans="12:16" x14ac:dyDescent="0.25">
      <c r="L884" s="82"/>
      <c r="M884" s="83"/>
      <c r="N884" s="83"/>
      <c r="O884" s="82"/>
      <c r="P884" s="82"/>
    </row>
    <row r="885" spans="12:16" x14ac:dyDescent="0.25">
      <c r="L885" s="82"/>
      <c r="M885" s="83"/>
      <c r="N885" s="83"/>
      <c r="O885" s="82"/>
      <c r="P885" s="82"/>
    </row>
    <row r="886" spans="12:16" x14ac:dyDescent="0.25">
      <c r="L886" s="82"/>
      <c r="M886" s="83"/>
      <c r="N886" s="83"/>
      <c r="O886" s="82"/>
      <c r="P886" s="82"/>
    </row>
    <row r="887" spans="12:16" x14ac:dyDescent="0.25">
      <c r="L887" s="82"/>
      <c r="M887" s="83"/>
      <c r="N887" s="83"/>
      <c r="O887" s="82"/>
      <c r="P887" s="82"/>
    </row>
    <row r="888" spans="12:16" x14ac:dyDescent="0.25">
      <c r="L888" s="82"/>
      <c r="M888" s="83"/>
      <c r="N888" s="83"/>
      <c r="O888" s="82"/>
      <c r="P888" s="82"/>
    </row>
    <row r="889" spans="12:16" x14ac:dyDescent="0.25">
      <c r="L889" s="82"/>
      <c r="M889" s="83"/>
      <c r="N889" s="83"/>
      <c r="O889" s="82"/>
      <c r="P889" s="82"/>
    </row>
    <row r="890" spans="12:16" x14ac:dyDescent="0.25">
      <c r="L890" s="82"/>
      <c r="M890" s="83"/>
      <c r="N890" s="83"/>
      <c r="O890" s="82"/>
      <c r="P890" s="82"/>
    </row>
    <row r="891" spans="12:16" x14ac:dyDescent="0.25">
      <c r="L891" s="82"/>
      <c r="M891" s="83"/>
      <c r="N891" s="83"/>
      <c r="O891" s="82"/>
      <c r="P891" s="82"/>
    </row>
    <row r="892" spans="12:16" x14ac:dyDescent="0.25">
      <c r="L892" s="82"/>
      <c r="M892" s="83"/>
      <c r="N892" s="83"/>
      <c r="O892" s="82"/>
      <c r="P892" s="82"/>
    </row>
    <row r="893" spans="12:16" x14ac:dyDescent="0.25">
      <c r="L893" s="82"/>
      <c r="M893" s="83"/>
      <c r="N893" s="83"/>
      <c r="O893" s="82"/>
      <c r="P893" s="82"/>
    </row>
    <row r="894" spans="12:16" x14ac:dyDescent="0.25">
      <c r="L894" s="82"/>
      <c r="M894" s="83"/>
      <c r="N894" s="83"/>
      <c r="O894" s="82"/>
      <c r="P894" s="82"/>
    </row>
    <row r="895" spans="12:16" x14ac:dyDescent="0.25">
      <c r="L895" s="82"/>
      <c r="M895" s="83"/>
      <c r="N895" s="83"/>
      <c r="O895" s="82"/>
      <c r="P895" s="82"/>
    </row>
    <row r="896" spans="12:16" x14ac:dyDescent="0.25">
      <c r="L896" s="82"/>
      <c r="M896" s="83"/>
      <c r="N896" s="83"/>
      <c r="O896" s="82"/>
      <c r="P896" s="82"/>
    </row>
    <row r="897" spans="12:16" x14ac:dyDescent="0.25">
      <c r="L897" s="82"/>
      <c r="M897" s="83"/>
      <c r="N897" s="83"/>
      <c r="O897" s="82"/>
      <c r="P897" s="82"/>
    </row>
    <row r="898" spans="12:16" x14ac:dyDescent="0.25">
      <c r="L898" s="82"/>
      <c r="M898" s="83"/>
      <c r="N898" s="83"/>
      <c r="O898" s="82"/>
      <c r="P898" s="82"/>
    </row>
    <row r="899" spans="12:16" x14ac:dyDescent="0.25">
      <c r="L899" s="82"/>
      <c r="M899" s="83"/>
      <c r="N899" s="83"/>
      <c r="O899" s="82"/>
      <c r="P899" s="82"/>
    </row>
    <row r="900" spans="12:16" x14ac:dyDescent="0.25">
      <c r="L900" s="82"/>
      <c r="M900" s="83"/>
      <c r="N900" s="83"/>
      <c r="O900" s="82"/>
      <c r="P900" s="82"/>
    </row>
    <row r="901" spans="12:16" x14ac:dyDescent="0.25">
      <c r="L901" s="82"/>
      <c r="M901" s="83"/>
      <c r="N901" s="83"/>
      <c r="O901" s="82"/>
      <c r="P901" s="82"/>
    </row>
    <row r="902" spans="12:16" x14ac:dyDescent="0.25">
      <c r="L902" s="82"/>
      <c r="M902" s="83"/>
      <c r="N902" s="83"/>
      <c r="O902" s="82"/>
      <c r="P902" s="82"/>
    </row>
    <row r="903" spans="12:16" x14ac:dyDescent="0.25">
      <c r="L903" s="82"/>
      <c r="M903" s="83"/>
      <c r="N903" s="83"/>
      <c r="O903" s="82"/>
      <c r="P903" s="82"/>
    </row>
    <row r="904" spans="12:16" x14ac:dyDescent="0.25">
      <c r="L904" s="82"/>
      <c r="M904" s="83"/>
      <c r="N904" s="83"/>
      <c r="O904" s="82"/>
      <c r="P904" s="82"/>
    </row>
    <row r="905" spans="12:16" x14ac:dyDescent="0.25">
      <c r="L905" s="82"/>
      <c r="M905" s="83"/>
      <c r="N905" s="83"/>
      <c r="O905" s="82"/>
      <c r="P905" s="82"/>
    </row>
    <row r="906" spans="12:16" x14ac:dyDescent="0.25">
      <c r="L906" s="82"/>
      <c r="M906" s="83"/>
      <c r="N906" s="83"/>
      <c r="O906" s="82"/>
      <c r="P906" s="82"/>
    </row>
    <row r="907" spans="12:16" x14ac:dyDescent="0.25">
      <c r="L907" s="82"/>
      <c r="M907" s="83"/>
      <c r="N907" s="83"/>
      <c r="O907" s="82"/>
      <c r="P907" s="82"/>
    </row>
    <row r="908" spans="12:16" x14ac:dyDescent="0.25">
      <c r="L908" s="82"/>
      <c r="M908" s="83"/>
      <c r="N908" s="83"/>
      <c r="O908" s="82"/>
      <c r="P908" s="82"/>
    </row>
    <row r="909" spans="12:16" x14ac:dyDescent="0.25">
      <c r="L909" s="82"/>
      <c r="M909" s="83"/>
      <c r="N909" s="83"/>
      <c r="O909" s="82"/>
      <c r="P909" s="82"/>
    </row>
    <row r="910" spans="12:16" x14ac:dyDescent="0.25">
      <c r="L910" s="82"/>
      <c r="M910" s="83"/>
      <c r="N910" s="83"/>
      <c r="O910" s="82"/>
      <c r="P910" s="82"/>
    </row>
    <row r="911" spans="12:16" x14ac:dyDescent="0.25">
      <c r="L911" s="82"/>
      <c r="M911" s="83"/>
      <c r="N911" s="83"/>
      <c r="O911" s="82"/>
      <c r="P911" s="82"/>
    </row>
    <row r="912" spans="12:16" x14ac:dyDescent="0.25">
      <c r="L912" s="82"/>
      <c r="M912" s="83"/>
      <c r="N912" s="83"/>
      <c r="O912" s="82"/>
      <c r="P912" s="82"/>
    </row>
    <row r="913" spans="12:16" x14ac:dyDescent="0.25">
      <c r="L913" s="82"/>
      <c r="M913" s="83"/>
      <c r="N913" s="83"/>
      <c r="O913" s="82"/>
      <c r="P913" s="82"/>
    </row>
    <row r="914" spans="12:16" x14ac:dyDescent="0.25">
      <c r="L914" s="82"/>
      <c r="M914" s="83"/>
      <c r="N914" s="83"/>
      <c r="O914" s="82"/>
      <c r="P914" s="82"/>
    </row>
    <row r="915" spans="12:16" x14ac:dyDescent="0.25">
      <c r="L915" s="82"/>
      <c r="M915" s="83"/>
      <c r="N915" s="83"/>
      <c r="O915" s="82"/>
      <c r="P915" s="82"/>
    </row>
    <row r="916" spans="12:16" x14ac:dyDescent="0.25">
      <c r="L916" s="82"/>
      <c r="M916" s="83"/>
      <c r="N916" s="83"/>
      <c r="O916" s="82"/>
      <c r="P916" s="82"/>
    </row>
    <row r="917" spans="12:16" x14ac:dyDescent="0.25">
      <c r="L917" s="82"/>
      <c r="M917" s="83"/>
      <c r="N917" s="83"/>
      <c r="O917" s="82"/>
      <c r="P917" s="82"/>
    </row>
    <row r="918" spans="12:16" x14ac:dyDescent="0.25">
      <c r="L918" s="82"/>
      <c r="M918" s="83"/>
      <c r="N918" s="83"/>
      <c r="O918" s="82"/>
      <c r="P918" s="82"/>
    </row>
    <row r="919" spans="12:16" x14ac:dyDescent="0.25">
      <c r="L919" s="82"/>
      <c r="M919" s="83"/>
      <c r="N919" s="83"/>
      <c r="O919" s="82"/>
      <c r="P919" s="82"/>
    </row>
    <row r="920" spans="12:16" x14ac:dyDescent="0.25">
      <c r="L920" s="82"/>
      <c r="M920" s="83"/>
      <c r="N920" s="83"/>
      <c r="O920" s="82"/>
      <c r="P920" s="82"/>
    </row>
    <row r="921" spans="12:16" x14ac:dyDescent="0.25">
      <c r="L921" s="82"/>
      <c r="M921" s="83"/>
      <c r="N921" s="83"/>
      <c r="O921" s="82"/>
      <c r="P921" s="82"/>
    </row>
    <row r="922" spans="12:16" x14ac:dyDescent="0.25">
      <c r="L922" s="82"/>
      <c r="M922" s="83"/>
      <c r="N922" s="83"/>
      <c r="O922" s="82"/>
      <c r="P922" s="82"/>
    </row>
    <row r="923" spans="12:16" x14ac:dyDescent="0.25">
      <c r="L923" s="82"/>
      <c r="M923" s="83"/>
      <c r="N923" s="83"/>
      <c r="O923" s="82"/>
      <c r="P923" s="82"/>
    </row>
    <row r="924" spans="12:16" x14ac:dyDescent="0.25">
      <c r="L924" s="82"/>
      <c r="M924" s="83"/>
      <c r="N924" s="83"/>
      <c r="O924" s="82"/>
      <c r="P924" s="82"/>
    </row>
    <row r="925" spans="12:16" x14ac:dyDescent="0.25">
      <c r="L925" s="82"/>
      <c r="M925" s="83"/>
      <c r="N925" s="83"/>
      <c r="O925" s="82"/>
      <c r="P925" s="82"/>
    </row>
    <row r="926" spans="12:16" x14ac:dyDescent="0.25">
      <c r="L926" s="82"/>
      <c r="M926" s="83"/>
      <c r="N926" s="83"/>
      <c r="O926" s="82"/>
      <c r="P926" s="82"/>
    </row>
    <row r="927" spans="12:16" x14ac:dyDescent="0.25">
      <c r="L927" s="82"/>
      <c r="M927" s="83"/>
      <c r="N927" s="83"/>
      <c r="O927" s="82"/>
      <c r="P927" s="82"/>
    </row>
    <row r="928" spans="12:16" x14ac:dyDescent="0.25">
      <c r="L928" s="82"/>
      <c r="M928" s="83"/>
      <c r="N928" s="83"/>
      <c r="O928" s="82"/>
      <c r="P928" s="82"/>
    </row>
    <row r="929" spans="12:16" x14ac:dyDescent="0.25">
      <c r="L929" s="82"/>
      <c r="M929" s="83"/>
      <c r="N929" s="83"/>
      <c r="O929" s="82"/>
      <c r="P929" s="82"/>
    </row>
    <row r="930" spans="12:16" x14ac:dyDescent="0.25">
      <c r="L930" s="82"/>
      <c r="M930" s="83"/>
      <c r="N930" s="83"/>
      <c r="O930" s="82"/>
      <c r="P930" s="82"/>
    </row>
    <row r="931" spans="12:16" x14ac:dyDescent="0.25">
      <c r="L931" s="82"/>
      <c r="M931" s="83"/>
      <c r="N931" s="83"/>
      <c r="O931" s="82"/>
      <c r="P931" s="82"/>
    </row>
    <row r="932" spans="12:16" x14ac:dyDescent="0.25">
      <c r="L932" s="82"/>
      <c r="M932" s="83"/>
      <c r="N932" s="83"/>
      <c r="O932" s="82"/>
      <c r="P932" s="82"/>
    </row>
    <row r="933" spans="12:16" x14ac:dyDescent="0.25">
      <c r="L933" s="82"/>
      <c r="M933" s="83"/>
      <c r="N933" s="83"/>
      <c r="O933" s="82"/>
      <c r="P933" s="82"/>
    </row>
    <row r="934" spans="12:16" x14ac:dyDescent="0.25">
      <c r="L934" s="82"/>
      <c r="M934" s="83"/>
      <c r="N934" s="83"/>
      <c r="O934" s="82"/>
      <c r="P934" s="82"/>
    </row>
    <row r="935" spans="12:16" x14ac:dyDescent="0.25">
      <c r="L935" s="82"/>
      <c r="M935" s="83"/>
      <c r="N935" s="83"/>
      <c r="O935" s="82"/>
      <c r="P935" s="82"/>
    </row>
    <row r="936" spans="12:16" x14ac:dyDescent="0.25">
      <c r="L936" s="82"/>
      <c r="M936" s="83"/>
      <c r="N936" s="83"/>
      <c r="O936" s="82"/>
      <c r="P936" s="82"/>
    </row>
    <row r="937" spans="12:16" x14ac:dyDescent="0.25">
      <c r="L937" s="82"/>
      <c r="M937" s="83"/>
      <c r="N937" s="83"/>
      <c r="O937" s="82"/>
      <c r="P937" s="82"/>
    </row>
    <row r="938" spans="12:16" x14ac:dyDescent="0.25">
      <c r="L938" s="82"/>
      <c r="M938" s="83"/>
      <c r="N938" s="83"/>
      <c r="O938" s="82"/>
      <c r="P938" s="82"/>
    </row>
    <row r="939" spans="12:16" x14ac:dyDescent="0.25">
      <c r="L939" s="82"/>
      <c r="M939" s="83"/>
      <c r="N939" s="83"/>
      <c r="O939" s="82"/>
      <c r="P939" s="82"/>
    </row>
    <row r="940" spans="12:16" x14ac:dyDescent="0.25">
      <c r="L940" s="82"/>
      <c r="M940" s="83"/>
      <c r="N940" s="83"/>
      <c r="O940" s="82"/>
      <c r="P940" s="82"/>
    </row>
    <row r="941" spans="12:16" x14ac:dyDescent="0.25">
      <c r="L941" s="82"/>
      <c r="M941" s="83"/>
      <c r="N941" s="83"/>
      <c r="O941" s="82"/>
      <c r="P941" s="82"/>
    </row>
    <row r="942" spans="12:16" x14ac:dyDescent="0.25">
      <c r="L942" s="82"/>
      <c r="M942" s="83"/>
      <c r="N942" s="83"/>
      <c r="O942" s="82"/>
      <c r="P942" s="82"/>
    </row>
    <row r="943" spans="12:16" x14ac:dyDescent="0.25">
      <c r="L943" s="82"/>
      <c r="M943" s="83"/>
      <c r="N943" s="83"/>
      <c r="O943" s="82"/>
      <c r="P943" s="82"/>
    </row>
    <row r="944" spans="12:16" x14ac:dyDescent="0.25">
      <c r="L944" s="82"/>
      <c r="M944" s="83"/>
      <c r="N944" s="83"/>
      <c r="O944" s="82"/>
      <c r="P944" s="82"/>
    </row>
    <row r="945" spans="12:16" x14ac:dyDescent="0.25">
      <c r="L945" s="82"/>
      <c r="M945" s="83"/>
      <c r="N945" s="83"/>
      <c r="O945" s="82"/>
      <c r="P945" s="82"/>
    </row>
    <row r="946" spans="12:16" x14ac:dyDescent="0.25">
      <c r="L946" s="82"/>
      <c r="M946" s="83"/>
      <c r="N946" s="83"/>
      <c r="O946" s="82"/>
      <c r="P946" s="82"/>
    </row>
    <row r="947" spans="12:16" x14ac:dyDescent="0.25">
      <c r="L947" s="82"/>
      <c r="M947" s="83"/>
      <c r="N947" s="83"/>
      <c r="O947" s="82"/>
      <c r="P947" s="82"/>
    </row>
    <row r="948" spans="12:16" x14ac:dyDescent="0.25">
      <c r="L948" s="82"/>
      <c r="M948" s="83"/>
      <c r="N948" s="83"/>
      <c r="O948" s="82"/>
      <c r="P948" s="82"/>
    </row>
    <row r="949" spans="12:16" x14ac:dyDescent="0.25">
      <c r="L949" s="82"/>
      <c r="M949" s="83"/>
      <c r="N949" s="83"/>
      <c r="O949" s="82"/>
      <c r="P949" s="82"/>
    </row>
    <row r="950" spans="12:16" x14ac:dyDescent="0.25">
      <c r="L950" s="82"/>
      <c r="M950" s="83"/>
      <c r="N950" s="83"/>
      <c r="O950" s="82"/>
      <c r="P950" s="82"/>
    </row>
    <row r="951" spans="12:16" x14ac:dyDescent="0.25">
      <c r="L951" s="82"/>
      <c r="M951" s="83"/>
      <c r="N951" s="83"/>
      <c r="O951" s="82"/>
      <c r="P951" s="82"/>
    </row>
    <row r="952" spans="12:16" x14ac:dyDescent="0.25">
      <c r="L952" s="82"/>
      <c r="M952" s="83"/>
      <c r="N952" s="83"/>
      <c r="O952" s="82"/>
      <c r="P952" s="82"/>
    </row>
    <row r="953" spans="12:16" x14ac:dyDescent="0.25">
      <c r="L953" s="82"/>
      <c r="M953" s="83"/>
      <c r="N953" s="83"/>
      <c r="O953" s="82"/>
      <c r="P953" s="82"/>
    </row>
    <row r="954" spans="12:16" x14ac:dyDescent="0.25">
      <c r="L954" s="82"/>
      <c r="M954" s="83"/>
      <c r="N954" s="83"/>
      <c r="O954" s="82"/>
      <c r="P954" s="82"/>
    </row>
    <row r="955" spans="12:16" x14ac:dyDescent="0.25">
      <c r="L955" s="82"/>
      <c r="M955" s="83"/>
      <c r="N955" s="83"/>
      <c r="O955" s="82"/>
      <c r="P955" s="82"/>
    </row>
    <row r="956" spans="12:16" x14ac:dyDescent="0.25">
      <c r="L956" s="82"/>
      <c r="M956" s="83"/>
      <c r="N956" s="83"/>
      <c r="O956" s="82"/>
      <c r="P956" s="82"/>
    </row>
    <row r="957" spans="12:16" x14ac:dyDescent="0.25">
      <c r="L957" s="82"/>
      <c r="M957" s="83"/>
      <c r="N957" s="83"/>
      <c r="O957" s="82"/>
      <c r="P957" s="82"/>
    </row>
    <row r="958" spans="12:16" x14ac:dyDescent="0.25">
      <c r="L958" s="82"/>
      <c r="M958" s="83"/>
      <c r="N958" s="83"/>
      <c r="O958" s="82"/>
      <c r="P958" s="82"/>
    </row>
    <row r="959" spans="12:16" x14ac:dyDescent="0.25">
      <c r="L959" s="82"/>
      <c r="M959" s="83"/>
      <c r="N959" s="83"/>
      <c r="O959" s="82"/>
      <c r="P959" s="82"/>
    </row>
    <row r="960" spans="12:16" x14ac:dyDescent="0.25">
      <c r="L960" s="82"/>
      <c r="M960" s="83"/>
      <c r="N960" s="83"/>
      <c r="O960" s="82"/>
      <c r="P960" s="82"/>
    </row>
    <row r="961" spans="12:16" x14ac:dyDescent="0.25">
      <c r="L961" s="82"/>
      <c r="M961" s="83"/>
      <c r="N961" s="83"/>
      <c r="O961" s="82"/>
      <c r="P961" s="82"/>
    </row>
    <row r="962" spans="12:16" x14ac:dyDescent="0.25">
      <c r="L962" s="82"/>
      <c r="M962" s="83"/>
      <c r="N962" s="83"/>
      <c r="O962" s="82"/>
      <c r="P962" s="82"/>
    </row>
    <row r="963" spans="12:16" x14ac:dyDescent="0.25">
      <c r="L963" s="82"/>
      <c r="M963" s="83"/>
      <c r="N963" s="83"/>
      <c r="O963" s="82"/>
      <c r="P963" s="82"/>
    </row>
    <row r="964" spans="12:16" x14ac:dyDescent="0.25">
      <c r="L964" s="82"/>
      <c r="M964" s="83"/>
      <c r="N964" s="83"/>
      <c r="O964" s="82"/>
      <c r="P964" s="82"/>
    </row>
    <row r="965" spans="12:16" x14ac:dyDescent="0.25">
      <c r="L965" s="82"/>
      <c r="M965" s="83"/>
      <c r="N965" s="83"/>
      <c r="O965" s="82"/>
      <c r="P965" s="82"/>
    </row>
    <row r="966" spans="12:16" x14ac:dyDescent="0.25">
      <c r="L966" s="82"/>
      <c r="M966" s="83"/>
      <c r="N966" s="83"/>
      <c r="O966" s="82"/>
      <c r="P966" s="82"/>
    </row>
    <row r="967" spans="12:16" x14ac:dyDescent="0.25">
      <c r="L967" s="82"/>
      <c r="M967" s="83"/>
      <c r="N967" s="83"/>
      <c r="O967" s="82"/>
      <c r="P967" s="82"/>
    </row>
    <row r="968" spans="12:16" x14ac:dyDescent="0.25">
      <c r="L968" s="82"/>
      <c r="M968" s="83"/>
      <c r="N968" s="83"/>
      <c r="O968" s="82"/>
      <c r="P968" s="82"/>
    </row>
    <row r="969" spans="12:16" x14ac:dyDescent="0.25">
      <c r="L969" s="82"/>
      <c r="M969" s="83"/>
      <c r="N969" s="83"/>
      <c r="O969" s="82"/>
      <c r="P969" s="82"/>
    </row>
    <row r="970" spans="12:16" x14ac:dyDescent="0.25">
      <c r="L970" s="82"/>
      <c r="M970" s="83"/>
      <c r="N970" s="83"/>
      <c r="O970" s="82"/>
      <c r="P970" s="82"/>
    </row>
    <row r="971" spans="12:16" x14ac:dyDescent="0.25">
      <c r="L971" s="82"/>
      <c r="M971" s="83"/>
      <c r="N971" s="83"/>
      <c r="O971" s="82"/>
      <c r="P971" s="82"/>
    </row>
    <row r="972" spans="12:16" x14ac:dyDescent="0.25">
      <c r="L972" s="82"/>
      <c r="M972" s="83"/>
      <c r="N972" s="83"/>
      <c r="O972" s="82"/>
      <c r="P972" s="82"/>
    </row>
    <row r="973" spans="12:16" x14ac:dyDescent="0.25">
      <c r="L973" s="82"/>
      <c r="M973" s="83"/>
      <c r="N973" s="83"/>
      <c r="O973" s="82"/>
      <c r="P973" s="82"/>
    </row>
    <row r="974" spans="12:16" x14ac:dyDescent="0.25">
      <c r="L974" s="82"/>
      <c r="M974" s="83"/>
      <c r="N974" s="83"/>
      <c r="O974" s="82"/>
      <c r="P974" s="82"/>
    </row>
    <row r="975" spans="12:16" x14ac:dyDescent="0.25">
      <c r="L975" s="82"/>
      <c r="M975" s="83"/>
      <c r="N975" s="83"/>
      <c r="O975" s="82"/>
      <c r="P975" s="82"/>
    </row>
    <row r="976" spans="12:16" x14ac:dyDescent="0.25">
      <c r="L976" s="82"/>
      <c r="M976" s="83"/>
      <c r="N976" s="83"/>
      <c r="O976" s="82"/>
      <c r="P976" s="82"/>
    </row>
    <row r="977" spans="12:16" x14ac:dyDescent="0.25">
      <c r="L977" s="82"/>
      <c r="M977" s="83"/>
      <c r="N977" s="83"/>
      <c r="O977" s="82"/>
      <c r="P977" s="82"/>
    </row>
    <row r="978" spans="12:16" x14ac:dyDescent="0.25">
      <c r="L978" s="82"/>
      <c r="M978" s="83"/>
      <c r="N978" s="83"/>
      <c r="O978" s="82"/>
      <c r="P978" s="82"/>
    </row>
    <row r="979" spans="12:16" x14ac:dyDescent="0.25">
      <c r="L979" s="82"/>
      <c r="M979" s="83"/>
      <c r="N979" s="83"/>
      <c r="O979" s="82"/>
      <c r="P979" s="82"/>
    </row>
    <row r="980" spans="12:16" x14ac:dyDescent="0.25">
      <c r="L980" s="82"/>
      <c r="M980" s="83"/>
      <c r="N980" s="83"/>
      <c r="O980" s="82"/>
      <c r="P980" s="82"/>
    </row>
    <row r="981" spans="12:16" x14ac:dyDescent="0.25">
      <c r="L981" s="82"/>
      <c r="M981" s="83"/>
      <c r="N981" s="83"/>
      <c r="O981" s="82"/>
      <c r="P981" s="82"/>
    </row>
    <row r="982" spans="12:16" x14ac:dyDescent="0.25">
      <c r="L982" s="82"/>
      <c r="M982" s="83"/>
      <c r="N982" s="83"/>
      <c r="O982" s="82"/>
      <c r="P982" s="82"/>
    </row>
    <row r="983" spans="12:16" x14ac:dyDescent="0.25">
      <c r="L983" s="82"/>
      <c r="M983" s="83"/>
      <c r="N983" s="83"/>
      <c r="O983" s="82"/>
      <c r="P983" s="82"/>
    </row>
    <row r="984" spans="12:16" x14ac:dyDescent="0.25">
      <c r="L984" s="82"/>
      <c r="M984" s="83"/>
      <c r="N984" s="83"/>
      <c r="O984" s="82"/>
      <c r="P984" s="82"/>
    </row>
    <row r="985" spans="12:16" x14ac:dyDescent="0.25">
      <c r="L985" s="82"/>
      <c r="M985" s="83"/>
      <c r="N985" s="83"/>
      <c r="O985" s="82"/>
      <c r="P985" s="82"/>
    </row>
    <row r="986" spans="12:16" x14ac:dyDescent="0.25">
      <c r="L986" s="82"/>
      <c r="M986" s="83"/>
      <c r="N986" s="83"/>
      <c r="O986" s="82"/>
      <c r="P986" s="82"/>
    </row>
    <row r="987" spans="12:16" x14ac:dyDescent="0.25">
      <c r="L987" s="82"/>
      <c r="M987" s="83"/>
      <c r="N987" s="83"/>
      <c r="O987" s="82"/>
      <c r="P987" s="82"/>
    </row>
    <row r="988" spans="12:16" x14ac:dyDescent="0.25">
      <c r="L988" s="82"/>
      <c r="M988" s="83"/>
      <c r="N988" s="83"/>
      <c r="O988" s="82"/>
      <c r="P988" s="82"/>
    </row>
    <row r="989" spans="12:16" x14ac:dyDescent="0.25">
      <c r="L989" s="82"/>
      <c r="M989" s="83"/>
      <c r="N989" s="83"/>
      <c r="O989" s="82"/>
      <c r="P989" s="82"/>
    </row>
    <row r="990" spans="12:16" x14ac:dyDescent="0.25">
      <c r="L990" s="82"/>
      <c r="M990" s="83"/>
      <c r="N990" s="83"/>
      <c r="O990" s="82"/>
      <c r="P990" s="82"/>
    </row>
    <row r="991" spans="12:16" x14ac:dyDescent="0.25">
      <c r="L991" s="82"/>
      <c r="M991" s="83"/>
      <c r="N991" s="83"/>
      <c r="O991" s="82"/>
      <c r="P991" s="82"/>
    </row>
    <row r="992" spans="12:16" x14ac:dyDescent="0.25">
      <c r="L992" s="82"/>
      <c r="M992" s="83"/>
      <c r="N992" s="83"/>
      <c r="O992" s="82"/>
      <c r="P992" s="82"/>
    </row>
    <row r="993" spans="12:16" x14ac:dyDescent="0.25">
      <c r="L993" s="82"/>
      <c r="M993" s="83"/>
      <c r="N993" s="83"/>
      <c r="O993" s="82"/>
      <c r="P993" s="82"/>
    </row>
    <row r="994" spans="12:16" x14ac:dyDescent="0.25">
      <c r="L994" s="82"/>
      <c r="M994" s="83"/>
      <c r="N994" s="83"/>
      <c r="O994" s="82"/>
      <c r="P994" s="82"/>
    </row>
    <row r="995" spans="12:16" x14ac:dyDescent="0.25">
      <c r="L995" s="82"/>
      <c r="M995" s="83"/>
      <c r="N995" s="83"/>
      <c r="O995" s="82"/>
      <c r="P995" s="82"/>
    </row>
    <row r="996" spans="12:16" x14ac:dyDescent="0.25">
      <c r="L996" s="82"/>
      <c r="M996" s="83"/>
      <c r="N996" s="83"/>
      <c r="O996" s="82"/>
      <c r="P996" s="82"/>
    </row>
    <row r="997" spans="12:16" x14ac:dyDescent="0.25">
      <c r="L997" s="82"/>
      <c r="M997" s="83"/>
      <c r="N997" s="83"/>
      <c r="O997" s="82"/>
      <c r="P997" s="82"/>
    </row>
    <row r="998" spans="12:16" x14ac:dyDescent="0.25">
      <c r="L998" s="82"/>
      <c r="M998" s="83"/>
      <c r="N998" s="83"/>
      <c r="O998" s="82"/>
      <c r="P998" s="82"/>
    </row>
    <row r="999" spans="12:16" x14ac:dyDescent="0.25">
      <c r="L999" s="82"/>
      <c r="M999" s="83"/>
      <c r="N999" s="83"/>
      <c r="O999" s="82"/>
      <c r="P999" s="82"/>
    </row>
    <row r="1000" spans="12:16" x14ac:dyDescent="0.25">
      <c r="L1000" s="82"/>
      <c r="M1000" s="83"/>
      <c r="N1000" s="83"/>
      <c r="O1000" s="82"/>
      <c r="P1000" s="82"/>
    </row>
    <row r="1001" spans="12:16" x14ac:dyDescent="0.25">
      <c r="L1001" s="82"/>
      <c r="M1001" s="83"/>
      <c r="N1001" s="83"/>
      <c r="O1001" s="82"/>
      <c r="P1001" s="82"/>
    </row>
    <row r="1002" spans="12:16" x14ac:dyDescent="0.25">
      <c r="L1002" s="82"/>
      <c r="M1002" s="83"/>
      <c r="N1002" s="83"/>
      <c r="O1002" s="82"/>
      <c r="P1002" s="82"/>
    </row>
    <row r="1003" spans="12:16" x14ac:dyDescent="0.25">
      <c r="L1003" s="82"/>
      <c r="M1003" s="83"/>
      <c r="N1003" s="83"/>
      <c r="O1003" s="82"/>
      <c r="P1003" s="82"/>
    </row>
    <row r="1004" spans="12:16" x14ac:dyDescent="0.25">
      <c r="L1004" s="82"/>
      <c r="M1004" s="83"/>
      <c r="N1004" s="83"/>
      <c r="O1004" s="82"/>
      <c r="P1004" s="82"/>
    </row>
    <row r="1005" spans="12:16" x14ac:dyDescent="0.25">
      <c r="L1005" s="82"/>
      <c r="M1005" s="83"/>
      <c r="N1005" s="83"/>
      <c r="O1005" s="82"/>
      <c r="P1005" s="82"/>
    </row>
    <row r="1006" spans="12:16" x14ac:dyDescent="0.25">
      <c r="L1006" s="82"/>
      <c r="M1006" s="83"/>
      <c r="N1006" s="83"/>
      <c r="O1006" s="82"/>
      <c r="P1006" s="82"/>
    </row>
    <row r="1007" spans="12:16" x14ac:dyDescent="0.25">
      <c r="L1007" s="82"/>
      <c r="M1007" s="83"/>
      <c r="N1007" s="83"/>
      <c r="O1007" s="82"/>
      <c r="P1007" s="82"/>
    </row>
    <row r="1008" spans="12:16" x14ac:dyDescent="0.25">
      <c r="L1008" s="82"/>
      <c r="M1008" s="83"/>
      <c r="N1008" s="83"/>
      <c r="O1008" s="82"/>
      <c r="P1008" s="82"/>
    </row>
    <row r="1009" spans="12:16" x14ac:dyDescent="0.25">
      <c r="L1009" s="82"/>
      <c r="M1009" s="83"/>
      <c r="N1009" s="83"/>
      <c r="O1009" s="82"/>
      <c r="P1009" s="82"/>
    </row>
    <row r="1010" spans="12:16" x14ac:dyDescent="0.25">
      <c r="L1010" s="82"/>
      <c r="M1010" s="83"/>
      <c r="N1010" s="83"/>
      <c r="O1010" s="82"/>
      <c r="P1010" s="82"/>
    </row>
    <row r="1011" spans="12:16" x14ac:dyDescent="0.25">
      <c r="L1011" s="82"/>
      <c r="M1011" s="83"/>
      <c r="N1011" s="83"/>
      <c r="O1011" s="82"/>
      <c r="P1011" s="82"/>
    </row>
    <row r="1012" spans="12:16" x14ac:dyDescent="0.25">
      <c r="L1012" s="82"/>
      <c r="M1012" s="83"/>
      <c r="N1012" s="83"/>
      <c r="O1012" s="82"/>
      <c r="P1012" s="82"/>
    </row>
    <row r="1013" spans="12:16" x14ac:dyDescent="0.25">
      <c r="L1013" s="82"/>
      <c r="M1013" s="83"/>
      <c r="N1013" s="83"/>
      <c r="O1013" s="82"/>
      <c r="P1013" s="82"/>
    </row>
    <row r="1014" spans="12:16" x14ac:dyDescent="0.25">
      <c r="L1014" s="82"/>
      <c r="M1014" s="83"/>
      <c r="N1014" s="83"/>
      <c r="O1014" s="82"/>
      <c r="P1014" s="82"/>
    </row>
    <row r="1015" spans="12:16" x14ac:dyDescent="0.25">
      <c r="L1015" s="82"/>
      <c r="M1015" s="83"/>
      <c r="N1015" s="83"/>
      <c r="O1015" s="82"/>
      <c r="P1015" s="82"/>
    </row>
    <row r="1016" spans="12:16" x14ac:dyDescent="0.25">
      <c r="L1016" s="82"/>
      <c r="M1016" s="83"/>
      <c r="N1016" s="83"/>
      <c r="O1016" s="82"/>
      <c r="P1016" s="82"/>
    </row>
    <row r="1017" spans="12:16" x14ac:dyDescent="0.25">
      <c r="L1017" s="82"/>
      <c r="M1017" s="83"/>
      <c r="N1017" s="83"/>
      <c r="O1017" s="82"/>
      <c r="P1017" s="82"/>
    </row>
    <row r="1018" spans="12:16" x14ac:dyDescent="0.25">
      <c r="L1018" s="82"/>
      <c r="M1018" s="83"/>
      <c r="N1018" s="83"/>
      <c r="O1018" s="82"/>
      <c r="P1018" s="82"/>
    </row>
    <row r="1019" spans="12:16" x14ac:dyDescent="0.25">
      <c r="L1019" s="82"/>
      <c r="M1019" s="83"/>
      <c r="N1019" s="83"/>
      <c r="O1019" s="82"/>
      <c r="P1019" s="82"/>
    </row>
    <row r="1020" spans="12:16" x14ac:dyDescent="0.25">
      <c r="L1020" s="82"/>
      <c r="M1020" s="83"/>
      <c r="N1020" s="83"/>
      <c r="O1020" s="82"/>
      <c r="P1020" s="82"/>
    </row>
    <row r="1021" spans="12:16" x14ac:dyDescent="0.25">
      <c r="L1021" s="82"/>
      <c r="M1021" s="83"/>
      <c r="N1021" s="83"/>
      <c r="O1021" s="82"/>
      <c r="P1021" s="82"/>
    </row>
    <row r="1022" spans="12:16" x14ac:dyDescent="0.25">
      <c r="L1022" s="82"/>
      <c r="M1022" s="83"/>
      <c r="N1022" s="83"/>
      <c r="O1022" s="82"/>
      <c r="P1022" s="82"/>
    </row>
    <row r="1023" spans="12:16" x14ac:dyDescent="0.25">
      <c r="L1023" s="82"/>
      <c r="M1023" s="83"/>
      <c r="N1023" s="83"/>
      <c r="O1023" s="82"/>
      <c r="P1023" s="82"/>
    </row>
    <row r="1024" spans="12:16" x14ac:dyDescent="0.25">
      <c r="L1024" s="82"/>
      <c r="M1024" s="83"/>
      <c r="N1024" s="83"/>
      <c r="O1024" s="82"/>
      <c r="P1024" s="82"/>
    </row>
    <row r="1025" spans="12:16" x14ac:dyDescent="0.25">
      <c r="L1025" s="82"/>
      <c r="M1025" s="83"/>
      <c r="N1025" s="83"/>
      <c r="O1025" s="82"/>
      <c r="P1025" s="82"/>
    </row>
    <row r="1026" spans="12:16" x14ac:dyDescent="0.25">
      <c r="L1026" s="82"/>
      <c r="M1026" s="83"/>
      <c r="N1026" s="83"/>
      <c r="O1026" s="82"/>
      <c r="P1026" s="82"/>
    </row>
    <row r="1027" spans="12:16" x14ac:dyDescent="0.25">
      <c r="L1027" s="82"/>
      <c r="M1027" s="83"/>
      <c r="N1027" s="83"/>
      <c r="O1027" s="82"/>
      <c r="P1027" s="82"/>
    </row>
    <row r="1028" spans="12:16" x14ac:dyDescent="0.25">
      <c r="L1028" s="82"/>
      <c r="M1028" s="83"/>
      <c r="N1028" s="83"/>
      <c r="O1028" s="82"/>
      <c r="P1028" s="82"/>
    </row>
    <row r="1029" spans="12:16" x14ac:dyDescent="0.25">
      <c r="L1029" s="82"/>
      <c r="M1029" s="83"/>
      <c r="N1029" s="83"/>
      <c r="O1029" s="82"/>
      <c r="P1029" s="82"/>
    </row>
    <row r="1030" spans="12:16" x14ac:dyDescent="0.25">
      <c r="L1030" s="82"/>
      <c r="M1030" s="83"/>
      <c r="N1030" s="83"/>
      <c r="O1030" s="82"/>
      <c r="P1030" s="82"/>
    </row>
    <row r="1031" spans="12:16" x14ac:dyDescent="0.25">
      <c r="L1031" s="82"/>
      <c r="M1031" s="83"/>
      <c r="N1031" s="83"/>
      <c r="O1031" s="82"/>
      <c r="P1031" s="82"/>
    </row>
    <row r="1032" spans="12:16" x14ac:dyDescent="0.25">
      <c r="L1032" s="82"/>
      <c r="M1032" s="83"/>
      <c r="N1032" s="83"/>
      <c r="O1032" s="82"/>
      <c r="P1032" s="82"/>
    </row>
    <row r="1033" spans="12:16" x14ac:dyDescent="0.25">
      <c r="L1033" s="82"/>
      <c r="M1033" s="83"/>
      <c r="N1033" s="83"/>
      <c r="O1033" s="82"/>
      <c r="P1033" s="82"/>
    </row>
    <row r="1034" spans="12:16" x14ac:dyDescent="0.25">
      <c r="L1034" s="82"/>
      <c r="M1034" s="83"/>
      <c r="N1034" s="83"/>
      <c r="O1034" s="82"/>
      <c r="P1034" s="82"/>
    </row>
    <row r="1035" spans="12:16" x14ac:dyDescent="0.25">
      <c r="L1035" s="82"/>
      <c r="M1035" s="83"/>
      <c r="N1035" s="83"/>
      <c r="O1035" s="82"/>
      <c r="P1035" s="82"/>
    </row>
    <row r="1036" spans="12:16" x14ac:dyDescent="0.25">
      <c r="L1036" s="82"/>
      <c r="M1036" s="83"/>
      <c r="N1036" s="83"/>
      <c r="O1036" s="82"/>
      <c r="P1036" s="82"/>
    </row>
    <row r="1037" spans="12:16" x14ac:dyDescent="0.25">
      <c r="L1037" s="82"/>
      <c r="M1037" s="83"/>
      <c r="N1037" s="83"/>
      <c r="O1037" s="82"/>
      <c r="P1037" s="82"/>
    </row>
    <row r="1038" spans="12:16" x14ac:dyDescent="0.25">
      <c r="L1038" s="82"/>
      <c r="M1038" s="83"/>
      <c r="N1038" s="83"/>
      <c r="O1038" s="82"/>
      <c r="P1038" s="82"/>
    </row>
    <row r="1039" spans="12:16" x14ac:dyDescent="0.25">
      <c r="L1039" s="82"/>
      <c r="M1039" s="83"/>
      <c r="N1039" s="83"/>
      <c r="O1039" s="82"/>
      <c r="P1039" s="82"/>
    </row>
    <row r="1040" spans="12:16" x14ac:dyDescent="0.25">
      <c r="L1040" s="82"/>
      <c r="M1040" s="83"/>
      <c r="N1040" s="83"/>
      <c r="O1040" s="82"/>
      <c r="P1040" s="82"/>
    </row>
    <row r="1041" spans="12:16" x14ac:dyDescent="0.25">
      <c r="L1041" s="82"/>
      <c r="M1041" s="83"/>
      <c r="N1041" s="83"/>
      <c r="O1041" s="82"/>
      <c r="P1041" s="82"/>
    </row>
    <row r="1042" spans="12:16" x14ac:dyDescent="0.25">
      <c r="L1042" s="82"/>
      <c r="M1042" s="83"/>
      <c r="N1042" s="83"/>
      <c r="O1042" s="82"/>
      <c r="P1042" s="82"/>
    </row>
    <row r="1043" spans="12:16" x14ac:dyDescent="0.25">
      <c r="L1043" s="82"/>
      <c r="M1043" s="83"/>
      <c r="N1043" s="83"/>
      <c r="O1043" s="82"/>
      <c r="P1043" s="82"/>
    </row>
    <row r="1044" spans="12:16" x14ac:dyDescent="0.25">
      <c r="L1044" s="82"/>
      <c r="M1044" s="83"/>
      <c r="N1044" s="83"/>
      <c r="O1044" s="82"/>
      <c r="P1044" s="82"/>
    </row>
    <row r="1045" spans="12:16" x14ac:dyDescent="0.25">
      <c r="L1045" s="82"/>
      <c r="M1045" s="83"/>
      <c r="N1045" s="83"/>
      <c r="O1045" s="82"/>
      <c r="P1045" s="82"/>
    </row>
    <row r="1046" spans="12:16" x14ac:dyDescent="0.25">
      <c r="L1046" s="82"/>
      <c r="M1046" s="83"/>
      <c r="N1046" s="83"/>
      <c r="O1046" s="82"/>
      <c r="P1046" s="82"/>
    </row>
    <row r="1047" spans="12:16" x14ac:dyDescent="0.25">
      <c r="L1047" s="82"/>
      <c r="M1047" s="83"/>
      <c r="N1047" s="83"/>
      <c r="O1047" s="82"/>
      <c r="P1047" s="82"/>
    </row>
    <row r="1048" spans="12:16" x14ac:dyDescent="0.25">
      <c r="L1048" s="82"/>
      <c r="M1048" s="83"/>
      <c r="N1048" s="83"/>
      <c r="O1048" s="82"/>
      <c r="P1048" s="82"/>
    </row>
    <row r="1049" spans="12:16" x14ac:dyDescent="0.25">
      <c r="L1049" s="82"/>
      <c r="M1049" s="83"/>
      <c r="N1049" s="83"/>
      <c r="O1049" s="82"/>
      <c r="P1049" s="82"/>
    </row>
    <row r="1050" spans="12:16" x14ac:dyDescent="0.25">
      <c r="L1050" s="82"/>
      <c r="M1050" s="83"/>
      <c r="N1050" s="83"/>
      <c r="O1050" s="82"/>
      <c r="P1050" s="82"/>
    </row>
    <row r="1051" spans="12:16" x14ac:dyDescent="0.25">
      <c r="L1051" s="82"/>
      <c r="M1051" s="83"/>
      <c r="N1051" s="83"/>
      <c r="O1051" s="82"/>
      <c r="P1051" s="82"/>
    </row>
    <row r="1052" spans="12:16" x14ac:dyDescent="0.25">
      <c r="L1052" s="82"/>
      <c r="M1052" s="83"/>
      <c r="N1052" s="83"/>
      <c r="O1052" s="82"/>
      <c r="P1052" s="82"/>
    </row>
    <row r="1053" spans="12:16" x14ac:dyDescent="0.25">
      <c r="L1053" s="82"/>
      <c r="M1053" s="83"/>
      <c r="N1053" s="83"/>
      <c r="O1053" s="82"/>
      <c r="P1053" s="82"/>
    </row>
    <row r="1054" spans="12:16" x14ac:dyDescent="0.25">
      <c r="L1054" s="82"/>
      <c r="M1054" s="83"/>
      <c r="N1054" s="83"/>
      <c r="O1054" s="82"/>
      <c r="P1054" s="82"/>
    </row>
    <row r="1055" spans="12:16" x14ac:dyDescent="0.25">
      <c r="L1055" s="82"/>
      <c r="M1055" s="83"/>
      <c r="N1055" s="83"/>
      <c r="O1055" s="82"/>
      <c r="P1055" s="82"/>
    </row>
    <row r="1056" spans="12:16" x14ac:dyDescent="0.25">
      <c r="L1056" s="82"/>
      <c r="M1056" s="83"/>
      <c r="N1056" s="83"/>
      <c r="O1056" s="82"/>
      <c r="P1056" s="82"/>
    </row>
    <row r="1057" spans="12:16" x14ac:dyDescent="0.25">
      <c r="L1057" s="82"/>
      <c r="M1057" s="83"/>
      <c r="N1057" s="83"/>
      <c r="O1057" s="82"/>
      <c r="P1057" s="82"/>
    </row>
    <row r="1058" spans="12:16" x14ac:dyDescent="0.25">
      <c r="L1058" s="82"/>
      <c r="M1058" s="83"/>
      <c r="N1058" s="83"/>
      <c r="O1058" s="82"/>
      <c r="P1058" s="82"/>
    </row>
    <row r="1059" spans="12:16" x14ac:dyDescent="0.25">
      <c r="L1059" s="82"/>
      <c r="M1059" s="83"/>
      <c r="N1059" s="83"/>
      <c r="O1059" s="82"/>
      <c r="P1059" s="82"/>
    </row>
    <row r="1060" spans="12:16" x14ac:dyDescent="0.25">
      <c r="L1060" s="82"/>
      <c r="M1060" s="83"/>
      <c r="N1060" s="83"/>
      <c r="O1060" s="82"/>
      <c r="P1060" s="82"/>
    </row>
    <row r="1061" spans="12:16" x14ac:dyDescent="0.25">
      <c r="L1061" s="82"/>
      <c r="M1061" s="83"/>
      <c r="N1061" s="83"/>
      <c r="O1061" s="82"/>
      <c r="P1061" s="82"/>
    </row>
    <row r="1062" spans="12:16" x14ac:dyDescent="0.25">
      <c r="L1062" s="82"/>
      <c r="M1062" s="83"/>
      <c r="N1062" s="83"/>
      <c r="O1062" s="82"/>
      <c r="P1062" s="82"/>
    </row>
    <row r="1063" spans="12:16" x14ac:dyDescent="0.25">
      <c r="L1063" s="82"/>
      <c r="M1063" s="83"/>
      <c r="N1063" s="83"/>
      <c r="O1063" s="82"/>
      <c r="P1063" s="82"/>
    </row>
    <row r="1064" spans="12:16" x14ac:dyDescent="0.25">
      <c r="L1064" s="82"/>
      <c r="M1064" s="83"/>
      <c r="N1064" s="83"/>
      <c r="O1064" s="82"/>
      <c r="P1064" s="82"/>
    </row>
    <row r="1065" spans="12:16" x14ac:dyDescent="0.25">
      <c r="L1065" s="82"/>
      <c r="M1065" s="83"/>
      <c r="N1065" s="83"/>
      <c r="O1065" s="82"/>
      <c r="P1065" s="82"/>
    </row>
    <row r="1066" spans="12:16" x14ac:dyDescent="0.25">
      <c r="L1066" s="82"/>
      <c r="M1066" s="83"/>
      <c r="N1066" s="83"/>
      <c r="O1066" s="82"/>
      <c r="P1066" s="82"/>
    </row>
    <row r="1067" spans="12:16" x14ac:dyDescent="0.25">
      <c r="L1067" s="82"/>
      <c r="M1067" s="83"/>
      <c r="N1067" s="83"/>
      <c r="O1067" s="82"/>
      <c r="P1067" s="82"/>
    </row>
    <row r="1068" spans="12:16" x14ac:dyDescent="0.25">
      <c r="L1068" s="82"/>
      <c r="M1068" s="83"/>
      <c r="N1068" s="83"/>
      <c r="O1068" s="82"/>
      <c r="P1068" s="82"/>
    </row>
    <row r="1069" spans="12:16" x14ac:dyDescent="0.25">
      <c r="L1069" s="82"/>
      <c r="M1069" s="83"/>
      <c r="N1069" s="83"/>
      <c r="O1069" s="82"/>
      <c r="P1069" s="82"/>
    </row>
    <row r="1070" spans="12:16" x14ac:dyDescent="0.25">
      <c r="L1070" s="82"/>
      <c r="M1070" s="83"/>
      <c r="N1070" s="83"/>
      <c r="O1070" s="82"/>
      <c r="P1070" s="82"/>
    </row>
    <row r="1071" spans="12:16" x14ac:dyDescent="0.25">
      <c r="L1071" s="82"/>
      <c r="M1071" s="83"/>
      <c r="N1071" s="83"/>
      <c r="O1071" s="82"/>
      <c r="P1071" s="82"/>
    </row>
    <row r="1072" spans="12:16" x14ac:dyDescent="0.25">
      <c r="L1072" s="82"/>
      <c r="M1072" s="83"/>
      <c r="N1072" s="83"/>
      <c r="O1072" s="82"/>
      <c r="P1072" s="82"/>
    </row>
    <row r="1073" spans="12:16" x14ac:dyDescent="0.25">
      <c r="L1073" s="82"/>
      <c r="M1073" s="83"/>
      <c r="N1073" s="83"/>
      <c r="O1073" s="82"/>
      <c r="P1073" s="82"/>
    </row>
    <row r="1074" spans="12:16" x14ac:dyDescent="0.25">
      <c r="L1074" s="82"/>
      <c r="M1074" s="83"/>
      <c r="N1074" s="83"/>
      <c r="O1074" s="82"/>
      <c r="P1074" s="82"/>
    </row>
    <row r="1075" spans="12:16" x14ac:dyDescent="0.25">
      <c r="L1075" s="82"/>
      <c r="M1075" s="83"/>
      <c r="N1075" s="83"/>
      <c r="O1075" s="82"/>
      <c r="P1075" s="82"/>
    </row>
    <row r="1076" spans="12:16" x14ac:dyDescent="0.25">
      <c r="L1076" s="82"/>
      <c r="M1076" s="83"/>
      <c r="N1076" s="83"/>
      <c r="O1076" s="82"/>
      <c r="P1076" s="82"/>
    </row>
    <row r="1077" spans="12:16" x14ac:dyDescent="0.25">
      <c r="L1077" s="82"/>
      <c r="M1077" s="83"/>
      <c r="N1077" s="83"/>
      <c r="O1077" s="82"/>
      <c r="P1077" s="82"/>
    </row>
    <row r="1078" spans="12:16" x14ac:dyDescent="0.25">
      <c r="L1078" s="82"/>
      <c r="M1078" s="83"/>
      <c r="N1078" s="83"/>
      <c r="O1078" s="82"/>
      <c r="P1078" s="82"/>
    </row>
    <row r="1079" spans="12:16" x14ac:dyDescent="0.25">
      <c r="L1079" s="82"/>
      <c r="M1079" s="83"/>
      <c r="N1079" s="83"/>
      <c r="O1079" s="82"/>
      <c r="P1079" s="82"/>
    </row>
    <row r="1080" spans="12:16" x14ac:dyDescent="0.25">
      <c r="L1080" s="82"/>
      <c r="M1080" s="83"/>
      <c r="N1080" s="83"/>
      <c r="O1080" s="82"/>
      <c r="P1080" s="82"/>
    </row>
    <row r="1081" spans="12:16" x14ac:dyDescent="0.25">
      <c r="L1081" s="82"/>
      <c r="M1081" s="83"/>
      <c r="N1081" s="83"/>
      <c r="O1081" s="82"/>
      <c r="P1081" s="82"/>
    </row>
    <row r="1082" spans="12:16" x14ac:dyDescent="0.25">
      <c r="L1082" s="82"/>
      <c r="M1082" s="83"/>
      <c r="N1082" s="83"/>
      <c r="O1082" s="82"/>
      <c r="P1082" s="82"/>
    </row>
    <row r="1083" spans="12:16" x14ac:dyDescent="0.25">
      <c r="L1083" s="82"/>
      <c r="M1083" s="83"/>
      <c r="N1083" s="83"/>
      <c r="O1083" s="82"/>
      <c r="P1083" s="82"/>
    </row>
    <row r="1084" spans="12:16" x14ac:dyDescent="0.25">
      <c r="L1084" s="82"/>
      <c r="M1084" s="83"/>
      <c r="N1084" s="83"/>
      <c r="O1084" s="82"/>
      <c r="P1084" s="82"/>
    </row>
    <row r="1085" spans="12:16" x14ac:dyDescent="0.25">
      <c r="L1085" s="82"/>
      <c r="M1085" s="83"/>
      <c r="N1085" s="83"/>
      <c r="O1085" s="82"/>
      <c r="P1085" s="82"/>
    </row>
    <row r="1086" spans="12:16" x14ac:dyDescent="0.25">
      <c r="L1086" s="82"/>
      <c r="M1086" s="83"/>
      <c r="N1086" s="83"/>
      <c r="O1086" s="82"/>
      <c r="P1086" s="82"/>
    </row>
    <row r="1087" spans="12:16" x14ac:dyDescent="0.25">
      <c r="L1087" s="82"/>
      <c r="M1087" s="83"/>
      <c r="N1087" s="83"/>
      <c r="O1087" s="82"/>
      <c r="P1087" s="82"/>
    </row>
    <row r="1088" spans="12:16" x14ac:dyDescent="0.25">
      <c r="L1088" s="82"/>
      <c r="M1088" s="83"/>
      <c r="N1088" s="83"/>
      <c r="O1088" s="82"/>
      <c r="P1088" s="82"/>
    </row>
    <row r="1089" spans="12:16" x14ac:dyDescent="0.25">
      <c r="L1089" s="82"/>
      <c r="M1089" s="83"/>
      <c r="N1089" s="83"/>
      <c r="O1089" s="82"/>
      <c r="P1089" s="82"/>
    </row>
    <row r="1090" spans="12:16" x14ac:dyDescent="0.25">
      <c r="L1090" s="82"/>
      <c r="M1090" s="83"/>
      <c r="N1090" s="83"/>
      <c r="O1090" s="82"/>
      <c r="P1090" s="82"/>
    </row>
    <row r="1091" spans="12:16" x14ac:dyDescent="0.25">
      <c r="L1091" s="82"/>
      <c r="M1091" s="83"/>
      <c r="N1091" s="83"/>
      <c r="O1091" s="82"/>
      <c r="P1091" s="82"/>
    </row>
    <row r="1092" spans="12:16" x14ac:dyDescent="0.25">
      <c r="L1092" s="82"/>
      <c r="M1092" s="83"/>
      <c r="N1092" s="83"/>
      <c r="O1092" s="82"/>
      <c r="P1092" s="82"/>
    </row>
    <row r="1093" spans="12:16" x14ac:dyDescent="0.25">
      <c r="L1093" s="82"/>
      <c r="M1093" s="83"/>
      <c r="N1093" s="83"/>
      <c r="O1093" s="82"/>
      <c r="P1093" s="82"/>
    </row>
    <row r="1094" spans="12:16" x14ac:dyDescent="0.25">
      <c r="L1094" s="82"/>
      <c r="M1094" s="83"/>
      <c r="N1094" s="83"/>
      <c r="O1094" s="82"/>
      <c r="P1094" s="82"/>
    </row>
    <row r="1095" spans="12:16" x14ac:dyDescent="0.25">
      <c r="L1095" s="82"/>
      <c r="M1095" s="83"/>
      <c r="N1095" s="83"/>
      <c r="O1095" s="82"/>
      <c r="P1095" s="82"/>
    </row>
    <row r="1096" spans="12:16" x14ac:dyDescent="0.25">
      <c r="L1096" s="82"/>
      <c r="M1096" s="83"/>
      <c r="N1096" s="83"/>
      <c r="O1096" s="82"/>
      <c r="P1096" s="82"/>
    </row>
    <row r="1097" spans="12:16" x14ac:dyDescent="0.25">
      <c r="L1097" s="82"/>
      <c r="M1097" s="83"/>
      <c r="N1097" s="83"/>
      <c r="O1097" s="82"/>
      <c r="P1097" s="82"/>
    </row>
    <row r="1098" spans="12:16" x14ac:dyDescent="0.25">
      <c r="L1098" s="82"/>
      <c r="M1098" s="83"/>
      <c r="N1098" s="83"/>
      <c r="O1098" s="82"/>
      <c r="P1098" s="82"/>
    </row>
    <row r="1099" spans="12:16" x14ac:dyDescent="0.25">
      <c r="L1099" s="82"/>
      <c r="M1099" s="83"/>
      <c r="N1099" s="83"/>
      <c r="O1099" s="82"/>
      <c r="P1099" s="82"/>
    </row>
    <row r="1100" spans="12:16" x14ac:dyDescent="0.25">
      <c r="L1100" s="82"/>
      <c r="M1100" s="83"/>
      <c r="N1100" s="83"/>
      <c r="O1100" s="82"/>
      <c r="P1100" s="82"/>
    </row>
    <row r="1101" spans="12:16" x14ac:dyDescent="0.25">
      <c r="L1101" s="82"/>
      <c r="M1101" s="83"/>
      <c r="N1101" s="83"/>
      <c r="O1101" s="82"/>
      <c r="P1101" s="82"/>
    </row>
    <row r="1102" spans="12:16" x14ac:dyDescent="0.25">
      <c r="L1102" s="82"/>
      <c r="M1102" s="83"/>
      <c r="N1102" s="83"/>
      <c r="O1102" s="82"/>
      <c r="P1102" s="82"/>
    </row>
    <row r="1103" spans="12:16" x14ac:dyDescent="0.25">
      <c r="L1103" s="82"/>
      <c r="M1103" s="83"/>
      <c r="N1103" s="83"/>
      <c r="O1103" s="82"/>
      <c r="P1103" s="82"/>
    </row>
    <row r="1104" spans="12:16" x14ac:dyDescent="0.25">
      <c r="L1104" s="82"/>
      <c r="M1104" s="83"/>
      <c r="N1104" s="83"/>
      <c r="O1104" s="82"/>
      <c r="P1104" s="82"/>
    </row>
    <row r="1105" spans="12:16" x14ac:dyDescent="0.25">
      <c r="L1105" s="82"/>
      <c r="M1105" s="83"/>
      <c r="N1105" s="83"/>
      <c r="O1105" s="82"/>
      <c r="P1105" s="82"/>
    </row>
    <row r="1106" spans="12:16" x14ac:dyDescent="0.25">
      <c r="L1106" s="82"/>
      <c r="M1106" s="83"/>
      <c r="N1106" s="83"/>
      <c r="O1106" s="82"/>
      <c r="P1106" s="82"/>
    </row>
    <row r="1107" spans="12:16" x14ac:dyDescent="0.25">
      <c r="L1107" s="82"/>
      <c r="M1107" s="83"/>
      <c r="N1107" s="83"/>
      <c r="O1107" s="82"/>
      <c r="P1107" s="82"/>
    </row>
    <row r="1108" spans="12:16" x14ac:dyDescent="0.25">
      <c r="L1108" s="82"/>
      <c r="M1108" s="83"/>
      <c r="N1108" s="83"/>
      <c r="O1108" s="82"/>
      <c r="P1108" s="82"/>
    </row>
    <row r="1109" spans="12:16" x14ac:dyDescent="0.25">
      <c r="L1109" s="82"/>
      <c r="M1109" s="83"/>
      <c r="N1109" s="83"/>
      <c r="O1109" s="82"/>
      <c r="P1109" s="82"/>
    </row>
    <row r="1110" spans="12:16" x14ac:dyDescent="0.25">
      <c r="L1110" s="82"/>
      <c r="M1110" s="83"/>
      <c r="N1110" s="83"/>
      <c r="O1110" s="82"/>
      <c r="P1110" s="82"/>
    </row>
    <row r="1111" spans="12:16" x14ac:dyDescent="0.25">
      <c r="L1111" s="82"/>
      <c r="M1111" s="83"/>
      <c r="N1111" s="83"/>
      <c r="O1111" s="82"/>
      <c r="P1111" s="82"/>
    </row>
    <row r="1112" spans="12:16" x14ac:dyDescent="0.25">
      <c r="L1112" s="82"/>
      <c r="M1112" s="83"/>
      <c r="N1112" s="83"/>
      <c r="O1112" s="82"/>
      <c r="P1112" s="82"/>
    </row>
    <row r="1113" spans="12:16" x14ac:dyDescent="0.25">
      <c r="L1113" s="82"/>
      <c r="M1113" s="83"/>
      <c r="N1113" s="83"/>
      <c r="O1113" s="82"/>
      <c r="P1113" s="82"/>
    </row>
    <row r="1114" spans="12:16" x14ac:dyDescent="0.25">
      <c r="L1114" s="82"/>
      <c r="M1114" s="83"/>
      <c r="N1114" s="83"/>
      <c r="O1114" s="82"/>
      <c r="P1114" s="82"/>
    </row>
    <row r="1115" spans="12:16" x14ac:dyDescent="0.25">
      <c r="L1115" s="82"/>
      <c r="M1115" s="83"/>
      <c r="N1115" s="83"/>
      <c r="O1115" s="82"/>
      <c r="P1115" s="82"/>
    </row>
    <row r="1116" spans="12:16" x14ac:dyDescent="0.25">
      <c r="L1116" s="82"/>
      <c r="M1116" s="83"/>
      <c r="N1116" s="83"/>
      <c r="O1116" s="82"/>
      <c r="P1116" s="82"/>
    </row>
    <row r="1117" spans="12:16" x14ac:dyDescent="0.25">
      <c r="L1117" s="82"/>
      <c r="M1117" s="83"/>
      <c r="N1117" s="83"/>
      <c r="O1117" s="82"/>
      <c r="P1117" s="82"/>
    </row>
    <row r="1118" spans="12:16" x14ac:dyDescent="0.25">
      <c r="L1118" s="82"/>
      <c r="M1118" s="83"/>
      <c r="N1118" s="83"/>
      <c r="O1118" s="82"/>
      <c r="P1118" s="82"/>
    </row>
    <row r="1119" spans="12:16" x14ac:dyDescent="0.25">
      <c r="L1119" s="82"/>
      <c r="M1119" s="83"/>
      <c r="N1119" s="83"/>
      <c r="O1119" s="82"/>
      <c r="P1119" s="82"/>
    </row>
    <row r="1120" spans="12:16" x14ac:dyDescent="0.25">
      <c r="L1120" s="82"/>
      <c r="M1120" s="83"/>
      <c r="N1120" s="83"/>
      <c r="O1120" s="82"/>
      <c r="P1120" s="82"/>
    </row>
    <row r="1121" spans="12:16" x14ac:dyDescent="0.25">
      <c r="L1121" s="82"/>
      <c r="M1121" s="83"/>
      <c r="N1121" s="83"/>
      <c r="O1121" s="82"/>
      <c r="P1121" s="82"/>
    </row>
    <row r="1122" spans="12:16" x14ac:dyDescent="0.25">
      <c r="L1122" s="82"/>
      <c r="M1122" s="83"/>
      <c r="N1122" s="83"/>
      <c r="O1122" s="82"/>
      <c r="P1122" s="82"/>
    </row>
    <row r="1123" spans="12:16" x14ac:dyDescent="0.25">
      <c r="L1123" s="82"/>
      <c r="M1123" s="83"/>
      <c r="N1123" s="83"/>
      <c r="O1123" s="82"/>
      <c r="P1123" s="82"/>
    </row>
    <row r="1124" spans="12:16" x14ac:dyDescent="0.25">
      <c r="L1124" s="82"/>
      <c r="M1124" s="83"/>
      <c r="N1124" s="83"/>
      <c r="O1124" s="82"/>
      <c r="P1124" s="82"/>
    </row>
    <row r="1125" spans="12:16" x14ac:dyDescent="0.25">
      <c r="L1125" s="82"/>
      <c r="M1125" s="83"/>
      <c r="N1125" s="83"/>
      <c r="O1125" s="82"/>
      <c r="P1125" s="82"/>
    </row>
    <row r="1126" spans="12:16" x14ac:dyDescent="0.25">
      <c r="L1126" s="82"/>
      <c r="M1126" s="83"/>
      <c r="N1126" s="83"/>
      <c r="O1126" s="82"/>
      <c r="P1126" s="82"/>
    </row>
    <row r="1127" spans="12:16" x14ac:dyDescent="0.25">
      <c r="L1127" s="82"/>
      <c r="M1127" s="83"/>
      <c r="N1127" s="83"/>
      <c r="O1127" s="82"/>
      <c r="P1127" s="82"/>
    </row>
    <row r="1128" spans="12:16" x14ac:dyDescent="0.25">
      <c r="L1128" s="82"/>
      <c r="M1128" s="83"/>
      <c r="N1128" s="83"/>
      <c r="O1128" s="82"/>
      <c r="P1128" s="82"/>
    </row>
    <row r="1129" spans="12:16" x14ac:dyDescent="0.25">
      <c r="L1129" s="82"/>
      <c r="M1129" s="83"/>
      <c r="N1129" s="83"/>
      <c r="O1129" s="82"/>
      <c r="P1129" s="82"/>
    </row>
    <row r="1130" spans="12:16" x14ac:dyDescent="0.25">
      <c r="L1130" s="82"/>
      <c r="M1130" s="83"/>
      <c r="N1130" s="83"/>
      <c r="O1130" s="82"/>
      <c r="P1130" s="82"/>
    </row>
    <row r="1131" spans="12:16" x14ac:dyDescent="0.25">
      <c r="L1131" s="82"/>
      <c r="M1131" s="83"/>
      <c r="N1131" s="83"/>
      <c r="O1131" s="82"/>
      <c r="P1131" s="82"/>
    </row>
    <row r="1132" spans="12:16" x14ac:dyDescent="0.25">
      <c r="L1132" s="82"/>
      <c r="M1132" s="83"/>
      <c r="N1132" s="83"/>
      <c r="O1132" s="82"/>
      <c r="P1132" s="82"/>
    </row>
    <row r="1133" spans="12:16" x14ac:dyDescent="0.25">
      <c r="L1133" s="82"/>
      <c r="M1133" s="83"/>
      <c r="N1133" s="83"/>
      <c r="O1133" s="82"/>
      <c r="P1133" s="82"/>
    </row>
    <row r="1134" spans="12:16" x14ac:dyDescent="0.25">
      <c r="L1134" s="82"/>
      <c r="M1134" s="83"/>
      <c r="N1134" s="83"/>
      <c r="O1134" s="82"/>
      <c r="P1134" s="82"/>
    </row>
    <row r="1135" spans="12:16" x14ac:dyDescent="0.25">
      <c r="L1135" s="82"/>
      <c r="M1135" s="83"/>
      <c r="N1135" s="83"/>
      <c r="O1135" s="82"/>
      <c r="P1135" s="82"/>
    </row>
    <row r="1136" spans="12:16" x14ac:dyDescent="0.25">
      <c r="L1136" s="82"/>
      <c r="M1136" s="83"/>
      <c r="N1136" s="83"/>
      <c r="O1136" s="82"/>
      <c r="P1136" s="82"/>
    </row>
    <row r="1137" spans="12:16" x14ac:dyDescent="0.25">
      <c r="L1137" s="82"/>
      <c r="M1137" s="83"/>
      <c r="N1137" s="83"/>
      <c r="O1137" s="82"/>
      <c r="P1137" s="82"/>
    </row>
    <row r="1138" spans="12:16" x14ac:dyDescent="0.25">
      <c r="L1138" s="82"/>
      <c r="M1138" s="83"/>
      <c r="N1138" s="83"/>
      <c r="O1138" s="82"/>
      <c r="P1138" s="82"/>
    </row>
    <row r="1139" spans="12:16" x14ac:dyDescent="0.25">
      <c r="L1139" s="82"/>
      <c r="M1139" s="83"/>
      <c r="N1139" s="83"/>
      <c r="O1139" s="82"/>
      <c r="P1139" s="82"/>
    </row>
    <row r="1140" spans="12:16" x14ac:dyDescent="0.25">
      <c r="L1140" s="82"/>
      <c r="M1140" s="83"/>
      <c r="N1140" s="83"/>
      <c r="O1140" s="82"/>
      <c r="P1140" s="82"/>
    </row>
    <row r="1141" spans="12:16" x14ac:dyDescent="0.25">
      <c r="L1141" s="82"/>
      <c r="M1141" s="83"/>
      <c r="N1141" s="83"/>
      <c r="O1141" s="82"/>
      <c r="P1141" s="82"/>
    </row>
    <row r="1142" spans="12:16" x14ac:dyDescent="0.25">
      <c r="L1142" s="82"/>
      <c r="M1142" s="83"/>
      <c r="N1142" s="83"/>
      <c r="O1142" s="82"/>
      <c r="P1142" s="82"/>
    </row>
    <row r="1143" spans="12:16" x14ac:dyDescent="0.25">
      <c r="L1143" s="82"/>
      <c r="M1143" s="83"/>
      <c r="N1143" s="83"/>
      <c r="O1143" s="82"/>
      <c r="P1143" s="82"/>
    </row>
    <row r="1144" spans="12:16" x14ac:dyDescent="0.25">
      <c r="L1144" s="82"/>
      <c r="M1144" s="83"/>
      <c r="N1144" s="83"/>
      <c r="O1144" s="82"/>
      <c r="P1144" s="82"/>
    </row>
    <row r="1145" spans="12:16" x14ac:dyDescent="0.25">
      <c r="L1145" s="82"/>
      <c r="M1145" s="83"/>
      <c r="N1145" s="83"/>
      <c r="O1145" s="82"/>
      <c r="P1145" s="82"/>
    </row>
    <row r="1146" spans="12:16" x14ac:dyDescent="0.25">
      <c r="L1146" s="82"/>
      <c r="M1146" s="83"/>
      <c r="N1146" s="83"/>
      <c r="O1146" s="82"/>
      <c r="P1146" s="82"/>
    </row>
    <row r="1147" spans="12:16" x14ac:dyDescent="0.25">
      <c r="L1147" s="82"/>
      <c r="M1147" s="83"/>
      <c r="N1147" s="83"/>
      <c r="O1147" s="82"/>
      <c r="P1147" s="82"/>
    </row>
    <row r="1148" spans="12:16" x14ac:dyDescent="0.25">
      <c r="L1148" s="82"/>
      <c r="M1148" s="83"/>
      <c r="N1148" s="83"/>
      <c r="O1148" s="82"/>
      <c r="P1148" s="82"/>
    </row>
    <row r="1149" spans="12:16" x14ac:dyDescent="0.25">
      <c r="L1149" s="82"/>
      <c r="M1149" s="83"/>
      <c r="N1149" s="83"/>
      <c r="O1149" s="82"/>
      <c r="P1149" s="82"/>
    </row>
    <row r="1150" spans="12:16" x14ac:dyDescent="0.25">
      <c r="L1150" s="82"/>
      <c r="M1150" s="83"/>
      <c r="N1150" s="83"/>
      <c r="O1150" s="82"/>
      <c r="P1150" s="82"/>
    </row>
    <row r="1151" spans="12:16" x14ac:dyDescent="0.25">
      <c r="L1151" s="82"/>
      <c r="M1151" s="83"/>
      <c r="N1151" s="83"/>
      <c r="O1151" s="82"/>
      <c r="P1151" s="82"/>
    </row>
    <row r="1152" spans="12:16" x14ac:dyDescent="0.25">
      <c r="L1152" s="82"/>
      <c r="M1152" s="83"/>
      <c r="N1152" s="83"/>
      <c r="O1152" s="82"/>
      <c r="P1152" s="82"/>
    </row>
    <row r="1153" spans="12:16" x14ac:dyDescent="0.25">
      <c r="L1153" s="82"/>
      <c r="M1153" s="83"/>
      <c r="N1153" s="83"/>
      <c r="O1153" s="82"/>
      <c r="P1153" s="82"/>
    </row>
    <row r="1154" spans="12:16" x14ac:dyDescent="0.25">
      <c r="L1154" s="82"/>
      <c r="M1154" s="83"/>
      <c r="N1154" s="83"/>
      <c r="O1154" s="82"/>
      <c r="P1154" s="82"/>
    </row>
    <row r="1155" spans="12:16" x14ac:dyDescent="0.25">
      <c r="L1155" s="82"/>
      <c r="M1155" s="83"/>
      <c r="N1155" s="83"/>
      <c r="O1155" s="82"/>
      <c r="P1155" s="82"/>
    </row>
    <row r="1156" spans="12:16" x14ac:dyDescent="0.25">
      <c r="L1156" s="82"/>
      <c r="M1156" s="83"/>
      <c r="N1156" s="83"/>
      <c r="O1156" s="82"/>
      <c r="P1156" s="82"/>
    </row>
    <row r="1157" spans="12:16" x14ac:dyDescent="0.25">
      <c r="L1157" s="82"/>
      <c r="M1157" s="83"/>
      <c r="N1157" s="83"/>
      <c r="O1157" s="82"/>
      <c r="P1157" s="82"/>
    </row>
    <row r="1158" spans="12:16" x14ac:dyDescent="0.25">
      <c r="L1158" s="82"/>
      <c r="M1158" s="83"/>
      <c r="N1158" s="83"/>
      <c r="O1158" s="82"/>
      <c r="P1158" s="82"/>
    </row>
    <row r="1159" spans="12:16" x14ac:dyDescent="0.25">
      <c r="L1159" s="82"/>
      <c r="M1159" s="83"/>
      <c r="N1159" s="83"/>
      <c r="O1159" s="82"/>
      <c r="P1159" s="82"/>
    </row>
    <row r="1160" spans="12:16" x14ac:dyDescent="0.25">
      <c r="L1160" s="82"/>
      <c r="M1160" s="83"/>
      <c r="N1160" s="83"/>
      <c r="O1160" s="82"/>
      <c r="P1160" s="82"/>
    </row>
    <row r="1161" spans="12:16" x14ac:dyDescent="0.25">
      <c r="L1161" s="82"/>
      <c r="M1161" s="83"/>
      <c r="N1161" s="83"/>
      <c r="O1161" s="82"/>
      <c r="P1161" s="82"/>
    </row>
    <row r="1162" spans="12:16" x14ac:dyDescent="0.25">
      <c r="L1162" s="82"/>
      <c r="M1162" s="83"/>
      <c r="N1162" s="83"/>
      <c r="O1162" s="82"/>
      <c r="P1162" s="82"/>
    </row>
    <row r="1163" spans="12:16" x14ac:dyDescent="0.25">
      <c r="L1163" s="82"/>
      <c r="M1163" s="83"/>
      <c r="N1163" s="83"/>
      <c r="O1163" s="82"/>
      <c r="P1163" s="82"/>
    </row>
    <row r="1164" spans="12:16" x14ac:dyDescent="0.25">
      <c r="L1164" s="82"/>
      <c r="M1164" s="83"/>
      <c r="N1164" s="83"/>
      <c r="O1164" s="82"/>
      <c r="P1164" s="82"/>
    </row>
    <row r="1165" spans="12:16" x14ac:dyDescent="0.25">
      <c r="L1165" s="82"/>
      <c r="M1165" s="83"/>
      <c r="N1165" s="83"/>
      <c r="O1165" s="82"/>
      <c r="P1165" s="82"/>
    </row>
    <row r="1166" spans="12:16" x14ac:dyDescent="0.25">
      <c r="L1166" s="82"/>
      <c r="M1166" s="83"/>
      <c r="N1166" s="83"/>
      <c r="O1166" s="82"/>
      <c r="P1166" s="82"/>
    </row>
    <row r="1167" spans="12:16" x14ac:dyDescent="0.25">
      <c r="L1167" s="82"/>
      <c r="M1167" s="83"/>
      <c r="N1167" s="83"/>
      <c r="O1167" s="82"/>
      <c r="P1167" s="82"/>
    </row>
    <row r="1168" spans="12:16" x14ac:dyDescent="0.25">
      <c r="L1168" s="82"/>
      <c r="M1168" s="83"/>
      <c r="N1168" s="83"/>
      <c r="O1168" s="82"/>
      <c r="P1168" s="82"/>
    </row>
    <row r="1169" spans="12:16" x14ac:dyDescent="0.25">
      <c r="L1169" s="82"/>
      <c r="M1169" s="83"/>
      <c r="N1169" s="83"/>
      <c r="O1169" s="82"/>
      <c r="P1169" s="82"/>
    </row>
    <row r="1170" spans="12:16" x14ac:dyDescent="0.25">
      <c r="L1170" s="82"/>
      <c r="M1170" s="83"/>
      <c r="N1170" s="83"/>
      <c r="O1170" s="82"/>
      <c r="P1170" s="82"/>
    </row>
    <row r="1171" spans="12:16" x14ac:dyDescent="0.25">
      <c r="L1171" s="82"/>
      <c r="M1171" s="83"/>
      <c r="N1171" s="83"/>
      <c r="O1171" s="82"/>
      <c r="P1171" s="82"/>
    </row>
    <row r="1172" spans="12:16" x14ac:dyDescent="0.25">
      <c r="L1172" s="82"/>
      <c r="M1172" s="83"/>
      <c r="N1172" s="83"/>
      <c r="O1172" s="82"/>
      <c r="P1172" s="82"/>
    </row>
    <row r="1173" spans="12:16" x14ac:dyDescent="0.25">
      <c r="L1173" s="82"/>
      <c r="M1173" s="83"/>
      <c r="N1173" s="83"/>
      <c r="O1173" s="82"/>
      <c r="P1173" s="82"/>
    </row>
    <row r="1174" spans="12:16" x14ac:dyDescent="0.25">
      <c r="L1174" s="82"/>
      <c r="M1174" s="83"/>
      <c r="N1174" s="83"/>
      <c r="O1174" s="82"/>
      <c r="P1174" s="82"/>
    </row>
    <row r="1175" spans="12:16" x14ac:dyDescent="0.25">
      <c r="L1175" s="82"/>
      <c r="M1175" s="83"/>
      <c r="N1175" s="83"/>
      <c r="O1175" s="82"/>
      <c r="P1175" s="82"/>
    </row>
    <row r="1176" spans="12:16" x14ac:dyDescent="0.25">
      <c r="L1176" s="82"/>
      <c r="M1176" s="83"/>
      <c r="N1176" s="83"/>
      <c r="O1176" s="82"/>
      <c r="P1176" s="82"/>
    </row>
    <row r="1177" spans="12:16" x14ac:dyDescent="0.25">
      <c r="L1177" s="82"/>
      <c r="M1177" s="83"/>
      <c r="N1177" s="83"/>
      <c r="O1177" s="82"/>
      <c r="P1177" s="82"/>
    </row>
    <row r="1178" spans="12:16" x14ac:dyDescent="0.25">
      <c r="L1178" s="82"/>
      <c r="M1178" s="83"/>
      <c r="N1178" s="83"/>
      <c r="O1178" s="82"/>
      <c r="P1178" s="82"/>
    </row>
    <row r="1179" spans="12:16" x14ac:dyDescent="0.25">
      <c r="L1179" s="82"/>
      <c r="M1179" s="83"/>
      <c r="N1179" s="83"/>
      <c r="O1179" s="82"/>
      <c r="P1179" s="82"/>
    </row>
    <row r="1180" spans="12:16" x14ac:dyDescent="0.25">
      <c r="L1180" s="82"/>
      <c r="M1180" s="83"/>
      <c r="N1180" s="83"/>
      <c r="O1180" s="82"/>
      <c r="P1180" s="82"/>
    </row>
    <row r="1181" spans="12:16" x14ac:dyDescent="0.25">
      <c r="L1181" s="82"/>
      <c r="M1181" s="83"/>
      <c r="N1181" s="83"/>
      <c r="O1181" s="82"/>
      <c r="P1181" s="82"/>
    </row>
    <row r="1182" spans="12:16" x14ac:dyDescent="0.25">
      <c r="L1182" s="82"/>
      <c r="M1182" s="83"/>
      <c r="N1182" s="83"/>
      <c r="O1182" s="82"/>
      <c r="P1182" s="82"/>
    </row>
    <row r="1183" spans="12:16" x14ac:dyDescent="0.25">
      <c r="L1183" s="82"/>
      <c r="M1183" s="83"/>
      <c r="N1183" s="83"/>
      <c r="O1183" s="82"/>
      <c r="P1183" s="82"/>
    </row>
    <row r="1184" spans="12:16" x14ac:dyDescent="0.25">
      <c r="L1184" s="82"/>
      <c r="M1184" s="83"/>
      <c r="N1184" s="83"/>
      <c r="O1184" s="82"/>
      <c r="P1184" s="82"/>
    </row>
    <row r="1185" spans="12:16" x14ac:dyDescent="0.25">
      <c r="L1185" s="82"/>
      <c r="M1185" s="83"/>
      <c r="N1185" s="83"/>
      <c r="O1185" s="82"/>
      <c r="P1185" s="82"/>
    </row>
    <row r="1186" spans="12:16" x14ac:dyDescent="0.25">
      <c r="L1186" s="82"/>
      <c r="M1186" s="83"/>
      <c r="N1186" s="83"/>
      <c r="O1186" s="82"/>
      <c r="P1186" s="82"/>
    </row>
    <row r="1187" spans="12:16" x14ac:dyDescent="0.25">
      <c r="L1187" s="82"/>
      <c r="M1187" s="83"/>
      <c r="N1187" s="83"/>
      <c r="O1187" s="82"/>
      <c r="P1187" s="82"/>
    </row>
    <row r="1188" spans="12:16" x14ac:dyDescent="0.25">
      <c r="L1188" s="82"/>
      <c r="M1188" s="83"/>
      <c r="N1188" s="83"/>
      <c r="O1188" s="82"/>
      <c r="P1188" s="82"/>
    </row>
    <row r="1189" spans="12:16" x14ac:dyDescent="0.25">
      <c r="L1189" s="82"/>
      <c r="M1189" s="83"/>
      <c r="N1189" s="83"/>
      <c r="O1189" s="82"/>
      <c r="P1189" s="82"/>
    </row>
    <row r="1190" spans="12:16" x14ac:dyDescent="0.25">
      <c r="L1190" s="82"/>
      <c r="M1190" s="83"/>
      <c r="N1190" s="83"/>
      <c r="O1190" s="82"/>
      <c r="P1190" s="82"/>
    </row>
    <row r="1191" spans="12:16" x14ac:dyDescent="0.25">
      <c r="L1191" s="82"/>
      <c r="M1191" s="83"/>
      <c r="N1191" s="83"/>
      <c r="O1191" s="82"/>
      <c r="P1191" s="82"/>
    </row>
    <row r="1192" spans="12:16" x14ac:dyDescent="0.25">
      <c r="L1192" s="82"/>
      <c r="M1192" s="83"/>
      <c r="N1192" s="83"/>
      <c r="O1192" s="82"/>
      <c r="P1192" s="82"/>
    </row>
    <row r="1193" spans="12:16" x14ac:dyDescent="0.25">
      <c r="L1193" s="82"/>
      <c r="M1193" s="83"/>
      <c r="N1193" s="83"/>
      <c r="O1193" s="82"/>
      <c r="P1193" s="82"/>
    </row>
    <row r="1194" spans="12:16" x14ac:dyDescent="0.25">
      <c r="L1194" s="82"/>
      <c r="M1194" s="83"/>
      <c r="N1194" s="83"/>
      <c r="O1194" s="82"/>
      <c r="P1194" s="82"/>
    </row>
    <row r="1195" spans="12:16" x14ac:dyDescent="0.25">
      <c r="L1195" s="82"/>
      <c r="M1195" s="83"/>
      <c r="N1195" s="83"/>
      <c r="O1195" s="82"/>
      <c r="P1195" s="82"/>
    </row>
    <row r="1196" spans="12:16" x14ac:dyDescent="0.25">
      <c r="L1196" s="82"/>
      <c r="M1196" s="83"/>
      <c r="N1196" s="83"/>
      <c r="O1196" s="82"/>
      <c r="P1196" s="82"/>
    </row>
    <row r="1197" spans="12:16" x14ac:dyDescent="0.25">
      <c r="L1197" s="82"/>
      <c r="M1197" s="83"/>
      <c r="N1197" s="83"/>
      <c r="O1197" s="82"/>
      <c r="P1197" s="82"/>
    </row>
    <row r="1198" spans="12:16" x14ac:dyDescent="0.25">
      <c r="L1198" s="82"/>
      <c r="M1198" s="83"/>
      <c r="N1198" s="83"/>
      <c r="O1198" s="82"/>
      <c r="P1198" s="82"/>
    </row>
    <row r="1199" spans="12:16" x14ac:dyDescent="0.25">
      <c r="L1199" s="82"/>
      <c r="M1199" s="83"/>
      <c r="N1199" s="83"/>
      <c r="O1199" s="82"/>
      <c r="P1199" s="82"/>
    </row>
    <row r="1200" spans="12:16" x14ac:dyDescent="0.25">
      <c r="L1200" s="82"/>
      <c r="M1200" s="83"/>
      <c r="N1200" s="83"/>
      <c r="O1200" s="82"/>
      <c r="P1200" s="82"/>
    </row>
    <row r="1201" spans="12:16" x14ac:dyDescent="0.25">
      <c r="L1201" s="82"/>
      <c r="M1201" s="83"/>
      <c r="N1201" s="83"/>
      <c r="O1201" s="82"/>
      <c r="P1201" s="82"/>
    </row>
    <row r="1202" spans="12:16" x14ac:dyDescent="0.25">
      <c r="L1202" s="82"/>
      <c r="M1202" s="83"/>
      <c r="N1202" s="83"/>
      <c r="O1202" s="82"/>
      <c r="P1202" s="82"/>
    </row>
    <row r="1203" spans="12:16" x14ac:dyDescent="0.25">
      <c r="L1203" s="82"/>
      <c r="M1203" s="83"/>
      <c r="N1203" s="83"/>
      <c r="O1203" s="82"/>
      <c r="P1203" s="82"/>
    </row>
    <row r="1204" spans="12:16" x14ac:dyDescent="0.25">
      <c r="L1204" s="82"/>
      <c r="M1204" s="83"/>
      <c r="N1204" s="83"/>
      <c r="O1204" s="82"/>
      <c r="P1204" s="82"/>
    </row>
    <row r="1205" spans="12:16" x14ac:dyDescent="0.25">
      <c r="L1205" s="82"/>
      <c r="M1205" s="83"/>
      <c r="N1205" s="83"/>
      <c r="O1205" s="82"/>
      <c r="P1205" s="82"/>
    </row>
    <row r="1206" spans="12:16" x14ac:dyDescent="0.25">
      <c r="L1206" s="82"/>
      <c r="M1206" s="83"/>
      <c r="N1206" s="83"/>
      <c r="O1206" s="82"/>
      <c r="P1206" s="82"/>
    </row>
    <row r="1207" spans="12:16" x14ac:dyDescent="0.25">
      <c r="L1207" s="82"/>
      <c r="M1207" s="83"/>
      <c r="N1207" s="83"/>
      <c r="O1207" s="82"/>
      <c r="P1207" s="82"/>
    </row>
    <row r="1208" spans="12:16" x14ac:dyDescent="0.25">
      <c r="L1208" s="82"/>
      <c r="M1208" s="83"/>
      <c r="N1208" s="83"/>
      <c r="O1208" s="82"/>
      <c r="P1208" s="82"/>
    </row>
    <row r="1209" spans="12:16" x14ac:dyDescent="0.25">
      <c r="L1209" s="82"/>
      <c r="M1209" s="83"/>
      <c r="N1209" s="83"/>
      <c r="O1209" s="82"/>
      <c r="P1209" s="82"/>
    </row>
    <row r="1210" spans="12:16" x14ac:dyDescent="0.25">
      <c r="L1210" s="82"/>
      <c r="M1210" s="83"/>
      <c r="N1210" s="83"/>
      <c r="O1210" s="82"/>
      <c r="P1210" s="82"/>
    </row>
    <row r="1211" spans="12:16" x14ac:dyDescent="0.25">
      <c r="L1211" s="82"/>
      <c r="M1211" s="83"/>
      <c r="N1211" s="83"/>
      <c r="O1211" s="82"/>
      <c r="P1211" s="82"/>
    </row>
    <row r="1212" spans="12:16" x14ac:dyDescent="0.25">
      <c r="L1212" s="82"/>
      <c r="M1212" s="83"/>
      <c r="N1212" s="83"/>
      <c r="O1212" s="82"/>
      <c r="P1212" s="82"/>
    </row>
    <row r="1213" spans="12:16" x14ac:dyDescent="0.25">
      <c r="L1213" s="82"/>
      <c r="M1213" s="83"/>
      <c r="N1213" s="83"/>
      <c r="O1213" s="82"/>
      <c r="P1213" s="82"/>
    </row>
    <row r="1214" spans="12:16" x14ac:dyDescent="0.25">
      <c r="L1214" s="82"/>
      <c r="M1214" s="83"/>
      <c r="N1214" s="83"/>
      <c r="O1214" s="82"/>
      <c r="P1214" s="82"/>
    </row>
    <row r="1215" spans="12:16" x14ac:dyDescent="0.25">
      <c r="L1215" s="82"/>
      <c r="M1215" s="83"/>
      <c r="N1215" s="83"/>
      <c r="O1215" s="82"/>
      <c r="P1215" s="82"/>
    </row>
    <row r="1216" spans="12:16" x14ac:dyDescent="0.25">
      <c r="L1216" s="82"/>
      <c r="M1216" s="83"/>
      <c r="N1216" s="83"/>
      <c r="O1216" s="82"/>
      <c r="P1216" s="82"/>
    </row>
    <row r="1217" spans="12:16" x14ac:dyDescent="0.25">
      <c r="L1217" s="82"/>
      <c r="M1217" s="83"/>
      <c r="N1217" s="83"/>
      <c r="O1217" s="82"/>
      <c r="P1217" s="82"/>
    </row>
    <row r="1218" spans="12:16" x14ac:dyDescent="0.25">
      <c r="L1218" s="82"/>
      <c r="M1218" s="83"/>
      <c r="N1218" s="83"/>
      <c r="O1218" s="82"/>
      <c r="P1218" s="82"/>
    </row>
    <row r="1219" spans="12:16" x14ac:dyDescent="0.25">
      <c r="L1219" s="82"/>
      <c r="M1219" s="83"/>
      <c r="N1219" s="83"/>
      <c r="O1219" s="82"/>
      <c r="P1219" s="82"/>
    </row>
    <row r="1220" spans="12:16" x14ac:dyDescent="0.25">
      <c r="L1220" s="82"/>
      <c r="M1220" s="83"/>
      <c r="N1220" s="83"/>
      <c r="O1220" s="82"/>
      <c r="P1220" s="82"/>
    </row>
    <row r="1221" spans="12:16" x14ac:dyDescent="0.25">
      <c r="L1221" s="82"/>
      <c r="M1221" s="83"/>
      <c r="N1221" s="83"/>
      <c r="O1221" s="82"/>
      <c r="P1221" s="82"/>
    </row>
    <row r="1222" spans="12:16" x14ac:dyDescent="0.25">
      <c r="L1222" s="82"/>
      <c r="M1222" s="83"/>
      <c r="N1222" s="83"/>
      <c r="O1222" s="82"/>
      <c r="P1222" s="82"/>
    </row>
    <row r="1223" spans="12:16" x14ac:dyDescent="0.25">
      <c r="L1223" s="82"/>
      <c r="M1223" s="83"/>
      <c r="N1223" s="83"/>
      <c r="O1223" s="82"/>
      <c r="P1223" s="82"/>
    </row>
    <row r="1224" spans="12:16" x14ac:dyDescent="0.25">
      <c r="L1224" s="82"/>
      <c r="M1224" s="83"/>
      <c r="N1224" s="83"/>
      <c r="O1224" s="82"/>
      <c r="P1224" s="82"/>
    </row>
    <row r="1225" spans="12:16" x14ac:dyDescent="0.25">
      <c r="L1225" s="82"/>
      <c r="M1225" s="83"/>
      <c r="N1225" s="83"/>
      <c r="O1225" s="82"/>
      <c r="P1225" s="82"/>
    </row>
    <row r="1226" spans="12:16" x14ac:dyDescent="0.25">
      <c r="L1226" s="82"/>
      <c r="M1226" s="83"/>
      <c r="N1226" s="83"/>
      <c r="O1226" s="82"/>
      <c r="P1226" s="82"/>
    </row>
    <row r="1227" spans="12:16" x14ac:dyDescent="0.25">
      <c r="L1227" s="82"/>
      <c r="M1227" s="83"/>
      <c r="N1227" s="83"/>
      <c r="O1227" s="82"/>
      <c r="P1227" s="82"/>
    </row>
    <row r="1228" spans="12:16" x14ac:dyDescent="0.25">
      <c r="L1228" s="82"/>
      <c r="M1228" s="83"/>
      <c r="N1228" s="83"/>
      <c r="O1228" s="82"/>
      <c r="P1228" s="82"/>
    </row>
    <row r="1229" spans="12:16" x14ac:dyDescent="0.25">
      <c r="L1229" s="82"/>
      <c r="M1229" s="83"/>
      <c r="N1229" s="83"/>
      <c r="O1229" s="82"/>
      <c r="P1229" s="82"/>
    </row>
    <row r="1230" spans="12:16" x14ac:dyDescent="0.25">
      <c r="L1230" s="82"/>
      <c r="M1230" s="83"/>
      <c r="N1230" s="83"/>
      <c r="O1230" s="82"/>
      <c r="P1230" s="82"/>
    </row>
    <row r="1231" spans="12:16" x14ac:dyDescent="0.25">
      <c r="L1231" s="82"/>
      <c r="M1231" s="83"/>
      <c r="N1231" s="83"/>
      <c r="O1231" s="82"/>
      <c r="P1231" s="82"/>
    </row>
    <row r="1232" spans="12:16" x14ac:dyDescent="0.25">
      <c r="L1232" s="82"/>
      <c r="M1232" s="83"/>
      <c r="N1232" s="83"/>
      <c r="O1232" s="82"/>
      <c r="P1232" s="82"/>
    </row>
    <row r="1233" spans="12:16" x14ac:dyDescent="0.25">
      <c r="L1233" s="82"/>
      <c r="M1233" s="83"/>
      <c r="N1233" s="83"/>
      <c r="O1233" s="82"/>
      <c r="P1233" s="82"/>
    </row>
    <row r="1234" spans="12:16" x14ac:dyDescent="0.25">
      <c r="L1234" s="82"/>
      <c r="M1234" s="83"/>
      <c r="N1234" s="83"/>
      <c r="O1234" s="82"/>
      <c r="P1234" s="82"/>
    </row>
    <row r="1235" spans="12:16" x14ac:dyDescent="0.25">
      <c r="L1235" s="82"/>
      <c r="M1235" s="83"/>
      <c r="N1235" s="83"/>
      <c r="O1235" s="82"/>
      <c r="P1235" s="82"/>
    </row>
    <row r="1236" spans="12:16" x14ac:dyDescent="0.25">
      <c r="L1236" s="82"/>
      <c r="M1236" s="83"/>
      <c r="N1236" s="83"/>
      <c r="O1236" s="82"/>
      <c r="P1236" s="82"/>
    </row>
    <row r="1237" spans="12:16" x14ac:dyDescent="0.25">
      <c r="L1237" s="82"/>
      <c r="M1237" s="83"/>
      <c r="N1237" s="83"/>
      <c r="O1237" s="82"/>
      <c r="P1237" s="82"/>
    </row>
    <row r="1238" spans="12:16" x14ac:dyDescent="0.25">
      <c r="L1238" s="82"/>
      <c r="M1238" s="83"/>
      <c r="N1238" s="83"/>
      <c r="O1238" s="82"/>
      <c r="P1238" s="82"/>
    </row>
    <row r="1239" spans="12:16" x14ac:dyDescent="0.25">
      <c r="L1239" s="82"/>
      <c r="M1239" s="83"/>
      <c r="N1239" s="83"/>
      <c r="O1239" s="82"/>
      <c r="P1239" s="82"/>
    </row>
    <row r="1240" spans="12:16" x14ac:dyDescent="0.25">
      <c r="L1240" s="82"/>
      <c r="M1240" s="83"/>
      <c r="N1240" s="83"/>
      <c r="O1240" s="82"/>
      <c r="P1240" s="82"/>
    </row>
    <row r="1241" spans="12:16" x14ac:dyDescent="0.25">
      <c r="L1241" s="82"/>
      <c r="M1241" s="83"/>
      <c r="N1241" s="83"/>
      <c r="O1241" s="82"/>
      <c r="P1241" s="82"/>
    </row>
    <row r="1242" spans="12:16" x14ac:dyDescent="0.25">
      <c r="L1242" s="82"/>
      <c r="M1242" s="83"/>
      <c r="N1242" s="83"/>
      <c r="O1242" s="82"/>
      <c r="P1242" s="82"/>
    </row>
    <row r="1243" spans="12:16" x14ac:dyDescent="0.25">
      <c r="L1243" s="82"/>
      <c r="M1243" s="83"/>
      <c r="N1243" s="83"/>
      <c r="O1243" s="82"/>
      <c r="P1243" s="82"/>
    </row>
    <row r="1244" spans="12:16" x14ac:dyDescent="0.25">
      <c r="L1244" s="82"/>
      <c r="M1244" s="83"/>
      <c r="N1244" s="83"/>
      <c r="O1244" s="82"/>
      <c r="P1244" s="82"/>
    </row>
    <row r="1245" spans="12:16" x14ac:dyDescent="0.25">
      <c r="L1245" s="82"/>
      <c r="M1245" s="83"/>
      <c r="N1245" s="83"/>
      <c r="O1245" s="82"/>
      <c r="P1245" s="82"/>
    </row>
    <row r="1246" spans="12:16" x14ac:dyDescent="0.25">
      <c r="L1246" s="82"/>
      <c r="M1246" s="83"/>
      <c r="N1246" s="83"/>
      <c r="O1246" s="82"/>
      <c r="P1246" s="82"/>
    </row>
    <row r="1247" spans="12:16" x14ac:dyDescent="0.25">
      <c r="L1247" s="82"/>
      <c r="M1247" s="83"/>
      <c r="N1247" s="83"/>
      <c r="O1247" s="82"/>
      <c r="P1247" s="82"/>
    </row>
    <row r="1248" spans="12:16" x14ac:dyDescent="0.25">
      <c r="L1248" s="82"/>
      <c r="M1248" s="83"/>
      <c r="N1248" s="83"/>
      <c r="O1248" s="82"/>
      <c r="P1248" s="82"/>
    </row>
    <row r="1249" spans="12:16" x14ac:dyDescent="0.25">
      <c r="L1249" s="82"/>
      <c r="M1249" s="83"/>
      <c r="N1249" s="83"/>
      <c r="O1249" s="82"/>
      <c r="P1249" s="82"/>
    </row>
    <row r="1250" spans="12:16" x14ac:dyDescent="0.25">
      <c r="L1250" s="82"/>
      <c r="M1250" s="83"/>
      <c r="N1250" s="83"/>
      <c r="O1250" s="82"/>
      <c r="P1250" s="82"/>
    </row>
    <row r="1251" spans="12:16" x14ac:dyDescent="0.25">
      <c r="L1251" s="82"/>
      <c r="M1251" s="83"/>
      <c r="N1251" s="83"/>
      <c r="O1251" s="82"/>
      <c r="P1251" s="82"/>
    </row>
    <row r="1252" spans="12:16" x14ac:dyDescent="0.25">
      <c r="L1252" s="82"/>
      <c r="M1252" s="83"/>
      <c r="N1252" s="83"/>
      <c r="O1252" s="82"/>
      <c r="P1252" s="82"/>
    </row>
    <row r="1253" spans="12:16" x14ac:dyDescent="0.25">
      <c r="L1253" s="82"/>
      <c r="M1253" s="83"/>
      <c r="N1253" s="83"/>
      <c r="O1253" s="82"/>
      <c r="P1253" s="82"/>
    </row>
    <row r="1254" spans="12:16" x14ac:dyDescent="0.25">
      <c r="L1254" s="82"/>
      <c r="M1254" s="83"/>
      <c r="N1254" s="83"/>
      <c r="O1254" s="82"/>
      <c r="P1254" s="82"/>
    </row>
    <row r="1255" spans="12:16" x14ac:dyDescent="0.25">
      <c r="L1255" s="82"/>
      <c r="M1255" s="83"/>
      <c r="N1255" s="83"/>
      <c r="O1255" s="82"/>
      <c r="P1255" s="82"/>
    </row>
    <row r="1256" spans="12:16" x14ac:dyDescent="0.25">
      <c r="L1256" s="82"/>
      <c r="M1256" s="83"/>
      <c r="N1256" s="83"/>
      <c r="O1256" s="82"/>
      <c r="P1256" s="82"/>
    </row>
    <row r="1257" spans="12:16" x14ac:dyDescent="0.25">
      <c r="L1257" s="82"/>
      <c r="M1257" s="83"/>
      <c r="N1257" s="83"/>
      <c r="O1257" s="82"/>
      <c r="P1257" s="82"/>
    </row>
    <row r="1258" spans="12:16" x14ac:dyDescent="0.25">
      <c r="L1258" s="82"/>
      <c r="M1258" s="83"/>
      <c r="N1258" s="83"/>
      <c r="O1258" s="82"/>
      <c r="P1258" s="82"/>
    </row>
    <row r="1259" spans="12:16" x14ac:dyDescent="0.25">
      <c r="L1259" s="82"/>
      <c r="M1259" s="83"/>
      <c r="N1259" s="83"/>
      <c r="O1259" s="82"/>
      <c r="P1259" s="82"/>
    </row>
    <row r="1260" spans="12:16" x14ac:dyDescent="0.25">
      <c r="L1260" s="82"/>
      <c r="M1260" s="83"/>
      <c r="N1260" s="83"/>
      <c r="O1260" s="82"/>
      <c r="P1260" s="82"/>
    </row>
    <row r="1261" spans="12:16" x14ac:dyDescent="0.25">
      <c r="L1261" s="82"/>
      <c r="M1261" s="83"/>
      <c r="N1261" s="83"/>
      <c r="O1261" s="82"/>
      <c r="P1261" s="82"/>
    </row>
    <row r="1262" spans="12:16" x14ac:dyDescent="0.25">
      <c r="L1262" s="82"/>
      <c r="M1262" s="83"/>
      <c r="N1262" s="83"/>
      <c r="O1262" s="82"/>
      <c r="P1262" s="82"/>
    </row>
    <row r="1263" spans="12:16" x14ac:dyDescent="0.25">
      <c r="L1263" s="82"/>
      <c r="M1263" s="83"/>
      <c r="N1263" s="83"/>
      <c r="O1263" s="82"/>
      <c r="P1263" s="82"/>
    </row>
    <row r="1264" spans="12:16" x14ac:dyDescent="0.25">
      <c r="L1264" s="82"/>
      <c r="M1264" s="83"/>
      <c r="N1264" s="83"/>
      <c r="O1264" s="82"/>
      <c r="P1264" s="82"/>
    </row>
    <row r="1265" spans="12:16" x14ac:dyDescent="0.25">
      <c r="L1265" s="82"/>
      <c r="M1265" s="83"/>
      <c r="N1265" s="83"/>
      <c r="O1265" s="82"/>
      <c r="P1265" s="82"/>
    </row>
    <row r="1266" spans="12:16" x14ac:dyDescent="0.25">
      <c r="L1266" s="82"/>
      <c r="M1266" s="83"/>
      <c r="N1266" s="83"/>
      <c r="O1266" s="82"/>
      <c r="P1266" s="82"/>
    </row>
    <row r="1267" spans="12:16" x14ac:dyDescent="0.25">
      <c r="L1267" s="82"/>
      <c r="M1267" s="83"/>
      <c r="N1267" s="83"/>
      <c r="O1267" s="82"/>
      <c r="P1267" s="82"/>
    </row>
    <row r="1268" spans="12:16" x14ac:dyDescent="0.25">
      <c r="L1268" s="82"/>
      <c r="M1268" s="83"/>
      <c r="N1268" s="83"/>
      <c r="O1268" s="82"/>
      <c r="P1268" s="82"/>
    </row>
    <row r="1269" spans="12:16" x14ac:dyDescent="0.25">
      <c r="L1269" s="82"/>
      <c r="M1269" s="83"/>
      <c r="N1269" s="83"/>
      <c r="O1269" s="82"/>
      <c r="P1269" s="82"/>
    </row>
    <row r="1270" spans="12:16" x14ac:dyDescent="0.25">
      <c r="L1270" s="82"/>
      <c r="M1270" s="83"/>
      <c r="N1270" s="83"/>
      <c r="O1270" s="82"/>
      <c r="P1270" s="82"/>
    </row>
    <row r="1271" spans="12:16" x14ac:dyDescent="0.25">
      <c r="L1271" s="82"/>
      <c r="M1271" s="83"/>
      <c r="N1271" s="83"/>
      <c r="O1271" s="82"/>
      <c r="P1271" s="82"/>
    </row>
    <row r="1272" spans="12:16" x14ac:dyDescent="0.25">
      <c r="L1272" s="82"/>
      <c r="M1272" s="83"/>
      <c r="N1272" s="83"/>
      <c r="O1272" s="82"/>
      <c r="P1272" s="82"/>
    </row>
    <row r="1273" spans="12:16" x14ac:dyDescent="0.25">
      <c r="L1273" s="82"/>
      <c r="M1273" s="83"/>
      <c r="N1273" s="83"/>
      <c r="O1273" s="82"/>
      <c r="P1273" s="82"/>
    </row>
    <row r="1274" spans="12:16" x14ac:dyDescent="0.25">
      <c r="L1274" s="82"/>
      <c r="M1274" s="83"/>
      <c r="N1274" s="83"/>
      <c r="O1274" s="82"/>
      <c r="P1274" s="82"/>
    </row>
    <row r="1275" spans="12:16" x14ac:dyDescent="0.25">
      <c r="L1275" s="82"/>
      <c r="M1275" s="83"/>
      <c r="N1275" s="83"/>
      <c r="O1275" s="82"/>
      <c r="P1275" s="82"/>
    </row>
    <row r="1276" spans="12:16" x14ac:dyDescent="0.25">
      <c r="L1276" s="82"/>
      <c r="M1276" s="83"/>
      <c r="N1276" s="83"/>
      <c r="O1276" s="82"/>
      <c r="P1276" s="82"/>
    </row>
    <row r="1277" spans="12:16" x14ac:dyDescent="0.25">
      <c r="L1277" s="82"/>
      <c r="M1277" s="83"/>
      <c r="N1277" s="83"/>
      <c r="O1277" s="82"/>
      <c r="P1277" s="82"/>
    </row>
    <row r="1278" spans="12:16" x14ac:dyDescent="0.25">
      <c r="L1278" s="82"/>
      <c r="M1278" s="83"/>
      <c r="N1278" s="83"/>
      <c r="O1278" s="82"/>
      <c r="P1278" s="82"/>
    </row>
    <row r="1279" spans="12:16" x14ac:dyDescent="0.25">
      <c r="L1279" s="82"/>
      <c r="M1279" s="83"/>
      <c r="N1279" s="83"/>
      <c r="O1279" s="82"/>
      <c r="P1279" s="82"/>
    </row>
    <row r="1280" spans="12:16" x14ac:dyDescent="0.25">
      <c r="L1280" s="82"/>
      <c r="M1280" s="83"/>
      <c r="N1280" s="83"/>
      <c r="O1280" s="82"/>
      <c r="P1280" s="82"/>
    </row>
    <row r="1281" spans="12:16" x14ac:dyDescent="0.25">
      <c r="L1281" s="82"/>
      <c r="M1281" s="83"/>
      <c r="N1281" s="83"/>
      <c r="O1281" s="82"/>
      <c r="P1281" s="82"/>
    </row>
    <row r="1282" spans="12:16" x14ac:dyDescent="0.25">
      <c r="L1282" s="82"/>
      <c r="M1282" s="83"/>
      <c r="N1282" s="83"/>
      <c r="O1282" s="82"/>
      <c r="P1282" s="82"/>
    </row>
    <row r="1283" spans="12:16" x14ac:dyDescent="0.25">
      <c r="L1283" s="82"/>
      <c r="M1283" s="83"/>
      <c r="N1283" s="83"/>
      <c r="O1283" s="82"/>
      <c r="P1283" s="82"/>
    </row>
    <row r="1284" spans="12:16" x14ac:dyDescent="0.25">
      <c r="L1284" s="82"/>
      <c r="M1284" s="83"/>
      <c r="N1284" s="83"/>
      <c r="O1284" s="82"/>
      <c r="P1284" s="82"/>
    </row>
    <row r="1285" spans="12:16" x14ac:dyDescent="0.25">
      <c r="L1285" s="82"/>
      <c r="M1285" s="83"/>
      <c r="N1285" s="83"/>
      <c r="O1285" s="82"/>
      <c r="P1285" s="82"/>
    </row>
    <row r="1286" spans="12:16" x14ac:dyDescent="0.25">
      <c r="L1286" s="82"/>
      <c r="M1286" s="83"/>
      <c r="N1286" s="83"/>
      <c r="O1286" s="82"/>
      <c r="P1286" s="82"/>
    </row>
    <row r="1287" spans="12:16" x14ac:dyDescent="0.25">
      <c r="L1287" s="82"/>
      <c r="M1287" s="83"/>
      <c r="N1287" s="83"/>
      <c r="O1287" s="82"/>
      <c r="P1287" s="82"/>
    </row>
    <row r="1288" spans="12:16" x14ac:dyDescent="0.25">
      <c r="L1288" s="82"/>
      <c r="M1288" s="83"/>
      <c r="N1288" s="83"/>
      <c r="O1288" s="82"/>
      <c r="P1288" s="82"/>
    </row>
    <row r="1289" spans="12:16" x14ac:dyDescent="0.25">
      <c r="L1289" s="82"/>
      <c r="M1289" s="83"/>
      <c r="N1289" s="83"/>
      <c r="O1289" s="82"/>
      <c r="P1289" s="82"/>
    </row>
    <row r="1290" spans="12:16" x14ac:dyDescent="0.25">
      <c r="L1290" s="82"/>
      <c r="M1290" s="83"/>
      <c r="N1290" s="83"/>
      <c r="O1290" s="82"/>
      <c r="P1290" s="82"/>
    </row>
    <row r="1291" spans="12:16" x14ac:dyDescent="0.25">
      <c r="L1291" s="82"/>
      <c r="M1291" s="83"/>
      <c r="N1291" s="83"/>
      <c r="O1291" s="82"/>
      <c r="P1291" s="82"/>
    </row>
    <row r="1292" spans="12:16" x14ac:dyDescent="0.25">
      <c r="L1292" s="82"/>
      <c r="M1292" s="83"/>
      <c r="N1292" s="83"/>
      <c r="O1292" s="82"/>
      <c r="P1292" s="82"/>
    </row>
    <row r="1293" spans="12:16" x14ac:dyDescent="0.25">
      <c r="L1293" s="82"/>
      <c r="M1293" s="83"/>
      <c r="N1293" s="83"/>
      <c r="O1293" s="82"/>
      <c r="P1293" s="82"/>
    </row>
    <row r="1294" spans="12:16" x14ac:dyDescent="0.25">
      <c r="L1294" s="82"/>
      <c r="M1294" s="83"/>
      <c r="N1294" s="83"/>
      <c r="O1294" s="82"/>
      <c r="P1294" s="82"/>
    </row>
    <row r="1295" spans="12:16" x14ac:dyDescent="0.25">
      <c r="L1295" s="82"/>
      <c r="M1295" s="83"/>
      <c r="N1295" s="83"/>
      <c r="O1295" s="82"/>
      <c r="P1295" s="82"/>
    </row>
    <row r="1296" spans="12:16" x14ac:dyDescent="0.25">
      <c r="L1296" s="82"/>
      <c r="M1296" s="83"/>
      <c r="N1296" s="83"/>
      <c r="O1296" s="82"/>
      <c r="P1296" s="82"/>
    </row>
    <row r="1297" spans="12:16" x14ac:dyDescent="0.25">
      <c r="L1297" s="82"/>
      <c r="M1297" s="83"/>
      <c r="N1297" s="83"/>
      <c r="O1297" s="82"/>
      <c r="P1297" s="82"/>
    </row>
    <row r="1298" spans="12:16" x14ac:dyDescent="0.25">
      <c r="L1298" s="82"/>
      <c r="M1298" s="83"/>
      <c r="N1298" s="83"/>
      <c r="O1298" s="82"/>
      <c r="P1298" s="82"/>
    </row>
    <row r="1299" spans="12:16" x14ac:dyDescent="0.25">
      <c r="L1299" s="82"/>
      <c r="M1299" s="83"/>
      <c r="N1299" s="83"/>
      <c r="O1299" s="82"/>
      <c r="P1299" s="82"/>
    </row>
    <row r="1300" spans="12:16" x14ac:dyDescent="0.25">
      <c r="L1300" s="82"/>
      <c r="M1300" s="83"/>
      <c r="N1300" s="83"/>
      <c r="O1300" s="82"/>
      <c r="P1300" s="82"/>
    </row>
    <row r="1301" spans="12:16" x14ac:dyDescent="0.25">
      <c r="L1301" s="82"/>
      <c r="M1301" s="83"/>
      <c r="N1301" s="83"/>
      <c r="O1301" s="82"/>
      <c r="P1301" s="82"/>
    </row>
    <row r="1302" spans="12:16" x14ac:dyDescent="0.25">
      <c r="L1302" s="82"/>
      <c r="M1302" s="83"/>
      <c r="N1302" s="83"/>
      <c r="O1302" s="82"/>
      <c r="P1302" s="82"/>
    </row>
    <row r="1303" spans="12:16" x14ac:dyDescent="0.25">
      <c r="L1303" s="82"/>
      <c r="M1303" s="83"/>
      <c r="N1303" s="83"/>
      <c r="O1303" s="82"/>
      <c r="P1303" s="82"/>
    </row>
    <row r="1304" spans="12:16" x14ac:dyDescent="0.25">
      <c r="L1304" s="82"/>
      <c r="M1304" s="83"/>
      <c r="N1304" s="83"/>
      <c r="O1304" s="82"/>
      <c r="P1304" s="82"/>
    </row>
    <row r="1305" spans="12:16" x14ac:dyDescent="0.25">
      <c r="L1305" s="82"/>
      <c r="M1305" s="83"/>
      <c r="N1305" s="83"/>
      <c r="O1305" s="82"/>
      <c r="P1305" s="82"/>
    </row>
    <row r="1306" spans="12:16" x14ac:dyDescent="0.25">
      <c r="L1306" s="82"/>
      <c r="M1306" s="83"/>
      <c r="N1306" s="83"/>
      <c r="O1306" s="82"/>
      <c r="P1306" s="82"/>
    </row>
    <row r="1307" spans="12:16" x14ac:dyDescent="0.25">
      <c r="L1307" s="82"/>
      <c r="M1307" s="83"/>
      <c r="N1307" s="83"/>
      <c r="O1307" s="82"/>
      <c r="P1307" s="82"/>
    </row>
    <row r="1308" spans="12:16" x14ac:dyDescent="0.25">
      <c r="L1308" s="82"/>
      <c r="M1308" s="83"/>
      <c r="N1308" s="83"/>
      <c r="O1308" s="82"/>
      <c r="P1308" s="82"/>
    </row>
    <row r="1309" spans="12:16" x14ac:dyDescent="0.25">
      <c r="L1309" s="82"/>
      <c r="M1309" s="83"/>
      <c r="N1309" s="83"/>
      <c r="O1309" s="82"/>
      <c r="P1309" s="82"/>
    </row>
    <row r="1310" spans="12:16" x14ac:dyDescent="0.25">
      <c r="L1310" s="82"/>
      <c r="M1310" s="83"/>
      <c r="N1310" s="83"/>
      <c r="O1310" s="82"/>
      <c r="P1310" s="82"/>
    </row>
    <row r="1311" spans="12:16" x14ac:dyDescent="0.25">
      <c r="L1311" s="82"/>
      <c r="M1311" s="83"/>
      <c r="N1311" s="83"/>
      <c r="O1311" s="82"/>
      <c r="P1311" s="82"/>
    </row>
    <row r="1312" spans="12:16" x14ac:dyDescent="0.25">
      <c r="L1312" s="82"/>
      <c r="M1312" s="83"/>
      <c r="N1312" s="83"/>
      <c r="O1312" s="82"/>
      <c r="P1312" s="82"/>
    </row>
    <row r="1313" spans="12:16" x14ac:dyDescent="0.25">
      <c r="L1313" s="82"/>
      <c r="M1313" s="83"/>
      <c r="N1313" s="83"/>
      <c r="O1313" s="82"/>
      <c r="P1313" s="82"/>
    </row>
    <row r="1314" spans="12:16" x14ac:dyDescent="0.25">
      <c r="L1314" s="82"/>
      <c r="M1314" s="83"/>
      <c r="N1314" s="83"/>
      <c r="O1314" s="82"/>
      <c r="P1314" s="82"/>
    </row>
    <row r="1315" spans="12:16" x14ac:dyDescent="0.25">
      <c r="L1315" s="82"/>
      <c r="M1315" s="83"/>
      <c r="N1315" s="83"/>
      <c r="O1315" s="82"/>
      <c r="P1315" s="82"/>
    </row>
    <row r="1316" spans="12:16" x14ac:dyDescent="0.25">
      <c r="L1316" s="82"/>
      <c r="M1316" s="83"/>
      <c r="N1316" s="83"/>
      <c r="O1316" s="82"/>
      <c r="P1316" s="82"/>
    </row>
    <row r="1317" spans="12:16" x14ac:dyDescent="0.25">
      <c r="L1317" s="82"/>
      <c r="M1317" s="83"/>
      <c r="N1317" s="83"/>
      <c r="O1317" s="82"/>
      <c r="P1317" s="82"/>
    </row>
    <row r="1318" spans="12:16" x14ac:dyDescent="0.25">
      <c r="L1318" s="82"/>
      <c r="M1318" s="83"/>
      <c r="N1318" s="83"/>
      <c r="O1318" s="82"/>
      <c r="P1318" s="82"/>
    </row>
    <row r="1319" spans="12:16" x14ac:dyDescent="0.25">
      <c r="L1319" s="82"/>
      <c r="M1319" s="83"/>
      <c r="N1319" s="83"/>
      <c r="O1319" s="82"/>
      <c r="P1319" s="82"/>
    </row>
    <row r="1320" spans="12:16" x14ac:dyDescent="0.25">
      <c r="L1320" s="82"/>
      <c r="M1320" s="83"/>
      <c r="N1320" s="83"/>
      <c r="O1320" s="82"/>
      <c r="P1320" s="82"/>
    </row>
    <row r="1321" spans="12:16" x14ac:dyDescent="0.25">
      <c r="L1321" s="82"/>
      <c r="M1321" s="83"/>
      <c r="N1321" s="83"/>
      <c r="O1321" s="82"/>
      <c r="P1321" s="82"/>
    </row>
    <row r="1322" spans="12:16" x14ac:dyDescent="0.25">
      <c r="L1322" s="82"/>
      <c r="M1322" s="83"/>
      <c r="N1322" s="83"/>
      <c r="O1322" s="82"/>
      <c r="P1322" s="82"/>
    </row>
    <row r="1323" spans="12:16" x14ac:dyDescent="0.25">
      <c r="L1323" s="82"/>
      <c r="M1323" s="83"/>
      <c r="N1323" s="83"/>
      <c r="O1323" s="82"/>
      <c r="P1323" s="82"/>
    </row>
    <row r="1324" spans="12:16" x14ac:dyDescent="0.25">
      <c r="L1324" s="82"/>
      <c r="M1324" s="83"/>
      <c r="N1324" s="83"/>
      <c r="O1324" s="82"/>
      <c r="P1324" s="82"/>
    </row>
    <row r="1325" spans="12:16" x14ac:dyDescent="0.25">
      <c r="L1325" s="82"/>
      <c r="M1325" s="83"/>
      <c r="N1325" s="83"/>
      <c r="O1325" s="82"/>
      <c r="P1325" s="82"/>
    </row>
    <row r="1326" spans="12:16" x14ac:dyDescent="0.25">
      <c r="L1326" s="82"/>
      <c r="M1326" s="83"/>
      <c r="N1326" s="83"/>
      <c r="O1326" s="82"/>
      <c r="P1326" s="82"/>
    </row>
    <row r="1327" spans="12:16" x14ac:dyDescent="0.25">
      <c r="L1327" s="82"/>
      <c r="M1327" s="83"/>
      <c r="N1327" s="83"/>
      <c r="O1327" s="82"/>
      <c r="P1327" s="82"/>
    </row>
    <row r="1328" spans="12:16" x14ac:dyDescent="0.25">
      <c r="L1328" s="82"/>
      <c r="M1328" s="83"/>
      <c r="N1328" s="83"/>
      <c r="O1328" s="82"/>
      <c r="P1328" s="82"/>
    </row>
    <row r="1329" spans="12:16" x14ac:dyDescent="0.25">
      <c r="L1329" s="82"/>
      <c r="M1329" s="83"/>
      <c r="N1329" s="83"/>
      <c r="O1329" s="82"/>
      <c r="P1329" s="82"/>
    </row>
    <row r="1330" spans="12:16" x14ac:dyDescent="0.25">
      <c r="L1330" s="82"/>
      <c r="M1330" s="83"/>
      <c r="N1330" s="83"/>
      <c r="O1330" s="82"/>
      <c r="P1330" s="82"/>
    </row>
    <row r="1331" spans="12:16" x14ac:dyDescent="0.25">
      <c r="L1331" s="82"/>
      <c r="M1331" s="83"/>
      <c r="N1331" s="83"/>
      <c r="O1331" s="82"/>
      <c r="P1331" s="82"/>
    </row>
    <row r="1332" spans="12:16" x14ac:dyDescent="0.25">
      <c r="L1332" s="82"/>
      <c r="M1332" s="83"/>
      <c r="N1332" s="83"/>
      <c r="O1332" s="82"/>
      <c r="P1332" s="82"/>
    </row>
    <row r="1333" spans="12:16" x14ac:dyDescent="0.25">
      <c r="L1333" s="82"/>
      <c r="M1333" s="83"/>
      <c r="N1333" s="83"/>
      <c r="O1333" s="82"/>
      <c r="P1333" s="82"/>
    </row>
    <row r="1334" spans="12:16" x14ac:dyDescent="0.25">
      <c r="L1334" s="82"/>
      <c r="M1334" s="83"/>
      <c r="N1334" s="83"/>
      <c r="O1334" s="82"/>
      <c r="P1334" s="82"/>
    </row>
    <row r="1335" spans="12:16" x14ac:dyDescent="0.25">
      <c r="L1335" s="82"/>
      <c r="M1335" s="83"/>
      <c r="N1335" s="83"/>
      <c r="O1335" s="82"/>
      <c r="P1335" s="82"/>
    </row>
    <row r="1336" spans="12:16" x14ac:dyDescent="0.25">
      <c r="L1336" s="82"/>
      <c r="M1336" s="83"/>
      <c r="N1336" s="83"/>
      <c r="O1336" s="82"/>
      <c r="P1336" s="82"/>
    </row>
    <row r="1337" spans="12:16" x14ac:dyDescent="0.25">
      <c r="L1337" s="82"/>
      <c r="M1337" s="83"/>
      <c r="N1337" s="83"/>
      <c r="O1337" s="82"/>
      <c r="P1337" s="82"/>
    </row>
    <row r="1338" spans="12:16" x14ac:dyDescent="0.25">
      <c r="L1338" s="82"/>
      <c r="M1338" s="83"/>
      <c r="N1338" s="83"/>
      <c r="O1338" s="82"/>
      <c r="P1338" s="82"/>
    </row>
    <row r="1339" spans="12:16" x14ac:dyDescent="0.25">
      <c r="L1339" s="82"/>
      <c r="M1339" s="83"/>
      <c r="N1339" s="83"/>
      <c r="O1339" s="82"/>
      <c r="P1339" s="82"/>
    </row>
    <row r="1340" spans="12:16" x14ac:dyDescent="0.25">
      <c r="L1340" s="82"/>
      <c r="M1340" s="83"/>
      <c r="N1340" s="83"/>
      <c r="O1340" s="82"/>
      <c r="P1340" s="82"/>
    </row>
    <row r="1341" spans="12:16" x14ac:dyDescent="0.25">
      <c r="L1341" s="82"/>
      <c r="M1341" s="83"/>
      <c r="N1341" s="83"/>
      <c r="O1341" s="82"/>
      <c r="P1341" s="82"/>
    </row>
    <row r="1342" spans="12:16" x14ac:dyDescent="0.25">
      <c r="L1342" s="82"/>
      <c r="M1342" s="83"/>
      <c r="N1342" s="83"/>
      <c r="O1342" s="82"/>
      <c r="P1342" s="82"/>
    </row>
    <row r="1343" spans="12:16" x14ac:dyDescent="0.25">
      <c r="L1343" s="82"/>
      <c r="M1343" s="83"/>
      <c r="N1343" s="83"/>
      <c r="O1343" s="82"/>
      <c r="P1343" s="82"/>
    </row>
    <row r="1344" spans="12:16" x14ac:dyDescent="0.25">
      <c r="L1344" s="82"/>
      <c r="M1344" s="83"/>
      <c r="N1344" s="83"/>
      <c r="O1344" s="82"/>
      <c r="P1344" s="82"/>
    </row>
    <row r="1345" spans="12:16" x14ac:dyDescent="0.25">
      <c r="L1345" s="82"/>
      <c r="M1345" s="83"/>
      <c r="N1345" s="83"/>
      <c r="O1345" s="82"/>
      <c r="P1345" s="82"/>
    </row>
    <row r="1346" spans="12:16" x14ac:dyDescent="0.25">
      <c r="L1346" s="82"/>
      <c r="M1346" s="83"/>
      <c r="N1346" s="83"/>
      <c r="O1346" s="82"/>
      <c r="P1346" s="82"/>
    </row>
    <row r="1347" spans="12:16" x14ac:dyDescent="0.25">
      <c r="L1347" s="82"/>
      <c r="M1347" s="83"/>
      <c r="N1347" s="83"/>
      <c r="O1347" s="82"/>
      <c r="P1347" s="82"/>
    </row>
    <row r="1348" spans="12:16" x14ac:dyDescent="0.25">
      <c r="L1348" s="82"/>
      <c r="M1348" s="83"/>
      <c r="N1348" s="83"/>
      <c r="O1348" s="82"/>
      <c r="P1348" s="82"/>
    </row>
    <row r="1349" spans="12:16" x14ac:dyDescent="0.25">
      <c r="L1349" s="82"/>
      <c r="M1349" s="83"/>
      <c r="N1349" s="83"/>
      <c r="O1349" s="82"/>
      <c r="P1349" s="82"/>
    </row>
    <row r="1350" spans="12:16" x14ac:dyDescent="0.25">
      <c r="L1350" s="82"/>
      <c r="M1350" s="83"/>
      <c r="N1350" s="83"/>
      <c r="O1350" s="82"/>
      <c r="P1350" s="82"/>
    </row>
    <row r="1351" spans="12:16" x14ac:dyDescent="0.25">
      <c r="L1351" s="82"/>
      <c r="M1351" s="83"/>
      <c r="N1351" s="83"/>
      <c r="O1351" s="82"/>
      <c r="P1351" s="82"/>
    </row>
    <row r="1352" spans="12:16" x14ac:dyDescent="0.25">
      <c r="L1352" s="82"/>
      <c r="M1352" s="83"/>
      <c r="N1352" s="83"/>
      <c r="O1352" s="82"/>
      <c r="P1352" s="82"/>
    </row>
    <row r="1353" spans="12:16" x14ac:dyDescent="0.25">
      <c r="L1353" s="82"/>
      <c r="M1353" s="83"/>
      <c r="N1353" s="83"/>
      <c r="O1353" s="82"/>
      <c r="P1353" s="82"/>
    </row>
    <row r="1354" spans="12:16" x14ac:dyDescent="0.25">
      <c r="L1354" s="82"/>
      <c r="M1354" s="83"/>
      <c r="N1354" s="83"/>
      <c r="O1354" s="82"/>
      <c r="P1354" s="82"/>
    </row>
    <row r="1355" spans="12:16" x14ac:dyDescent="0.25">
      <c r="L1355" s="82"/>
      <c r="M1355" s="83"/>
      <c r="N1355" s="83"/>
      <c r="O1355" s="82"/>
      <c r="P1355" s="82"/>
    </row>
    <row r="1356" spans="12:16" x14ac:dyDescent="0.25">
      <c r="L1356" s="82"/>
      <c r="M1356" s="83"/>
      <c r="N1356" s="83"/>
      <c r="O1356" s="82"/>
      <c r="P1356" s="82"/>
    </row>
    <row r="1357" spans="12:16" x14ac:dyDescent="0.25">
      <c r="L1357" s="82"/>
      <c r="M1357" s="83"/>
      <c r="N1357" s="83"/>
      <c r="O1357" s="82"/>
      <c r="P1357" s="82"/>
    </row>
    <row r="1358" spans="12:16" x14ac:dyDescent="0.25">
      <c r="L1358" s="82"/>
      <c r="M1358" s="83"/>
      <c r="N1358" s="83"/>
      <c r="O1358" s="82"/>
      <c r="P1358" s="82"/>
    </row>
    <row r="1359" spans="12:16" x14ac:dyDescent="0.25">
      <c r="L1359" s="82"/>
      <c r="M1359" s="83"/>
      <c r="N1359" s="83"/>
      <c r="O1359" s="82"/>
      <c r="P1359" s="82"/>
    </row>
    <row r="1360" spans="12:16" x14ac:dyDescent="0.25">
      <c r="L1360" s="82"/>
      <c r="M1360" s="83"/>
      <c r="N1360" s="83"/>
      <c r="O1360" s="82"/>
      <c r="P1360" s="82"/>
    </row>
    <row r="1361" spans="12:16" x14ac:dyDescent="0.25">
      <c r="L1361" s="82"/>
      <c r="M1361" s="83"/>
      <c r="N1361" s="83"/>
      <c r="O1361" s="82"/>
      <c r="P1361" s="82"/>
    </row>
    <row r="1362" spans="12:16" x14ac:dyDescent="0.25">
      <c r="L1362" s="82"/>
      <c r="M1362" s="83"/>
      <c r="N1362" s="83"/>
      <c r="O1362" s="82"/>
      <c r="P1362" s="82"/>
    </row>
    <row r="1363" spans="12:16" x14ac:dyDescent="0.25">
      <c r="L1363" s="82"/>
      <c r="M1363" s="83"/>
      <c r="N1363" s="83"/>
      <c r="O1363" s="82"/>
      <c r="P1363" s="82"/>
    </row>
    <row r="1364" spans="12:16" x14ac:dyDescent="0.25">
      <c r="L1364" s="82"/>
      <c r="M1364" s="83"/>
      <c r="N1364" s="83"/>
      <c r="O1364" s="82"/>
      <c r="P1364" s="82"/>
    </row>
    <row r="1365" spans="12:16" x14ac:dyDescent="0.25">
      <c r="L1365" s="82"/>
      <c r="M1365" s="83"/>
      <c r="N1365" s="83"/>
      <c r="O1365" s="82"/>
      <c r="P1365" s="82"/>
    </row>
    <row r="1366" spans="12:16" x14ac:dyDescent="0.25">
      <c r="L1366" s="82"/>
      <c r="M1366" s="83"/>
      <c r="N1366" s="83"/>
      <c r="O1366" s="82"/>
      <c r="P1366" s="82"/>
    </row>
    <row r="1367" spans="12:16" x14ac:dyDescent="0.25">
      <c r="L1367" s="82"/>
      <c r="M1367" s="83"/>
      <c r="N1367" s="83"/>
      <c r="O1367" s="82"/>
      <c r="P1367" s="82"/>
    </row>
    <row r="1368" spans="12:16" x14ac:dyDescent="0.25">
      <c r="L1368" s="82"/>
      <c r="M1368" s="83"/>
      <c r="N1368" s="83"/>
      <c r="O1368" s="82"/>
      <c r="P1368" s="82"/>
    </row>
    <row r="1369" spans="12:16" x14ac:dyDescent="0.25">
      <c r="L1369" s="82"/>
      <c r="M1369" s="83"/>
      <c r="N1369" s="83"/>
      <c r="O1369" s="82"/>
      <c r="P1369" s="82"/>
    </row>
    <row r="1370" spans="12:16" x14ac:dyDescent="0.25">
      <c r="L1370" s="82"/>
      <c r="M1370" s="83"/>
      <c r="N1370" s="83"/>
      <c r="O1370" s="82"/>
      <c r="P1370" s="82"/>
    </row>
    <row r="1371" spans="12:16" x14ac:dyDescent="0.25">
      <c r="L1371" s="82"/>
      <c r="M1371" s="83"/>
      <c r="N1371" s="83"/>
      <c r="O1371" s="82"/>
      <c r="P1371" s="82"/>
    </row>
    <row r="1372" spans="12:16" x14ac:dyDescent="0.25">
      <c r="L1372" s="82"/>
      <c r="M1372" s="83"/>
      <c r="N1372" s="83"/>
      <c r="O1372" s="82"/>
      <c r="P1372" s="82"/>
    </row>
    <row r="1373" spans="12:16" x14ac:dyDescent="0.25">
      <c r="L1373" s="82"/>
      <c r="M1373" s="83"/>
      <c r="N1373" s="83"/>
      <c r="O1373" s="82"/>
      <c r="P1373" s="82"/>
    </row>
    <row r="1374" spans="12:16" x14ac:dyDescent="0.25">
      <c r="L1374" s="82"/>
      <c r="M1374" s="83"/>
      <c r="N1374" s="83"/>
      <c r="O1374" s="82"/>
      <c r="P1374" s="82"/>
    </row>
    <row r="1375" spans="12:16" x14ac:dyDescent="0.25">
      <c r="L1375" s="82"/>
      <c r="M1375" s="83"/>
      <c r="N1375" s="83"/>
      <c r="O1375" s="82"/>
      <c r="P1375" s="82"/>
    </row>
    <row r="1376" spans="12:16" x14ac:dyDescent="0.25">
      <c r="L1376" s="82"/>
      <c r="M1376" s="83"/>
      <c r="N1376" s="83"/>
      <c r="O1376" s="82"/>
      <c r="P1376" s="82"/>
    </row>
    <row r="1377" spans="12:16" x14ac:dyDescent="0.25">
      <c r="L1377" s="82"/>
      <c r="M1377" s="83"/>
      <c r="N1377" s="83"/>
      <c r="O1377" s="82"/>
      <c r="P1377" s="82"/>
    </row>
    <row r="1378" spans="12:16" x14ac:dyDescent="0.25">
      <c r="L1378" s="82"/>
      <c r="M1378" s="83"/>
      <c r="N1378" s="83"/>
      <c r="O1378" s="82"/>
      <c r="P1378" s="82"/>
    </row>
    <row r="1379" spans="12:16" x14ac:dyDescent="0.25">
      <c r="L1379" s="82"/>
      <c r="M1379" s="83"/>
      <c r="N1379" s="83"/>
      <c r="O1379" s="82"/>
      <c r="P1379" s="82"/>
    </row>
    <row r="1380" spans="12:16" x14ac:dyDescent="0.25">
      <c r="L1380" s="82"/>
      <c r="M1380" s="83"/>
      <c r="N1380" s="83"/>
      <c r="O1380" s="82"/>
      <c r="P1380" s="82"/>
    </row>
    <row r="1381" spans="12:16" x14ac:dyDescent="0.25">
      <c r="L1381" s="82"/>
      <c r="M1381" s="83"/>
      <c r="N1381" s="83"/>
      <c r="O1381" s="82"/>
      <c r="P1381" s="82"/>
    </row>
    <row r="1382" spans="12:16" x14ac:dyDescent="0.25">
      <c r="L1382" s="82"/>
      <c r="M1382" s="83"/>
      <c r="N1382" s="83"/>
      <c r="O1382" s="82"/>
      <c r="P1382" s="82"/>
    </row>
    <row r="1383" spans="12:16" x14ac:dyDescent="0.25">
      <c r="L1383" s="82"/>
      <c r="M1383" s="83"/>
      <c r="N1383" s="83"/>
      <c r="O1383" s="82"/>
      <c r="P1383" s="82"/>
    </row>
    <row r="1384" spans="12:16" x14ac:dyDescent="0.25">
      <c r="L1384" s="82"/>
      <c r="M1384" s="83"/>
      <c r="N1384" s="83"/>
      <c r="O1384" s="82"/>
      <c r="P1384" s="82"/>
    </row>
    <row r="1385" spans="12:16" x14ac:dyDescent="0.25">
      <c r="L1385" s="82"/>
      <c r="M1385" s="83"/>
      <c r="N1385" s="83"/>
      <c r="O1385" s="82"/>
      <c r="P1385" s="82"/>
    </row>
    <row r="1386" spans="12:16" x14ac:dyDescent="0.25">
      <c r="L1386" s="82"/>
      <c r="M1386" s="83"/>
      <c r="N1386" s="83"/>
      <c r="O1386" s="82"/>
      <c r="P1386" s="82"/>
    </row>
    <row r="1387" spans="12:16" x14ac:dyDescent="0.25">
      <c r="L1387" s="82"/>
      <c r="M1387" s="83"/>
      <c r="N1387" s="83"/>
      <c r="O1387" s="82"/>
      <c r="P1387" s="82"/>
    </row>
    <row r="1388" spans="12:16" x14ac:dyDescent="0.25">
      <c r="L1388" s="82"/>
      <c r="M1388" s="83"/>
      <c r="N1388" s="83"/>
      <c r="O1388" s="82"/>
      <c r="P1388" s="82"/>
    </row>
    <row r="1389" spans="12:16" x14ac:dyDescent="0.25">
      <c r="L1389" s="82"/>
      <c r="M1389" s="83"/>
      <c r="N1389" s="83"/>
      <c r="O1389" s="82"/>
      <c r="P1389" s="82"/>
    </row>
    <row r="1390" spans="12:16" x14ac:dyDescent="0.25">
      <c r="L1390" s="82"/>
      <c r="M1390" s="83"/>
      <c r="N1390" s="83"/>
      <c r="O1390" s="82"/>
      <c r="P1390" s="82"/>
    </row>
    <row r="1391" spans="12:16" x14ac:dyDescent="0.25">
      <c r="L1391" s="82"/>
      <c r="M1391" s="83"/>
      <c r="N1391" s="83"/>
      <c r="O1391" s="82"/>
      <c r="P1391" s="82"/>
    </row>
    <row r="1392" spans="12:16" x14ac:dyDescent="0.25">
      <c r="L1392" s="82"/>
      <c r="M1392" s="83"/>
      <c r="N1392" s="83"/>
      <c r="O1392" s="82"/>
      <c r="P1392" s="82"/>
    </row>
    <row r="1393" spans="12:16" x14ac:dyDescent="0.25">
      <c r="L1393" s="82"/>
      <c r="M1393" s="83"/>
      <c r="N1393" s="83"/>
      <c r="O1393" s="82"/>
      <c r="P1393" s="82"/>
    </row>
    <row r="1394" spans="12:16" x14ac:dyDescent="0.25">
      <c r="L1394" s="82"/>
      <c r="M1394" s="83"/>
      <c r="N1394" s="83"/>
      <c r="O1394" s="82"/>
      <c r="P1394" s="82"/>
    </row>
    <row r="1395" spans="12:16" x14ac:dyDescent="0.25">
      <c r="L1395" s="82"/>
      <c r="M1395" s="83"/>
      <c r="N1395" s="83"/>
      <c r="O1395" s="82"/>
      <c r="P1395" s="82"/>
    </row>
    <row r="1396" spans="12:16" x14ac:dyDescent="0.25">
      <c r="L1396" s="82"/>
      <c r="M1396" s="83"/>
      <c r="N1396" s="83"/>
      <c r="O1396" s="82"/>
      <c r="P1396" s="82"/>
    </row>
    <row r="1397" spans="12:16" x14ac:dyDescent="0.25">
      <c r="L1397" s="82"/>
      <c r="M1397" s="83"/>
      <c r="N1397" s="83"/>
      <c r="O1397" s="82"/>
      <c r="P1397" s="82"/>
    </row>
    <row r="1398" spans="12:16" x14ac:dyDescent="0.25">
      <c r="L1398" s="82"/>
      <c r="M1398" s="83"/>
      <c r="N1398" s="83"/>
      <c r="O1398" s="82"/>
      <c r="P1398" s="82"/>
    </row>
    <row r="1399" spans="12:16" x14ac:dyDescent="0.25">
      <c r="L1399" s="82"/>
      <c r="M1399" s="83"/>
      <c r="N1399" s="83"/>
      <c r="O1399" s="82"/>
      <c r="P1399" s="82"/>
    </row>
    <row r="1400" spans="12:16" x14ac:dyDescent="0.25">
      <c r="L1400" s="82"/>
      <c r="M1400" s="83"/>
      <c r="N1400" s="83"/>
      <c r="O1400" s="82"/>
      <c r="P1400" s="82"/>
    </row>
    <row r="1401" spans="12:16" x14ac:dyDescent="0.25">
      <c r="L1401" s="82"/>
      <c r="M1401" s="83"/>
      <c r="N1401" s="83"/>
      <c r="O1401" s="82"/>
      <c r="P1401" s="82"/>
    </row>
    <row r="1402" spans="12:16" x14ac:dyDescent="0.25">
      <c r="L1402" s="82"/>
      <c r="M1402" s="83"/>
      <c r="N1402" s="83"/>
      <c r="O1402" s="82"/>
      <c r="P1402" s="82"/>
    </row>
    <row r="1403" spans="12:16" x14ac:dyDescent="0.25">
      <c r="L1403" s="82"/>
      <c r="M1403" s="83"/>
      <c r="N1403" s="83"/>
      <c r="O1403" s="82"/>
      <c r="P1403" s="82"/>
    </row>
    <row r="1404" spans="12:16" x14ac:dyDescent="0.25">
      <c r="L1404" s="82"/>
      <c r="M1404" s="83"/>
      <c r="N1404" s="83"/>
      <c r="O1404" s="82"/>
      <c r="P1404" s="82"/>
    </row>
    <row r="1405" spans="12:16" x14ac:dyDescent="0.25">
      <c r="L1405" s="82"/>
      <c r="M1405" s="83"/>
      <c r="N1405" s="83"/>
      <c r="O1405" s="82"/>
      <c r="P1405" s="82"/>
    </row>
    <row r="1406" spans="12:16" x14ac:dyDescent="0.25">
      <c r="L1406" s="82"/>
      <c r="M1406" s="83"/>
      <c r="N1406" s="83"/>
      <c r="O1406" s="82"/>
      <c r="P1406" s="82"/>
    </row>
    <row r="1407" spans="12:16" x14ac:dyDescent="0.25">
      <c r="L1407" s="82"/>
      <c r="M1407" s="83"/>
      <c r="N1407" s="83"/>
      <c r="O1407" s="82"/>
      <c r="P1407" s="82"/>
    </row>
    <row r="1408" spans="12:16" x14ac:dyDescent="0.25">
      <c r="L1408" s="82"/>
      <c r="M1408" s="83"/>
      <c r="N1408" s="83"/>
      <c r="O1408" s="82"/>
      <c r="P1408" s="82"/>
    </row>
    <row r="1409" spans="12:16" x14ac:dyDescent="0.25">
      <c r="L1409" s="82"/>
      <c r="M1409" s="83"/>
      <c r="N1409" s="83"/>
      <c r="O1409" s="82"/>
      <c r="P1409" s="82"/>
    </row>
    <row r="1410" spans="12:16" x14ac:dyDescent="0.25">
      <c r="L1410" s="82"/>
      <c r="M1410" s="83"/>
      <c r="N1410" s="83"/>
      <c r="O1410" s="82"/>
      <c r="P1410" s="82"/>
    </row>
    <row r="1411" spans="12:16" x14ac:dyDescent="0.25">
      <c r="L1411" s="82"/>
      <c r="M1411" s="83"/>
      <c r="N1411" s="83"/>
      <c r="O1411" s="82"/>
      <c r="P1411" s="82"/>
    </row>
    <row r="1412" spans="12:16" x14ac:dyDescent="0.25">
      <c r="L1412" s="82"/>
      <c r="M1412" s="83"/>
      <c r="N1412" s="83"/>
      <c r="O1412" s="82"/>
      <c r="P1412" s="82"/>
    </row>
    <row r="1413" spans="12:16" x14ac:dyDescent="0.25">
      <c r="L1413" s="82"/>
      <c r="M1413" s="83"/>
      <c r="N1413" s="83"/>
      <c r="O1413" s="82"/>
      <c r="P1413" s="82"/>
    </row>
    <row r="1414" spans="12:16" x14ac:dyDescent="0.25">
      <c r="L1414" s="82"/>
      <c r="M1414" s="83"/>
      <c r="N1414" s="83"/>
      <c r="O1414" s="82"/>
      <c r="P1414" s="82"/>
    </row>
    <row r="1415" spans="12:16" x14ac:dyDescent="0.25">
      <c r="L1415" s="82"/>
      <c r="M1415" s="83"/>
      <c r="N1415" s="83"/>
      <c r="O1415" s="82"/>
      <c r="P1415" s="82"/>
    </row>
    <row r="1416" spans="12:16" x14ac:dyDescent="0.25">
      <c r="L1416" s="82"/>
      <c r="M1416" s="83"/>
      <c r="N1416" s="83"/>
      <c r="O1416" s="82"/>
      <c r="P1416" s="82"/>
    </row>
    <row r="1417" spans="12:16" x14ac:dyDescent="0.25">
      <c r="L1417" s="82"/>
      <c r="M1417" s="83"/>
      <c r="N1417" s="83"/>
      <c r="O1417" s="82"/>
      <c r="P1417" s="82"/>
    </row>
    <row r="1418" spans="12:16" x14ac:dyDescent="0.25">
      <c r="L1418" s="82"/>
      <c r="M1418" s="83"/>
      <c r="N1418" s="83"/>
      <c r="O1418" s="82"/>
      <c r="P1418" s="82"/>
    </row>
    <row r="1419" spans="12:16" x14ac:dyDescent="0.25">
      <c r="L1419" s="82"/>
      <c r="M1419" s="83"/>
      <c r="N1419" s="83"/>
      <c r="O1419" s="82"/>
      <c r="P1419" s="82"/>
    </row>
    <row r="1420" spans="12:16" x14ac:dyDescent="0.25">
      <c r="L1420" s="82"/>
      <c r="M1420" s="83"/>
      <c r="N1420" s="83"/>
      <c r="O1420" s="82"/>
      <c r="P1420" s="82"/>
    </row>
    <row r="1421" spans="12:16" x14ac:dyDescent="0.25">
      <c r="L1421" s="82"/>
      <c r="M1421" s="83"/>
      <c r="N1421" s="83"/>
      <c r="O1421" s="82"/>
      <c r="P1421" s="82"/>
    </row>
    <row r="1422" spans="12:16" x14ac:dyDescent="0.25">
      <c r="L1422" s="82"/>
      <c r="M1422" s="83"/>
      <c r="N1422" s="83"/>
      <c r="O1422" s="82"/>
      <c r="P1422" s="82"/>
    </row>
    <row r="1423" spans="12:16" x14ac:dyDescent="0.25">
      <c r="L1423" s="82"/>
      <c r="M1423" s="83"/>
      <c r="N1423" s="83"/>
      <c r="O1423" s="82"/>
      <c r="P1423" s="82"/>
    </row>
    <row r="1424" spans="12:16" x14ac:dyDescent="0.25">
      <c r="L1424" s="82"/>
      <c r="M1424" s="83"/>
      <c r="N1424" s="83"/>
      <c r="O1424" s="82"/>
      <c r="P1424" s="82"/>
    </row>
    <row r="1425" spans="12:16" x14ac:dyDescent="0.25">
      <c r="L1425" s="82"/>
      <c r="M1425" s="83"/>
      <c r="N1425" s="83"/>
      <c r="O1425" s="82"/>
      <c r="P1425" s="82"/>
    </row>
    <row r="1426" spans="12:16" x14ac:dyDescent="0.25">
      <c r="L1426" s="82"/>
      <c r="M1426" s="83"/>
      <c r="N1426" s="83"/>
      <c r="O1426" s="82"/>
      <c r="P1426" s="82"/>
    </row>
    <row r="1427" spans="12:16" x14ac:dyDescent="0.25">
      <c r="L1427" s="82"/>
      <c r="M1427" s="83"/>
      <c r="N1427" s="83"/>
      <c r="O1427" s="82"/>
      <c r="P1427" s="82"/>
    </row>
    <row r="1428" spans="12:16" x14ac:dyDescent="0.25">
      <c r="L1428" s="82"/>
      <c r="M1428" s="83"/>
      <c r="N1428" s="83"/>
      <c r="O1428" s="82"/>
      <c r="P1428" s="82"/>
    </row>
    <row r="1429" spans="12:16" x14ac:dyDescent="0.25">
      <c r="L1429" s="82"/>
      <c r="M1429" s="83"/>
      <c r="N1429" s="83"/>
      <c r="O1429" s="82"/>
      <c r="P1429" s="82"/>
    </row>
    <row r="1430" spans="12:16" x14ac:dyDescent="0.25">
      <c r="L1430" s="82"/>
      <c r="M1430" s="83"/>
      <c r="N1430" s="83"/>
      <c r="O1430" s="82"/>
      <c r="P1430" s="82"/>
    </row>
    <row r="1431" spans="12:16" x14ac:dyDescent="0.25">
      <c r="L1431" s="82"/>
      <c r="M1431" s="83"/>
      <c r="N1431" s="83"/>
      <c r="O1431" s="82"/>
      <c r="P1431" s="82"/>
    </row>
    <row r="1432" spans="12:16" x14ac:dyDescent="0.25">
      <c r="L1432" s="82"/>
      <c r="M1432" s="83"/>
      <c r="N1432" s="83"/>
      <c r="O1432" s="82"/>
      <c r="P1432" s="82"/>
    </row>
    <row r="1433" spans="12:16" x14ac:dyDescent="0.25">
      <c r="L1433" s="82"/>
      <c r="M1433" s="83"/>
      <c r="N1433" s="83"/>
      <c r="O1433" s="82"/>
      <c r="P1433" s="82"/>
    </row>
    <row r="1434" spans="12:16" x14ac:dyDescent="0.25">
      <c r="L1434" s="82"/>
      <c r="M1434" s="83"/>
      <c r="N1434" s="83"/>
      <c r="O1434" s="82"/>
      <c r="P1434" s="82"/>
    </row>
    <row r="1435" spans="12:16" x14ac:dyDescent="0.25">
      <c r="L1435" s="82"/>
      <c r="M1435" s="83"/>
      <c r="N1435" s="83"/>
      <c r="O1435" s="82"/>
      <c r="P1435" s="82"/>
    </row>
    <row r="1436" spans="12:16" x14ac:dyDescent="0.25">
      <c r="L1436" s="82"/>
      <c r="M1436" s="83"/>
      <c r="N1436" s="83"/>
      <c r="O1436" s="82"/>
      <c r="P1436" s="82"/>
    </row>
    <row r="1437" spans="12:16" x14ac:dyDescent="0.25">
      <c r="L1437" s="82"/>
      <c r="M1437" s="83"/>
      <c r="N1437" s="83"/>
      <c r="O1437" s="82"/>
      <c r="P1437" s="82"/>
    </row>
    <row r="1438" spans="12:16" x14ac:dyDescent="0.25">
      <c r="L1438" s="82"/>
      <c r="M1438" s="83"/>
      <c r="N1438" s="83"/>
      <c r="O1438" s="82"/>
      <c r="P1438" s="82"/>
    </row>
    <row r="1439" spans="12:16" x14ac:dyDescent="0.25">
      <c r="L1439" s="82"/>
      <c r="M1439" s="83"/>
      <c r="N1439" s="83"/>
      <c r="O1439" s="82"/>
      <c r="P1439" s="82"/>
    </row>
    <row r="1440" spans="12:16" x14ac:dyDescent="0.25">
      <c r="L1440" s="82"/>
      <c r="M1440" s="83"/>
      <c r="N1440" s="83"/>
      <c r="O1440" s="82"/>
      <c r="P1440" s="82"/>
    </row>
    <row r="1441" spans="12:16" x14ac:dyDescent="0.25">
      <c r="L1441" s="82"/>
      <c r="M1441" s="83"/>
      <c r="N1441" s="83"/>
      <c r="O1441" s="82"/>
      <c r="P1441" s="82"/>
    </row>
    <row r="1442" spans="12:16" x14ac:dyDescent="0.25">
      <c r="L1442" s="82"/>
      <c r="M1442" s="83"/>
      <c r="N1442" s="83"/>
      <c r="O1442" s="82"/>
      <c r="P1442" s="82"/>
    </row>
    <row r="1443" spans="12:16" x14ac:dyDescent="0.25">
      <c r="L1443" s="82"/>
      <c r="M1443" s="83"/>
      <c r="N1443" s="83"/>
      <c r="O1443" s="82"/>
      <c r="P1443" s="82"/>
    </row>
    <row r="1444" spans="12:16" x14ac:dyDescent="0.25">
      <c r="L1444" s="82"/>
      <c r="M1444" s="83"/>
      <c r="N1444" s="83"/>
      <c r="O1444" s="82"/>
      <c r="P1444" s="82"/>
    </row>
    <row r="1445" spans="12:16" x14ac:dyDescent="0.25">
      <c r="L1445" s="82"/>
      <c r="M1445" s="83"/>
      <c r="N1445" s="83"/>
      <c r="O1445" s="82"/>
      <c r="P1445" s="82"/>
    </row>
    <row r="1446" spans="12:16" x14ac:dyDescent="0.25">
      <c r="L1446" s="82"/>
      <c r="M1446" s="83"/>
      <c r="N1446" s="83"/>
      <c r="O1446" s="82"/>
      <c r="P1446" s="82"/>
    </row>
    <row r="1447" spans="12:16" x14ac:dyDescent="0.25">
      <c r="L1447" s="82"/>
      <c r="M1447" s="83"/>
      <c r="N1447" s="83"/>
      <c r="O1447" s="82"/>
      <c r="P1447" s="82"/>
    </row>
    <row r="1448" spans="12:16" x14ac:dyDescent="0.25">
      <c r="L1448" s="82"/>
      <c r="M1448" s="83"/>
      <c r="N1448" s="83"/>
      <c r="O1448" s="82"/>
      <c r="P1448" s="82"/>
    </row>
    <row r="1449" spans="12:16" x14ac:dyDescent="0.25">
      <c r="L1449" s="82"/>
      <c r="M1449" s="83"/>
      <c r="N1449" s="83"/>
      <c r="O1449" s="82"/>
      <c r="P1449" s="82"/>
    </row>
    <row r="1450" spans="12:16" x14ac:dyDescent="0.25">
      <c r="L1450" s="82"/>
      <c r="M1450" s="83"/>
      <c r="N1450" s="83"/>
      <c r="O1450" s="82"/>
      <c r="P1450" s="82"/>
    </row>
    <row r="1451" spans="12:16" x14ac:dyDescent="0.25">
      <c r="L1451" s="82"/>
      <c r="M1451" s="83"/>
      <c r="N1451" s="83"/>
      <c r="O1451" s="82"/>
      <c r="P1451" s="82"/>
    </row>
    <row r="1452" spans="12:16" x14ac:dyDescent="0.25">
      <c r="L1452" s="82"/>
      <c r="M1452" s="83"/>
      <c r="N1452" s="83"/>
      <c r="O1452" s="82"/>
      <c r="P1452" s="82"/>
    </row>
    <row r="1453" spans="12:16" x14ac:dyDescent="0.25">
      <c r="L1453" s="82"/>
      <c r="M1453" s="83"/>
      <c r="N1453" s="83"/>
      <c r="O1453" s="82"/>
      <c r="P1453" s="82"/>
    </row>
    <row r="1454" spans="12:16" x14ac:dyDescent="0.25">
      <c r="L1454" s="82"/>
      <c r="M1454" s="83"/>
      <c r="N1454" s="83"/>
      <c r="O1454" s="82"/>
      <c r="P1454" s="82"/>
    </row>
    <row r="1455" spans="12:16" x14ac:dyDescent="0.25">
      <c r="L1455" s="82"/>
      <c r="M1455" s="83"/>
      <c r="N1455" s="83"/>
      <c r="O1455" s="82"/>
      <c r="P1455" s="82"/>
    </row>
    <row r="1456" spans="12:16" x14ac:dyDescent="0.25">
      <c r="L1456" s="82"/>
      <c r="M1456" s="83"/>
      <c r="N1456" s="83"/>
      <c r="O1456" s="82"/>
      <c r="P1456" s="82"/>
    </row>
    <row r="1457" spans="12:16" x14ac:dyDescent="0.25">
      <c r="L1457" s="82"/>
      <c r="M1457" s="83"/>
      <c r="N1457" s="83"/>
      <c r="O1457" s="82"/>
      <c r="P1457" s="82"/>
    </row>
    <row r="1458" spans="12:16" x14ac:dyDescent="0.25">
      <c r="L1458" s="82"/>
      <c r="M1458" s="83"/>
      <c r="N1458" s="83"/>
      <c r="O1458" s="82"/>
      <c r="P1458" s="82"/>
    </row>
    <row r="1459" spans="12:16" x14ac:dyDescent="0.25">
      <c r="L1459" s="82"/>
      <c r="M1459" s="83"/>
      <c r="N1459" s="83"/>
      <c r="O1459" s="82"/>
      <c r="P1459" s="82"/>
    </row>
    <row r="1460" spans="12:16" x14ac:dyDescent="0.25">
      <c r="L1460" s="82"/>
      <c r="M1460" s="83"/>
      <c r="N1460" s="83"/>
      <c r="O1460" s="82"/>
      <c r="P1460" s="82"/>
    </row>
    <row r="1461" spans="12:16" x14ac:dyDescent="0.25">
      <c r="L1461" s="82"/>
      <c r="M1461" s="83"/>
      <c r="N1461" s="83"/>
      <c r="O1461" s="82"/>
      <c r="P1461" s="82"/>
    </row>
    <row r="1462" spans="12:16" x14ac:dyDescent="0.25">
      <c r="L1462" s="82"/>
      <c r="M1462" s="83"/>
      <c r="N1462" s="83"/>
      <c r="O1462" s="82"/>
      <c r="P1462" s="82"/>
    </row>
    <row r="1463" spans="12:16" x14ac:dyDescent="0.25">
      <c r="L1463" s="82"/>
      <c r="M1463" s="83"/>
      <c r="N1463" s="83"/>
      <c r="O1463" s="82"/>
      <c r="P1463" s="82"/>
    </row>
    <row r="1464" spans="12:16" x14ac:dyDescent="0.25">
      <c r="L1464" s="82"/>
      <c r="M1464" s="83"/>
      <c r="N1464" s="83"/>
      <c r="O1464" s="82"/>
      <c r="P1464" s="82"/>
    </row>
    <row r="1465" spans="12:16" x14ac:dyDescent="0.25">
      <c r="L1465" s="82"/>
      <c r="M1465" s="83"/>
      <c r="N1465" s="83"/>
      <c r="O1465" s="82"/>
      <c r="P1465" s="82"/>
    </row>
    <row r="1466" spans="12:16" x14ac:dyDescent="0.25">
      <c r="L1466" s="82"/>
      <c r="M1466" s="83"/>
      <c r="N1466" s="83"/>
      <c r="O1466" s="82"/>
      <c r="P1466" s="82"/>
    </row>
    <row r="1467" spans="12:16" x14ac:dyDescent="0.25">
      <c r="L1467" s="82"/>
      <c r="M1467" s="83"/>
      <c r="N1467" s="83"/>
      <c r="O1467" s="82"/>
      <c r="P1467" s="82"/>
    </row>
    <row r="1468" spans="12:16" x14ac:dyDescent="0.25">
      <c r="L1468" s="82"/>
      <c r="M1468" s="83"/>
      <c r="N1468" s="83"/>
      <c r="O1468" s="82"/>
      <c r="P1468" s="82"/>
    </row>
    <row r="1469" spans="12:16" x14ac:dyDescent="0.25">
      <c r="L1469" s="82"/>
      <c r="M1469" s="83"/>
      <c r="N1469" s="83"/>
      <c r="O1469" s="82"/>
      <c r="P1469" s="82"/>
    </row>
    <row r="1470" spans="12:16" x14ac:dyDescent="0.25">
      <c r="L1470" s="82"/>
      <c r="M1470" s="83"/>
      <c r="N1470" s="83"/>
      <c r="O1470" s="82"/>
      <c r="P1470" s="82"/>
    </row>
    <row r="1471" spans="12:16" x14ac:dyDescent="0.25">
      <c r="L1471" s="82"/>
      <c r="M1471" s="83"/>
      <c r="N1471" s="83"/>
      <c r="O1471" s="82"/>
      <c r="P1471" s="82"/>
    </row>
    <row r="1472" spans="12:16" x14ac:dyDescent="0.25">
      <c r="L1472" s="82"/>
      <c r="M1472" s="83"/>
      <c r="N1472" s="83"/>
      <c r="O1472" s="82"/>
      <c r="P1472" s="82"/>
    </row>
    <row r="1473" spans="12:16" x14ac:dyDescent="0.25">
      <c r="L1473" s="82"/>
      <c r="M1473" s="83"/>
      <c r="N1473" s="83"/>
      <c r="O1473" s="82"/>
      <c r="P1473" s="82"/>
    </row>
    <row r="1474" spans="12:16" x14ac:dyDescent="0.25">
      <c r="L1474" s="82"/>
      <c r="M1474" s="83"/>
      <c r="N1474" s="83"/>
      <c r="O1474" s="82"/>
      <c r="P1474" s="82"/>
    </row>
    <row r="1475" spans="12:16" x14ac:dyDescent="0.25">
      <c r="L1475" s="82"/>
      <c r="M1475" s="83"/>
      <c r="N1475" s="83"/>
      <c r="O1475" s="82"/>
      <c r="P1475" s="82"/>
    </row>
    <row r="1476" spans="12:16" x14ac:dyDescent="0.25">
      <c r="L1476" s="82"/>
      <c r="M1476" s="83"/>
      <c r="N1476" s="83"/>
      <c r="O1476" s="82"/>
      <c r="P1476" s="82"/>
    </row>
    <row r="1477" spans="12:16" x14ac:dyDescent="0.25">
      <c r="L1477" s="82"/>
      <c r="M1477" s="83"/>
      <c r="N1477" s="83"/>
      <c r="O1477" s="82"/>
      <c r="P1477" s="82"/>
    </row>
    <row r="1478" spans="12:16" x14ac:dyDescent="0.25">
      <c r="L1478" s="82"/>
      <c r="M1478" s="83"/>
      <c r="N1478" s="83"/>
      <c r="O1478" s="82"/>
      <c r="P1478" s="82"/>
    </row>
    <row r="1479" spans="12:16" x14ac:dyDescent="0.25">
      <c r="L1479" s="82"/>
      <c r="M1479" s="83"/>
      <c r="N1479" s="83"/>
      <c r="O1479" s="82"/>
      <c r="P1479" s="82"/>
    </row>
    <row r="1480" spans="12:16" x14ac:dyDescent="0.25">
      <c r="L1480" s="82"/>
      <c r="M1480" s="83"/>
      <c r="N1480" s="83"/>
      <c r="O1480" s="82"/>
      <c r="P1480" s="82"/>
    </row>
    <row r="1481" spans="12:16" x14ac:dyDescent="0.25">
      <c r="L1481" s="82"/>
      <c r="M1481" s="83"/>
      <c r="N1481" s="83"/>
      <c r="O1481" s="82"/>
      <c r="P1481" s="82"/>
    </row>
    <row r="1482" spans="12:16" x14ac:dyDescent="0.25">
      <c r="L1482" s="82"/>
      <c r="M1482" s="83"/>
      <c r="N1482" s="83"/>
      <c r="O1482" s="82"/>
      <c r="P1482" s="82"/>
    </row>
    <row r="1483" spans="12:16" x14ac:dyDescent="0.25">
      <c r="L1483" s="82"/>
      <c r="M1483" s="83"/>
      <c r="N1483" s="83"/>
      <c r="O1483" s="82"/>
      <c r="P1483" s="82"/>
    </row>
    <row r="1484" spans="12:16" x14ac:dyDescent="0.25">
      <c r="L1484" s="82"/>
      <c r="M1484" s="83"/>
      <c r="N1484" s="83"/>
      <c r="O1484" s="82"/>
      <c r="P1484" s="82"/>
    </row>
    <row r="1485" spans="12:16" x14ac:dyDescent="0.25">
      <c r="L1485" s="82"/>
      <c r="M1485" s="83"/>
      <c r="N1485" s="83"/>
      <c r="O1485" s="82"/>
      <c r="P1485" s="82"/>
    </row>
    <row r="1486" spans="12:16" x14ac:dyDescent="0.25">
      <c r="L1486" s="82"/>
      <c r="M1486" s="83"/>
      <c r="N1486" s="83"/>
      <c r="O1486" s="82"/>
      <c r="P1486" s="82"/>
    </row>
    <row r="1487" spans="12:16" x14ac:dyDescent="0.25">
      <c r="L1487" s="82"/>
      <c r="M1487" s="83"/>
      <c r="N1487" s="83"/>
      <c r="O1487" s="82"/>
      <c r="P1487" s="82"/>
    </row>
    <row r="1488" spans="12:16" x14ac:dyDescent="0.25">
      <c r="L1488" s="82"/>
      <c r="M1488" s="83"/>
      <c r="N1488" s="83"/>
      <c r="O1488" s="82"/>
      <c r="P1488" s="82"/>
    </row>
    <row r="1489" spans="12:16" x14ac:dyDescent="0.25">
      <c r="L1489" s="82"/>
      <c r="M1489" s="83"/>
      <c r="N1489" s="83"/>
      <c r="O1489" s="82"/>
      <c r="P1489" s="82"/>
    </row>
    <row r="1490" spans="12:16" x14ac:dyDescent="0.25">
      <c r="L1490" s="82"/>
      <c r="M1490" s="83"/>
      <c r="N1490" s="83"/>
      <c r="O1490" s="82"/>
      <c r="P1490" s="82"/>
    </row>
    <row r="1491" spans="12:16" x14ac:dyDescent="0.25">
      <c r="L1491" s="82"/>
      <c r="M1491" s="83"/>
      <c r="N1491" s="83"/>
      <c r="O1491" s="82"/>
      <c r="P1491" s="82"/>
    </row>
    <row r="1492" spans="12:16" x14ac:dyDescent="0.25">
      <c r="L1492" s="82"/>
      <c r="M1492" s="83"/>
      <c r="N1492" s="83"/>
      <c r="O1492" s="82"/>
      <c r="P1492" s="82"/>
    </row>
    <row r="1493" spans="12:16" x14ac:dyDescent="0.25">
      <c r="L1493" s="82"/>
      <c r="M1493" s="83"/>
      <c r="N1493" s="83"/>
      <c r="O1493" s="82"/>
      <c r="P1493" s="82"/>
    </row>
    <row r="1494" spans="12:16" x14ac:dyDescent="0.25">
      <c r="L1494" s="82"/>
      <c r="M1494" s="83"/>
      <c r="N1494" s="83"/>
      <c r="O1494" s="82"/>
      <c r="P1494" s="82"/>
    </row>
    <row r="1495" spans="12:16" x14ac:dyDescent="0.25">
      <c r="L1495" s="82"/>
      <c r="M1495" s="83"/>
      <c r="N1495" s="83"/>
      <c r="O1495" s="82"/>
      <c r="P1495" s="82"/>
    </row>
    <row r="1496" spans="12:16" x14ac:dyDescent="0.25">
      <c r="L1496" s="82"/>
      <c r="M1496" s="83"/>
      <c r="N1496" s="83"/>
      <c r="O1496" s="82"/>
      <c r="P1496" s="82"/>
    </row>
    <row r="1497" spans="12:16" x14ac:dyDescent="0.25">
      <c r="L1497" s="82"/>
      <c r="M1497" s="83"/>
      <c r="N1497" s="83"/>
      <c r="O1497" s="82"/>
      <c r="P1497" s="82"/>
    </row>
    <row r="1498" spans="12:16" x14ac:dyDescent="0.25">
      <c r="L1498" s="82"/>
      <c r="M1498" s="83"/>
      <c r="N1498" s="83"/>
      <c r="O1498" s="82"/>
      <c r="P1498" s="82"/>
    </row>
    <row r="1499" spans="12:16" x14ac:dyDescent="0.25">
      <c r="L1499" s="82"/>
      <c r="M1499" s="83"/>
      <c r="N1499" s="83"/>
      <c r="O1499" s="82"/>
      <c r="P1499" s="82"/>
    </row>
    <row r="1500" spans="12:16" x14ac:dyDescent="0.25">
      <c r="L1500" s="82"/>
      <c r="M1500" s="83"/>
      <c r="N1500" s="83"/>
      <c r="O1500" s="82"/>
      <c r="P1500" s="82"/>
    </row>
    <row r="1501" spans="12:16" x14ac:dyDescent="0.25">
      <c r="L1501" s="82"/>
      <c r="M1501" s="83"/>
      <c r="N1501" s="83"/>
      <c r="O1501" s="82"/>
      <c r="P1501" s="82"/>
    </row>
    <row r="1502" spans="12:16" x14ac:dyDescent="0.25">
      <c r="L1502" s="82"/>
      <c r="M1502" s="83"/>
      <c r="N1502" s="83"/>
      <c r="O1502" s="82"/>
      <c r="P1502" s="82"/>
    </row>
    <row r="1503" spans="12:16" x14ac:dyDescent="0.25">
      <c r="L1503" s="82"/>
      <c r="M1503" s="83"/>
      <c r="N1503" s="83"/>
      <c r="O1503" s="82"/>
      <c r="P1503" s="82"/>
    </row>
    <row r="1504" spans="12:16" x14ac:dyDescent="0.25">
      <c r="L1504" s="82"/>
      <c r="M1504" s="83"/>
      <c r="N1504" s="83"/>
      <c r="O1504" s="82"/>
      <c r="P1504" s="82"/>
    </row>
    <row r="1505" spans="12:16" x14ac:dyDescent="0.25">
      <c r="L1505" s="82"/>
      <c r="M1505" s="83"/>
      <c r="N1505" s="83"/>
      <c r="O1505" s="82"/>
      <c r="P1505" s="82"/>
    </row>
    <row r="1506" spans="12:16" x14ac:dyDescent="0.25">
      <c r="L1506" s="82"/>
      <c r="M1506" s="83"/>
      <c r="N1506" s="83"/>
      <c r="O1506" s="82"/>
      <c r="P1506" s="82"/>
    </row>
    <row r="1507" spans="12:16" x14ac:dyDescent="0.25">
      <c r="L1507" s="82"/>
      <c r="M1507" s="83"/>
      <c r="N1507" s="83"/>
      <c r="O1507" s="82"/>
      <c r="P1507" s="82"/>
    </row>
    <row r="1508" spans="12:16" x14ac:dyDescent="0.25">
      <c r="L1508" s="82"/>
      <c r="M1508" s="83"/>
      <c r="N1508" s="83"/>
      <c r="O1508" s="82"/>
      <c r="P1508" s="82"/>
    </row>
    <row r="1509" spans="12:16" x14ac:dyDescent="0.25">
      <c r="L1509" s="82"/>
      <c r="M1509" s="83"/>
      <c r="N1509" s="83"/>
      <c r="O1509" s="82"/>
      <c r="P1509" s="82"/>
    </row>
    <row r="1510" spans="12:16" x14ac:dyDescent="0.25">
      <c r="L1510" s="82"/>
      <c r="M1510" s="83"/>
      <c r="N1510" s="83"/>
      <c r="O1510" s="82"/>
      <c r="P1510" s="82"/>
    </row>
    <row r="1511" spans="12:16" x14ac:dyDescent="0.25">
      <c r="L1511" s="82"/>
      <c r="M1511" s="83"/>
      <c r="N1511" s="83"/>
      <c r="O1511" s="82"/>
      <c r="P1511" s="82"/>
    </row>
    <row r="1512" spans="12:16" x14ac:dyDescent="0.25">
      <c r="L1512" s="82"/>
      <c r="M1512" s="83"/>
      <c r="N1512" s="83"/>
      <c r="O1512" s="82"/>
      <c r="P1512" s="82"/>
    </row>
    <row r="1513" spans="12:16" x14ac:dyDescent="0.25">
      <c r="L1513" s="82"/>
      <c r="M1513" s="83"/>
      <c r="N1513" s="83"/>
      <c r="O1513" s="82"/>
      <c r="P1513" s="82"/>
    </row>
    <row r="1514" spans="12:16" x14ac:dyDescent="0.25">
      <c r="L1514" s="82"/>
      <c r="M1514" s="83"/>
      <c r="N1514" s="83"/>
      <c r="O1514" s="82"/>
      <c r="P1514" s="82"/>
    </row>
    <row r="1515" spans="12:16" x14ac:dyDescent="0.25">
      <c r="L1515" s="82"/>
      <c r="M1515" s="83"/>
      <c r="N1515" s="83"/>
      <c r="O1515" s="82"/>
      <c r="P1515" s="82"/>
    </row>
    <row r="1516" spans="12:16" x14ac:dyDescent="0.25">
      <c r="L1516" s="82"/>
      <c r="M1516" s="83"/>
      <c r="N1516" s="83"/>
      <c r="O1516" s="82"/>
      <c r="P1516" s="82"/>
    </row>
    <row r="1517" spans="12:16" x14ac:dyDescent="0.25">
      <c r="L1517" s="82"/>
      <c r="M1517" s="83"/>
      <c r="N1517" s="83"/>
      <c r="O1517" s="82"/>
      <c r="P1517" s="82"/>
    </row>
    <row r="1518" spans="12:16" x14ac:dyDescent="0.25">
      <c r="L1518" s="82"/>
      <c r="M1518" s="83"/>
      <c r="N1518" s="83"/>
      <c r="O1518" s="82"/>
      <c r="P1518" s="82"/>
    </row>
    <row r="1519" spans="12:16" x14ac:dyDescent="0.25">
      <c r="L1519" s="82"/>
      <c r="M1519" s="83"/>
      <c r="N1519" s="83"/>
      <c r="O1519" s="82"/>
      <c r="P1519" s="82"/>
    </row>
    <row r="1520" spans="12:16" x14ac:dyDescent="0.25">
      <c r="L1520" s="82"/>
      <c r="M1520" s="83"/>
      <c r="N1520" s="83"/>
      <c r="O1520" s="82"/>
      <c r="P1520" s="82"/>
    </row>
    <row r="1521" spans="12:16" x14ac:dyDescent="0.25">
      <c r="L1521" s="82"/>
      <c r="M1521" s="83"/>
      <c r="N1521" s="83"/>
      <c r="O1521" s="82"/>
      <c r="P1521" s="82"/>
    </row>
    <row r="1522" spans="12:16" x14ac:dyDescent="0.25">
      <c r="L1522" s="82"/>
      <c r="M1522" s="83"/>
      <c r="N1522" s="83"/>
      <c r="O1522" s="82"/>
      <c r="P1522" s="82"/>
    </row>
    <row r="1523" spans="12:16" x14ac:dyDescent="0.25">
      <c r="L1523" s="82"/>
      <c r="M1523" s="83"/>
      <c r="N1523" s="83"/>
      <c r="O1523" s="82"/>
      <c r="P1523" s="82"/>
    </row>
    <row r="1524" spans="12:16" x14ac:dyDescent="0.25">
      <c r="L1524" s="82"/>
      <c r="M1524" s="83"/>
      <c r="N1524" s="83"/>
      <c r="O1524" s="82"/>
      <c r="P1524" s="82"/>
    </row>
    <row r="1525" spans="12:16" x14ac:dyDescent="0.25">
      <c r="L1525" s="82"/>
      <c r="M1525" s="83"/>
      <c r="N1525" s="83"/>
      <c r="O1525" s="82"/>
      <c r="P1525" s="82"/>
    </row>
    <row r="1526" spans="12:16" x14ac:dyDescent="0.25">
      <c r="L1526" s="82"/>
      <c r="M1526" s="83"/>
      <c r="N1526" s="83"/>
      <c r="O1526" s="82"/>
      <c r="P1526" s="82"/>
    </row>
    <row r="1527" spans="12:16" x14ac:dyDescent="0.25">
      <c r="L1527" s="82"/>
      <c r="M1527" s="83"/>
      <c r="N1527" s="83"/>
      <c r="O1527" s="82"/>
      <c r="P1527" s="82"/>
    </row>
    <row r="1528" spans="12:16" x14ac:dyDescent="0.25">
      <c r="L1528" s="82"/>
      <c r="M1528" s="83"/>
      <c r="N1528" s="83"/>
      <c r="O1528" s="82"/>
      <c r="P1528" s="82"/>
    </row>
    <row r="1529" spans="12:16" x14ac:dyDescent="0.25">
      <c r="L1529" s="82"/>
      <c r="M1529" s="83"/>
      <c r="N1529" s="83"/>
      <c r="O1529" s="82"/>
      <c r="P1529" s="82"/>
    </row>
    <row r="1530" spans="12:16" x14ac:dyDescent="0.25">
      <c r="L1530" s="82"/>
      <c r="M1530" s="83"/>
      <c r="N1530" s="83"/>
      <c r="O1530" s="82"/>
      <c r="P1530" s="82"/>
    </row>
    <row r="1531" spans="12:16" x14ac:dyDescent="0.25">
      <c r="L1531" s="82"/>
      <c r="M1531" s="83"/>
      <c r="N1531" s="83"/>
      <c r="O1531" s="82"/>
      <c r="P1531" s="82"/>
    </row>
    <row r="1532" spans="12:16" x14ac:dyDescent="0.25">
      <c r="L1532" s="82"/>
      <c r="M1532" s="83"/>
      <c r="N1532" s="83"/>
      <c r="O1532" s="82"/>
      <c r="P1532" s="82"/>
    </row>
    <row r="1533" spans="12:16" x14ac:dyDescent="0.25">
      <c r="L1533" s="82"/>
      <c r="M1533" s="83"/>
      <c r="N1533" s="83"/>
      <c r="O1533" s="82"/>
      <c r="P1533" s="82"/>
    </row>
    <row r="1534" spans="12:16" x14ac:dyDescent="0.25">
      <c r="L1534" s="82"/>
      <c r="M1534" s="83"/>
      <c r="N1534" s="83"/>
      <c r="O1534" s="82"/>
      <c r="P1534" s="82"/>
    </row>
    <row r="1535" spans="12:16" x14ac:dyDescent="0.25">
      <c r="L1535" s="82"/>
      <c r="M1535" s="83"/>
      <c r="N1535" s="83"/>
      <c r="O1535" s="82"/>
      <c r="P1535" s="82"/>
    </row>
    <row r="1536" spans="12:16" x14ac:dyDescent="0.25">
      <c r="L1536" s="82"/>
      <c r="M1536" s="83"/>
      <c r="N1536" s="83"/>
      <c r="O1536" s="82"/>
      <c r="P1536" s="82"/>
    </row>
    <row r="1537" spans="12:16" x14ac:dyDescent="0.25">
      <c r="L1537" s="82"/>
      <c r="M1537" s="83"/>
      <c r="N1537" s="83"/>
      <c r="O1537" s="82"/>
      <c r="P1537" s="82"/>
    </row>
    <row r="1538" spans="12:16" x14ac:dyDescent="0.25">
      <c r="L1538" s="82"/>
      <c r="M1538" s="83"/>
      <c r="N1538" s="83"/>
      <c r="O1538" s="82"/>
      <c r="P1538" s="82"/>
    </row>
    <row r="1539" spans="12:16" x14ac:dyDescent="0.25">
      <c r="L1539" s="82"/>
      <c r="M1539" s="83"/>
      <c r="N1539" s="83"/>
      <c r="O1539" s="82"/>
      <c r="P1539" s="82"/>
    </row>
    <row r="1540" spans="12:16" x14ac:dyDescent="0.25">
      <c r="L1540" s="82"/>
      <c r="M1540" s="83"/>
      <c r="N1540" s="83"/>
      <c r="O1540" s="82"/>
      <c r="P1540" s="82"/>
    </row>
    <row r="1541" spans="12:16" x14ac:dyDescent="0.25">
      <c r="L1541" s="82"/>
      <c r="M1541" s="83"/>
      <c r="N1541" s="83"/>
      <c r="O1541" s="82"/>
      <c r="P1541" s="82"/>
    </row>
    <row r="1542" spans="12:16" x14ac:dyDescent="0.25">
      <c r="L1542" s="82"/>
      <c r="M1542" s="83"/>
      <c r="N1542" s="83"/>
      <c r="O1542" s="82"/>
      <c r="P1542" s="82"/>
    </row>
    <row r="1543" spans="12:16" x14ac:dyDescent="0.25">
      <c r="L1543" s="82"/>
      <c r="M1543" s="83"/>
      <c r="N1543" s="83"/>
      <c r="O1543" s="82"/>
      <c r="P1543" s="82"/>
    </row>
    <row r="1544" spans="12:16" x14ac:dyDescent="0.25">
      <c r="L1544" s="82"/>
      <c r="M1544" s="83"/>
      <c r="N1544" s="83"/>
      <c r="O1544" s="82"/>
      <c r="P1544" s="82"/>
    </row>
    <row r="1545" spans="12:16" x14ac:dyDescent="0.25">
      <c r="L1545" s="82"/>
      <c r="M1545" s="83"/>
      <c r="N1545" s="83"/>
      <c r="O1545" s="82"/>
      <c r="P1545" s="82"/>
    </row>
    <row r="1546" spans="12:16" x14ac:dyDescent="0.25">
      <c r="L1546" s="82"/>
      <c r="M1546" s="83"/>
      <c r="N1546" s="83"/>
      <c r="O1546" s="82"/>
      <c r="P1546" s="82"/>
    </row>
    <row r="1547" spans="12:16" x14ac:dyDescent="0.25">
      <c r="L1547" s="82"/>
      <c r="M1547" s="83"/>
      <c r="N1547" s="83"/>
      <c r="O1547" s="82"/>
      <c r="P1547" s="82"/>
    </row>
    <row r="1548" spans="12:16" x14ac:dyDescent="0.25">
      <c r="L1548" s="82"/>
      <c r="M1548" s="83"/>
      <c r="N1548" s="83"/>
      <c r="O1548" s="82"/>
      <c r="P1548" s="82"/>
    </row>
    <row r="1549" spans="12:16" x14ac:dyDescent="0.25">
      <c r="L1549" s="82"/>
      <c r="M1549" s="83"/>
      <c r="N1549" s="83"/>
      <c r="O1549" s="82"/>
      <c r="P1549" s="82"/>
    </row>
    <row r="1550" spans="12:16" x14ac:dyDescent="0.25">
      <c r="L1550" s="82"/>
      <c r="M1550" s="83"/>
      <c r="N1550" s="83"/>
      <c r="O1550" s="82"/>
      <c r="P1550" s="82"/>
    </row>
    <row r="1551" spans="12:16" x14ac:dyDescent="0.25">
      <c r="L1551" s="82"/>
      <c r="M1551" s="83"/>
      <c r="N1551" s="83"/>
      <c r="O1551" s="82"/>
      <c r="P1551" s="82"/>
    </row>
    <row r="1552" spans="12:16" x14ac:dyDescent="0.25">
      <c r="L1552" s="82"/>
      <c r="M1552" s="83"/>
      <c r="N1552" s="83"/>
      <c r="O1552" s="82"/>
      <c r="P1552" s="82"/>
    </row>
    <row r="1553" spans="12:16" x14ac:dyDescent="0.25">
      <c r="L1553" s="82"/>
      <c r="M1553" s="83"/>
      <c r="N1553" s="83"/>
      <c r="O1553" s="82"/>
      <c r="P1553" s="82"/>
    </row>
    <row r="1554" spans="12:16" x14ac:dyDescent="0.25">
      <c r="L1554" s="82"/>
      <c r="M1554" s="83"/>
      <c r="N1554" s="83"/>
      <c r="O1554" s="82"/>
      <c r="P1554" s="82"/>
    </row>
    <row r="1555" spans="12:16" x14ac:dyDescent="0.25">
      <c r="L1555" s="82"/>
      <c r="M1555" s="83"/>
      <c r="N1555" s="83"/>
      <c r="O1555" s="82"/>
      <c r="P1555" s="82"/>
    </row>
    <row r="1556" spans="12:16" x14ac:dyDescent="0.25">
      <c r="L1556" s="82"/>
      <c r="M1556" s="83"/>
      <c r="N1556" s="83"/>
      <c r="O1556" s="82"/>
      <c r="P1556" s="82"/>
    </row>
    <row r="1557" spans="12:16" x14ac:dyDescent="0.25">
      <c r="L1557" s="82"/>
      <c r="M1557" s="83"/>
      <c r="N1557" s="83"/>
      <c r="O1557" s="82"/>
      <c r="P1557" s="82"/>
    </row>
    <row r="1558" spans="12:16" x14ac:dyDescent="0.25">
      <c r="L1558" s="82"/>
      <c r="M1558" s="83"/>
      <c r="N1558" s="83"/>
      <c r="O1558" s="82"/>
      <c r="P1558" s="82"/>
    </row>
    <row r="1559" spans="12:16" x14ac:dyDescent="0.25">
      <c r="L1559" s="82"/>
      <c r="M1559" s="83"/>
      <c r="N1559" s="83"/>
      <c r="O1559" s="82"/>
      <c r="P1559" s="82"/>
    </row>
    <row r="1560" spans="12:16" x14ac:dyDescent="0.25">
      <c r="L1560" s="82"/>
      <c r="M1560" s="83"/>
      <c r="N1560" s="83"/>
      <c r="O1560" s="82"/>
      <c r="P1560" s="82"/>
    </row>
    <row r="1561" spans="12:16" x14ac:dyDescent="0.25">
      <c r="L1561" s="82"/>
      <c r="M1561" s="83"/>
      <c r="N1561" s="83"/>
      <c r="O1561" s="82"/>
      <c r="P1561" s="82"/>
    </row>
    <row r="1562" spans="12:16" x14ac:dyDescent="0.25">
      <c r="L1562" s="82"/>
      <c r="M1562" s="83"/>
      <c r="N1562" s="83"/>
      <c r="O1562" s="82"/>
      <c r="P1562" s="82"/>
    </row>
    <row r="1563" spans="12:16" x14ac:dyDescent="0.25">
      <c r="L1563" s="82"/>
      <c r="M1563" s="83"/>
      <c r="N1563" s="83"/>
      <c r="O1563" s="82"/>
      <c r="P1563" s="82"/>
    </row>
    <row r="1564" spans="12:16" x14ac:dyDescent="0.25">
      <c r="L1564" s="82"/>
      <c r="M1564" s="83"/>
      <c r="N1564" s="83"/>
      <c r="O1564" s="82"/>
      <c r="P1564" s="82"/>
    </row>
    <row r="1565" spans="12:16" x14ac:dyDescent="0.25">
      <c r="L1565" s="82"/>
      <c r="M1565" s="83"/>
      <c r="N1565" s="83"/>
      <c r="O1565" s="82"/>
      <c r="P1565" s="82"/>
    </row>
    <row r="1566" spans="12:16" x14ac:dyDescent="0.25">
      <c r="L1566" s="82"/>
      <c r="M1566" s="83"/>
      <c r="N1566" s="83"/>
      <c r="O1566" s="82"/>
      <c r="P1566" s="82"/>
    </row>
    <row r="1567" spans="12:16" x14ac:dyDescent="0.25">
      <c r="L1567" s="82"/>
      <c r="M1567" s="83"/>
      <c r="N1567" s="83"/>
      <c r="O1567" s="82"/>
      <c r="P1567" s="82"/>
    </row>
    <row r="1568" spans="12:16" x14ac:dyDescent="0.25">
      <c r="L1568" s="82"/>
      <c r="M1568" s="83"/>
      <c r="N1568" s="83"/>
      <c r="O1568" s="82"/>
      <c r="P1568" s="82"/>
    </row>
    <row r="1569" spans="12:16" x14ac:dyDescent="0.25">
      <c r="L1569" s="82"/>
      <c r="M1569" s="83"/>
      <c r="N1569" s="83"/>
      <c r="O1569" s="82"/>
      <c r="P1569" s="82"/>
    </row>
    <row r="1570" spans="12:16" x14ac:dyDescent="0.25">
      <c r="L1570" s="82"/>
      <c r="M1570" s="83"/>
      <c r="N1570" s="83"/>
      <c r="O1570" s="82"/>
      <c r="P1570" s="82"/>
    </row>
    <row r="1571" spans="12:16" x14ac:dyDescent="0.25">
      <c r="L1571" s="82"/>
      <c r="M1571" s="83"/>
      <c r="N1571" s="83"/>
      <c r="O1571" s="82"/>
      <c r="P1571" s="82"/>
    </row>
    <row r="1572" spans="12:16" x14ac:dyDescent="0.25">
      <c r="L1572" s="82"/>
      <c r="M1572" s="83"/>
      <c r="N1572" s="83"/>
      <c r="O1572" s="82"/>
      <c r="P1572" s="82"/>
    </row>
    <row r="1573" spans="12:16" x14ac:dyDescent="0.25">
      <c r="L1573" s="82"/>
      <c r="M1573" s="83"/>
      <c r="N1573" s="83"/>
      <c r="O1573" s="82"/>
      <c r="P1573" s="82"/>
    </row>
    <row r="1574" spans="12:16" x14ac:dyDescent="0.25">
      <c r="L1574" s="82"/>
      <c r="M1574" s="83"/>
      <c r="N1574" s="83"/>
      <c r="O1574" s="82"/>
      <c r="P1574" s="82"/>
    </row>
    <row r="1575" spans="12:16" x14ac:dyDescent="0.25">
      <c r="L1575" s="82"/>
      <c r="M1575" s="83"/>
      <c r="N1575" s="83"/>
      <c r="O1575" s="82"/>
      <c r="P1575" s="82"/>
    </row>
    <row r="1576" spans="12:16" x14ac:dyDescent="0.25">
      <c r="L1576" s="82"/>
      <c r="M1576" s="83"/>
      <c r="N1576" s="83"/>
      <c r="O1576" s="82"/>
      <c r="P1576" s="82"/>
    </row>
    <row r="1577" spans="12:16" x14ac:dyDescent="0.25">
      <c r="L1577" s="82"/>
      <c r="M1577" s="83"/>
      <c r="N1577" s="83"/>
      <c r="O1577" s="82"/>
      <c r="P1577" s="82"/>
    </row>
    <row r="1578" spans="12:16" x14ac:dyDescent="0.25">
      <c r="L1578" s="82"/>
      <c r="M1578" s="83"/>
      <c r="N1578" s="83"/>
      <c r="O1578" s="82"/>
      <c r="P1578" s="82"/>
    </row>
    <row r="1579" spans="12:16" x14ac:dyDescent="0.25">
      <c r="L1579" s="82"/>
      <c r="M1579" s="83"/>
      <c r="N1579" s="83"/>
      <c r="O1579" s="82"/>
      <c r="P1579" s="82"/>
    </row>
    <row r="1580" spans="12:16" x14ac:dyDescent="0.25">
      <c r="L1580" s="82"/>
      <c r="M1580" s="83"/>
      <c r="N1580" s="83"/>
      <c r="O1580" s="82"/>
      <c r="P1580" s="82"/>
    </row>
    <row r="1581" spans="12:16" x14ac:dyDescent="0.25">
      <c r="L1581" s="82"/>
      <c r="M1581" s="83"/>
      <c r="N1581" s="83"/>
      <c r="O1581" s="82"/>
      <c r="P1581" s="82"/>
    </row>
    <row r="1582" spans="12:16" x14ac:dyDescent="0.25">
      <c r="L1582" s="82"/>
      <c r="M1582" s="83"/>
      <c r="N1582" s="83"/>
      <c r="O1582" s="82"/>
      <c r="P1582" s="82"/>
    </row>
    <row r="1583" spans="12:16" x14ac:dyDescent="0.25">
      <c r="L1583" s="82"/>
      <c r="M1583" s="83"/>
      <c r="N1583" s="83"/>
      <c r="O1583" s="82"/>
      <c r="P1583" s="82"/>
    </row>
    <row r="1584" spans="12:16" x14ac:dyDescent="0.25">
      <c r="L1584" s="82"/>
      <c r="M1584" s="83"/>
      <c r="N1584" s="83"/>
      <c r="O1584" s="82"/>
      <c r="P1584" s="82"/>
    </row>
    <row r="1585" spans="12:16" x14ac:dyDescent="0.25">
      <c r="L1585" s="82"/>
      <c r="M1585" s="83"/>
      <c r="N1585" s="83"/>
      <c r="O1585" s="82"/>
      <c r="P1585" s="82"/>
    </row>
    <row r="1586" spans="12:16" x14ac:dyDescent="0.25">
      <c r="L1586" s="82"/>
      <c r="M1586" s="83"/>
      <c r="N1586" s="83"/>
      <c r="O1586" s="82"/>
      <c r="P1586" s="82"/>
    </row>
    <row r="1587" spans="12:16" x14ac:dyDescent="0.25">
      <c r="L1587" s="82"/>
      <c r="M1587" s="83"/>
      <c r="N1587" s="83"/>
      <c r="O1587" s="82"/>
      <c r="P1587" s="82"/>
    </row>
    <row r="1588" spans="12:16" x14ac:dyDescent="0.25">
      <c r="L1588" s="82"/>
      <c r="M1588" s="83"/>
      <c r="N1588" s="83"/>
      <c r="O1588" s="82"/>
      <c r="P1588" s="82"/>
    </row>
    <row r="1589" spans="12:16" x14ac:dyDescent="0.25">
      <c r="L1589" s="82"/>
      <c r="M1589" s="83"/>
      <c r="N1589" s="83"/>
      <c r="O1589" s="82"/>
      <c r="P1589" s="82"/>
    </row>
    <row r="1590" spans="12:16" x14ac:dyDescent="0.25">
      <c r="L1590" s="82"/>
      <c r="M1590" s="83"/>
      <c r="N1590" s="83"/>
      <c r="O1590" s="82"/>
      <c r="P1590" s="82"/>
    </row>
    <row r="1591" spans="12:16" x14ac:dyDescent="0.25">
      <c r="L1591" s="82"/>
      <c r="M1591" s="83"/>
      <c r="N1591" s="83"/>
      <c r="O1591" s="82"/>
      <c r="P1591" s="82"/>
    </row>
    <row r="1592" spans="12:16" x14ac:dyDescent="0.25">
      <c r="L1592" s="82"/>
      <c r="M1592" s="83"/>
      <c r="N1592" s="83"/>
      <c r="O1592" s="82"/>
      <c r="P1592" s="82"/>
    </row>
    <row r="1593" spans="12:16" x14ac:dyDescent="0.25">
      <c r="L1593" s="82"/>
      <c r="M1593" s="83"/>
      <c r="N1593" s="83"/>
      <c r="O1593" s="82"/>
      <c r="P1593" s="82"/>
    </row>
    <row r="1594" spans="12:16" x14ac:dyDescent="0.25">
      <c r="L1594" s="82"/>
      <c r="M1594" s="83"/>
      <c r="N1594" s="83"/>
      <c r="O1594" s="82"/>
      <c r="P1594" s="82"/>
    </row>
    <row r="1595" spans="12:16" x14ac:dyDescent="0.25">
      <c r="L1595" s="82"/>
      <c r="M1595" s="83"/>
      <c r="N1595" s="83"/>
      <c r="O1595" s="82"/>
      <c r="P1595" s="82"/>
    </row>
    <row r="1596" spans="12:16" x14ac:dyDescent="0.25">
      <c r="L1596" s="82"/>
      <c r="M1596" s="83"/>
      <c r="N1596" s="83"/>
      <c r="O1596" s="82"/>
      <c r="P1596" s="82"/>
    </row>
    <row r="1597" spans="12:16" x14ac:dyDescent="0.25">
      <c r="L1597" s="82"/>
      <c r="M1597" s="83"/>
      <c r="N1597" s="83"/>
      <c r="O1597" s="82"/>
      <c r="P1597" s="82"/>
    </row>
    <row r="1598" spans="12:16" x14ac:dyDescent="0.25">
      <c r="L1598" s="82"/>
      <c r="M1598" s="83"/>
      <c r="N1598" s="83"/>
      <c r="O1598" s="82"/>
      <c r="P1598" s="82"/>
    </row>
    <row r="1599" spans="12:16" x14ac:dyDescent="0.25">
      <c r="L1599" s="82"/>
      <c r="M1599" s="83"/>
      <c r="N1599" s="83"/>
      <c r="O1599" s="82"/>
      <c r="P1599" s="82"/>
    </row>
    <row r="1600" spans="12:16" x14ac:dyDescent="0.25">
      <c r="L1600" s="82"/>
      <c r="M1600" s="83"/>
      <c r="N1600" s="83"/>
      <c r="O1600" s="82"/>
      <c r="P1600" s="82"/>
    </row>
    <row r="1601" spans="12:16" x14ac:dyDescent="0.25">
      <c r="L1601" s="82"/>
      <c r="M1601" s="83"/>
      <c r="N1601" s="83"/>
      <c r="O1601" s="82"/>
      <c r="P1601" s="82"/>
    </row>
    <row r="1602" spans="12:16" x14ac:dyDescent="0.25">
      <c r="L1602" s="82"/>
      <c r="M1602" s="83"/>
      <c r="N1602" s="83"/>
      <c r="O1602" s="82"/>
      <c r="P1602" s="82"/>
    </row>
    <row r="1603" spans="12:16" x14ac:dyDescent="0.25">
      <c r="L1603" s="82"/>
      <c r="M1603" s="83"/>
      <c r="N1603" s="83"/>
      <c r="O1603" s="82"/>
      <c r="P1603" s="82"/>
    </row>
    <row r="1604" spans="12:16" x14ac:dyDescent="0.25">
      <c r="L1604" s="82"/>
      <c r="M1604" s="83"/>
      <c r="N1604" s="83"/>
      <c r="O1604" s="82"/>
      <c r="P1604" s="82"/>
    </row>
    <row r="1605" spans="12:16" x14ac:dyDescent="0.25">
      <c r="L1605" s="82"/>
      <c r="M1605" s="83"/>
      <c r="N1605" s="83"/>
      <c r="O1605" s="82"/>
      <c r="P1605" s="82"/>
    </row>
    <row r="1606" spans="12:16" x14ac:dyDescent="0.25">
      <c r="L1606" s="82"/>
      <c r="M1606" s="83"/>
      <c r="N1606" s="83"/>
      <c r="O1606" s="82"/>
      <c r="P1606" s="82"/>
    </row>
    <row r="1607" spans="12:16" x14ac:dyDescent="0.25">
      <c r="L1607" s="82"/>
      <c r="M1607" s="83"/>
      <c r="N1607" s="83"/>
      <c r="O1607" s="82"/>
      <c r="P1607" s="82"/>
    </row>
    <row r="1608" spans="12:16" x14ac:dyDescent="0.25">
      <c r="L1608" s="82"/>
      <c r="M1608" s="83"/>
      <c r="N1608" s="83"/>
      <c r="O1608" s="82"/>
      <c r="P1608" s="82"/>
    </row>
    <row r="1609" spans="12:16" x14ac:dyDescent="0.25">
      <c r="L1609" s="82"/>
      <c r="M1609" s="83"/>
      <c r="N1609" s="83"/>
      <c r="O1609" s="82"/>
      <c r="P1609" s="82"/>
    </row>
    <row r="1610" spans="12:16" x14ac:dyDescent="0.25">
      <c r="L1610" s="82"/>
      <c r="M1610" s="83"/>
      <c r="N1610" s="83"/>
      <c r="O1610" s="82"/>
      <c r="P1610" s="82"/>
    </row>
    <row r="1611" spans="12:16" x14ac:dyDescent="0.25">
      <c r="L1611" s="82"/>
      <c r="M1611" s="83"/>
      <c r="N1611" s="83"/>
      <c r="O1611" s="82"/>
      <c r="P1611" s="82"/>
    </row>
    <row r="1612" spans="12:16" x14ac:dyDescent="0.25">
      <c r="L1612" s="82"/>
      <c r="M1612" s="83"/>
      <c r="N1612" s="83"/>
      <c r="O1612" s="82"/>
      <c r="P1612" s="82"/>
    </row>
    <row r="1613" spans="12:16" x14ac:dyDescent="0.25">
      <c r="L1613" s="82"/>
      <c r="M1613" s="83"/>
      <c r="N1613" s="83"/>
      <c r="O1613" s="82"/>
      <c r="P1613" s="82"/>
    </row>
    <row r="1614" spans="12:16" x14ac:dyDescent="0.25">
      <c r="L1614" s="82"/>
      <c r="M1614" s="83"/>
      <c r="N1614" s="83"/>
      <c r="O1614" s="82"/>
      <c r="P1614" s="82"/>
    </row>
    <row r="1615" spans="12:16" x14ac:dyDescent="0.25">
      <c r="L1615" s="82"/>
      <c r="M1615" s="83"/>
      <c r="N1615" s="83"/>
      <c r="O1615" s="82"/>
      <c r="P1615" s="82"/>
    </row>
    <row r="1616" spans="12:16" x14ac:dyDescent="0.25">
      <c r="L1616" s="82"/>
      <c r="M1616" s="83"/>
      <c r="N1616" s="83"/>
      <c r="O1616" s="82"/>
      <c r="P1616" s="82"/>
    </row>
    <row r="1617" spans="12:16" x14ac:dyDescent="0.25">
      <c r="L1617" s="82"/>
      <c r="M1617" s="83"/>
      <c r="N1617" s="83"/>
      <c r="O1617" s="82"/>
      <c r="P1617" s="82"/>
    </row>
    <row r="1618" spans="12:16" x14ac:dyDescent="0.25">
      <c r="L1618" s="82"/>
      <c r="M1618" s="83"/>
      <c r="N1618" s="83"/>
      <c r="O1618" s="82"/>
      <c r="P1618" s="82"/>
    </row>
    <row r="1619" spans="12:16" x14ac:dyDescent="0.25">
      <c r="L1619" s="82"/>
      <c r="M1619" s="83"/>
      <c r="N1619" s="83"/>
      <c r="O1619" s="82"/>
      <c r="P1619" s="82"/>
    </row>
    <row r="1620" spans="12:16" x14ac:dyDescent="0.25">
      <c r="L1620" s="82"/>
      <c r="M1620" s="83"/>
      <c r="N1620" s="83"/>
      <c r="O1620" s="82"/>
      <c r="P1620" s="82"/>
    </row>
    <row r="1621" spans="12:16" x14ac:dyDescent="0.25">
      <c r="L1621" s="82"/>
      <c r="M1621" s="83"/>
      <c r="N1621" s="83"/>
      <c r="O1621" s="82"/>
      <c r="P1621" s="82"/>
    </row>
    <row r="1622" spans="12:16" x14ac:dyDescent="0.25">
      <c r="L1622" s="82"/>
      <c r="M1622" s="83"/>
      <c r="N1622" s="83"/>
      <c r="O1622" s="82"/>
      <c r="P1622" s="82"/>
    </row>
    <row r="1623" spans="12:16" x14ac:dyDescent="0.25">
      <c r="L1623" s="82"/>
      <c r="M1623" s="83"/>
      <c r="N1623" s="83"/>
      <c r="O1623" s="82"/>
      <c r="P1623" s="82"/>
    </row>
    <row r="1624" spans="12:16" x14ac:dyDescent="0.25">
      <c r="L1624" s="82"/>
      <c r="M1624" s="83"/>
      <c r="N1624" s="83"/>
      <c r="O1624" s="82"/>
      <c r="P1624" s="82"/>
    </row>
    <row r="1625" spans="12:16" x14ac:dyDescent="0.25">
      <c r="L1625" s="82"/>
      <c r="M1625" s="83"/>
      <c r="N1625" s="83"/>
      <c r="O1625" s="82"/>
      <c r="P1625" s="82"/>
    </row>
    <row r="1626" spans="12:16" x14ac:dyDescent="0.25">
      <c r="L1626" s="82"/>
      <c r="M1626" s="83"/>
      <c r="N1626" s="83"/>
      <c r="O1626" s="82"/>
      <c r="P1626" s="82"/>
    </row>
    <row r="1627" spans="12:16" x14ac:dyDescent="0.25">
      <c r="L1627" s="82"/>
      <c r="M1627" s="83"/>
      <c r="N1627" s="83"/>
      <c r="O1627" s="82"/>
      <c r="P1627" s="82"/>
    </row>
    <row r="1628" spans="12:16" x14ac:dyDescent="0.25">
      <c r="L1628" s="82"/>
      <c r="M1628" s="83"/>
      <c r="N1628" s="83"/>
      <c r="O1628" s="82"/>
      <c r="P1628" s="82"/>
    </row>
    <row r="1629" spans="12:16" x14ac:dyDescent="0.25">
      <c r="L1629" s="82"/>
      <c r="M1629" s="83"/>
      <c r="N1629" s="83"/>
      <c r="O1629" s="82"/>
      <c r="P1629" s="82"/>
    </row>
    <row r="1630" spans="12:16" x14ac:dyDescent="0.25">
      <c r="L1630" s="82"/>
      <c r="M1630" s="83"/>
      <c r="N1630" s="83"/>
      <c r="O1630" s="82"/>
      <c r="P1630" s="82"/>
    </row>
    <row r="1631" spans="12:16" x14ac:dyDescent="0.25">
      <c r="L1631" s="82"/>
      <c r="M1631" s="83"/>
      <c r="N1631" s="83"/>
      <c r="O1631" s="82"/>
      <c r="P1631" s="82"/>
    </row>
    <row r="1632" spans="12:16" x14ac:dyDescent="0.25">
      <c r="L1632" s="82"/>
      <c r="M1632" s="83"/>
      <c r="N1632" s="83"/>
      <c r="O1632" s="82"/>
      <c r="P1632" s="82"/>
    </row>
    <row r="1633" spans="12:16" x14ac:dyDescent="0.25">
      <c r="L1633" s="82"/>
      <c r="M1633" s="83"/>
      <c r="N1633" s="83"/>
      <c r="O1633" s="82"/>
      <c r="P1633" s="82"/>
    </row>
    <row r="1634" spans="12:16" x14ac:dyDescent="0.25">
      <c r="L1634" s="82"/>
      <c r="M1634" s="83"/>
      <c r="N1634" s="83"/>
      <c r="O1634" s="82"/>
      <c r="P1634" s="82"/>
    </row>
    <row r="1635" spans="12:16" x14ac:dyDescent="0.25">
      <c r="L1635" s="82"/>
      <c r="M1635" s="83"/>
      <c r="N1635" s="83"/>
      <c r="O1635" s="82"/>
      <c r="P1635" s="82"/>
    </row>
    <row r="1636" spans="12:16" x14ac:dyDescent="0.25">
      <c r="L1636" s="82"/>
      <c r="M1636" s="83"/>
      <c r="N1636" s="83"/>
      <c r="O1636" s="82"/>
      <c r="P1636" s="82"/>
    </row>
    <row r="1637" spans="12:16" x14ac:dyDescent="0.25">
      <c r="L1637" s="82"/>
      <c r="M1637" s="83"/>
      <c r="N1637" s="83"/>
      <c r="O1637" s="82"/>
      <c r="P1637" s="82"/>
    </row>
    <row r="1638" spans="12:16" x14ac:dyDescent="0.25">
      <c r="L1638" s="82"/>
      <c r="M1638" s="83"/>
      <c r="N1638" s="83"/>
      <c r="O1638" s="82"/>
      <c r="P1638" s="82"/>
    </row>
    <row r="1639" spans="12:16" x14ac:dyDescent="0.25">
      <c r="L1639" s="82"/>
      <c r="M1639" s="83"/>
      <c r="N1639" s="83"/>
      <c r="O1639" s="82"/>
      <c r="P1639" s="82"/>
    </row>
    <row r="1640" spans="12:16" x14ac:dyDescent="0.25">
      <c r="L1640" s="82"/>
      <c r="M1640" s="83"/>
      <c r="N1640" s="83"/>
      <c r="O1640" s="82"/>
      <c r="P1640" s="82"/>
    </row>
    <row r="1641" spans="12:16" x14ac:dyDescent="0.25">
      <c r="L1641" s="82"/>
      <c r="M1641" s="83"/>
      <c r="N1641" s="83"/>
      <c r="O1641" s="82"/>
      <c r="P1641" s="82"/>
    </row>
    <row r="1642" spans="12:16" x14ac:dyDescent="0.25">
      <c r="L1642" s="82"/>
      <c r="M1642" s="83"/>
      <c r="N1642" s="83"/>
      <c r="O1642" s="82"/>
      <c r="P1642" s="82"/>
    </row>
    <row r="1643" spans="12:16" x14ac:dyDescent="0.25">
      <c r="L1643" s="82"/>
      <c r="M1643" s="83"/>
      <c r="N1643" s="83"/>
      <c r="O1643" s="82"/>
      <c r="P1643" s="82"/>
    </row>
    <row r="1644" spans="12:16" x14ac:dyDescent="0.25">
      <c r="L1644" s="82"/>
      <c r="M1644" s="83"/>
      <c r="N1644" s="83"/>
      <c r="O1644" s="82"/>
      <c r="P1644" s="82"/>
    </row>
    <row r="1645" spans="12:16" x14ac:dyDescent="0.25">
      <c r="L1645" s="82"/>
      <c r="M1645" s="83"/>
      <c r="N1645" s="83"/>
      <c r="O1645" s="82"/>
      <c r="P1645" s="82"/>
    </row>
    <row r="1646" spans="12:16" x14ac:dyDescent="0.25">
      <c r="L1646" s="82"/>
      <c r="M1646" s="83"/>
      <c r="N1646" s="83"/>
      <c r="O1646" s="82"/>
      <c r="P1646" s="82"/>
    </row>
    <row r="1647" spans="12:16" x14ac:dyDescent="0.25">
      <c r="L1647" s="82"/>
      <c r="M1647" s="83"/>
      <c r="N1647" s="83"/>
      <c r="O1647" s="82"/>
      <c r="P1647" s="82"/>
    </row>
    <row r="1648" spans="12:16" x14ac:dyDescent="0.25">
      <c r="L1648" s="82"/>
      <c r="M1648" s="83"/>
      <c r="N1648" s="83"/>
      <c r="O1648" s="82"/>
      <c r="P1648" s="82"/>
    </row>
    <row r="1649" spans="12:16" x14ac:dyDescent="0.25">
      <c r="L1649" s="82"/>
      <c r="M1649" s="83"/>
      <c r="N1649" s="83"/>
      <c r="O1649" s="82"/>
      <c r="P1649" s="82"/>
    </row>
    <row r="1650" spans="12:16" x14ac:dyDescent="0.25">
      <c r="L1650" s="82"/>
      <c r="M1650" s="83"/>
      <c r="N1650" s="83"/>
      <c r="O1650" s="82"/>
      <c r="P1650" s="82"/>
    </row>
    <row r="1651" spans="12:16" x14ac:dyDescent="0.25">
      <c r="L1651" s="82"/>
      <c r="M1651" s="83"/>
      <c r="N1651" s="83"/>
      <c r="O1651" s="82"/>
      <c r="P1651" s="82"/>
    </row>
    <row r="1652" spans="12:16" x14ac:dyDescent="0.25">
      <c r="L1652" s="82"/>
      <c r="M1652" s="83"/>
      <c r="N1652" s="83"/>
      <c r="O1652" s="82"/>
      <c r="P1652" s="82"/>
    </row>
    <row r="1653" spans="12:16" x14ac:dyDescent="0.25">
      <c r="L1653" s="82"/>
      <c r="M1653" s="83"/>
      <c r="N1653" s="83"/>
      <c r="O1653" s="82"/>
      <c r="P1653" s="82"/>
    </row>
    <row r="1654" spans="12:16" x14ac:dyDescent="0.25">
      <c r="L1654" s="82"/>
      <c r="M1654" s="83"/>
      <c r="N1654" s="83"/>
      <c r="O1654" s="82"/>
      <c r="P1654" s="82"/>
    </row>
    <row r="1655" spans="12:16" x14ac:dyDescent="0.25">
      <c r="L1655" s="82"/>
      <c r="M1655" s="83"/>
      <c r="N1655" s="83"/>
      <c r="O1655" s="82"/>
      <c r="P1655" s="82"/>
    </row>
    <row r="1656" spans="12:16" x14ac:dyDescent="0.25">
      <c r="L1656" s="82"/>
      <c r="M1656" s="83"/>
      <c r="N1656" s="83"/>
      <c r="O1656" s="82"/>
      <c r="P1656" s="82"/>
    </row>
    <row r="1657" spans="12:16" x14ac:dyDescent="0.25">
      <c r="L1657" s="82"/>
      <c r="M1657" s="83"/>
      <c r="N1657" s="83"/>
      <c r="O1657" s="82"/>
      <c r="P1657" s="82"/>
    </row>
    <row r="1658" spans="12:16" x14ac:dyDescent="0.25">
      <c r="L1658" s="82"/>
      <c r="M1658" s="83"/>
      <c r="N1658" s="83"/>
      <c r="O1658" s="82"/>
      <c r="P1658" s="82"/>
    </row>
    <row r="1659" spans="12:16" x14ac:dyDescent="0.25">
      <c r="L1659" s="82"/>
      <c r="M1659" s="83"/>
      <c r="N1659" s="83"/>
      <c r="O1659" s="82"/>
      <c r="P1659" s="82"/>
    </row>
    <row r="1660" spans="12:16" x14ac:dyDescent="0.25">
      <c r="L1660" s="82"/>
      <c r="M1660" s="83"/>
      <c r="N1660" s="83"/>
      <c r="O1660" s="82"/>
      <c r="P1660" s="82"/>
    </row>
    <row r="1661" spans="12:16" x14ac:dyDescent="0.25">
      <c r="L1661" s="82"/>
      <c r="M1661" s="83"/>
      <c r="N1661" s="83"/>
      <c r="O1661" s="82"/>
      <c r="P1661" s="82"/>
    </row>
    <row r="1662" spans="12:16" x14ac:dyDescent="0.25">
      <c r="L1662" s="82"/>
      <c r="M1662" s="83"/>
      <c r="N1662" s="83"/>
      <c r="O1662" s="82"/>
      <c r="P1662" s="82"/>
    </row>
    <row r="1663" spans="12:16" x14ac:dyDescent="0.25">
      <c r="L1663" s="82"/>
      <c r="M1663" s="83"/>
      <c r="N1663" s="83"/>
      <c r="O1663" s="82"/>
      <c r="P1663" s="82"/>
    </row>
    <row r="1664" spans="12:16" x14ac:dyDescent="0.25">
      <c r="L1664" s="82"/>
      <c r="M1664" s="83"/>
      <c r="N1664" s="83"/>
      <c r="O1664" s="82"/>
      <c r="P1664" s="82"/>
    </row>
    <row r="1665" spans="12:16" x14ac:dyDescent="0.25">
      <c r="L1665" s="82"/>
      <c r="M1665" s="83"/>
      <c r="N1665" s="83"/>
      <c r="O1665" s="82"/>
      <c r="P1665" s="82"/>
    </row>
    <row r="1666" spans="12:16" x14ac:dyDescent="0.25">
      <c r="L1666" s="82"/>
      <c r="M1666" s="83"/>
      <c r="N1666" s="83"/>
      <c r="O1666" s="82"/>
      <c r="P1666" s="82"/>
    </row>
    <row r="1667" spans="12:16" x14ac:dyDescent="0.25">
      <c r="L1667" s="82"/>
      <c r="M1667" s="83"/>
      <c r="N1667" s="83"/>
      <c r="O1667" s="82"/>
      <c r="P1667" s="82"/>
    </row>
    <row r="1668" spans="12:16" x14ac:dyDescent="0.25">
      <c r="L1668" s="82"/>
      <c r="M1668" s="83"/>
      <c r="N1668" s="83"/>
      <c r="O1668" s="82"/>
      <c r="P1668" s="82"/>
    </row>
    <row r="1669" spans="12:16" x14ac:dyDescent="0.25">
      <c r="L1669" s="82"/>
      <c r="M1669" s="83"/>
      <c r="N1669" s="83"/>
      <c r="O1669" s="82"/>
      <c r="P1669" s="82"/>
    </row>
    <row r="1670" spans="12:16" x14ac:dyDescent="0.25">
      <c r="L1670" s="82"/>
      <c r="M1670" s="83"/>
      <c r="N1670" s="83"/>
      <c r="O1670" s="82"/>
      <c r="P1670" s="82"/>
    </row>
    <row r="1671" spans="12:16" x14ac:dyDescent="0.25">
      <c r="L1671" s="82"/>
      <c r="M1671" s="83"/>
      <c r="N1671" s="83"/>
      <c r="O1671" s="82"/>
      <c r="P1671" s="82"/>
    </row>
    <row r="1672" spans="12:16" x14ac:dyDescent="0.25">
      <c r="L1672" s="82"/>
      <c r="M1672" s="83"/>
      <c r="N1672" s="83"/>
      <c r="O1672" s="82"/>
      <c r="P1672" s="82"/>
    </row>
    <row r="1673" spans="12:16" x14ac:dyDescent="0.25">
      <c r="L1673" s="82"/>
      <c r="M1673" s="83"/>
      <c r="N1673" s="83"/>
      <c r="O1673" s="82"/>
      <c r="P1673" s="82"/>
    </row>
    <row r="1674" spans="12:16" x14ac:dyDescent="0.25">
      <c r="L1674" s="82"/>
      <c r="M1674" s="83"/>
      <c r="N1674" s="83"/>
      <c r="O1674" s="82"/>
      <c r="P1674" s="82"/>
    </row>
    <row r="1675" spans="12:16" x14ac:dyDescent="0.25">
      <c r="L1675" s="82"/>
      <c r="M1675" s="83"/>
      <c r="N1675" s="83"/>
      <c r="O1675" s="82"/>
      <c r="P1675" s="82"/>
    </row>
    <row r="1676" spans="12:16" x14ac:dyDescent="0.25">
      <c r="L1676" s="82"/>
      <c r="M1676" s="83"/>
      <c r="N1676" s="83"/>
      <c r="O1676" s="82"/>
      <c r="P1676" s="82"/>
    </row>
    <row r="1677" spans="12:16" x14ac:dyDescent="0.25">
      <c r="L1677" s="82"/>
      <c r="M1677" s="83"/>
      <c r="N1677" s="83"/>
      <c r="O1677" s="82"/>
      <c r="P1677" s="82"/>
    </row>
    <row r="1678" spans="12:16" x14ac:dyDescent="0.25">
      <c r="L1678" s="82"/>
      <c r="M1678" s="83"/>
      <c r="N1678" s="83"/>
      <c r="O1678" s="82"/>
      <c r="P1678" s="82"/>
    </row>
    <row r="1679" spans="12:16" x14ac:dyDescent="0.25">
      <c r="L1679" s="82"/>
      <c r="M1679" s="83"/>
      <c r="N1679" s="83"/>
      <c r="O1679" s="82"/>
      <c r="P1679" s="82"/>
    </row>
    <row r="1680" spans="12:16" x14ac:dyDescent="0.25">
      <c r="L1680" s="82"/>
      <c r="M1680" s="83"/>
      <c r="N1680" s="83"/>
      <c r="O1680" s="82"/>
      <c r="P1680" s="82"/>
    </row>
    <row r="1681" spans="12:16" x14ac:dyDescent="0.25">
      <c r="L1681" s="82"/>
      <c r="M1681" s="83"/>
      <c r="N1681" s="83"/>
      <c r="O1681" s="82"/>
      <c r="P1681" s="82"/>
    </row>
    <row r="1682" spans="12:16" x14ac:dyDescent="0.25">
      <c r="L1682" s="82"/>
      <c r="M1682" s="83"/>
      <c r="N1682" s="83"/>
      <c r="O1682" s="82"/>
      <c r="P1682" s="82"/>
    </row>
    <row r="1683" spans="12:16" x14ac:dyDescent="0.25">
      <c r="L1683" s="82"/>
      <c r="M1683" s="83"/>
      <c r="N1683" s="83"/>
      <c r="O1683" s="82"/>
      <c r="P1683" s="82"/>
    </row>
    <row r="1684" spans="12:16" x14ac:dyDescent="0.25">
      <c r="L1684" s="82"/>
      <c r="M1684" s="83"/>
      <c r="N1684" s="83"/>
      <c r="O1684" s="82"/>
      <c r="P1684" s="82"/>
    </row>
    <row r="1685" spans="12:16" x14ac:dyDescent="0.25">
      <c r="L1685" s="82"/>
      <c r="M1685" s="83"/>
      <c r="N1685" s="83"/>
      <c r="O1685" s="82"/>
      <c r="P1685" s="82"/>
    </row>
    <row r="1686" spans="12:16" x14ac:dyDescent="0.25">
      <c r="L1686" s="82"/>
      <c r="M1686" s="83"/>
      <c r="N1686" s="83"/>
      <c r="O1686" s="82"/>
      <c r="P1686" s="82"/>
    </row>
    <row r="1687" spans="12:16" x14ac:dyDescent="0.25">
      <c r="L1687" s="82"/>
      <c r="M1687" s="83"/>
      <c r="N1687" s="83"/>
      <c r="O1687" s="82"/>
      <c r="P1687" s="82"/>
    </row>
    <row r="1688" spans="12:16" x14ac:dyDescent="0.25">
      <c r="L1688" s="82"/>
      <c r="M1688" s="83"/>
      <c r="N1688" s="83"/>
      <c r="O1688" s="82"/>
      <c r="P1688" s="82"/>
    </row>
    <row r="1689" spans="12:16" x14ac:dyDescent="0.25">
      <c r="L1689" s="82"/>
      <c r="M1689" s="83"/>
      <c r="N1689" s="83"/>
      <c r="O1689" s="82"/>
      <c r="P1689" s="82"/>
    </row>
    <row r="1690" spans="12:16" x14ac:dyDescent="0.25">
      <c r="L1690" s="82"/>
      <c r="M1690" s="83"/>
      <c r="N1690" s="83"/>
      <c r="O1690" s="82"/>
      <c r="P1690" s="82"/>
    </row>
    <row r="1691" spans="12:16" x14ac:dyDescent="0.25">
      <c r="L1691" s="82"/>
      <c r="M1691" s="83"/>
      <c r="N1691" s="83"/>
      <c r="O1691" s="82"/>
      <c r="P1691" s="82"/>
    </row>
    <row r="1692" spans="12:16" x14ac:dyDescent="0.25">
      <c r="L1692" s="82"/>
      <c r="M1692" s="83"/>
      <c r="N1692" s="83"/>
      <c r="O1692" s="82"/>
      <c r="P1692" s="82"/>
    </row>
    <row r="1693" spans="12:16" x14ac:dyDescent="0.25">
      <c r="L1693" s="82"/>
      <c r="M1693" s="83"/>
      <c r="N1693" s="83"/>
      <c r="O1693" s="82"/>
      <c r="P1693" s="82"/>
    </row>
    <row r="1694" spans="12:16" x14ac:dyDescent="0.25">
      <c r="L1694" s="82"/>
      <c r="M1694" s="83"/>
      <c r="N1694" s="83"/>
      <c r="O1694" s="82"/>
      <c r="P1694" s="82"/>
    </row>
    <row r="1695" spans="12:16" x14ac:dyDescent="0.25">
      <c r="L1695" s="82"/>
      <c r="M1695" s="83"/>
      <c r="N1695" s="83"/>
      <c r="O1695" s="82"/>
      <c r="P1695" s="82"/>
    </row>
    <row r="1696" spans="12:16" x14ac:dyDescent="0.25">
      <c r="L1696" s="82"/>
      <c r="M1696" s="83"/>
      <c r="N1696" s="83"/>
      <c r="O1696" s="82"/>
      <c r="P1696" s="82"/>
    </row>
    <row r="1697" spans="12:16" x14ac:dyDescent="0.25">
      <c r="L1697" s="82"/>
      <c r="M1697" s="83"/>
      <c r="N1697" s="83"/>
      <c r="O1697" s="82"/>
      <c r="P1697" s="82"/>
    </row>
    <row r="1698" spans="12:16" x14ac:dyDescent="0.25">
      <c r="L1698" s="82"/>
      <c r="M1698" s="83"/>
      <c r="N1698" s="83"/>
      <c r="O1698" s="82"/>
      <c r="P1698" s="82"/>
    </row>
    <row r="1699" spans="12:16" x14ac:dyDescent="0.25">
      <c r="L1699" s="82"/>
      <c r="M1699" s="83"/>
      <c r="N1699" s="83"/>
      <c r="O1699" s="82"/>
      <c r="P1699" s="82"/>
    </row>
    <row r="1700" spans="12:16" x14ac:dyDescent="0.25">
      <c r="L1700" s="82"/>
      <c r="M1700" s="83"/>
      <c r="N1700" s="83"/>
      <c r="O1700" s="82"/>
      <c r="P1700" s="82"/>
    </row>
    <row r="1701" spans="12:16" x14ac:dyDescent="0.25">
      <c r="L1701" s="82"/>
      <c r="M1701" s="83"/>
      <c r="N1701" s="83"/>
      <c r="O1701" s="82"/>
      <c r="P1701" s="82"/>
    </row>
    <row r="1702" spans="12:16" x14ac:dyDescent="0.25">
      <c r="L1702" s="82"/>
      <c r="M1702" s="83"/>
      <c r="N1702" s="83"/>
      <c r="O1702" s="82"/>
      <c r="P1702" s="82"/>
    </row>
    <row r="1703" spans="12:16" x14ac:dyDescent="0.25">
      <c r="L1703" s="82"/>
      <c r="M1703" s="83"/>
      <c r="N1703" s="83"/>
      <c r="O1703" s="82"/>
      <c r="P1703" s="82"/>
    </row>
    <row r="1704" spans="12:16" x14ac:dyDescent="0.25">
      <c r="L1704" s="82"/>
      <c r="M1704" s="83"/>
      <c r="N1704" s="83"/>
      <c r="O1704" s="82"/>
      <c r="P1704" s="82"/>
    </row>
    <row r="1705" spans="12:16" x14ac:dyDescent="0.25">
      <c r="L1705" s="82"/>
      <c r="M1705" s="83"/>
      <c r="N1705" s="83"/>
      <c r="O1705" s="82"/>
      <c r="P1705" s="82"/>
    </row>
    <row r="1706" spans="12:16" x14ac:dyDescent="0.25">
      <c r="L1706" s="82"/>
      <c r="M1706" s="83"/>
      <c r="N1706" s="83"/>
      <c r="O1706" s="82"/>
      <c r="P1706" s="82"/>
    </row>
    <row r="1707" spans="12:16" x14ac:dyDescent="0.25">
      <c r="L1707" s="82"/>
      <c r="M1707" s="83"/>
      <c r="N1707" s="83"/>
      <c r="O1707" s="82"/>
      <c r="P1707" s="82"/>
    </row>
    <row r="1708" spans="12:16" x14ac:dyDescent="0.25">
      <c r="L1708" s="82"/>
      <c r="M1708" s="83"/>
      <c r="N1708" s="83"/>
      <c r="O1708" s="82"/>
      <c r="P1708" s="82"/>
    </row>
    <row r="1709" spans="12:16" x14ac:dyDescent="0.25">
      <c r="L1709" s="82"/>
      <c r="M1709" s="83"/>
      <c r="N1709" s="83"/>
      <c r="O1709" s="82"/>
      <c r="P1709" s="82"/>
    </row>
    <row r="1710" spans="12:16" x14ac:dyDescent="0.25">
      <c r="L1710" s="82"/>
      <c r="M1710" s="83"/>
      <c r="N1710" s="83"/>
      <c r="O1710" s="82"/>
      <c r="P1710" s="82"/>
    </row>
    <row r="1711" spans="12:16" x14ac:dyDescent="0.25">
      <c r="L1711" s="82"/>
      <c r="M1711" s="83"/>
      <c r="N1711" s="83"/>
      <c r="O1711" s="82"/>
      <c r="P1711" s="82"/>
    </row>
    <row r="1712" spans="12:16" x14ac:dyDescent="0.25">
      <c r="L1712" s="82"/>
      <c r="M1712" s="83"/>
      <c r="N1712" s="83"/>
      <c r="O1712" s="82"/>
      <c r="P1712" s="82"/>
    </row>
    <row r="1713" spans="12:16" x14ac:dyDescent="0.25">
      <c r="L1713" s="82"/>
      <c r="M1713" s="83"/>
      <c r="N1713" s="83"/>
      <c r="O1713" s="82"/>
      <c r="P1713" s="82"/>
    </row>
    <row r="1714" spans="12:16" x14ac:dyDescent="0.25">
      <c r="L1714" s="82"/>
      <c r="M1714" s="83"/>
      <c r="N1714" s="83"/>
      <c r="O1714" s="82"/>
      <c r="P1714" s="82"/>
    </row>
    <row r="1715" spans="12:16" x14ac:dyDescent="0.25">
      <c r="L1715" s="82"/>
      <c r="M1715" s="83"/>
      <c r="N1715" s="83"/>
      <c r="O1715" s="82"/>
      <c r="P1715" s="82"/>
    </row>
    <row r="1716" spans="12:16" x14ac:dyDescent="0.25">
      <c r="L1716" s="82"/>
      <c r="M1716" s="83"/>
      <c r="N1716" s="83"/>
      <c r="O1716" s="82"/>
      <c r="P1716" s="82"/>
    </row>
    <row r="1717" spans="12:16" x14ac:dyDescent="0.25">
      <c r="L1717" s="82"/>
      <c r="M1717" s="83"/>
      <c r="N1717" s="83"/>
      <c r="O1717" s="82"/>
      <c r="P1717" s="82"/>
    </row>
    <row r="1718" spans="12:16" x14ac:dyDescent="0.25">
      <c r="L1718" s="82"/>
      <c r="M1718" s="83"/>
      <c r="N1718" s="83"/>
      <c r="O1718" s="82"/>
      <c r="P1718" s="82"/>
    </row>
    <row r="1719" spans="12:16" x14ac:dyDescent="0.25">
      <c r="L1719" s="82"/>
      <c r="M1719" s="83"/>
      <c r="N1719" s="83"/>
      <c r="O1719" s="82"/>
      <c r="P1719" s="82"/>
    </row>
    <row r="1720" spans="12:16" x14ac:dyDescent="0.25">
      <c r="L1720" s="82"/>
      <c r="M1720" s="83"/>
      <c r="N1720" s="83"/>
      <c r="O1720" s="82"/>
      <c r="P1720" s="82"/>
    </row>
    <row r="1721" spans="12:16" x14ac:dyDescent="0.25">
      <c r="L1721" s="82"/>
      <c r="M1721" s="83"/>
      <c r="N1721" s="83"/>
      <c r="O1721" s="82"/>
      <c r="P1721" s="82"/>
    </row>
    <row r="1722" spans="12:16" x14ac:dyDescent="0.25">
      <c r="L1722" s="82"/>
      <c r="M1722" s="83"/>
      <c r="N1722" s="83"/>
      <c r="O1722" s="82"/>
      <c r="P1722" s="82"/>
    </row>
    <row r="1723" spans="12:16" x14ac:dyDescent="0.25">
      <c r="L1723" s="82"/>
      <c r="M1723" s="83"/>
      <c r="N1723" s="83"/>
      <c r="O1723" s="82"/>
      <c r="P1723" s="82"/>
    </row>
    <row r="1724" spans="12:16" x14ac:dyDescent="0.25">
      <c r="L1724" s="82"/>
      <c r="M1724" s="83"/>
      <c r="N1724" s="83"/>
      <c r="O1724" s="82"/>
      <c r="P1724" s="82"/>
    </row>
    <row r="1725" spans="12:16" x14ac:dyDescent="0.25">
      <c r="L1725" s="82"/>
      <c r="M1725" s="83"/>
      <c r="N1725" s="83"/>
      <c r="O1725" s="82"/>
      <c r="P1725" s="82"/>
    </row>
    <row r="1726" spans="12:16" x14ac:dyDescent="0.25">
      <c r="L1726" s="82"/>
      <c r="M1726" s="83"/>
      <c r="N1726" s="83"/>
      <c r="O1726" s="82"/>
      <c r="P1726" s="82"/>
    </row>
    <row r="1727" spans="12:16" x14ac:dyDescent="0.25">
      <c r="L1727" s="82"/>
      <c r="M1727" s="83"/>
      <c r="N1727" s="83"/>
      <c r="O1727" s="82"/>
      <c r="P1727" s="82"/>
    </row>
    <row r="1728" spans="12:16" x14ac:dyDescent="0.25">
      <c r="L1728" s="82"/>
      <c r="M1728" s="83"/>
      <c r="N1728" s="83"/>
      <c r="O1728" s="82"/>
      <c r="P1728" s="82"/>
    </row>
    <row r="1729" spans="12:16" x14ac:dyDescent="0.25">
      <c r="L1729" s="82"/>
      <c r="M1729" s="83"/>
      <c r="N1729" s="83"/>
      <c r="O1729" s="82"/>
      <c r="P1729" s="82"/>
    </row>
    <row r="1730" spans="12:16" x14ac:dyDescent="0.25">
      <c r="L1730" s="82"/>
      <c r="M1730" s="83"/>
      <c r="N1730" s="83"/>
      <c r="O1730" s="82"/>
      <c r="P1730" s="82"/>
    </row>
    <row r="1731" spans="12:16" x14ac:dyDescent="0.25">
      <c r="L1731" s="82"/>
      <c r="M1731" s="83"/>
      <c r="N1731" s="83"/>
      <c r="O1731" s="82"/>
      <c r="P1731" s="82"/>
    </row>
    <row r="1732" spans="12:16" x14ac:dyDescent="0.25">
      <c r="L1732" s="82"/>
      <c r="M1732" s="83"/>
      <c r="N1732" s="83"/>
      <c r="O1732" s="82"/>
      <c r="P1732" s="82"/>
    </row>
    <row r="1733" spans="12:16" x14ac:dyDescent="0.25">
      <c r="L1733" s="82"/>
      <c r="M1733" s="83"/>
      <c r="N1733" s="83"/>
      <c r="O1733" s="82"/>
      <c r="P1733" s="82"/>
    </row>
    <row r="1734" spans="12:16" x14ac:dyDescent="0.25">
      <c r="L1734" s="82"/>
      <c r="M1734" s="83"/>
      <c r="N1734" s="83"/>
      <c r="O1734" s="82"/>
      <c r="P1734" s="82"/>
    </row>
    <row r="1735" spans="12:16" x14ac:dyDescent="0.25">
      <c r="L1735" s="82"/>
      <c r="M1735" s="83"/>
      <c r="N1735" s="83"/>
      <c r="O1735" s="82"/>
      <c r="P1735" s="82"/>
    </row>
    <row r="1736" spans="12:16" x14ac:dyDescent="0.25">
      <c r="L1736" s="82"/>
      <c r="M1736" s="83"/>
      <c r="N1736" s="83"/>
      <c r="O1736" s="82"/>
      <c r="P1736" s="82"/>
    </row>
    <row r="1737" spans="12:16" x14ac:dyDescent="0.25">
      <c r="L1737" s="82"/>
      <c r="M1737" s="83"/>
      <c r="N1737" s="83"/>
      <c r="O1737" s="82"/>
      <c r="P1737" s="82"/>
    </row>
    <row r="1738" spans="12:16" x14ac:dyDescent="0.25">
      <c r="L1738" s="82"/>
      <c r="M1738" s="83"/>
      <c r="N1738" s="83"/>
      <c r="O1738" s="82"/>
      <c r="P1738" s="82"/>
    </row>
    <row r="1739" spans="12:16" x14ac:dyDescent="0.25">
      <c r="L1739" s="82"/>
      <c r="M1739" s="83"/>
      <c r="N1739" s="83"/>
      <c r="O1739" s="82"/>
      <c r="P1739" s="82"/>
    </row>
    <row r="1740" spans="12:16" x14ac:dyDescent="0.25">
      <c r="L1740" s="82"/>
      <c r="M1740" s="83"/>
      <c r="N1740" s="83"/>
      <c r="O1740" s="82"/>
      <c r="P1740" s="82"/>
    </row>
    <row r="1741" spans="12:16" x14ac:dyDescent="0.25">
      <c r="L1741" s="82"/>
      <c r="M1741" s="83"/>
      <c r="N1741" s="83"/>
      <c r="O1741" s="82"/>
      <c r="P1741" s="82"/>
    </row>
    <row r="1742" spans="12:16" x14ac:dyDescent="0.25">
      <c r="L1742" s="82"/>
      <c r="M1742" s="83"/>
      <c r="N1742" s="83"/>
      <c r="O1742" s="82"/>
      <c r="P1742" s="82"/>
    </row>
    <row r="1743" spans="12:16" x14ac:dyDescent="0.25">
      <c r="L1743" s="82"/>
      <c r="M1743" s="83"/>
      <c r="N1743" s="83"/>
      <c r="O1743" s="82"/>
      <c r="P1743" s="82"/>
    </row>
    <row r="1744" spans="12:16" x14ac:dyDescent="0.25">
      <c r="L1744" s="82"/>
      <c r="M1744" s="83"/>
      <c r="N1744" s="83"/>
      <c r="O1744" s="82"/>
      <c r="P1744" s="82"/>
    </row>
    <row r="1745" spans="12:16" x14ac:dyDescent="0.25">
      <c r="L1745" s="82"/>
      <c r="M1745" s="83"/>
      <c r="N1745" s="83"/>
      <c r="O1745" s="82"/>
      <c r="P1745" s="82"/>
    </row>
    <row r="1746" spans="12:16" x14ac:dyDescent="0.25">
      <c r="L1746" s="82"/>
      <c r="M1746" s="83"/>
      <c r="N1746" s="83"/>
      <c r="O1746" s="82"/>
      <c r="P1746" s="82"/>
    </row>
    <row r="1747" spans="12:16" x14ac:dyDescent="0.25">
      <c r="L1747" s="82"/>
      <c r="M1747" s="83"/>
      <c r="N1747" s="83"/>
      <c r="O1747" s="82"/>
      <c r="P1747" s="82"/>
    </row>
    <row r="1748" spans="12:16" x14ac:dyDescent="0.25">
      <c r="L1748" s="82"/>
      <c r="M1748" s="83"/>
      <c r="N1748" s="83"/>
      <c r="O1748" s="82"/>
      <c r="P1748" s="82"/>
    </row>
    <row r="1749" spans="12:16" x14ac:dyDescent="0.25">
      <c r="L1749" s="82"/>
      <c r="M1749" s="83"/>
      <c r="N1749" s="83"/>
      <c r="O1749" s="82"/>
      <c r="P1749" s="82"/>
    </row>
    <row r="1750" spans="12:16" x14ac:dyDescent="0.25">
      <c r="L1750" s="82"/>
      <c r="M1750" s="83"/>
      <c r="N1750" s="83"/>
      <c r="O1750" s="82"/>
      <c r="P1750" s="82"/>
    </row>
    <row r="1751" spans="12:16" x14ac:dyDescent="0.25">
      <c r="L1751" s="82"/>
      <c r="M1751" s="83"/>
      <c r="N1751" s="83"/>
      <c r="O1751" s="82"/>
      <c r="P1751" s="82"/>
    </row>
    <row r="1752" spans="12:16" x14ac:dyDescent="0.25">
      <c r="L1752" s="82"/>
      <c r="M1752" s="83"/>
      <c r="N1752" s="83"/>
      <c r="O1752" s="82"/>
      <c r="P1752" s="82"/>
    </row>
    <row r="1753" spans="12:16" x14ac:dyDescent="0.25">
      <c r="L1753" s="82"/>
      <c r="M1753" s="83"/>
      <c r="N1753" s="83"/>
      <c r="O1753" s="82"/>
      <c r="P1753" s="82"/>
    </row>
    <row r="1754" spans="12:16" x14ac:dyDescent="0.25">
      <c r="L1754" s="82"/>
      <c r="M1754" s="83"/>
      <c r="N1754" s="83"/>
      <c r="O1754" s="82"/>
      <c r="P1754" s="82"/>
    </row>
    <row r="1755" spans="12:16" x14ac:dyDescent="0.25">
      <c r="L1755" s="82"/>
      <c r="M1755" s="83"/>
      <c r="N1755" s="83"/>
      <c r="O1755" s="82"/>
      <c r="P1755" s="82"/>
    </row>
    <row r="1756" spans="12:16" x14ac:dyDescent="0.25">
      <c r="L1756" s="82"/>
      <c r="M1756" s="83"/>
      <c r="N1756" s="83"/>
      <c r="O1756" s="82"/>
      <c r="P1756" s="82"/>
    </row>
    <row r="1757" spans="12:16" x14ac:dyDescent="0.25">
      <c r="L1757" s="82"/>
      <c r="M1757" s="83"/>
      <c r="N1757" s="83"/>
      <c r="O1757" s="82"/>
      <c r="P1757" s="82"/>
    </row>
    <row r="1758" spans="12:16" x14ac:dyDescent="0.25">
      <c r="L1758" s="82"/>
      <c r="M1758" s="83"/>
      <c r="N1758" s="83"/>
      <c r="O1758" s="82"/>
      <c r="P1758" s="82"/>
    </row>
    <row r="1759" spans="12:16" x14ac:dyDescent="0.25">
      <c r="L1759" s="82"/>
      <c r="M1759" s="83"/>
      <c r="N1759" s="83"/>
      <c r="O1759" s="82"/>
      <c r="P1759" s="82"/>
    </row>
    <row r="1760" spans="12:16" x14ac:dyDescent="0.25">
      <c r="L1760" s="82"/>
      <c r="M1760" s="83"/>
      <c r="N1760" s="83"/>
      <c r="O1760" s="82"/>
      <c r="P1760" s="82"/>
    </row>
    <row r="1761" spans="12:16" x14ac:dyDescent="0.25">
      <c r="L1761" s="82"/>
      <c r="M1761" s="83"/>
      <c r="N1761" s="83"/>
      <c r="O1761" s="82"/>
      <c r="P1761" s="82"/>
    </row>
    <row r="1762" spans="12:16" x14ac:dyDescent="0.25">
      <c r="L1762" s="82"/>
      <c r="M1762" s="83"/>
      <c r="N1762" s="83"/>
      <c r="O1762" s="82"/>
      <c r="P1762" s="82"/>
    </row>
    <row r="1763" spans="12:16" x14ac:dyDescent="0.25">
      <c r="L1763" s="82"/>
      <c r="M1763" s="83"/>
      <c r="N1763" s="83"/>
      <c r="O1763" s="82"/>
      <c r="P1763" s="82"/>
    </row>
    <row r="1764" spans="12:16" x14ac:dyDescent="0.25">
      <c r="L1764" s="82"/>
      <c r="M1764" s="83"/>
      <c r="N1764" s="83"/>
      <c r="O1764" s="82"/>
      <c r="P1764" s="82"/>
    </row>
    <row r="1765" spans="12:16" x14ac:dyDescent="0.25">
      <c r="L1765" s="82"/>
      <c r="M1765" s="83"/>
      <c r="N1765" s="83"/>
      <c r="O1765" s="82"/>
      <c r="P1765" s="82"/>
    </row>
    <row r="1766" spans="12:16" x14ac:dyDescent="0.25">
      <c r="L1766" s="82"/>
      <c r="M1766" s="83"/>
      <c r="N1766" s="83"/>
      <c r="O1766" s="82"/>
      <c r="P1766" s="82"/>
    </row>
    <row r="1767" spans="12:16" x14ac:dyDescent="0.25">
      <c r="L1767" s="82"/>
      <c r="M1767" s="83"/>
      <c r="N1767" s="83"/>
      <c r="O1767" s="82"/>
      <c r="P1767" s="82"/>
    </row>
    <row r="1768" spans="12:16" x14ac:dyDescent="0.25">
      <c r="L1768" s="82"/>
      <c r="M1768" s="83"/>
      <c r="N1768" s="83"/>
      <c r="O1768" s="82"/>
      <c r="P1768" s="82"/>
    </row>
    <row r="1769" spans="12:16" x14ac:dyDescent="0.25">
      <c r="L1769" s="82"/>
      <c r="M1769" s="83"/>
      <c r="N1769" s="83"/>
      <c r="O1769" s="82"/>
      <c r="P1769" s="82"/>
    </row>
    <row r="1770" spans="12:16" x14ac:dyDescent="0.25">
      <c r="L1770" s="82"/>
      <c r="M1770" s="83"/>
      <c r="N1770" s="83"/>
      <c r="O1770" s="82"/>
      <c r="P1770" s="82"/>
    </row>
    <row r="1771" spans="12:16" x14ac:dyDescent="0.25">
      <c r="L1771" s="82"/>
      <c r="M1771" s="83"/>
      <c r="N1771" s="83"/>
      <c r="O1771" s="82"/>
      <c r="P1771" s="82"/>
    </row>
    <row r="1772" spans="12:16" x14ac:dyDescent="0.25">
      <c r="L1772" s="82"/>
      <c r="M1772" s="83"/>
      <c r="N1772" s="83"/>
      <c r="O1772" s="82"/>
      <c r="P1772" s="82"/>
    </row>
    <row r="1773" spans="12:16" x14ac:dyDescent="0.25">
      <c r="L1773" s="82"/>
      <c r="M1773" s="83"/>
      <c r="N1773" s="83"/>
      <c r="O1773" s="82"/>
      <c r="P1773" s="82"/>
    </row>
    <row r="1774" spans="12:16" x14ac:dyDescent="0.25">
      <c r="L1774" s="82"/>
      <c r="M1774" s="83"/>
      <c r="N1774" s="83"/>
      <c r="O1774" s="82"/>
      <c r="P1774" s="82"/>
    </row>
    <row r="1775" spans="12:16" x14ac:dyDescent="0.25">
      <c r="L1775" s="82"/>
      <c r="M1775" s="83"/>
      <c r="N1775" s="83"/>
      <c r="O1775" s="82"/>
      <c r="P1775" s="82"/>
    </row>
    <row r="1776" spans="12:16" x14ac:dyDescent="0.25">
      <c r="L1776" s="82"/>
      <c r="M1776" s="83"/>
      <c r="N1776" s="83"/>
      <c r="O1776" s="82"/>
      <c r="P1776" s="82"/>
    </row>
    <row r="1777" spans="12:16" x14ac:dyDescent="0.25">
      <c r="L1777" s="82"/>
      <c r="M1777" s="83"/>
      <c r="N1777" s="83"/>
      <c r="O1777" s="82"/>
      <c r="P1777" s="82"/>
    </row>
    <row r="1778" spans="12:16" x14ac:dyDescent="0.25">
      <c r="L1778" s="82"/>
      <c r="M1778" s="83"/>
      <c r="N1778" s="83"/>
      <c r="O1778" s="82"/>
      <c r="P1778" s="82"/>
    </row>
    <row r="1779" spans="12:16" x14ac:dyDescent="0.25">
      <c r="L1779" s="82"/>
      <c r="M1779" s="83"/>
      <c r="N1779" s="83"/>
      <c r="O1779" s="82"/>
      <c r="P1779" s="82"/>
    </row>
    <row r="1780" spans="12:16" x14ac:dyDescent="0.25">
      <c r="L1780" s="82"/>
      <c r="M1780" s="83"/>
      <c r="N1780" s="83"/>
      <c r="O1780" s="82"/>
      <c r="P1780" s="82"/>
    </row>
    <row r="1781" spans="12:16" x14ac:dyDescent="0.25">
      <c r="L1781" s="82"/>
      <c r="M1781" s="83"/>
      <c r="N1781" s="83"/>
      <c r="O1781" s="82"/>
      <c r="P1781" s="82"/>
    </row>
    <row r="1782" spans="12:16" x14ac:dyDescent="0.25">
      <c r="L1782" s="82"/>
      <c r="M1782" s="83"/>
      <c r="N1782" s="83"/>
      <c r="O1782" s="82"/>
      <c r="P1782" s="82"/>
    </row>
    <row r="1783" spans="12:16" x14ac:dyDescent="0.25">
      <c r="L1783" s="82"/>
      <c r="M1783" s="83"/>
      <c r="N1783" s="83"/>
      <c r="O1783" s="82"/>
      <c r="P1783" s="82"/>
    </row>
    <row r="1784" spans="12:16" x14ac:dyDescent="0.25">
      <c r="L1784" s="82"/>
      <c r="M1784" s="83"/>
      <c r="N1784" s="83"/>
      <c r="O1784" s="82"/>
      <c r="P1784" s="82"/>
    </row>
    <row r="1785" spans="12:16" x14ac:dyDescent="0.25">
      <c r="L1785" s="82"/>
      <c r="M1785" s="83"/>
      <c r="N1785" s="83"/>
      <c r="O1785" s="82"/>
      <c r="P1785" s="82"/>
    </row>
    <row r="1786" spans="12:16" x14ac:dyDescent="0.25">
      <c r="L1786" s="82"/>
      <c r="M1786" s="83"/>
      <c r="N1786" s="83"/>
      <c r="O1786" s="82"/>
      <c r="P1786" s="82"/>
    </row>
    <row r="1787" spans="12:16" x14ac:dyDescent="0.25">
      <c r="L1787" s="82"/>
      <c r="M1787" s="83"/>
      <c r="N1787" s="83"/>
      <c r="O1787" s="82"/>
      <c r="P1787" s="82"/>
    </row>
    <row r="1788" spans="12:16" x14ac:dyDescent="0.25">
      <c r="L1788" s="82"/>
      <c r="M1788" s="83"/>
      <c r="N1788" s="83"/>
      <c r="O1788" s="82"/>
      <c r="P1788" s="82"/>
    </row>
    <row r="1789" spans="12:16" x14ac:dyDescent="0.25">
      <c r="L1789" s="82"/>
      <c r="M1789" s="83"/>
      <c r="N1789" s="83"/>
      <c r="O1789" s="82"/>
      <c r="P1789" s="82"/>
    </row>
    <row r="1790" spans="12:16" x14ac:dyDescent="0.25">
      <c r="L1790" s="82"/>
      <c r="M1790" s="83"/>
      <c r="N1790" s="83"/>
      <c r="O1790" s="82"/>
      <c r="P1790" s="82"/>
    </row>
    <row r="1791" spans="12:16" x14ac:dyDescent="0.25">
      <c r="L1791" s="82"/>
      <c r="M1791" s="83"/>
      <c r="N1791" s="83"/>
      <c r="O1791" s="82"/>
      <c r="P1791" s="82"/>
    </row>
    <row r="1792" spans="12:16" x14ac:dyDescent="0.25">
      <c r="L1792" s="82"/>
      <c r="M1792" s="83"/>
      <c r="N1792" s="83"/>
      <c r="O1792" s="82"/>
      <c r="P1792" s="82"/>
    </row>
    <row r="1793" spans="12:16" x14ac:dyDescent="0.25">
      <c r="L1793" s="82"/>
      <c r="M1793" s="83"/>
      <c r="N1793" s="83"/>
      <c r="O1793" s="82"/>
      <c r="P1793" s="82"/>
    </row>
    <row r="1794" spans="12:16" x14ac:dyDescent="0.25">
      <c r="L1794" s="82"/>
      <c r="M1794" s="83"/>
      <c r="N1794" s="83"/>
      <c r="O1794" s="82"/>
      <c r="P1794" s="82"/>
    </row>
    <row r="1795" spans="12:16" x14ac:dyDescent="0.25">
      <c r="L1795" s="82"/>
      <c r="M1795" s="83"/>
      <c r="N1795" s="83"/>
      <c r="O1795" s="82"/>
      <c r="P1795" s="82"/>
    </row>
    <row r="1796" spans="12:16" x14ac:dyDescent="0.25">
      <c r="L1796" s="82"/>
      <c r="M1796" s="83"/>
      <c r="N1796" s="83"/>
      <c r="O1796" s="82"/>
      <c r="P1796" s="82"/>
    </row>
    <row r="1797" spans="12:16" x14ac:dyDescent="0.25">
      <c r="L1797" s="82"/>
      <c r="M1797" s="83"/>
      <c r="N1797" s="83"/>
      <c r="O1797" s="82"/>
      <c r="P1797" s="82"/>
    </row>
    <row r="1798" spans="12:16" x14ac:dyDescent="0.25">
      <c r="L1798" s="82"/>
      <c r="M1798" s="83"/>
      <c r="N1798" s="83"/>
      <c r="O1798" s="82"/>
      <c r="P1798" s="82"/>
    </row>
    <row r="1799" spans="12:16" x14ac:dyDescent="0.25">
      <c r="L1799" s="82"/>
      <c r="M1799" s="83"/>
      <c r="N1799" s="83"/>
      <c r="O1799" s="82"/>
      <c r="P1799" s="82"/>
    </row>
    <row r="1800" spans="12:16" x14ac:dyDescent="0.25">
      <c r="L1800" s="82"/>
      <c r="M1800" s="83"/>
      <c r="N1800" s="83"/>
      <c r="O1800" s="82"/>
      <c r="P1800" s="82"/>
    </row>
    <row r="1801" spans="12:16" x14ac:dyDescent="0.25">
      <c r="L1801" s="82"/>
      <c r="M1801" s="83"/>
      <c r="N1801" s="83"/>
      <c r="O1801" s="82"/>
      <c r="P1801" s="82"/>
    </row>
    <row r="1802" spans="12:16" x14ac:dyDescent="0.25">
      <c r="L1802" s="82"/>
      <c r="M1802" s="83"/>
      <c r="N1802" s="83"/>
      <c r="O1802" s="82"/>
      <c r="P1802" s="82"/>
    </row>
    <row r="1803" spans="12:16" x14ac:dyDescent="0.25">
      <c r="L1803" s="82"/>
      <c r="M1803" s="83"/>
      <c r="N1803" s="83"/>
      <c r="O1803" s="82"/>
      <c r="P1803" s="82"/>
    </row>
    <row r="1804" spans="12:16" x14ac:dyDescent="0.25">
      <c r="L1804" s="82"/>
      <c r="M1804" s="83"/>
      <c r="N1804" s="83"/>
      <c r="O1804" s="82"/>
      <c r="P1804" s="82"/>
    </row>
    <row r="1805" spans="12:16" x14ac:dyDescent="0.25">
      <c r="L1805" s="82"/>
      <c r="M1805" s="83"/>
      <c r="N1805" s="83"/>
      <c r="O1805" s="82"/>
      <c r="P1805" s="82"/>
    </row>
    <row r="1806" spans="12:16" x14ac:dyDescent="0.25">
      <c r="L1806" s="82"/>
      <c r="M1806" s="83"/>
      <c r="N1806" s="83"/>
      <c r="O1806" s="82"/>
      <c r="P1806" s="82"/>
    </row>
    <row r="1807" spans="12:16" x14ac:dyDescent="0.25">
      <c r="L1807" s="82"/>
      <c r="M1807" s="83"/>
      <c r="N1807" s="83"/>
      <c r="O1807" s="82"/>
      <c r="P1807" s="82"/>
    </row>
    <row r="1808" spans="12:16" x14ac:dyDescent="0.25">
      <c r="L1808" s="82"/>
      <c r="M1808" s="83"/>
      <c r="N1808" s="83"/>
      <c r="O1808" s="82"/>
      <c r="P1808" s="82"/>
    </row>
    <row r="1809" spans="12:16" x14ac:dyDescent="0.25">
      <c r="L1809" s="82"/>
      <c r="M1809" s="83"/>
      <c r="N1809" s="83"/>
      <c r="O1809" s="82"/>
      <c r="P1809" s="82"/>
    </row>
    <row r="1810" spans="12:16" x14ac:dyDescent="0.25">
      <c r="L1810" s="82"/>
      <c r="M1810" s="83"/>
      <c r="N1810" s="83"/>
      <c r="O1810" s="82"/>
      <c r="P1810" s="82"/>
    </row>
    <row r="1811" spans="12:16" x14ac:dyDescent="0.25">
      <c r="L1811" s="82"/>
      <c r="M1811" s="83"/>
      <c r="N1811" s="83"/>
      <c r="O1811" s="82"/>
      <c r="P1811" s="82"/>
    </row>
    <row r="1812" spans="12:16" x14ac:dyDescent="0.25">
      <c r="L1812" s="82"/>
      <c r="M1812" s="83"/>
      <c r="N1812" s="83"/>
      <c r="O1812" s="82"/>
      <c r="P1812" s="82"/>
    </row>
    <row r="1813" spans="12:16" x14ac:dyDescent="0.25">
      <c r="L1813" s="82"/>
      <c r="M1813" s="83"/>
      <c r="N1813" s="83"/>
      <c r="O1813" s="82"/>
      <c r="P1813" s="82"/>
    </row>
    <row r="1814" spans="12:16" x14ac:dyDescent="0.25">
      <c r="L1814" s="82"/>
      <c r="M1814" s="83"/>
      <c r="N1814" s="83"/>
      <c r="O1814" s="82"/>
      <c r="P1814" s="82"/>
    </row>
    <row r="1815" spans="12:16" x14ac:dyDescent="0.25">
      <c r="L1815" s="82"/>
      <c r="M1815" s="83"/>
      <c r="N1815" s="83"/>
      <c r="O1815" s="82"/>
      <c r="P1815" s="82"/>
    </row>
    <row r="1816" spans="12:16" x14ac:dyDescent="0.25">
      <c r="L1816" s="82"/>
      <c r="M1816" s="83"/>
      <c r="N1816" s="83"/>
      <c r="O1816" s="82"/>
      <c r="P1816" s="82"/>
    </row>
    <row r="1817" spans="12:16" x14ac:dyDescent="0.25">
      <c r="L1817" s="82"/>
      <c r="M1817" s="83"/>
      <c r="N1817" s="83"/>
      <c r="O1817" s="82"/>
      <c r="P1817" s="82"/>
    </row>
    <row r="1818" spans="12:16" x14ac:dyDescent="0.25">
      <c r="L1818" s="82"/>
      <c r="M1818" s="83"/>
      <c r="N1818" s="83"/>
      <c r="O1818" s="82"/>
      <c r="P1818" s="82"/>
    </row>
    <row r="1819" spans="12:16" x14ac:dyDescent="0.25">
      <c r="L1819" s="82"/>
      <c r="M1819" s="83"/>
      <c r="N1819" s="83"/>
      <c r="O1819" s="82"/>
      <c r="P1819" s="82"/>
    </row>
    <row r="1820" spans="12:16" x14ac:dyDescent="0.25">
      <c r="L1820" s="82"/>
      <c r="M1820" s="83"/>
      <c r="N1820" s="83"/>
      <c r="O1820" s="82"/>
      <c r="P1820" s="82"/>
    </row>
    <row r="1821" spans="12:16" x14ac:dyDescent="0.25">
      <c r="L1821" s="82"/>
      <c r="M1821" s="83"/>
      <c r="N1821" s="83"/>
      <c r="O1821" s="82"/>
      <c r="P1821" s="82"/>
    </row>
    <row r="1822" spans="12:16" x14ac:dyDescent="0.25">
      <c r="L1822" s="82"/>
      <c r="M1822" s="83"/>
      <c r="N1822" s="83"/>
      <c r="O1822" s="82"/>
      <c r="P1822" s="82"/>
    </row>
    <row r="1823" spans="12:16" x14ac:dyDescent="0.25">
      <c r="L1823" s="82"/>
      <c r="M1823" s="83"/>
      <c r="N1823" s="83"/>
      <c r="O1823" s="82"/>
      <c r="P1823" s="82"/>
    </row>
    <row r="1824" spans="12:16" x14ac:dyDescent="0.25">
      <c r="L1824" s="82"/>
      <c r="M1824" s="83"/>
      <c r="N1824" s="83"/>
      <c r="O1824" s="82"/>
      <c r="P1824" s="82"/>
    </row>
    <row r="1825" spans="12:16" x14ac:dyDescent="0.25">
      <c r="L1825" s="82"/>
      <c r="M1825" s="83"/>
      <c r="N1825" s="83"/>
      <c r="O1825" s="82"/>
      <c r="P1825" s="82"/>
    </row>
    <row r="1826" spans="12:16" x14ac:dyDescent="0.25">
      <c r="L1826" s="82"/>
      <c r="M1826" s="83"/>
      <c r="N1826" s="83"/>
      <c r="O1826" s="82"/>
      <c r="P1826" s="82"/>
    </row>
    <row r="1827" spans="12:16" x14ac:dyDescent="0.25">
      <c r="L1827" s="82"/>
      <c r="M1827" s="83"/>
      <c r="N1827" s="83"/>
      <c r="O1827" s="82"/>
      <c r="P1827" s="82"/>
    </row>
    <row r="1828" spans="12:16" x14ac:dyDescent="0.25">
      <c r="L1828" s="82"/>
      <c r="M1828" s="83"/>
      <c r="N1828" s="83"/>
      <c r="O1828" s="82"/>
      <c r="P1828" s="82"/>
    </row>
    <row r="1829" spans="12:16" x14ac:dyDescent="0.25">
      <c r="L1829" s="82"/>
      <c r="M1829" s="83"/>
      <c r="N1829" s="83"/>
      <c r="O1829" s="82"/>
      <c r="P1829" s="82"/>
    </row>
    <row r="1830" spans="12:16" x14ac:dyDescent="0.25">
      <c r="L1830" s="82"/>
      <c r="M1830" s="83"/>
      <c r="N1830" s="83"/>
      <c r="O1830" s="82"/>
      <c r="P1830" s="82"/>
    </row>
    <row r="1831" spans="12:16" x14ac:dyDescent="0.25">
      <c r="L1831" s="82"/>
      <c r="M1831" s="83"/>
      <c r="N1831" s="83"/>
      <c r="O1831" s="82"/>
      <c r="P1831" s="82"/>
    </row>
    <row r="1832" spans="12:16" x14ac:dyDescent="0.25">
      <c r="L1832" s="82"/>
      <c r="M1832" s="83"/>
      <c r="N1832" s="83"/>
      <c r="O1832" s="82"/>
      <c r="P1832" s="82"/>
    </row>
    <row r="1833" spans="12:16" x14ac:dyDescent="0.25">
      <c r="L1833" s="82"/>
      <c r="M1833" s="83"/>
      <c r="N1833" s="83"/>
      <c r="O1833" s="82"/>
      <c r="P1833" s="82"/>
    </row>
    <row r="1834" spans="12:16" x14ac:dyDescent="0.25">
      <c r="L1834" s="82"/>
      <c r="M1834" s="83"/>
      <c r="N1834" s="83"/>
      <c r="O1834" s="82"/>
      <c r="P1834" s="82"/>
    </row>
    <row r="1835" spans="12:16" x14ac:dyDescent="0.25">
      <c r="L1835" s="82"/>
      <c r="M1835" s="83"/>
      <c r="N1835" s="83"/>
      <c r="O1835" s="82"/>
      <c r="P1835" s="82"/>
    </row>
    <row r="1836" spans="12:16" x14ac:dyDescent="0.25">
      <c r="L1836" s="82"/>
      <c r="M1836" s="83"/>
      <c r="N1836" s="83"/>
      <c r="O1836" s="82"/>
      <c r="P1836" s="82"/>
    </row>
    <row r="1837" spans="12:16" x14ac:dyDescent="0.25">
      <c r="L1837" s="82"/>
      <c r="M1837" s="83"/>
      <c r="N1837" s="83"/>
      <c r="O1837" s="82"/>
      <c r="P1837" s="82"/>
    </row>
    <row r="1838" spans="12:16" x14ac:dyDescent="0.25">
      <c r="L1838" s="82"/>
      <c r="M1838" s="83"/>
      <c r="N1838" s="83"/>
      <c r="O1838" s="82"/>
      <c r="P1838" s="82"/>
    </row>
    <row r="1839" spans="12:16" x14ac:dyDescent="0.25">
      <c r="L1839" s="82"/>
      <c r="M1839" s="83"/>
      <c r="N1839" s="83"/>
      <c r="O1839" s="82"/>
      <c r="P1839" s="82"/>
    </row>
    <row r="1840" spans="12:16" x14ac:dyDescent="0.25">
      <c r="L1840" s="82"/>
      <c r="M1840" s="83"/>
      <c r="N1840" s="83"/>
      <c r="O1840" s="82"/>
      <c r="P1840" s="82"/>
    </row>
    <row r="1841" spans="12:16" x14ac:dyDescent="0.25">
      <c r="L1841" s="82"/>
      <c r="M1841" s="83"/>
      <c r="N1841" s="83"/>
      <c r="O1841" s="82"/>
      <c r="P1841" s="82"/>
    </row>
    <row r="1842" spans="12:16" x14ac:dyDescent="0.25">
      <c r="L1842" s="82"/>
      <c r="M1842" s="83"/>
      <c r="N1842" s="83"/>
      <c r="O1842" s="82"/>
      <c r="P1842" s="82"/>
    </row>
    <row r="1843" spans="12:16" x14ac:dyDescent="0.25">
      <c r="L1843" s="82"/>
      <c r="M1843" s="83"/>
      <c r="N1843" s="83"/>
      <c r="O1843" s="82"/>
      <c r="P1843" s="82"/>
    </row>
    <row r="1844" spans="12:16" x14ac:dyDescent="0.25">
      <c r="L1844" s="82"/>
      <c r="M1844" s="83"/>
      <c r="N1844" s="83"/>
      <c r="O1844" s="82"/>
      <c r="P1844" s="82"/>
    </row>
    <row r="1845" spans="12:16" x14ac:dyDescent="0.25">
      <c r="L1845" s="82"/>
      <c r="M1845" s="83"/>
      <c r="N1845" s="83"/>
      <c r="O1845" s="82"/>
      <c r="P1845" s="82"/>
    </row>
    <row r="1846" spans="12:16" x14ac:dyDescent="0.25">
      <c r="L1846" s="82"/>
      <c r="M1846" s="83"/>
      <c r="N1846" s="83"/>
      <c r="O1846" s="82"/>
      <c r="P1846" s="82"/>
    </row>
    <row r="1847" spans="12:16" x14ac:dyDescent="0.25">
      <c r="L1847" s="82"/>
      <c r="M1847" s="83"/>
      <c r="N1847" s="83"/>
      <c r="O1847" s="82"/>
      <c r="P1847" s="82"/>
    </row>
    <row r="1848" spans="12:16" x14ac:dyDescent="0.25">
      <c r="L1848" s="82"/>
      <c r="M1848" s="83"/>
      <c r="N1848" s="83"/>
      <c r="O1848" s="82"/>
      <c r="P1848" s="82"/>
    </row>
    <row r="1849" spans="12:16" x14ac:dyDescent="0.25">
      <c r="L1849" s="82"/>
      <c r="M1849" s="83"/>
      <c r="N1849" s="83"/>
      <c r="O1849" s="82"/>
      <c r="P1849" s="82"/>
    </row>
    <row r="1850" spans="12:16" x14ac:dyDescent="0.25">
      <c r="L1850" s="82"/>
      <c r="M1850" s="83"/>
      <c r="N1850" s="83"/>
      <c r="O1850" s="82"/>
      <c r="P1850" s="82"/>
    </row>
    <row r="1851" spans="12:16" x14ac:dyDescent="0.25">
      <c r="L1851" s="82"/>
      <c r="M1851" s="83"/>
      <c r="N1851" s="83"/>
      <c r="O1851" s="82"/>
      <c r="P1851" s="82"/>
    </row>
    <row r="1852" spans="12:16" x14ac:dyDescent="0.25">
      <c r="L1852" s="82"/>
      <c r="M1852" s="83"/>
      <c r="N1852" s="83"/>
      <c r="O1852" s="82"/>
      <c r="P1852" s="82"/>
    </row>
    <row r="1853" spans="12:16" x14ac:dyDescent="0.25">
      <c r="L1853" s="82"/>
      <c r="M1853" s="83"/>
      <c r="N1853" s="83"/>
      <c r="O1853" s="82"/>
      <c r="P1853" s="82"/>
    </row>
    <row r="1854" spans="12:16" x14ac:dyDescent="0.25">
      <c r="L1854" s="82"/>
      <c r="M1854" s="83"/>
      <c r="N1854" s="83"/>
      <c r="O1854" s="82"/>
      <c r="P1854" s="82"/>
    </row>
    <row r="1855" spans="12:16" x14ac:dyDescent="0.25">
      <c r="L1855" s="82"/>
      <c r="M1855" s="83"/>
      <c r="N1855" s="83"/>
      <c r="O1855" s="82"/>
      <c r="P1855" s="82"/>
    </row>
    <row r="1856" spans="12:16" x14ac:dyDescent="0.25">
      <c r="L1856" s="82"/>
      <c r="M1856" s="83"/>
      <c r="N1856" s="83"/>
      <c r="O1856" s="82"/>
      <c r="P1856" s="82"/>
    </row>
    <row r="1857" spans="12:16" x14ac:dyDescent="0.25">
      <c r="L1857" s="82"/>
      <c r="M1857" s="83"/>
      <c r="N1857" s="83"/>
      <c r="O1857" s="82"/>
      <c r="P1857" s="82"/>
    </row>
    <row r="1858" spans="12:16" x14ac:dyDescent="0.25">
      <c r="L1858" s="82"/>
      <c r="M1858" s="83"/>
      <c r="N1858" s="83"/>
      <c r="O1858" s="82"/>
      <c r="P1858" s="82"/>
    </row>
    <row r="1859" spans="12:16" x14ac:dyDescent="0.25">
      <c r="L1859" s="82"/>
      <c r="M1859" s="83"/>
      <c r="N1859" s="83"/>
      <c r="O1859" s="82"/>
      <c r="P1859" s="82"/>
    </row>
    <row r="1860" spans="12:16" x14ac:dyDescent="0.25">
      <c r="L1860" s="82"/>
      <c r="M1860" s="83"/>
      <c r="N1860" s="83"/>
      <c r="O1860" s="82"/>
      <c r="P1860" s="82"/>
    </row>
    <row r="1861" spans="12:16" x14ac:dyDescent="0.25">
      <c r="L1861" s="82"/>
      <c r="M1861" s="83"/>
      <c r="N1861" s="83"/>
      <c r="O1861" s="82"/>
      <c r="P1861" s="82"/>
    </row>
    <row r="1862" spans="12:16" x14ac:dyDescent="0.25">
      <c r="L1862" s="82"/>
      <c r="M1862" s="83"/>
      <c r="N1862" s="83"/>
      <c r="O1862" s="82"/>
      <c r="P1862" s="82"/>
    </row>
    <row r="1863" spans="12:16" x14ac:dyDescent="0.25">
      <c r="L1863" s="82"/>
      <c r="M1863" s="83"/>
      <c r="N1863" s="83"/>
      <c r="O1863" s="82"/>
      <c r="P1863" s="82"/>
    </row>
    <row r="1864" spans="12:16" x14ac:dyDescent="0.25">
      <c r="L1864" s="82"/>
      <c r="M1864" s="83"/>
      <c r="N1864" s="83"/>
      <c r="O1864" s="82"/>
      <c r="P1864" s="82"/>
    </row>
    <row r="1865" spans="12:16" x14ac:dyDescent="0.25">
      <c r="L1865" s="82"/>
      <c r="M1865" s="83"/>
      <c r="N1865" s="83"/>
      <c r="O1865" s="82"/>
      <c r="P1865" s="82"/>
    </row>
    <row r="1866" spans="12:16" x14ac:dyDescent="0.25">
      <c r="L1866" s="82"/>
      <c r="M1866" s="83"/>
      <c r="N1866" s="83"/>
      <c r="O1866" s="82"/>
      <c r="P1866" s="82"/>
    </row>
    <row r="1867" spans="12:16" x14ac:dyDescent="0.25">
      <c r="L1867" s="82"/>
      <c r="M1867" s="83"/>
      <c r="N1867" s="83"/>
      <c r="O1867" s="82"/>
      <c r="P1867" s="82"/>
    </row>
    <row r="1868" spans="12:16" x14ac:dyDescent="0.25">
      <c r="L1868" s="82"/>
      <c r="M1868" s="83"/>
      <c r="N1868" s="83"/>
      <c r="O1868" s="82"/>
      <c r="P1868" s="82"/>
    </row>
    <row r="1869" spans="12:16" x14ac:dyDescent="0.25">
      <c r="L1869" s="82"/>
      <c r="M1869" s="83"/>
      <c r="N1869" s="83"/>
      <c r="O1869" s="82"/>
      <c r="P1869" s="82"/>
    </row>
    <row r="1870" spans="12:16" x14ac:dyDescent="0.25">
      <c r="L1870" s="82"/>
      <c r="M1870" s="83"/>
      <c r="N1870" s="83"/>
      <c r="O1870" s="82"/>
      <c r="P1870" s="82"/>
    </row>
    <row r="1871" spans="12:16" x14ac:dyDescent="0.25">
      <c r="L1871" s="82"/>
      <c r="M1871" s="83"/>
      <c r="N1871" s="83"/>
      <c r="O1871" s="82"/>
      <c r="P1871" s="82"/>
    </row>
    <row r="1872" spans="12:16" x14ac:dyDescent="0.25">
      <c r="L1872" s="82"/>
      <c r="M1872" s="83"/>
      <c r="N1872" s="83"/>
      <c r="O1872" s="82"/>
      <c r="P1872" s="82"/>
    </row>
    <row r="1873" spans="12:16" x14ac:dyDescent="0.25">
      <c r="L1873" s="82"/>
      <c r="M1873" s="83"/>
      <c r="N1873" s="83"/>
      <c r="O1873" s="82"/>
      <c r="P1873" s="82"/>
    </row>
    <row r="1874" spans="12:16" x14ac:dyDescent="0.25">
      <c r="L1874" s="82"/>
      <c r="M1874" s="83"/>
      <c r="N1874" s="83"/>
      <c r="O1874" s="82"/>
      <c r="P1874" s="82"/>
    </row>
    <row r="1875" spans="12:16" x14ac:dyDescent="0.25">
      <c r="L1875" s="82"/>
      <c r="M1875" s="83"/>
      <c r="N1875" s="83"/>
      <c r="O1875" s="82"/>
      <c r="P1875" s="82"/>
    </row>
    <row r="1876" spans="12:16" x14ac:dyDescent="0.25">
      <c r="L1876" s="82"/>
      <c r="M1876" s="83"/>
      <c r="N1876" s="83"/>
      <c r="O1876" s="82"/>
      <c r="P1876" s="82"/>
    </row>
    <row r="1877" spans="12:16" x14ac:dyDescent="0.25">
      <c r="L1877" s="82"/>
      <c r="M1877" s="83"/>
      <c r="N1877" s="83"/>
      <c r="O1877" s="82"/>
      <c r="P1877" s="82"/>
    </row>
    <row r="1878" spans="12:16" x14ac:dyDescent="0.25">
      <c r="L1878" s="82"/>
      <c r="M1878" s="83"/>
      <c r="N1878" s="83"/>
      <c r="O1878" s="82"/>
      <c r="P1878" s="82"/>
    </row>
    <row r="1879" spans="12:16" x14ac:dyDescent="0.25">
      <c r="L1879" s="82"/>
      <c r="M1879" s="83"/>
      <c r="N1879" s="83"/>
      <c r="O1879" s="82"/>
      <c r="P1879" s="82"/>
    </row>
    <row r="1880" spans="12:16" x14ac:dyDescent="0.25">
      <c r="L1880" s="82"/>
      <c r="M1880" s="83"/>
      <c r="N1880" s="83"/>
      <c r="O1880" s="82"/>
      <c r="P1880" s="82"/>
    </row>
    <row r="1881" spans="12:16" x14ac:dyDescent="0.25">
      <c r="L1881" s="82"/>
      <c r="M1881" s="83"/>
      <c r="N1881" s="83"/>
      <c r="O1881" s="82"/>
      <c r="P1881" s="82"/>
    </row>
    <row r="1882" spans="12:16" x14ac:dyDescent="0.25">
      <c r="L1882" s="82"/>
      <c r="M1882" s="83"/>
      <c r="N1882" s="83"/>
      <c r="O1882" s="82"/>
      <c r="P1882" s="82"/>
    </row>
    <row r="1883" spans="12:16" x14ac:dyDescent="0.25">
      <c r="L1883" s="82"/>
      <c r="M1883" s="83"/>
      <c r="N1883" s="83"/>
      <c r="O1883" s="82"/>
      <c r="P1883" s="82"/>
    </row>
    <row r="1884" spans="12:16" x14ac:dyDescent="0.25">
      <c r="L1884" s="82"/>
      <c r="M1884" s="83"/>
      <c r="N1884" s="83"/>
      <c r="O1884" s="82"/>
      <c r="P1884" s="82"/>
    </row>
    <row r="1885" spans="12:16" x14ac:dyDescent="0.25">
      <c r="L1885" s="82"/>
      <c r="M1885" s="83"/>
      <c r="N1885" s="83"/>
      <c r="O1885" s="82"/>
      <c r="P1885" s="82"/>
    </row>
    <row r="1886" spans="12:16" x14ac:dyDescent="0.25">
      <c r="L1886" s="82"/>
      <c r="M1886" s="83"/>
      <c r="N1886" s="83"/>
      <c r="O1886" s="82"/>
      <c r="P1886" s="82"/>
    </row>
    <row r="1887" spans="12:16" x14ac:dyDescent="0.25">
      <c r="L1887" s="82"/>
      <c r="M1887" s="83"/>
      <c r="N1887" s="83"/>
      <c r="O1887" s="82"/>
      <c r="P1887" s="82"/>
    </row>
    <row r="1888" spans="12:16" x14ac:dyDescent="0.25">
      <c r="L1888" s="82"/>
      <c r="M1888" s="83"/>
      <c r="N1888" s="83"/>
      <c r="O1888" s="82"/>
      <c r="P1888" s="82"/>
    </row>
    <row r="1889" spans="12:16" x14ac:dyDescent="0.25">
      <c r="L1889" s="82"/>
      <c r="M1889" s="83"/>
      <c r="N1889" s="83"/>
      <c r="O1889" s="82"/>
      <c r="P1889" s="82"/>
    </row>
    <row r="1890" spans="12:16" x14ac:dyDescent="0.25">
      <c r="L1890" s="82"/>
      <c r="M1890" s="83"/>
      <c r="N1890" s="83"/>
      <c r="O1890" s="82"/>
      <c r="P1890" s="82"/>
    </row>
    <row r="1891" spans="12:16" x14ac:dyDescent="0.25">
      <c r="L1891" s="82"/>
      <c r="M1891" s="83"/>
      <c r="N1891" s="83"/>
      <c r="O1891" s="82"/>
      <c r="P1891" s="82"/>
    </row>
    <row r="1892" spans="12:16" x14ac:dyDescent="0.25">
      <c r="L1892" s="82"/>
      <c r="M1892" s="83"/>
      <c r="N1892" s="83"/>
      <c r="O1892" s="82"/>
      <c r="P1892" s="82"/>
    </row>
    <row r="1893" spans="12:16" x14ac:dyDescent="0.25">
      <c r="L1893" s="82"/>
      <c r="M1893" s="83"/>
      <c r="N1893" s="83"/>
      <c r="O1893" s="82"/>
      <c r="P1893" s="82"/>
    </row>
    <row r="1894" spans="12:16" x14ac:dyDescent="0.25">
      <c r="L1894" s="82"/>
      <c r="M1894" s="83"/>
      <c r="N1894" s="83"/>
      <c r="O1894" s="82"/>
      <c r="P1894" s="82"/>
    </row>
    <row r="1895" spans="12:16" x14ac:dyDescent="0.25">
      <c r="L1895" s="82"/>
      <c r="M1895" s="83"/>
      <c r="N1895" s="83"/>
      <c r="O1895" s="82"/>
      <c r="P1895" s="82"/>
    </row>
    <row r="1896" spans="12:16" x14ac:dyDescent="0.25">
      <c r="L1896" s="82"/>
      <c r="M1896" s="83"/>
      <c r="N1896" s="83"/>
      <c r="O1896" s="82"/>
      <c r="P1896" s="82"/>
    </row>
    <row r="1897" spans="12:16" x14ac:dyDescent="0.25">
      <c r="L1897" s="82"/>
      <c r="M1897" s="83"/>
      <c r="N1897" s="83"/>
      <c r="O1897" s="82"/>
      <c r="P1897" s="82"/>
    </row>
    <row r="1898" spans="12:16" x14ac:dyDescent="0.25">
      <c r="L1898" s="82"/>
      <c r="M1898" s="83"/>
      <c r="N1898" s="83"/>
      <c r="O1898" s="82"/>
      <c r="P1898" s="82"/>
    </row>
    <row r="1899" spans="12:16" x14ac:dyDescent="0.25">
      <c r="L1899" s="82"/>
      <c r="M1899" s="83"/>
      <c r="N1899" s="83"/>
      <c r="O1899" s="82"/>
      <c r="P1899" s="82"/>
    </row>
    <row r="1900" spans="12:16" x14ac:dyDescent="0.25">
      <c r="L1900" s="82"/>
      <c r="M1900" s="83"/>
      <c r="N1900" s="83"/>
      <c r="O1900" s="82"/>
      <c r="P1900" s="82"/>
    </row>
    <row r="1901" spans="12:16" x14ac:dyDescent="0.25">
      <c r="L1901" s="82"/>
      <c r="M1901" s="83"/>
      <c r="N1901" s="83"/>
      <c r="O1901" s="82"/>
      <c r="P1901" s="82"/>
    </row>
    <row r="1902" spans="12:16" x14ac:dyDescent="0.25">
      <c r="L1902" s="82"/>
      <c r="M1902" s="83"/>
      <c r="N1902" s="83"/>
      <c r="O1902" s="82"/>
      <c r="P1902" s="82"/>
    </row>
    <row r="1903" spans="12:16" x14ac:dyDescent="0.25">
      <c r="L1903" s="82"/>
      <c r="M1903" s="83"/>
      <c r="N1903" s="83"/>
      <c r="O1903" s="82"/>
      <c r="P1903" s="82"/>
    </row>
    <row r="1904" spans="12:16" x14ac:dyDescent="0.25">
      <c r="L1904" s="82"/>
      <c r="M1904" s="83"/>
      <c r="N1904" s="83"/>
      <c r="O1904" s="82"/>
      <c r="P1904" s="82"/>
    </row>
    <row r="1905" spans="12:16" x14ac:dyDescent="0.25">
      <c r="L1905" s="82"/>
      <c r="M1905" s="83"/>
      <c r="N1905" s="83"/>
      <c r="O1905" s="82"/>
      <c r="P1905" s="82"/>
    </row>
    <row r="1906" spans="12:16" x14ac:dyDescent="0.25">
      <c r="L1906" s="82"/>
      <c r="M1906" s="83"/>
      <c r="N1906" s="83"/>
      <c r="O1906" s="82"/>
      <c r="P1906" s="82"/>
    </row>
    <row r="1907" spans="12:16" x14ac:dyDescent="0.25">
      <c r="L1907" s="82"/>
      <c r="M1907" s="83"/>
      <c r="N1907" s="83"/>
      <c r="O1907" s="82"/>
      <c r="P1907" s="82"/>
    </row>
    <row r="1908" spans="12:16" x14ac:dyDescent="0.25">
      <c r="L1908" s="82"/>
      <c r="M1908" s="83"/>
      <c r="N1908" s="83"/>
      <c r="O1908" s="82"/>
      <c r="P1908" s="82"/>
    </row>
    <row r="1909" spans="12:16" x14ac:dyDescent="0.25">
      <c r="L1909" s="82"/>
      <c r="M1909" s="83"/>
      <c r="N1909" s="83"/>
      <c r="O1909" s="82"/>
      <c r="P1909" s="82"/>
    </row>
    <row r="1910" spans="12:16" x14ac:dyDescent="0.25">
      <c r="L1910" s="82"/>
      <c r="M1910" s="83"/>
      <c r="N1910" s="83"/>
      <c r="O1910" s="82"/>
      <c r="P1910" s="82"/>
    </row>
    <row r="1911" spans="12:16" x14ac:dyDescent="0.25">
      <c r="L1911" s="82"/>
      <c r="M1911" s="83"/>
      <c r="N1911" s="83"/>
      <c r="O1911" s="82"/>
      <c r="P1911" s="82"/>
    </row>
    <row r="1912" spans="12:16" x14ac:dyDescent="0.25">
      <c r="L1912" s="82"/>
      <c r="M1912" s="83"/>
      <c r="N1912" s="83"/>
      <c r="O1912" s="82"/>
      <c r="P1912" s="82"/>
    </row>
    <row r="1913" spans="12:16" x14ac:dyDescent="0.25">
      <c r="L1913" s="82"/>
      <c r="M1913" s="83"/>
      <c r="N1913" s="83"/>
      <c r="O1913" s="82"/>
      <c r="P1913" s="82"/>
    </row>
    <row r="1914" spans="12:16" x14ac:dyDescent="0.25">
      <c r="L1914" s="82"/>
      <c r="M1914" s="83"/>
      <c r="N1914" s="83"/>
      <c r="O1914" s="82"/>
      <c r="P1914" s="82"/>
    </row>
    <row r="1915" spans="12:16" x14ac:dyDescent="0.25">
      <c r="L1915" s="82"/>
      <c r="M1915" s="83"/>
      <c r="N1915" s="83"/>
      <c r="O1915" s="82"/>
      <c r="P1915" s="82"/>
    </row>
    <row r="1916" spans="12:16" x14ac:dyDescent="0.25">
      <c r="L1916" s="82"/>
      <c r="M1916" s="83"/>
      <c r="N1916" s="83"/>
      <c r="O1916" s="82"/>
      <c r="P1916" s="82"/>
    </row>
    <row r="1917" spans="12:16" x14ac:dyDescent="0.25">
      <c r="L1917" s="82"/>
      <c r="M1917" s="83"/>
      <c r="N1917" s="83"/>
      <c r="O1917" s="82"/>
      <c r="P1917" s="82"/>
    </row>
    <row r="1918" spans="12:16" x14ac:dyDescent="0.25">
      <c r="L1918" s="82"/>
      <c r="M1918" s="83"/>
      <c r="N1918" s="83"/>
      <c r="O1918" s="82"/>
      <c r="P1918" s="82"/>
    </row>
    <row r="1919" spans="12:16" x14ac:dyDescent="0.25">
      <c r="L1919" s="82"/>
      <c r="M1919" s="83"/>
      <c r="N1919" s="83"/>
      <c r="O1919" s="82"/>
      <c r="P1919" s="82"/>
    </row>
    <row r="1920" spans="12:16" x14ac:dyDescent="0.25">
      <c r="L1920" s="82"/>
      <c r="M1920" s="83"/>
      <c r="N1920" s="83"/>
      <c r="O1920" s="82"/>
      <c r="P1920" s="82"/>
    </row>
    <row r="1921" spans="12:16" x14ac:dyDescent="0.25">
      <c r="L1921" s="82"/>
      <c r="M1921" s="83"/>
      <c r="N1921" s="83"/>
      <c r="O1921" s="82"/>
      <c r="P1921" s="82"/>
    </row>
    <row r="1922" spans="12:16" x14ac:dyDescent="0.25">
      <c r="L1922" s="82"/>
      <c r="M1922" s="83"/>
      <c r="N1922" s="83"/>
      <c r="O1922" s="82"/>
      <c r="P1922" s="82"/>
    </row>
    <row r="1923" spans="12:16" x14ac:dyDescent="0.25">
      <c r="L1923" s="82"/>
      <c r="M1923" s="83"/>
      <c r="N1923" s="83"/>
      <c r="O1923" s="82"/>
      <c r="P1923" s="82"/>
    </row>
    <row r="1924" spans="12:16" x14ac:dyDescent="0.25">
      <c r="L1924" s="82"/>
      <c r="M1924" s="83"/>
      <c r="N1924" s="83"/>
      <c r="O1924" s="82"/>
      <c r="P1924" s="82"/>
    </row>
    <row r="1925" spans="12:16" x14ac:dyDescent="0.25">
      <c r="L1925" s="82"/>
      <c r="M1925" s="83"/>
      <c r="N1925" s="83"/>
      <c r="O1925" s="82"/>
      <c r="P1925" s="82"/>
    </row>
    <row r="1926" spans="12:16" x14ac:dyDescent="0.25">
      <c r="L1926" s="82"/>
      <c r="M1926" s="83"/>
      <c r="N1926" s="83"/>
      <c r="O1926" s="82"/>
      <c r="P1926" s="82"/>
    </row>
    <row r="1927" spans="12:16" x14ac:dyDescent="0.25">
      <c r="L1927" s="82"/>
      <c r="M1927" s="83"/>
      <c r="N1927" s="83"/>
      <c r="O1927" s="82"/>
      <c r="P1927" s="82"/>
    </row>
    <row r="1928" spans="12:16" x14ac:dyDescent="0.25">
      <c r="L1928" s="82"/>
      <c r="M1928" s="83"/>
      <c r="N1928" s="83"/>
      <c r="O1928" s="82"/>
      <c r="P1928" s="82"/>
    </row>
    <row r="1929" spans="12:16" x14ac:dyDescent="0.25">
      <c r="L1929" s="82"/>
      <c r="M1929" s="83"/>
      <c r="N1929" s="83"/>
      <c r="O1929" s="82"/>
      <c r="P1929" s="82"/>
    </row>
    <row r="1930" spans="12:16" x14ac:dyDescent="0.25">
      <c r="L1930" s="82"/>
      <c r="M1930" s="83"/>
      <c r="N1930" s="83"/>
      <c r="O1930" s="82"/>
      <c r="P1930" s="82"/>
    </row>
    <row r="1931" spans="12:16" x14ac:dyDescent="0.25">
      <c r="L1931" s="82"/>
      <c r="M1931" s="83"/>
      <c r="N1931" s="83"/>
      <c r="O1931" s="82"/>
      <c r="P1931" s="82"/>
    </row>
    <row r="1932" spans="12:16" x14ac:dyDescent="0.25">
      <c r="L1932" s="82"/>
      <c r="M1932" s="83"/>
      <c r="N1932" s="83"/>
      <c r="O1932" s="82"/>
      <c r="P1932" s="82"/>
    </row>
    <row r="1933" spans="12:16" x14ac:dyDescent="0.25">
      <c r="L1933" s="82"/>
      <c r="M1933" s="83"/>
      <c r="N1933" s="83"/>
      <c r="O1933" s="82"/>
      <c r="P1933" s="82"/>
    </row>
    <row r="1934" spans="12:16" x14ac:dyDescent="0.25">
      <c r="L1934" s="82"/>
      <c r="M1934" s="83"/>
      <c r="N1934" s="83"/>
      <c r="O1934" s="82"/>
      <c r="P1934" s="82"/>
    </row>
    <row r="1935" spans="12:16" x14ac:dyDescent="0.25">
      <c r="L1935" s="82"/>
      <c r="M1935" s="83"/>
      <c r="N1935" s="83"/>
      <c r="O1935" s="82"/>
      <c r="P1935" s="82"/>
    </row>
    <row r="1936" spans="12:16" x14ac:dyDescent="0.25">
      <c r="L1936" s="82"/>
      <c r="M1936" s="83"/>
      <c r="N1936" s="83"/>
      <c r="O1936" s="82"/>
      <c r="P1936" s="82"/>
    </row>
    <row r="1937" spans="12:16" x14ac:dyDescent="0.25">
      <c r="L1937" s="82"/>
      <c r="M1937" s="83"/>
      <c r="N1937" s="83"/>
      <c r="O1937" s="82"/>
      <c r="P1937" s="82"/>
    </row>
    <row r="1938" spans="12:16" x14ac:dyDescent="0.25">
      <c r="L1938" s="82"/>
      <c r="M1938" s="83"/>
      <c r="N1938" s="83"/>
      <c r="O1938" s="82"/>
      <c r="P1938" s="82"/>
    </row>
    <row r="1939" spans="12:16" x14ac:dyDescent="0.25">
      <c r="L1939" s="82"/>
      <c r="M1939" s="83"/>
      <c r="N1939" s="83"/>
      <c r="O1939" s="82"/>
      <c r="P1939" s="82"/>
    </row>
    <row r="1940" spans="12:16" x14ac:dyDescent="0.25">
      <c r="L1940" s="82"/>
      <c r="M1940" s="83"/>
      <c r="N1940" s="83"/>
      <c r="O1940" s="82"/>
      <c r="P1940" s="82"/>
    </row>
    <row r="1941" spans="12:16" x14ac:dyDescent="0.25">
      <c r="L1941" s="82"/>
      <c r="M1941" s="83"/>
      <c r="N1941" s="83"/>
      <c r="O1941" s="82"/>
      <c r="P1941" s="82"/>
    </row>
    <row r="1942" spans="12:16" x14ac:dyDescent="0.25">
      <c r="L1942" s="82"/>
      <c r="M1942" s="83"/>
      <c r="N1942" s="83"/>
      <c r="O1942" s="82"/>
      <c r="P1942" s="82"/>
    </row>
    <row r="1943" spans="12:16" x14ac:dyDescent="0.25">
      <c r="L1943" s="82"/>
      <c r="M1943" s="83"/>
      <c r="N1943" s="83"/>
      <c r="O1943" s="82"/>
      <c r="P1943" s="82"/>
    </row>
    <row r="1944" spans="12:16" x14ac:dyDescent="0.25">
      <c r="L1944" s="82"/>
      <c r="M1944" s="83"/>
      <c r="N1944" s="83"/>
      <c r="O1944" s="82"/>
      <c r="P1944" s="82"/>
    </row>
    <row r="1945" spans="12:16" x14ac:dyDescent="0.25">
      <c r="L1945" s="82"/>
      <c r="M1945" s="83"/>
      <c r="N1945" s="83"/>
      <c r="O1945" s="82"/>
      <c r="P1945" s="82"/>
    </row>
    <row r="1946" spans="12:16" x14ac:dyDescent="0.25">
      <c r="L1946" s="82"/>
      <c r="M1946" s="83"/>
      <c r="N1946" s="83"/>
      <c r="O1946" s="82"/>
      <c r="P1946" s="82"/>
    </row>
    <row r="1947" spans="12:16" x14ac:dyDescent="0.25">
      <c r="L1947" s="82"/>
      <c r="M1947" s="83"/>
      <c r="N1947" s="83"/>
      <c r="O1947" s="82"/>
      <c r="P1947" s="82"/>
    </row>
    <row r="1948" spans="12:16" x14ac:dyDescent="0.25">
      <c r="L1948" s="82"/>
      <c r="M1948" s="83"/>
      <c r="N1948" s="83"/>
      <c r="O1948" s="82"/>
      <c r="P1948" s="82"/>
    </row>
    <row r="1949" spans="12:16" x14ac:dyDescent="0.25">
      <c r="L1949" s="82"/>
      <c r="M1949" s="83"/>
      <c r="N1949" s="83"/>
      <c r="O1949" s="82"/>
      <c r="P1949" s="82"/>
    </row>
    <row r="1950" spans="12:16" x14ac:dyDescent="0.25">
      <c r="L1950" s="82"/>
      <c r="M1950" s="83"/>
      <c r="N1950" s="83"/>
      <c r="O1950" s="82"/>
      <c r="P1950" s="82"/>
    </row>
    <row r="1951" spans="12:16" x14ac:dyDescent="0.25">
      <c r="L1951" s="82"/>
      <c r="M1951" s="83"/>
      <c r="N1951" s="83"/>
      <c r="O1951" s="82"/>
      <c r="P1951" s="82"/>
    </row>
    <row r="1952" spans="12:16" x14ac:dyDescent="0.25">
      <c r="L1952" s="82"/>
      <c r="M1952" s="83"/>
      <c r="N1952" s="83"/>
      <c r="O1952" s="82"/>
      <c r="P1952" s="82"/>
    </row>
    <row r="1953" spans="12:16" x14ac:dyDescent="0.25">
      <c r="L1953" s="82"/>
      <c r="M1953" s="83"/>
      <c r="N1953" s="83"/>
      <c r="O1953" s="82"/>
      <c r="P1953" s="82"/>
    </row>
    <row r="1954" spans="12:16" x14ac:dyDescent="0.25">
      <c r="L1954" s="82"/>
      <c r="M1954" s="83"/>
      <c r="N1954" s="83"/>
      <c r="O1954" s="82"/>
      <c r="P1954" s="82"/>
    </row>
    <row r="1955" spans="12:16" x14ac:dyDescent="0.25">
      <c r="L1955" s="82"/>
      <c r="M1955" s="83"/>
      <c r="N1955" s="83"/>
      <c r="O1955" s="82"/>
      <c r="P1955" s="82"/>
    </row>
    <row r="1956" spans="12:16" x14ac:dyDescent="0.25">
      <c r="L1956" s="82"/>
      <c r="M1956" s="83"/>
      <c r="N1956" s="83"/>
      <c r="O1956" s="82"/>
      <c r="P1956" s="82"/>
    </row>
    <row r="1957" spans="12:16" x14ac:dyDescent="0.25">
      <c r="L1957" s="82"/>
      <c r="M1957" s="83"/>
      <c r="N1957" s="83"/>
      <c r="O1957" s="82"/>
      <c r="P1957" s="82"/>
    </row>
    <row r="1958" spans="12:16" x14ac:dyDescent="0.25">
      <c r="L1958" s="82"/>
      <c r="M1958" s="83"/>
      <c r="N1958" s="83"/>
      <c r="O1958" s="82"/>
      <c r="P1958" s="82"/>
    </row>
    <row r="1959" spans="12:16" x14ac:dyDescent="0.25">
      <c r="L1959" s="82"/>
      <c r="M1959" s="83"/>
      <c r="N1959" s="83"/>
      <c r="O1959" s="82"/>
      <c r="P1959" s="82"/>
    </row>
    <row r="1960" spans="12:16" x14ac:dyDescent="0.25">
      <c r="L1960" s="82"/>
      <c r="M1960" s="83"/>
      <c r="N1960" s="83"/>
      <c r="O1960" s="82"/>
      <c r="P1960" s="82"/>
    </row>
    <row r="1961" spans="12:16" x14ac:dyDescent="0.25">
      <c r="L1961" s="82"/>
      <c r="M1961" s="83"/>
      <c r="N1961" s="83"/>
      <c r="O1961" s="82"/>
      <c r="P1961" s="82"/>
    </row>
    <row r="1962" spans="12:16" x14ac:dyDescent="0.25">
      <c r="L1962" s="82"/>
      <c r="M1962" s="83"/>
      <c r="N1962" s="83"/>
      <c r="O1962" s="82"/>
      <c r="P1962" s="82"/>
    </row>
    <row r="1963" spans="12:16" x14ac:dyDescent="0.25">
      <c r="L1963" s="82"/>
      <c r="M1963" s="83"/>
      <c r="N1963" s="83"/>
      <c r="O1963" s="82"/>
      <c r="P1963" s="82"/>
    </row>
    <row r="1964" spans="12:16" x14ac:dyDescent="0.25">
      <c r="L1964" s="82"/>
      <c r="M1964" s="83"/>
      <c r="N1964" s="83"/>
      <c r="O1964" s="82"/>
      <c r="P1964" s="82"/>
    </row>
    <row r="1965" spans="12:16" x14ac:dyDescent="0.25">
      <c r="L1965" s="82"/>
      <c r="M1965" s="83"/>
      <c r="N1965" s="83"/>
      <c r="O1965" s="82"/>
      <c r="P1965" s="82"/>
    </row>
    <row r="1966" spans="12:16" x14ac:dyDescent="0.25">
      <c r="L1966" s="82"/>
      <c r="M1966" s="83"/>
      <c r="N1966" s="83"/>
      <c r="O1966" s="82"/>
      <c r="P1966" s="82"/>
    </row>
    <row r="1967" spans="12:16" x14ac:dyDescent="0.25">
      <c r="L1967" s="82"/>
      <c r="M1967" s="83"/>
      <c r="N1967" s="83"/>
      <c r="O1967" s="82"/>
      <c r="P1967" s="82"/>
    </row>
    <row r="1968" spans="12:16" x14ac:dyDescent="0.25">
      <c r="L1968" s="82"/>
      <c r="M1968" s="83"/>
      <c r="N1968" s="83"/>
      <c r="O1968" s="82"/>
      <c r="P1968" s="82"/>
    </row>
    <row r="1969" spans="12:16" x14ac:dyDescent="0.25">
      <c r="L1969" s="82"/>
      <c r="M1969" s="83"/>
      <c r="N1969" s="83"/>
      <c r="O1969" s="82"/>
      <c r="P1969" s="82"/>
    </row>
    <row r="1970" spans="12:16" x14ac:dyDescent="0.25">
      <c r="L1970" s="82"/>
      <c r="M1970" s="83"/>
      <c r="N1970" s="83"/>
      <c r="O1970" s="82"/>
      <c r="P1970" s="82"/>
    </row>
    <row r="1971" spans="12:16" x14ac:dyDescent="0.25">
      <c r="L1971" s="82"/>
      <c r="M1971" s="83"/>
      <c r="N1971" s="83"/>
      <c r="O1971" s="82"/>
      <c r="P1971" s="82"/>
    </row>
    <row r="1972" spans="12:16" x14ac:dyDescent="0.25">
      <c r="L1972" s="82"/>
      <c r="M1972" s="83"/>
      <c r="N1972" s="83"/>
      <c r="O1972" s="82"/>
      <c r="P1972" s="82"/>
    </row>
    <row r="1973" spans="12:16" x14ac:dyDescent="0.25">
      <c r="L1973" s="82"/>
      <c r="M1973" s="83"/>
      <c r="N1973" s="83"/>
      <c r="O1973" s="82"/>
      <c r="P1973" s="82"/>
    </row>
    <row r="1974" spans="12:16" x14ac:dyDescent="0.25">
      <c r="L1974" s="82"/>
      <c r="M1974" s="83"/>
      <c r="N1974" s="83"/>
      <c r="O1974" s="82"/>
      <c r="P1974" s="82"/>
    </row>
    <row r="1975" spans="12:16" x14ac:dyDescent="0.25">
      <c r="L1975" s="82"/>
      <c r="M1975" s="83"/>
      <c r="N1975" s="83"/>
      <c r="O1975" s="82"/>
      <c r="P1975" s="82"/>
    </row>
    <row r="1976" spans="12:16" x14ac:dyDescent="0.25">
      <c r="L1976" s="82"/>
      <c r="M1976" s="83"/>
      <c r="N1976" s="83"/>
      <c r="O1976" s="82"/>
      <c r="P1976" s="82"/>
    </row>
    <row r="1977" spans="12:16" x14ac:dyDescent="0.25">
      <c r="L1977" s="82"/>
      <c r="M1977" s="83"/>
      <c r="N1977" s="83"/>
      <c r="O1977" s="82"/>
      <c r="P1977" s="82"/>
    </row>
    <row r="1978" spans="12:16" x14ac:dyDescent="0.25">
      <c r="L1978" s="82"/>
      <c r="M1978" s="83"/>
      <c r="N1978" s="83"/>
      <c r="O1978" s="82"/>
      <c r="P1978" s="82"/>
    </row>
    <row r="1979" spans="12:16" x14ac:dyDescent="0.25">
      <c r="L1979" s="82"/>
      <c r="M1979" s="83"/>
      <c r="N1979" s="83"/>
      <c r="O1979" s="82"/>
      <c r="P1979" s="82"/>
    </row>
    <row r="1980" spans="12:16" x14ac:dyDescent="0.25">
      <c r="L1980" s="82"/>
      <c r="M1980" s="83"/>
      <c r="N1980" s="83"/>
      <c r="O1980" s="82"/>
      <c r="P1980" s="82"/>
    </row>
    <row r="1981" spans="12:16" x14ac:dyDescent="0.25">
      <c r="L1981" s="82"/>
      <c r="M1981" s="83"/>
      <c r="N1981" s="83"/>
      <c r="O1981" s="82"/>
      <c r="P1981" s="82"/>
    </row>
    <row r="1982" spans="12:16" x14ac:dyDescent="0.25">
      <c r="L1982" s="82"/>
      <c r="M1982" s="83"/>
      <c r="N1982" s="83"/>
      <c r="O1982" s="82"/>
      <c r="P1982" s="82"/>
    </row>
    <row r="1983" spans="12:16" x14ac:dyDescent="0.25">
      <c r="L1983" s="82"/>
      <c r="M1983" s="83"/>
      <c r="N1983" s="83"/>
      <c r="O1983" s="82"/>
      <c r="P1983" s="82"/>
    </row>
    <row r="1984" spans="12:16" x14ac:dyDescent="0.25">
      <c r="L1984" s="82"/>
      <c r="M1984" s="83"/>
      <c r="N1984" s="83"/>
      <c r="O1984" s="82"/>
      <c r="P1984" s="82"/>
    </row>
    <row r="1985" spans="12:16" x14ac:dyDescent="0.25">
      <c r="L1985" s="82"/>
      <c r="M1985" s="83"/>
      <c r="N1985" s="83"/>
      <c r="O1985" s="82"/>
      <c r="P1985" s="82"/>
    </row>
    <row r="1986" spans="12:16" x14ac:dyDescent="0.25">
      <c r="L1986" s="82"/>
      <c r="M1986" s="83"/>
      <c r="N1986" s="83"/>
      <c r="O1986" s="82"/>
      <c r="P1986" s="82"/>
    </row>
    <row r="1987" spans="12:16" x14ac:dyDescent="0.25">
      <c r="L1987" s="82"/>
      <c r="M1987" s="83"/>
      <c r="N1987" s="83"/>
      <c r="O1987" s="82"/>
      <c r="P1987" s="82"/>
    </row>
    <row r="1988" spans="12:16" x14ac:dyDescent="0.25">
      <c r="L1988" s="82"/>
      <c r="M1988" s="83"/>
      <c r="N1988" s="83"/>
      <c r="O1988" s="82"/>
      <c r="P1988" s="82"/>
    </row>
    <row r="1989" spans="12:16" x14ac:dyDescent="0.25">
      <c r="L1989" s="82"/>
      <c r="M1989" s="83"/>
      <c r="N1989" s="83"/>
      <c r="O1989" s="82"/>
      <c r="P1989" s="82"/>
    </row>
    <row r="1990" spans="12:16" x14ac:dyDescent="0.25">
      <c r="L1990" s="82"/>
      <c r="M1990" s="83"/>
      <c r="N1990" s="83"/>
      <c r="O1990" s="82"/>
      <c r="P1990" s="82"/>
    </row>
    <row r="1991" spans="12:16" x14ac:dyDescent="0.25">
      <c r="L1991" s="82"/>
      <c r="M1991" s="83"/>
      <c r="N1991" s="83"/>
      <c r="O1991" s="82"/>
      <c r="P1991" s="82"/>
    </row>
    <row r="1992" spans="12:16" x14ac:dyDescent="0.25">
      <c r="L1992" s="82"/>
      <c r="M1992" s="83"/>
      <c r="N1992" s="83"/>
      <c r="O1992" s="82"/>
      <c r="P1992" s="82"/>
    </row>
    <row r="1993" spans="12:16" x14ac:dyDescent="0.25">
      <c r="L1993" s="82"/>
      <c r="M1993" s="83"/>
      <c r="N1993" s="83"/>
      <c r="O1993" s="82"/>
      <c r="P1993" s="82"/>
    </row>
    <row r="1994" spans="12:16" x14ac:dyDescent="0.25">
      <c r="L1994" s="82"/>
      <c r="M1994" s="83"/>
      <c r="N1994" s="83"/>
      <c r="O1994" s="82"/>
      <c r="P1994" s="82"/>
    </row>
    <row r="1995" spans="12:16" x14ac:dyDescent="0.25">
      <c r="L1995" s="82"/>
      <c r="M1995" s="83"/>
      <c r="N1995" s="83"/>
      <c r="O1995" s="82"/>
      <c r="P1995" s="82"/>
    </row>
    <row r="1996" spans="12:16" x14ac:dyDescent="0.25">
      <c r="L1996" s="82"/>
      <c r="M1996" s="83"/>
      <c r="N1996" s="83"/>
      <c r="O1996" s="82"/>
      <c r="P1996" s="82"/>
    </row>
    <row r="1997" spans="12:16" x14ac:dyDescent="0.25">
      <c r="L1997" s="82"/>
      <c r="M1997" s="83"/>
      <c r="N1997" s="83"/>
      <c r="O1997" s="82"/>
      <c r="P1997" s="82"/>
    </row>
    <row r="1998" spans="12:16" x14ac:dyDescent="0.25">
      <c r="L1998" s="82"/>
      <c r="M1998" s="83"/>
      <c r="N1998" s="83"/>
      <c r="O1998" s="82"/>
      <c r="P1998" s="82"/>
    </row>
    <row r="1999" spans="12:16" x14ac:dyDescent="0.25">
      <c r="L1999" s="82"/>
      <c r="M1999" s="83"/>
      <c r="N1999" s="83"/>
      <c r="O1999" s="82"/>
      <c r="P1999" s="82"/>
    </row>
    <row r="2000" spans="12:16" x14ac:dyDescent="0.25">
      <c r="L2000" s="82"/>
      <c r="M2000" s="83"/>
      <c r="N2000" s="83"/>
      <c r="O2000" s="82"/>
      <c r="P2000" s="82"/>
    </row>
    <row r="2001" spans="12:16" x14ac:dyDescent="0.25">
      <c r="L2001" s="82"/>
      <c r="M2001" s="83"/>
      <c r="N2001" s="83"/>
      <c r="O2001" s="82"/>
      <c r="P2001" s="82"/>
    </row>
    <row r="2002" spans="12:16" x14ac:dyDescent="0.25">
      <c r="L2002" s="82"/>
      <c r="M2002" s="83"/>
      <c r="N2002" s="83"/>
      <c r="O2002" s="82"/>
      <c r="P2002" s="82"/>
    </row>
    <row r="2003" spans="12:16" x14ac:dyDescent="0.25">
      <c r="L2003" s="82"/>
      <c r="M2003" s="83"/>
      <c r="N2003" s="83"/>
      <c r="O2003" s="82"/>
      <c r="P2003" s="82"/>
    </row>
    <row r="2004" spans="12:16" x14ac:dyDescent="0.25">
      <c r="L2004" s="82"/>
      <c r="M2004" s="83"/>
      <c r="N2004" s="83"/>
      <c r="O2004" s="82"/>
      <c r="P2004" s="82"/>
    </row>
    <row r="2005" spans="12:16" x14ac:dyDescent="0.25">
      <c r="L2005" s="82"/>
      <c r="M2005" s="83"/>
      <c r="N2005" s="83"/>
      <c r="O2005" s="82"/>
      <c r="P2005" s="82"/>
    </row>
    <row r="2006" spans="12:16" x14ac:dyDescent="0.25">
      <c r="L2006" s="82"/>
      <c r="M2006" s="83"/>
      <c r="N2006" s="83"/>
      <c r="O2006" s="82"/>
      <c r="P2006" s="82"/>
    </row>
    <row r="2007" spans="12:16" x14ac:dyDescent="0.25">
      <c r="L2007" s="82"/>
      <c r="M2007" s="83"/>
      <c r="N2007" s="83"/>
      <c r="O2007" s="82"/>
      <c r="P2007" s="82"/>
    </row>
    <row r="2008" spans="12:16" x14ac:dyDescent="0.25">
      <c r="L2008" s="82"/>
      <c r="M2008" s="83"/>
      <c r="N2008" s="83"/>
      <c r="O2008" s="82"/>
      <c r="P2008" s="82"/>
    </row>
    <row r="2009" spans="12:16" x14ac:dyDescent="0.25">
      <c r="L2009" s="82"/>
      <c r="M2009" s="83"/>
      <c r="N2009" s="83"/>
      <c r="O2009" s="82"/>
      <c r="P2009" s="82"/>
    </row>
    <row r="2010" spans="12:16" x14ac:dyDescent="0.25">
      <c r="L2010" s="82"/>
      <c r="M2010" s="83"/>
      <c r="N2010" s="83"/>
      <c r="O2010" s="82"/>
      <c r="P2010" s="82"/>
    </row>
    <row r="2011" spans="12:16" x14ac:dyDescent="0.25">
      <c r="L2011" s="82"/>
      <c r="M2011" s="83"/>
      <c r="N2011" s="83"/>
      <c r="O2011" s="82"/>
      <c r="P2011" s="82"/>
    </row>
    <row r="2012" spans="12:16" x14ac:dyDescent="0.25">
      <c r="L2012" s="82"/>
      <c r="M2012" s="83"/>
      <c r="N2012" s="83"/>
      <c r="O2012" s="82"/>
      <c r="P2012" s="82"/>
    </row>
    <row r="2013" spans="12:16" x14ac:dyDescent="0.25">
      <c r="L2013" s="82"/>
      <c r="M2013" s="83"/>
      <c r="N2013" s="83"/>
      <c r="O2013" s="82"/>
      <c r="P2013" s="82"/>
    </row>
    <row r="2014" spans="12:16" x14ac:dyDescent="0.25">
      <c r="L2014" s="82"/>
      <c r="M2014" s="83"/>
      <c r="N2014" s="83"/>
      <c r="O2014" s="82"/>
      <c r="P2014" s="82"/>
    </row>
    <row r="2015" spans="12:16" x14ac:dyDescent="0.25">
      <c r="L2015" s="82"/>
      <c r="M2015" s="83"/>
      <c r="N2015" s="83"/>
      <c r="O2015" s="82"/>
      <c r="P2015" s="82"/>
    </row>
    <row r="2016" spans="12:16" x14ac:dyDescent="0.25">
      <c r="L2016" s="82"/>
      <c r="M2016" s="83"/>
      <c r="N2016" s="83"/>
      <c r="O2016" s="82"/>
      <c r="P2016" s="82"/>
    </row>
    <row r="2017" spans="12:16" x14ac:dyDescent="0.25">
      <c r="L2017" s="82"/>
      <c r="M2017" s="83"/>
      <c r="N2017" s="83"/>
      <c r="O2017" s="82"/>
      <c r="P2017" s="82"/>
    </row>
    <row r="2018" spans="12:16" x14ac:dyDescent="0.25">
      <c r="L2018" s="82"/>
      <c r="M2018" s="83"/>
      <c r="N2018" s="83"/>
      <c r="O2018" s="82"/>
      <c r="P2018" s="82"/>
    </row>
    <row r="2019" spans="12:16" x14ac:dyDescent="0.25">
      <c r="L2019" s="82"/>
      <c r="M2019" s="83"/>
      <c r="N2019" s="83"/>
      <c r="O2019" s="82"/>
      <c r="P2019" s="82"/>
    </row>
    <row r="2020" spans="12:16" x14ac:dyDescent="0.25">
      <c r="L2020" s="82"/>
      <c r="M2020" s="83"/>
      <c r="N2020" s="83"/>
      <c r="O2020" s="82"/>
      <c r="P2020" s="82"/>
    </row>
    <row r="2021" spans="12:16" x14ac:dyDescent="0.25">
      <c r="L2021" s="82"/>
      <c r="M2021" s="83"/>
      <c r="N2021" s="83"/>
      <c r="O2021" s="82"/>
      <c r="P2021" s="82"/>
    </row>
    <row r="2022" spans="12:16" x14ac:dyDescent="0.25">
      <c r="L2022" s="82"/>
      <c r="M2022" s="83"/>
      <c r="N2022" s="83"/>
      <c r="O2022" s="82"/>
      <c r="P2022" s="82"/>
    </row>
    <row r="2023" spans="12:16" x14ac:dyDescent="0.25">
      <c r="L2023" s="82"/>
      <c r="M2023" s="83"/>
      <c r="N2023" s="83"/>
      <c r="O2023" s="82"/>
      <c r="P2023" s="82"/>
    </row>
    <row r="2024" spans="12:16" x14ac:dyDescent="0.25">
      <c r="L2024" s="82"/>
      <c r="M2024" s="83"/>
      <c r="N2024" s="83"/>
      <c r="O2024" s="82"/>
      <c r="P2024" s="82"/>
    </row>
    <row r="2025" spans="12:16" x14ac:dyDescent="0.25">
      <c r="L2025" s="82"/>
      <c r="M2025" s="83"/>
      <c r="N2025" s="83"/>
      <c r="O2025" s="82"/>
      <c r="P2025" s="82"/>
    </row>
    <row r="2026" spans="12:16" x14ac:dyDescent="0.25">
      <c r="L2026" s="82"/>
      <c r="M2026" s="83"/>
      <c r="N2026" s="83"/>
      <c r="O2026" s="82"/>
      <c r="P2026" s="82"/>
    </row>
    <row r="2027" spans="12:16" x14ac:dyDescent="0.25">
      <c r="L2027" s="82"/>
      <c r="M2027" s="83"/>
      <c r="N2027" s="83"/>
      <c r="O2027" s="82"/>
      <c r="P2027" s="82"/>
    </row>
    <row r="2028" spans="12:16" x14ac:dyDescent="0.25">
      <c r="L2028" s="82"/>
      <c r="M2028" s="83"/>
      <c r="N2028" s="83"/>
      <c r="O2028" s="82"/>
      <c r="P2028" s="82"/>
    </row>
    <row r="2029" spans="12:16" x14ac:dyDescent="0.25">
      <c r="L2029" s="82"/>
      <c r="M2029" s="83"/>
      <c r="N2029" s="83"/>
      <c r="O2029" s="82"/>
      <c r="P2029" s="82"/>
    </row>
    <row r="2030" spans="12:16" x14ac:dyDescent="0.25">
      <c r="L2030" s="82"/>
      <c r="M2030" s="83"/>
      <c r="N2030" s="83"/>
      <c r="O2030" s="82"/>
      <c r="P2030" s="82"/>
    </row>
    <row r="2031" spans="12:16" x14ac:dyDescent="0.25">
      <c r="L2031" s="82"/>
      <c r="M2031" s="83"/>
      <c r="N2031" s="83"/>
      <c r="O2031" s="82"/>
      <c r="P2031" s="82"/>
    </row>
    <row r="2032" spans="12:16" x14ac:dyDescent="0.25">
      <c r="L2032" s="82"/>
      <c r="M2032" s="83"/>
      <c r="N2032" s="83"/>
      <c r="O2032" s="82"/>
      <c r="P2032" s="82"/>
    </row>
    <row r="2033" spans="12:16" x14ac:dyDescent="0.25">
      <c r="L2033" s="82"/>
      <c r="M2033" s="83"/>
      <c r="N2033" s="83"/>
      <c r="O2033" s="82"/>
      <c r="P2033" s="82"/>
    </row>
    <row r="2034" spans="12:16" x14ac:dyDescent="0.25">
      <c r="L2034" s="82"/>
      <c r="M2034" s="83"/>
      <c r="N2034" s="83"/>
      <c r="O2034" s="82"/>
      <c r="P2034" s="82"/>
    </row>
    <row r="2035" spans="12:16" x14ac:dyDescent="0.25">
      <c r="L2035" s="82"/>
      <c r="M2035" s="83"/>
      <c r="N2035" s="83"/>
      <c r="O2035" s="82"/>
      <c r="P2035" s="82"/>
    </row>
    <row r="2036" spans="12:16" x14ac:dyDescent="0.25">
      <c r="L2036" s="82"/>
      <c r="M2036" s="83"/>
      <c r="N2036" s="83"/>
      <c r="O2036" s="82"/>
      <c r="P2036" s="82"/>
    </row>
    <row r="2037" spans="12:16" x14ac:dyDescent="0.25">
      <c r="L2037" s="82"/>
      <c r="M2037" s="83"/>
      <c r="N2037" s="83"/>
      <c r="O2037" s="82"/>
      <c r="P2037" s="82"/>
    </row>
    <row r="2038" spans="12:16" x14ac:dyDescent="0.25">
      <c r="L2038" s="82"/>
      <c r="M2038" s="83"/>
      <c r="N2038" s="83"/>
      <c r="O2038" s="82"/>
      <c r="P2038" s="82"/>
    </row>
    <row r="2039" spans="12:16" x14ac:dyDescent="0.25">
      <c r="L2039" s="82"/>
      <c r="M2039" s="83"/>
      <c r="N2039" s="83"/>
      <c r="O2039" s="82"/>
      <c r="P2039" s="82"/>
    </row>
    <row r="2040" spans="12:16" x14ac:dyDescent="0.25">
      <c r="L2040" s="82"/>
      <c r="M2040" s="83"/>
      <c r="N2040" s="83"/>
      <c r="O2040" s="82"/>
      <c r="P2040" s="82"/>
    </row>
    <row r="2041" spans="12:16" x14ac:dyDescent="0.25">
      <c r="L2041" s="82"/>
      <c r="M2041" s="83"/>
      <c r="N2041" s="83"/>
      <c r="O2041" s="82"/>
      <c r="P2041" s="82"/>
    </row>
    <row r="2042" spans="12:16" x14ac:dyDescent="0.25">
      <c r="L2042" s="82"/>
      <c r="M2042" s="83"/>
      <c r="N2042" s="83"/>
      <c r="O2042" s="82"/>
      <c r="P2042" s="82"/>
    </row>
    <row r="2043" spans="12:16" x14ac:dyDescent="0.25">
      <c r="L2043" s="82"/>
      <c r="M2043" s="83"/>
      <c r="N2043" s="83"/>
      <c r="O2043" s="82"/>
      <c r="P2043" s="82"/>
    </row>
    <row r="2044" spans="12:16" x14ac:dyDescent="0.25">
      <c r="L2044" s="82"/>
      <c r="M2044" s="83"/>
      <c r="N2044" s="83"/>
      <c r="O2044" s="82"/>
      <c r="P2044" s="82"/>
    </row>
    <row r="2045" spans="12:16" x14ac:dyDescent="0.25">
      <c r="L2045" s="82"/>
      <c r="M2045" s="83"/>
      <c r="N2045" s="83"/>
      <c r="O2045" s="82"/>
      <c r="P2045" s="82"/>
    </row>
    <row r="2046" spans="12:16" x14ac:dyDescent="0.25">
      <c r="L2046" s="82"/>
      <c r="M2046" s="83"/>
      <c r="N2046" s="83"/>
      <c r="O2046" s="82"/>
      <c r="P2046" s="82"/>
    </row>
    <row r="2047" spans="12:16" x14ac:dyDescent="0.25">
      <c r="L2047" s="82"/>
      <c r="M2047" s="83"/>
      <c r="N2047" s="83"/>
      <c r="O2047" s="82"/>
      <c r="P2047" s="82"/>
    </row>
    <row r="2048" spans="12:16" x14ac:dyDescent="0.25">
      <c r="L2048" s="82"/>
      <c r="M2048" s="83"/>
      <c r="N2048" s="83"/>
      <c r="O2048" s="82"/>
      <c r="P2048" s="82"/>
    </row>
    <row r="2049" spans="12:16" x14ac:dyDescent="0.25">
      <c r="L2049" s="82"/>
      <c r="M2049" s="83"/>
      <c r="N2049" s="83"/>
      <c r="O2049" s="82"/>
      <c r="P2049" s="82"/>
    </row>
    <row r="2050" spans="12:16" x14ac:dyDescent="0.25">
      <c r="L2050" s="82"/>
      <c r="M2050" s="83"/>
      <c r="N2050" s="83"/>
      <c r="O2050" s="82"/>
      <c r="P2050" s="82"/>
    </row>
    <row r="2051" spans="12:16" x14ac:dyDescent="0.25">
      <c r="L2051" s="82"/>
      <c r="M2051" s="83"/>
      <c r="N2051" s="83"/>
      <c r="O2051" s="82"/>
      <c r="P2051" s="82"/>
    </row>
    <row r="2052" spans="12:16" x14ac:dyDescent="0.25">
      <c r="L2052" s="82"/>
      <c r="M2052" s="83"/>
      <c r="N2052" s="83"/>
      <c r="O2052" s="82"/>
      <c r="P2052" s="82"/>
    </row>
    <row r="2053" spans="12:16" x14ac:dyDescent="0.25">
      <c r="L2053" s="82"/>
      <c r="M2053" s="83"/>
      <c r="N2053" s="83"/>
      <c r="O2053" s="82"/>
      <c r="P2053" s="82"/>
    </row>
    <row r="2054" spans="12:16" x14ac:dyDescent="0.25">
      <c r="L2054" s="82"/>
      <c r="M2054" s="83"/>
      <c r="N2054" s="83"/>
      <c r="O2054" s="82"/>
      <c r="P2054" s="82"/>
    </row>
    <row r="2055" spans="12:16" x14ac:dyDescent="0.25">
      <c r="L2055" s="82"/>
      <c r="M2055" s="83"/>
      <c r="N2055" s="83"/>
      <c r="O2055" s="82"/>
      <c r="P2055" s="82"/>
    </row>
    <row r="2056" spans="12:16" x14ac:dyDescent="0.25">
      <c r="L2056" s="82"/>
      <c r="M2056" s="83"/>
      <c r="N2056" s="83"/>
      <c r="O2056" s="82"/>
      <c r="P2056" s="82"/>
    </row>
    <row r="2057" spans="12:16" x14ac:dyDescent="0.25">
      <c r="L2057" s="82"/>
      <c r="M2057" s="83"/>
      <c r="N2057" s="83"/>
      <c r="O2057" s="82"/>
      <c r="P2057" s="82"/>
    </row>
    <row r="2058" spans="12:16" x14ac:dyDescent="0.25">
      <c r="L2058" s="82"/>
      <c r="M2058" s="83"/>
      <c r="N2058" s="83"/>
      <c r="O2058" s="82"/>
      <c r="P2058" s="82"/>
    </row>
    <row r="2059" spans="12:16" x14ac:dyDescent="0.25">
      <c r="L2059" s="82"/>
      <c r="M2059" s="83"/>
      <c r="N2059" s="83"/>
      <c r="O2059" s="82"/>
      <c r="P2059" s="82"/>
    </row>
    <row r="2060" spans="12:16" x14ac:dyDescent="0.25">
      <c r="L2060" s="82"/>
      <c r="M2060" s="83"/>
      <c r="N2060" s="83"/>
      <c r="O2060" s="82"/>
      <c r="P2060" s="82"/>
    </row>
    <row r="2061" spans="12:16" x14ac:dyDescent="0.25">
      <c r="L2061" s="82"/>
      <c r="M2061" s="83"/>
      <c r="N2061" s="83"/>
      <c r="O2061" s="82"/>
      <c r="P2061" s="82"/>
    </row>
    <row r="2062" spans="12:16" x14ac:dyDescent="0.25">
      <c r="L2062" s="82"/>
      <c r="M2062" s="83"/>
      <c r="N2062" s="83"/>
      <c r="O2062" s="82"/>
      <c r="P2062" s="82"/>
    </row>
    <row r="2063" spans="12:16" x14ac:dyDescent="0.25">
      <c r="L2063" s="82"/>
      <c r="M2063" s="83"/>
      <c r="N2063" s="83"/>
      <c r="O2063" s="82"/>
      <c r="P2063" s="82"/>
    </row>
    <row r="2064" spans="12:16" x14ac:dyDescent="0.25">
      <c r="L2064" s="82"/>
      <c r="M2064" s="83"/>
      <c r="N2064" s="83"/>
      <c r="O2064" s="82"/>
      <c r="P2064" s="82"/>
    </row>
    <row r="2065" spans="12:16" x14ac:dyDescent="0.25">
      <c r="L2065" s="82"/>
      <c r="M2065" s="83"/>
      <c r="N2065" s="83"/>
      <c r="O2065" s="82"/>
      <c r="P2065" s="82"/>
    </row>
    <row r="2066" spans="12:16" x14ac:dyDescent="0.25">
      <c r="L2066" s="82"/>
      <c r="M2066" s="83"/>
      <c r="N2066" s="83"/>
      <c r="O2066" s="82"/>
      <c r="P2066" s="82"/>
    </row>
    <row r="2067" spans="12:16" x14ac:dyDescent="0.25">
      <c r="L2067" s="82"/>
      <c r="M2067" s="83"/>
      <c r="N2067" s="83"/>
      <c r="O2067" s="82"/>
      <c r="P2067" s="82"/>
    </row>
    <row r="2068" spans="12:16" x14ac:dyDescent="0.25">
      <c r="L2068" s="82"/>
      <c r="M2068" s="83"/>
      <c r="N2068" s="83"/>
      <c r="O2068" s="82"/>
      <c r="P2068" s="82"/>
    </row>
    <row r="2069" spans="12:16" x14ac:dyDescent="0.25">
      <c r="L2069" s="82"/>
      <c r="M2069" s="83"/>
      <c r="N2069" s="83"/>
      <c r="O2069" s="82"/>
      <c r="P2069" s="82"/>
    </row>
    <row r="2070" spans="12:16" x14ac:dyDescent="0.25">
      <c r="L2070" s="82"/>
      <c r="M2070" s="83"/>
      <c r="N2070" s="83"/>
      <c r="O2070" s="82"/>
      <c r="P2070" s="82"/>
    </row>
    <row r="2071" spans="12:16" x14ac:dyDescent="0.25">
      <c r="L2071" s="82"/>
      <c r="M2071" s="83"/>
      <c r="N2071" s="83"/>
      <c r="O2071" s="82"/>
      <c r="P2071" s="82"/>
    </row>
    <row r="2072" spans="12:16" x14ac:dyDescent="0.25">
      <c r="L2072" s="82"/>
      <c r="M2072" s="83"/>
      <c r="N2072" s="83"/>
      <c r="O2072" s="82"/>
      <c r="P2072" s="82"/>
    </row>
    <row r="2073" spans="12:16" x14ac:dyDescent="0.25">
      <c r="L2073" s="82"/>
      <c r="M2073" s="83"/>
      <c r="N2073" s="83"/>
      <c r="O2073" s="82"/>
      <c r="P2073" s="82"/>
    </row>
    <row r="2074" spans="12:16" x14ac:dyDescent="0.25">
      <c r="L2074" s="82"/>
      <c r="M2074" s="83"/>
      <c r="N2074" s="83"/>
      <c r="O2074" s="82"/>
      <c r="P2074" s="82"/>
    </row>
    <row r="2075" spans="12:16" x14ac:dyDescent="0.25">
      <c r="L2075" s="82"/>
      <c r="M2075" s="83"/>
      <c r="N2075" s="83"/>
      <c r="O2075" s="82"/>
      <c r="P2075" s="82"/>
    </row>
    <row r="2076" spans="12:16" x14ac:dyDescent="0.25">
      <c r="L2076" s="82"/>
      <c r="M2076" s="83"/>
      <c r="N2076" s="83"/>
      <c r="O2076" s="82"/>
      <c r="P2076" s="82"/>
    </row>
    <row r="2077" spans="12:16" x14ac:dyDescent="0.25">
      <c r="L2077" s="82"/>
      <c r="M2077" s="83"/>
      <c r="N2077" s="83"/>
      <c r="O2077" s="82"/>
      <c r="P2077" s="82"/>
    </row>
    <row r="2078" spans="12:16" x14ac:dyDescent="0.25">
      <c r="L2078" s="82"/>
      <c r="M2078" s="83"/>
      <c r="N2078" s="83"/>
      <c r="O2078" s="82"/>
      <c r="P2078" s="82"/>
    </row>
    <row r="2079" spans="12:16" x14ac:dyDescent="0.25">
      <c r="L2079" s="82"/>
      <c r="M2079" s="83"/>
      <c r="N2079" s="83"/>
      <c r="O2079" s="82"/>
      <c r="P2079" s="82"/>
    </row>
    <row r="2080" spans="12:16" x14ac:dyDescent="0.25">
      <c r="L2080" s="82"/>
      <c r="M2080" s="83"/>
      <c r="N2080" s="83"/>
      <c r="O2080" s="82"/>
      <c r="P2080" s="82"/>
    </row>
    <row r="2081" spans="12:16" x14ac:dyDescent="0.25">
      <c r="L2081" s="82"/>
      <c r="M2081" s="83"/>
      <c r="N2081" s="83"/>
      <c r="O2081" s="82"/>
      <c r="P2081" s="82"/>
    </row>
    <row r="2082" spans="12:16" x14ac:dyDescent="0.25">
      <c r="L2082" s="82"/>
      <c r="M2082" s="83"/>
      <c r="N2082" s="83"/>
      <c r="O2082" s="82"/>
      <c r="P2082" s="82"/>
    </row>
    <row r="2083" spans="12:16" x14ac:dyDescent="0.25">
      <c r="L2083" s="82"/>
      <c r="M2083" s="83"/>
      <c r="N2083" s="83"/>
      <c r="O2083" s="82"/>
      <c r="P2083" s="82"/>
    </row>
    <row r="2084" spans="12:16" x14ac:dyDescent="0.25">
      <c r="L2084" s="82"/>
      <c r="M2084" s="83"/>
      <c r="N2084" s="83"/>
      <c r="O2084" s="82"/>
      <c r="P2084" s="82"/>
    </row>
    <row r="2085" spans="12:16" x14ac:dyDescent="0.25">
      <c r="L2085" s="82"/>
      <c r="M2085" s="83"/>
      <c r="N2085" s="83"/>
      <c r="O2085" s="82"/>
      <c r="P2085" s="82"/>
    </row>
    <row r="2086" spans="12:16" x14ac:dyDescent="0.25">
      <c r="L2086" s="82"/>
      <c r="M2086" s="83"/>
      <c r="N2086" s="83"/>
      <c r="O2086" s="82"/>
      <c r="P2086" s="82"/>
    </row>
    <row r="2087" spans="12:16" x14ac:dyDescent="0.25">
      <c r="L2087" s="82"/>
      <c r="M2087" s="83"/>
      <c r="N2087" s="83"/>
      <c r="O2087" s="82"/>
      <c r="P2087" s="82"/>
    </row>
    <row r="2088" spans="12:16" x14ac:dyDescent="0.25">
      <c r="L2088" s="82"/>
      <c r="M2088" s="83"/>
      <c r="N2088" s="83"/>
      <c r="O2088" s="82"/>
      <c r="P2088" s="82"/>
    </row>
    <row r="2089" spans="12:16" x14ac:dyDescent="0.25">
      <c r="L2089" s="82"/>
      <c r="M2089" s="83"/>
      <c r="N2089" s="83"/>
      <c r="O2089" s="82"/>
      <c r="P2089" s="82"/>
    </row>
    <row r="2090" spans="12:16" x14ac:dyDescent="0.25">
      <c r="L2090" s="82"/>
      <c r="M2090" s="83"/>
      <c r="N2090" s="83"/>
      <c r="O2090" s="82"/>
      <c r="P2090" s="82"/>
    </row>
    <row r="2091" spans="12:16" x14ac:dyDescent="0.25">
      <c r="L2091" s="82"/>
      <c r="M2091" s="83"/>
      <c r="N2091" s="83"/>
      <c r="O2091" s="82"/>
      <c r="P2091" s="82"/>
    </row>
    <row r="2092" spans="12:16" x14ac:dyDescent="0.25">
      <c r="L2092" s="82"/>
      <c r="M2092" s="83"/>
      <c r="N2092" s="83"/>
      <c r="O2092" s="82"/>
      <c r="P2092" s="82"/>
    </row>
    <row r="2093" spans="12:16" x14ac:dyDescent="0.25">
      <c r="L2093" s="82"/>
      <c r="M2093" s="83"/>
      <c r="N2093" s="83"/>
      <c r="O2093" s="82"/>
      <c r="P2093" s="82"/>
    </row>
    <row r="2094" spans="12:16" x14ac:dyDescent="0.25">
      <c r="L2094" s="82"/>
      <c r="M2094" s="83"/>
      <c r="N2094" s="83"/>
      <c r="O2094" s="82"/>
      <c r="P2094" s="82"/>
    </row>
    <row r="2095" spans="12:16" x14ac:dyDescent="0.25">
      <c r="L2095" s="82"/>
      <c r="M2095" s="83"/>
      <c r="N2095" s="83"/>
      <c r="O2095" s="82"/>
      <c r="P2095" s="82"/>
    </row>
    <row r="2096" spans="12:16" x14ac:dyDescent="0.25">
      <c r="L2096" s="82"/>
      <c r="M2096" s="83"/>
      <c r="N2096" s="83"/>
      <c r="O2096" s="82"/>
      <c r="P2096" s="82"/>
    </row>
    <row r="2097" spans="12:16" x14ac:dyDescent="0.25">
      <c r="L2097" s="82"/>
      <c r="M2097" s="83"/>
      <c r="N2097" s="83"/>
      <c r="O2097" s="82"/>
      <c r="P2097" s="82"/>
    </row>
    <row r="2098" spans="12:16" x14ac:dyDescent="0.25">
      <c r="L2098" s="82"/>
      <c r="M2098" s="83"/>
      <c r="N2098" s="83"/>
      <c r="O2098" s="82"/>
      <c r="P2098" s="82"/>
    </row>
    <row r="2099" spans="12:16" x14ac:dyDescent="0.25">
      <c r="L2099" s="82"/>
      <c r="M2099" s="83"/>
      <c r="N2099" s="83"/>
      <c r="O2099" s="82"/>
      <c r="P2099" s="82"/>
    </row>
    <row r="2100" spans="12:16" x14ac:dyDescent="0.25">
      <c r="L2100" s="82"/>
      <c r="M2100" s="83"/>
      <c r="N2100" s="83"/>
      <c r="O2100" s="82"/>
      <c r="P2100" s="82"/>
    </row>
    <row r="2101" spans="12:16" x14ac:dyDescent="0.25">
      <c r="L2101" s="82"/>
      <c r="M2101" s="83"/>
      <c r="N2101" s="83"/>
      <c r="O2101" s="82"/>
      <c r="P2101" s="82"/>
    </row>
    <row r="2102" spans="12:16" x14ac:dyDescent="0.25">
      <c r="L2102" s="82"/>
      <c r="M2102" s="83"/>
      <c r="N2102" s="83"/>
      <c r="O2102" s="82"/>
      <c r="P2102" s="82"/>
    </row>
    <row r="2103" spans="12:16" x14ac:dyDescent="0.25">
      <c r="L2103" s="82"/>
      <c r="M2103" s="83"/>
      <c r="N2103" s="83"/>
      <c r="O2103" s="82"/>
      <c r="P2103" s="82"/>
    </row>
    <row r="2104" spans="12:16" x14ac:dyDescent="0.25">
      <c r="L2104" s="82"/>
      <c r="M2104" s="83"/>
      <c r="N2104" s="83"/>
      <c r="O2104" s="82"/>
      <c r="P2104" s="82"/>
    </row>
    <row r="2105" spans="12:16" x14ac:dyDescent="0.25">
      <c r="L2105" s="82"/>
      <c r="M2105" s="83"/>
      <c r="N2105" s="83"/>
      <c r="O2105" s="82"/>
      <c r="P2105" s="82"/>
    </row>
    <row r="2106" spans="12:16" x14ac:dyDescent="0.25">
      <c r="L2106" s="82"/>
      <c r="M2106" s="83"/>
      <c r="N2106" s="83"/>
      <c r="O2106" s="82"/>
      <c r="P2106" s="82"/>
    </row>
    <row r="2107" spans="12:16" x14ac:dyDescent="0.25">
      <c r="L2107" s="82"/>
      <c r="M2107" s="83"/>
      <c r="N2107" s="83"/>
      <c r="O2107" s="82"/>
      <c r="P2107" s="82"/>
    </row>
    <row r="2108" spans="12:16" x14ac:dyDescent="0.25">
      <c r="L2108" s="82"/>
      <c r="M2108" s="83"/>
      <c r="N2108" s="83"/>
      <c r="O2108" s="82"/>
      <c r="P2108" s="82"/>
    </row>
    <row r="2109" spans="12:16" x14ac:dyDescent="0.25">
      <c r="L2109" s="82"/>
      <c r="M2109" s="83"/>
      <c r="N2109" s="83"/>
      <c r="O2109" s="82"/>
      <c r="P2109" s="82"/>
    </row>
    <row r="2110" spans="12:16" x14ac:dyDescent="0.25">
      <c r="L2110" s="82"/>
      <c r="M2110" s="83"/>
      <c r="N2110" s="83"/>
      <c r="O2110" s="82"/>
      <c r="P2110" s="82"/>
    </row>
    <row r="2111" spans="12:16" x14ac:dyDescent="0.25">
      <c r="L2111" s="82"/>
      <c r="M2111" s="83"/>
      <c r="N2111" s="83"/>
      <c r="O2111" s="82"/>
      <c r="P2111" s="82"/>
    </row>
    <row r="2112" spans="12:16" x14ac:dyDescent="0.25">
      <c r="L2112" s="82"/>
      <c r="M2112" s="83"/>
      <c r="N2112" s="83"/>
      <c r="O2112" s="82"/>
      <c r="P2112" s="82"/>
    </row>
    <row r="2113" spans="12:16" x14ac:dyDescent="0.25">
      <c r="L2113" s="82"/>
      <c r="M2113" s="83"/>
      <c r="N2113" s="83"/>
      <c r="O2113" s="82"/>
      <c r="P2113" s="82"/>
    </row>
    <row r="2114" spans="12:16" x14ac:dyDescent="0.25">
      <c r="L2114" s="82"/>
      <c r="M2114" s="83"/>
      <c r="N2114" s="83"/>
      <c r="O2114" s="82"/>
      <c r="P2114" s="82"/>
    </row>
    <row r="2115" spans="12:16" x14ac:dyDescent="0.25">
      <c r="L2115" s="82"/>
      <c r="M2115" s="83"/>
      <c r="N2115" s="83"/>
      <c r="O2115" s="82"/>
      <c r="P2115" s="82"/>
    </row>
    <row r="2116" spans="12:16" x14ac:dyDescent="0.25">
      <c r="L2116" s="82"/>
      <c r="M2116" s="83"/>
      <c r="N2116" s="83"/>
      <c r="O2116" s="82"/>
      <c r="P2116" s="82"/>
    </row>
    <row r="2117" spans="12:16" x14ac:dyDescent="0.25">
      <c r="L2117" s="82"/>
      <c r="M2117" s="83"/>
      <c r="N2117" s="83"/>
      <c r="O2117" s="82"/>
      <c r="P2117" s="82"/>
    </row>
    <row r="2118" spans="12:16" x14ac:dyDescent="0.25">
      <c r="L2118" s="82"/>
      <c r="M2118" s="83"/>
      <c r="N2118" s="83"/>
      <c r="O2118" s="82"/>
      <c r="P2118" s="82"/>
    </row>
    <row r="2119" spans="12:16" x14ac:dyDescent="0.25">
      <c r="L2119" s="82"/>
      <c r="M2119" s="83"/>
      <c r="N2119" s="83"/>
      <c r="O2119" s="82"/>
      <c r="P2119" s="82"/>
    </row>
    <row r="2120" spans="12:16" x14ac:dyDescent="0.25">
      <c r="L2120" s="82"/>
      <c r="M2120" s="83"/>
      <c r="N2120" s="83"/>
      <c r="O2120" s="82"/>
      <c r="P2120" s="82"/>
    </row>
    <row r="2121" spans="12:16" x14ac:dyDescent="0.25">
      <c r="L2121" s="82"/>
      <c r="M2121" s="83"/>
      <c r="N2121" s="83"/>
      <c r="O2121" s="82"/>
      <c r="P2121" s="82"/>
    </row>
    <row r="2122" spans="12:16" x14ac:dyDescent="0.25">
      <c r="L2122" s="82"/>
      <c r="M2122" s="83"/>
      <c r="N2122" s="83"/>
      <c r="O2122" s="82"/>
      <c r="P2122" s="82"/>
    </row>
    <row r="2123" spans="12:16" x14ac:dyDescent="0.25">
      <c r="L2123" s="82"/>
      <c r="M2123" s="83"/>
      <c r="N2123" s="83"/>
      <c r="O2123" s="82"/>
      <c r="P2123" s="82"/>
    </row>
    <row r="2124" spans="12:16" x14ac:dyDescent="0.25">
      <c r="L2124" s="82"/>
      <c r="M2124" s="83"/>
      <c r="N2124" s="83"/>
      <c r="O2124" s="82"/>
      <c r="P2124" s="82"/>
    </row>
    <row r="2125" spans="12:16" x14ac:dyDescent="0.25">
      <c r="L2125" s="82"/>
      <c r="M2125" s="83"/>
      <c r="N2125" s="83"/>
      <c r="O2125" s="82"/>
      <c r="P2125" s="82"/>
    </row>
    <row r="2126" spans="12:16" x14ac:dyDescent="0.25">
      <c r="L2126" s="82"/>
      <c r="M2126" s="83"/>
      <c r="N2126" s="83"/>
      <c r="O2126" s="82"/>
      <c r="P2126" s="82"/>
    </row>
    <row r="2127" spans="12:16" x14ac:dyDescent="0.25">
      <c r="L2127" s="82"/>
      <c r="M2127" s="83"/>
      <c r="N2127" s="83"/>
      <c r="O2127" s="82"/>
      <c r="P2127" s="82"/>
    </row>
    <row r="2128" spans="12:16" x14ac:dyDescent="0.25">
      <c r="L2128" s="82"/>
      <c r="M2128" s="83"/>
      <c r="N2128" s="83"/>
      <c r="O2128" s="82"/>
      <c r="P2128" s="82"/>
    </row>
    <row r="2129" spans="12:16" x14ac:dyDescent="0.25">
      <c r="L2129" s="82"/>
      <c r="M2129" s="83"/>
      <c r="N2129" s="83"/>
      <c r="O2129" s="82"/>
      <c r="P2129" s="82"/>
    </row>
    <row r="2130" spans="12:16" x14ac:dyDescent="0.25">
      <c r="L2130" s="82"/>
      <c r="M2130" s="83"/>
      <c r="N2130" s="83"/>
      <c r="O2130" s="82"/>
      <c r="P2130" s="82"/>
    </row>
    <row r="2131" spans="12:16" x14ac:dyDescent="0.25">
      <c r="L2131" s="82"/>
      <c r="M2131" s="83"/>
      <c r="N2131" s="83"/>
      <c r="O2131" s="82"/>
      <c r="P2131" s="82"/>
    </row>
    <row r="2132" spans="12:16" x14ac:dyDescent="0.25">
      <c r="L2132" s="82"/>
      <c r="M2132" s="83"/>
      <c r="N2132" s="83"/>
      <c r="O2132" s="82"/>
      <c r="P2132" s="82"/>
    </row>
    <row r="2133" spans="12:16" x14ac:dyDescent="0.25">
      <c r="L2133" s="82"/>
      <c r="M2133" s="83"/>
      <c r="N2133" s="83"/>
      <c r="O2133" s="82"/>
      <c r="P2133" s="82"/>
    </row>
    <row r="2134" spans="12:16" x14ac:dyDescent="0.25">
      <c r="L2134" s="82"/>
      <c r="M2134" s="83"/>
      <c r="N2134" s="83"/>
      <c r="O2134" s="82"/>
      <c r="P2134" s="82"/>
    </row>
    <row r="2135" spans="12:16" x14ac:dyDescent="0.25">
      <c r="L2135" s="82"/>
      <c r="M2135" s="83"/>
      <c r="N2135" s="83"/>
      <c r="O2135" s="82"/>
      <c r="P2135" s="82"/>
    </row>
    <row r="2136" spans="12:16" x14ac:dyDescent="0.25">
      <c r="L2136" s="82"/>
      <c r="M2136" s="83"/>
      <c r="N2136" s="83"/>
      <c r="O2136" s="82"/>
      <c r="P2136" s="82"/>
    </row>
    <row r="2137" spans="12:16" x14ac:dyDescent="0.25">
      <c r="L2137" s="82"/>
      <c r="M2137" s="83"/>
      <c r="N2137" s="83"/>
      <c r="O2137" s="82"/>
      <c r="P2137" s="82"/>
    </row>
    <row r="2138" spans="12:16" x14ac:dyDescent="0.25">
      <c r="L2138" s="82"/>
      <c r="M2138" s="83"/>
      <c r="N2138" s="83"/>
      <c r="O2138" s="82"/>
      <c r="P2138" s="82"/>
    </row>
    <row r="2139" spans="12:16" x14ac:dyDescent="0.25">
      <c r="L2139" s="82"/>
      <c r="M2139" s="83"/>
      <c r="N2139" s="83"/>
      <c r="O2139" s="82"/>
      <c r="P2139" s="82"/>
    </row>
    <row r="2140" spans="12:16" x14ac:dyDescent="0.25">
      <c r="L2140" s="82"/>
      <c r="M2140" s="83"/>
      <c r="N2140" s="83"/>
      <c r="O2140" s="82"/>
      <c r="P2140" s="82"/>
    </row>
    <row r="2141" spans="12:16" x14ac:dyDescent="0.25">
      <c r="L2141" s="82"/>
      <c r="M2141" s="83"/>
      <c r="N2141" s="83"/>
      <c r="O2141" s="82"/>
      <c r="P2141" s="82"/>
    </row>
    <row r="2142" spans="12:16" x14ac:dyDescent="0.25">
      <c r="L2142" s="82"/>
      <c r="M2142" s="83"/>
      <c r="N2142" s="83"/>
      <c r="O2142" s="82"/>
      <c r="P2142" s="82"/>
    </row>
    <row r="2143" spans="12:16" x14ac:dyDescent="0.25">
      <c r="L2143" s="82"/>
      <c r="M2143" s="83"/>
      <c r="N2143" s="83"/>
      <c r="O2143" s="82"/>
      <c r="P2143" s="82"/>
    </row>
    <row r="2144" spans="12:16" x14ac:dyDescent="0.25">
      <c r="L2144" s="82"/>
      <c r="M2144" s="83"/>
      <c r="N2144" s="83"/>
      <c r="O2144" s="82"/>
      <c r="P2144" s="82"/>
    </row>
    <row r="2145" spans="12:16" x14ac:dyDescent="0.25">
      <c r="L2145" s="82"/>
      <c r="M2145" s="83"/>
      <c r="N2145" s="83"/>
      <c r="O2145" s="82"/>
      <c r="P2145" s="82"/>
    </row>
    <row r="2146" spans="12:16" x14ac:dyDescent="0.25">
      <c r="L2146" s="82"/>
      <c r="M2146" s="83"/>
      <c r="N2146" s="83"/>
      <c r="O2146" s="82"/>
      <c r="P2146" s="82"/>
    </row>
    <row r="2147" spans="12:16" x14ac:dyDescent="0.25">
      <c r="L2147" s="82"/>
      <c r="M2147" s="83"/>
      <c r="N2147" s="83"/>
      <c r="O2147" s="82"/>
      <c r="P2147" s="82"/>
    </row>
    <row r="2148" spans="12:16" x14ac:dyDescent="0.25">
      <c r="L2148" s="82"/>
      <c r="M2148" s="83"/>
      <c r="N2148" s="83"/>
      <c r="O2148" s="82"/>
      <c r="P2148" s="82"/>
    </row>
    <row r="2149" spans="12:16" x14ac:dyDescent="0.25">
      <c r="L2149" s="82"/>
      <c r="M2149" s="83"/>
      <c r="N2149" s="83"/>
      <c r="O2149" s="82"/>
      <c r="P2149" s="82"/>
    </row>
    <row r="2150" spans="12:16" x14ac:dyDescent="0.25">
      <c r="L2150" s="82"/>
      <c r="M2150" s="83"/>
      <c r="N2150" s="83"/>
      <c r="O2150" s="82"/>
      <c r="P2150" s="82"/>
    </row>
    <row r="2151" spans="12:16" x14ac:dyDescent="0.25">
      <c r="L2151" s="82"/>
      <c r="M2151" s="83"/>
      <c r="N2151" s="83"/>
      <c r="O2151" s="82"/>
      <c r="P2151" s="82"/>
    </row>
    <row r="2152" spans="12:16" x14ac:dyDescent="0.25">
      <c r="L2152" s="82"/>
      <c r="M2152" s="83"/>
      <c r="N2152" s="83"/>
      <c r="O2152" s="82"/>
      <c r="P2152" s="82"/>
    </row>
    <row r="2153" spans="12:16" x14ac:dyDescent="0.25">
      <c r="L2153" s="82"/>
      <c r="M2153" s="83"/>
      <c r="N2153" s="83"/>
      <c r="O2153" s="82"/>
      <c r="P2153" s="82"/>
    </row>
    <row r="2154" spans="12:16" x14ac:dyDescent="0.25">
      <c r="L2154" s="82"/>
      <c r="M2154" s="83"/>
      <c r="N2154" s="83"/>
      <c r="O2154" s="82"/>
      <c r="P2154" s="82"/>
    </row>
    <row r="2155" spans="12:16" x14ac:dyDescent="0.25">
      <c r="L2155" s="82"/>
      <c r="M2155" s="83"/>
      <c r="N2155" s="83"/>
      <c r="O2155" s="82"/>
      <c r="P2155" s="82"/>
    </row>
    <row r="2156" spans="12:16" x14ac:dyDescent="0.25">
      <c r="L2156" s="82"/>
      <c r="M2156" s="83"/>
      <c r="N2156" s="83"/>
      <c r="O2156" s="82"/>
      <c r="P2156" s="82"/>
    </row>
    <row r="2157" spans="12:16" x14ac:dyDescent="0.25">
      <c r="L2157" s="82"/>
      <c r="M2157" s="83"/>
      <c r="N2157" s="83"/>
      <c r="O2157" s="82"/>
      <c r="P2157" s="82"/>
    </row>
    <row r="2158" spans="12:16" x14ac:dyDescent="0.25">
      <c r="L2158" s="82"/>
      <c r="M2158" s="83"/>
      <c r="N2158" s="83"/>
      <c r="O2158" s="82"/>
      <c r="P2158" s="82"/>
    </row>
    <row r="2159" spans="12:16" x14ac:dyDescent="0.25">
      <c r="L2159" s="82"/>
      <c r="M2159" s="83"/>
      <c r="N2159" s="83"/>
      <c r="O2159" s="82"/>
      <c r="P2159" s="82"/>
    </row>
    <row r="2160" spans="12:16" x14ac:dyDescent="0.25">
      <c r="L2160" s="82"/>
      <c r="M2160" s="83"/>
      <c r="N2160" s="83"/>
      <c r="O2160" s="82"/>
      <c r="P2160" s="82"/>
    </row>
    <row r="2161" spans="12:16" x14ac:dyDescent="0.25">
      <c r="L2161" s="82"/>
      <c r="M2161" s="83"/>
      <c r="N2161" s="83"/>
      <c r="O2161" s="82"/>
      <c r="P2161" s="82"/>
    </row>
    <row r="2162" spans="12:16" x14ac:dyDescent="0.25">
      <c r="L2162" s="82"/>
      <c r="M2162" s="83"/>
      <c r="N2162" s="83"/>
      <c r="O2162" s="82"/>
      <c r="P2162" s="82"/>
    </row>
    <row r="2163" spans="12:16" x14ac:dyDescent="0.25">
      <c r="L2163" s="82"/>
      <c r="M2163" s="83"/>
      <c r="N2163" s="83"/>
      <c r="O2163" s="82"/>
      <c r="P2163" s="82"/>
    </row>
    <row r="2164" spans="12:16" x14ac:dyDescent="0.25">
      <c r="L2164" s="82"/>
      <c r="M2164" s="83"/>
      <c r="N2164" s="83"/>
      <c r="O2164" s="82"/>
      <c r="P2164" s="82"/>
    </row>
    <row r="2165" spans="12:16" x14ac:dyDescent="0.25">
      <c r="L2165" s="82"/>
      <c r="M2165" s="83"/>
      <c r="N2165" s="83"/>
      <c r="O2165" s="82"/>
      <c r="P2165" s="82"/>
    </row>
    <row r="2166" spans="12:16" x14ac:dyDescent="0.25">
      <c r="L2166" s="82"/>
      <c r="M2166" s="83"/>
      <c r="N2166" s="83"/>
      <c r="O2166" s="82"/>
      <c r="P2166" s="82"/>
    </row>
    <row r="2167" spans="12:16" x14ac:dyDescent="0.25">
      <c r="L2167" s="82"/>
      <c r="M2167" s="83"/>
      <c r="N2167" s="83"/>
      <c r="O2167" s="82"/>
      <c r="P2167" s="82"/>
    </row>
    <row r="2168" spans="12:16" x14ac:dyDescent="0.25">
      <c r="L2168" s="82"/>
      <c r="M2168" s="83"/>
      <c r="N2168" s="83"/>
      <c r="O2168" s="82"/>
      <c r="P2168" s="82"/>
    </row>
    <row r="2169" spans="12:16" x14ac:dyDescent="0.25">
      <c r="L2169" s="82"/>
      <c r="M2169" s="83"/>
      <c r="N2169" s="83"/>
      <c r="O2169" s="82"/>
      <c r="P2169" s="82"/>
    </row>
    <row r="2170" spans="12:16" x14ac:dyDescent="0.25">
      <c r="L2170" s="82"/>
      <c r="M2170" s="83"/>
      <c r="N2170" s="83"/>
      <c r="O2170" s="82"/>
      <c r="P2170" s="82"/>
    </row>
    <row r="2171" spans="12:16" x14ac:dyDescent="0.25">
      <c r="L2171" s="82"/>
      <c r="M2171" s="83"/>
      <c r="N2171" s="83"/>
      <c r="O2171" s="82"/>
      <c r="P2171" s="82"/>
    </row>
    <row r="2172" spans="12:16" x14ac:dyDescent="0.25">
      <c r="L2172" s="82"/>
      <c r="M2172" s="83"/>
      <c r="N2172" s="83"/>
      <c r="O2172" s="82"/>
      <c r="P2172" s="82"/>
    </row>
    <row r="2173" spans="12:16" x14ac:dyDescent="0.25">
      <c r="L2173" s="82"/>
      <c r="M2173" s="83"/>
      <c r="N2173" s="83"/>
      <c r="O2173" s="82"/>
      <c r="P2173" s="82"/>
    </row>
    <row r="2174" spans="12:16" x14ac:dyDescent="0.25">
      <c r="L2174" s="82"/>
      <c r="M2174" s="83"/>
      <c r="N2174" s="83"/>
      <c r="O2174" s="82"/>
      <c r="P2174" s="82"/>
    </row>
    <row r="2175" spans="12:16" x14ac:dyDescent="0.25">
      <c r="L2175" s="82"/>
      <c r="M2175" s="83"/>
      <c r="N2175" s="83"/>
      <c r="O2175" s="82"/>
      <c r="P2175" s="82"/>
    </row>
    <row r="2176" spans="12:16" x14ac:dyDescent="0.25">
      <c r="L2176" s="82"/>
      <c r="M2176" s="83"/>
      <c r="N2176" s="83"/>
      <c r="O2176" s="82"/>
      <c r="P2176" s="82"/>
    </row>
    <row r="2177" spans="12:16" x14ac:dyDescent="0.25">
      <c r="L2177" s="82"/>
      <c r="M2177" s="83"/>
      <c r="N2177" s="83"/>
      <c r="O2177" s="82"/>
      <c r="P2177" s="82"/>
    </row>
    <row r="2178" spans="12:16" x14ac:dyDescent="0.25">
      <c r="L2178" s="82"/>
      <c r="M2178" s="83"/>
      <c r="N2178" s="83"/>
      <c r="O2178" s="82"/>
      <c r="P2178" s="82"/>
    </row>
    <row r="2179" spans="12:16" x14ac:dyDescent="0.25">
      <c r="L2179" s="82"/>
      <c r="M2179" s="83"/>
      <c r="N2179" s="83"/>
      <c r="O2179" s="82"/>
      <c r="P2179" s="82"/>
    </row>
    <row r="2180" spans="12:16" x14ac:dyDescent="0.25">
      <c r="L2180" s="82"/>
      <c r="M2180" s="83"/>
      <c r="N2180" s="83"/>
      <c r="O2180" s="82"/>
      <c r="P2180" s="82"/>
    </row>
    <row r="2181" spans="12:16" x14ac:dyDescent="0.25">
      <c r="L2181" s="82"/>
      <c r="M2181" s="83"/>
      <c r="N2181" s="83"/>
      <c r="O2181" s="82"/>
      <c r="P2181" s="82"/>
    </row>
    <row r="2182" spans="12:16" x14ac:dyDescent="0.25">
      <c r="L2182" s="82"/>
      <c r="M2182" s="83"/>
      <c r="N2182" s="83"/>
      <c r="O2182" s="82"/>
      <c r="P2182" s="82"/>
    </row>
    <row r="2183" spans="12:16" x14ac:dyDescent="0.25">
      <c r="L2183" s="82"/>
      <c r="M2183" s="83"/>
      <c r="N2183" s="83"/>
      <c r="O2183" s="82"/>
      <c r="P2183" s="82"/>
    </row>
    <row r="2184" spans="12:16" x14ac:dyDescent="0.25">
      <c r="L2184" s="82"/>
      <c r="M2184" s="83"/>
      <c r="N2184" s="83"/>
      <c r="O2184" s="82"/>
      <c r="P2184" s="82"/>
    </row>
    <row r="2185" spans="12:16" x14ac:dyDescent="0.25">
      <c r="L2185" s="82"/>
      <c r="M2185" s="83"/>
      <c r="N2185" s="83"/>
      <c r="O2185" s="82"/>
      <c r="P2185" s="82"/>
    </row>
    <row r="2186" spans="12:16" x14ac:dyDescent="0.25">
      <c r="L2186" s="82"/>
      <c r="M2186" s="83"/>
      <c r="N2186" s="83"/>
      <c r="O2186" s="82"/>
      <c r="P2186" s="82"/>
    </row>
    <row r="2187" spans="12:16" x14ac:dyDescent="0.25">
      <c r="L2187" s="82"/>
      <c r="M2187" s="83"/>
      <c r="N2187" s="83"/>
      <c r="O2187" s="82"/>
      <c r="P2187" s="82"/>
    </row>
    <row r="2188" spans="12:16" x14ac:dyDescent="0.25">
      <c r="L2188" s="82"/>
      <c r="M2188" s="83"/>
      <c r="N2188" s="83"/>
      <c r="O2188" s="82"/>
      <c r="P2188" s="82"/>
    </row>
    <row r="2189" spans="12:16" x14ac:dyDescent="0.25">
      <c r="L2189" s="82"/>
      <c r="M2189" s="83"/>
      <c r="N2189" s="83"/>
      <c r="O2189" s="82"/>
      <c r="P2189" s="82"/>
    </row>
    <row r="2190" spans="12:16" x14ac:dyDescent="0.25">
      <c r="L2190" s="82"/>
      <c r="M2190" s="83"/>
      <c r="N2190" s="83"/>
      <c r="O2190" s="82"/>
      <c r="P2190" s="82"/>
    </row>
    <row r="2191" spans="12:16" x14ac:dyDescent="0.25">
      <c r="L2191" s="82"/>
      <c r="M2191" s="83"/>
      <c r="N2191" s="83"/>
      <c r="O2191" s="82"/>
      <c r="P2191" s="82"/>
    </row>
    <row r="2192" spans="12:16" x14ac:dyDescent="0.25">
      <c r="L2192" s="82"/>
      <c r="M2192" s="83"/>
      <c r="N2192" s="83"/>
      <c r="O2192" s="82"/>
      <c r="P2192" s="82"/>
    </row>
    <row r="2193" spans="12:16" x14ac:dyDescent="0.25">
      <c r="L2193" s="82"/>
      <c r="M2193" s="83"/>
      <c r="N2193" s="83"/>
      <c r="O2193" s="82"/>
      <c r="P2193" s="82"/>
    </row>
    <row r="2194" spans="12:16" x14ac:dyDescent="0.25">
      <c r="L2194" s="82"/>
      <c r="M2194" s="83"/>
      <c r="N2194" s="83"/>
      <c r="O2194" s="82"/>
      <c r="P2194" s="82"/>
    </row>
    <row r="2195" spans="12:16" x14ac:dyDescent="0.25">
      <c r="L2195" s="82"/>
      <c r="M2195" s="83"/>
      <c r="N2195" s="83"/>
      <c r="O2195" s="82"/>
      <c r="P2195" s="82"/>
    </row>
    <row r="2196" spans="12:16" x14ac:dyDescent="0.25">
      <c r="L2196" s="82"/>
      <c r="M2196" s="83"/>
      <c r="N2196" s="83"/>
      <c r="O2196" s="82"/>
      <c r="P2196" s="82"/>
    </row>
    <row r="2197" spans="12:16" x14ac:dyDescent="0.25">
      <c r="L2197" s="82"/>
      <c r="M2197" s="83"/>
      <c r="N2197" s="83"/>
      <c r="O2197" s="82"/>
      <c r="P2197" s="82"/>
    </row>
    <row r="2198" spans="12:16" x14ac:dyDescent="0.25">
      <c r="L2198" s="82"/>
      <c r="M2198" s="83"/>
      <c r="N2198" s="83"/>
      <c r="O2198" s="82"/>
      <c r="P2198" s="82"/>
    </row>
    <row r="2199" spans="12:16" x14ac:dyDescent="0.25">
      <c r="L2199" s="82"/>
      <c r="M2199" s="83"/>
      <c r="N2199" s="83"/>
      <c r="O2199" s="82"/>
      <c r="P2199" s="82"/>
    </row>
    <row r="2200" spans="12:16" x14ac:dyDescent="0.25">
      <c r="L2200" s="82"/>
      <c r="M2200" s="83"/>
      <c r="N2200" s="83"/>
      <c r="O2200" s="82"/>
      <c r="P2200" s="82"/>
    </row>
    <row r="2201" spans="12:16" x14ac:dyDescent="0.25">
      <c r="L2201" s="82"/>
      <c r="M2201" s="83"/>
      <c r="N2201" s="83"/>
      <c r="O2201" s="82"/>
      <c r="P2201" s="82"/>
    </row>
    <row r="2202" spans="12:16" x14ac:dyDescent="0.25">
      <c r="L2202" s="82"/>
      <c r="M2202" s="83"/>
      <c r="N2202" s="83"/>
      <c r="O2202" s="82"/>
      <c r="P2202" s="82"/>
    </row>
    <row r="2203" spans="12:16" x14ac:dyDescent="0.25">
      <c r="L2203" s="82"/>
      <c r="M2203" s="83"/>
      <c r="N2203" s="83"/>
      <c r="O2203" s="82"/>
      <c r="P2203" s="82"/>
    </row>
    <row r="2204" spans="12:16" x14ac:dyDescent="0.25">
      <c r="L2204" s="82"/>
      <c r="M2204" s="83"/>
      <c r="N2204" s="83"/>
      <c r="O2204" s="82"/>
      <c r="P2204" s="82"/>
    </row>
    <row r="2205" spans="12:16" x14ac:dyDescent="0.25">
      <c r="L2205" s="82"/>
      <c r="M2205" s="83"/>
      <c r="N2205" s="83"/>
      <c r="O2205" s="82"/>
      <c r="P2205" s="82"/>
    </row>
    <row r="2206" spans="12:16" x14ac:dyDescent="0.25">
      <c r="L2206" s="82"/>
      <c r="M2206" s="83"/>
      <c r="N2206" s="83"/>
      <c r="O2206" s="82"/>
      <c r="P2206" s="82"/>
    </row>
    <row r="2207" spans="12:16" x14ac:dyDescent="0.25">
      <c r="L2207" s="82"/>
      <c r="M2207" s="83"/>
      <c r="N2207" s="83"/>
      <c r="O2207" s="82"/>
      <c r="P2207" s="82"/>
    </row>
    <row r="2208" spans="12:16" x14ac:dyDescent="0.25">
      <c r="L2208" s="82"/>
      <c r="M2208" s="83"/>
      <c r="N2208" s="83"/>
      <c r="O2208" s="82"/>
      <c r="P2208" s="82"/>
    </row>
    <row r="2209" spans="12:16" x14ac:dyDescent="0.25">
      <c r="L2209" s="82"/>
      <c r="M2209" s="83"/>
      <c r="N2209" s="83"/>
      <c r="O2209" s="82"/>
      <c r="P2209" s="82"/>
    </row>
    <row r="2210" spans="12:16" x14ac:dyDescent="0.25">
      <c r="L2210" s="82"/>
      <c r="M2210" s="83"/>
      <c r="N2210" s="83"/>
      <c r="O2210" s="82"/>
      <c r="P2210" s="82"/>
    </row>
    <row r="2211" spans="12:16" x14ac:dyDescent="0.25">
      <c r="L2211" s="82"/>
      <c r="M2211" s="83"/>
      <c r="N2211" s="83"/>
      <c r="O2211" s="82"/>
      <c r="P2211" s="82"/>
    </row>
    <row r="2212" spans="12:16" x14ac:dyDescent="0.25">
      <c r="L2212" s="82"/>
      <c r="M2212" s="83"/>
      <c r="N2212" s="83"/>
      <c r="O2212" s="82"/>
      <c r="P2212" s="82"/>
    </row>
    <row r="2213" spans="12:16" x14ac:dyDescent="0.25">
      <c r="L2213" s="82"/>
      <c r="M2213" s="83"/>
      <c r="N2213" s="83"/>
      <c r="O2213" s="82"/>
      <c r="P2213" s="82"/>
    </row>
    <row r="2214" spans="12:16" x14ac:dyDescent="0.25">
      <c r="L2214" s="82"/>
      <c r="M2214" s="83"/>
      <c r="N2214" s="83"/>
      <c r="O2214" s="82"/>
      <c r="P2214" s="82"/>
    </row>
    <row r="2215" spans="12:16" x14ac:dyDescent="0.25">
      <c r="L2215" s="82"/>
      <c r="M2215" s="83"/>
      <c r="N2215" s="83"/>
      <c r="O2215" s="82"/>
      <c r="P2215" s="82"/>
    </row>
    <row r="2216" spans="12:16" x14ac:dyDescent="0.25">
      <c r="L2216" s="82"/>
      <c r="M2216" s="83"/>
      <c r="N2216" s="83"/>
      <c r="O2216" s="82"/>
      <c r="P2216" s="82"/>
    </row>
    <row r="2217" spans="12:16" x14ac:dyDescent="0.25">
      <c r="L2217" s="82"/>
      <c r="M2217" s="83"/>
      <c r="N2217" s="83"/>
      <c r="O2217" s="82"/>
      <c r="P2217" s="82"/>
    </row>
    <row r="2218" spans="12:16" x14ac:dyDescent="0.25">
      <c r="L2218" s="82"/>
      <c r="M2218" s="83"/>
      <c r="N2218" s="83"/>
      <c r="O2218" s="82"/>
      <c r="P2218" s="82"/>
    </row>
    <row r="2219" spans="12:16" x14ac:dyDescent="0.25">
      <c r="L2219" s="82"/>
      <c r="M2219" s="83"/>
      <c r="N2219" s="83"/>
      <c r="O2219" s="82"/>
      <c r="P2219" s="82"/>
    </row>
    <row r="2220" spans="12:16" x14ac:dyDescent="0.25">
      <c r="L2220" s="82"/>
      <c r="M2220" s="83"/>
      <c r="N2220" s="83"/>
      <c r="O2220" s="82"/>
      <c r="P2220" s="82"/>
    </row>
    <row r="2221" spans="12:16" x14ac:dyDescent="0.25">
      <c r="L2221" s="82"/>
      <c r="M2221" s="83"/>
      <c r="N2221" s="83"/>
      <c r="O2221" s="82"/>
      <c r="P2221" s="82"/>
    </row>
    <row r="2222" spans="12:16" x14ac:dyDescent="0.25">
      <c r="L2222" s="82"/>
      <c r="M2222" s="83"/>
      <c r="N2222" s="83"/>
      <c r="O2222" s="82"/>
      <c r="P2222" s="82"/>
    </row>
    <row r="2223" spans="12:16" x14ac:dyDescent="0.25">
      <c r="L2223" s="82"/>
      <c r="M2223" s="83"/>
      <c r="N2223" s="83"/>
      <c r="O2223" s="82"/>
      <c r="P2223" s="82"/>
    </row>
    <row r="2224" spans="12:16" x14ac:dyDescent="0.25">
      <c r="L2224" s="82"/>
      <c r="M2224" s="83"/>
      <c r="N2224" s="83"/>
      <c r="O2224" s="82"/>
      <c r="P2224" s="82"/>
    </row>
    <row r="2225" spans="12:16" x14ac:dyDescent="0.25">
      <c r="L2225" s="82"/>
      <c r="M2225" s="83"/>
      <c r="N2225" s="83"/>
      <c r="O2225" s="82"/>
      <c r="P2225" s="82"/>
    </row>
    <row r="2226" spans="12:16" x14ac:dyDescent="0.25">
      <c r="L2226" s="82"/>
      <c r="M2226" s="83"/>
      <c r="N2226" s="83"/>
      <c r="O2226" s="82"/>
      <c r="P2226" s="82"/>
    </row>
    <row r="2227" spans="12:16" x14ac:dyDescent="0.25">
      <c r="L2227" s="82"/>
      <c r="M2227" s="83"/>
      <c r="N2227" s="83"/>
      <c r="O2227" s="82"/>
      <c r="P2227" s="82"/>
    </row>
    <row r="2228" spans="12:16" x14ac:dyDescent="0.25">
      <c r="L2228" s="82"/>
      <c r="M2228" s="83"/>
      <c r="N2228" s="83"/>
      <c r="O2228" s="82"/>
      <c r="P2228" s="82"/>
    </row>
    <row r="2229" spans="12:16" x14ac:dyDescent="0.25">
      <c r="L2229" s="82"/>
      <c r="M2229" s="83"/>
      <c r="N2229" s="83"/>
      <c r="O2229" s="82"/>
      <c r="P2229" s="82"/>
    </row>
    <row r="2230" spans="12:16" x14ac:dyDescent="0.25">
      <c r="L2230" s="82"/>
      <c r="M2230" s="83"/>
      <c r="N2230" s="83"/>
      <c r="O2230" s="82"/>
      <c r="P2230" s="82"/>
    </row>
    <row r="2231" spans="12:16" x14ac:dyDescent="0.25">
      <c r="L2231" s="82"/>
      <c r="M2231" s="83"/>
      <c r="N2231" s="83"/>
      <c r="O2231" s="82"/>
      <c r="P2231" s="82"/>
    </row>
    <row r="2232" spans="12:16" x14ac:dyDescent="0.25">
      <c r="L2232" s="82"/>
      <c r="M2232" s="83"/>
      <c r="N2232" s="83"/>
      <c r="O2232" s="82"/>
      <c r="P2232" s="82"/>
    </row>
    <row r="2233" spans="12:16" x14ac:dyDescent="0.25">
      <c r="L2233" s="82"/>
      <c r="M2233" s="83"/>
      <c r="N2233" s="83"/>
      <c r="O2233" s="82"/>
      <c r="P2233" s="82"/>
    </row>
    <row r="2234" spans="12:16" x14ac:dyDescent="0.25">
      <c r="L2234" s="82"/>
      <c r="M2234" s="83"/>
      <c r="N2234" s="83"/>
      <c r="O2234" s="82"/>
      <c r="P2234" s="82"/>
    </row>
    <row r="2235" spans="12:16" x14ac:dyDescent="0.25">
      <c r="L2235" s="82"/>
      <c r="M2235" s="83"/>
      <c r="N2235" s="83"/>
      <c r="O2235" s="82"/>
      <c r="P2235" s="82"/>
    </row>
    <row r="2236" spans="12:16" x14ac:dyDescent="0.25">
      <c r="L2236" s="82"/>
      <c r="M2236" s="83"/>
      <c r="N2236" s="83"/>
      <c r="O2236" s="82"/>
      <c r="P2236" s="82"/>
    </row>
    <row r="2237" spans="12:16" x14ac:dyDescent="0.25">
      <c r="L2237" s="82"/>
      <c r="M2237" s="83"/>
      <c r="N2237" s="83"/>
      <c r="O2237" s="82"/>
      <c r="P2237" s="82"/>
    </row>
    <row r="2238" spans="12:16" x14ac:dyDescent="0.25">
      <c r="L2238" s="82"/>
      <c r="M2238" s="83"/>
      <c r="N2238" s="83"/>
      <c r="O2238" s="82"/>
      <c r="P2238" s="82"/>
    </row>
    <row r="2239" spans="12:16" x14ac:dyDescent="0.25">
      <c r="L2239" s="82"/>
      <c r="M2239" s="83"/>
      <c r="N2239" s="83"/>
      <c r="O2239" s="82"/>
      <c r="P2239" s="82"/>
    </row>
    <row r="2240" spans="12:16" x14ac:dyDescent="0.25">
      <c r="L2240" s="82"/>
      <c r="M2240" s="83"/>
      <c r="N2240" s="83"/>
      <c r="O2240" s="82"/>
      <c r="P2240" s="82"/>
    </row>
    <row r="2241" spans="12:16" x14ac:dyDescent="0.25">
      <c r="L2241" s="82"/>
      <c r="M2241" s="83"/>
      <c r="N2241" s="83"/>
      <c r="O2241" s="82"/>
      <c r="P2241" s="82"/>
    </row>
    <row r="2242" spans="12:16" x14ac:dyDescent="0.25">
      <c r="L2242" s="82"/>
      <c r="M2242" s="83"/>
      <c r="N2242" s="83"/>
      <c r="O2242" s="82"/>
      <c r="P2242" s="82"/>
    </row>
    <row r="2243" spans="12:16" x14ac:dyDescent="0.25">
      <c r="L2243" s="82"/>
      <c r="M2243" s="83"/>
      <c r="N2243" s="83"/>
      <c r="O2243" s="82"/>
      <c r="P2243" s="82"/>
    </row>
    <row r="2244" spans="12:16" x14ac:dyDescent="0.25">
      <c r="L2244" s="82"/>
      <c r="M2244" s="83"/>
      <c r="N2244" s="83"/>
      <c r="O2244" s="82"/>
      <c r="P2244" s="82"/>
    </row>
    <row r="2245" spans="12:16" x14ac:dyDescent="0.25">
      <c r="L2245" s="82"/>
      <c r="M2245" s="83"/>
      <c r="N2245" s="83"/>
      <c r="O2245" s="82"/>
      <c r="P2245" s="82"/>
    </row>
    <row r="2246" spans="12:16" x14ac:dyDescent="0.25">
      <c r="L2246" s="82"/>
      <c r="M2246" s="83"/>
      <c r="N2246" s="83"/>
      <c r="O2246" s="82"/>
      <c r="P2246" s="82"/>
    </row>
    <row r="2247" spans="12:16" x14ac:dyDescent="0.25">
      <c r="L2247" s="82"/>
      <c r="M2247" s="83"/>
      <c r="N2247" s="83"/>
      <c r="O2247" s="82"/>
      <c r="P2247" s="82"/>
    </row>
    <row r="2248" spans="12:16" x14ac:dyDescent="0.25">
      <c r="L2248" s="82"/>
      <c r="M2248" s="83"/>
      <c r="N2248" s="83"/>
      <c r="O2248" s="82"/>
      <c r="P2248" s="82"/>
    </row>
    <row r="2249" spans="12:16" x14ac:dyDescent="0.25">
      <c r="L2249" s="82"/>
      <c r="M2249" s="83"/>
      <c r="N2249" s="83"/>
      <c r="O2249" s="82"/>
      <c r="P2249" s="82"/>
    </row>
    <row r="2250" spans="12:16" x14ac:dyDescent="0.25">
      <c r="L2250" s="82"/>
      <c r="M2250" s="83"/>
      <c r="N2250" s="83"/>
      <c r="O2250" s="82"/>
      <c r="P2250" s="82"/>
    </row>
    <row r="2251" spans="12:16" x14ac:dyDescent="0.25">
      <c r="L2251" s="82"/>
      <c r="M2251" s="83"/>
      <c r="N2251" s="83"/>
      <c r="O2251" s="82"/>
      <c r="P2251" s="82"/>
    </row>
    <row r="2252" spans="12:16" x14ac:dyDescent="0.25">
      <c r="L2252" s="82"/>
      <c r="M2252" s="83"/>
      <c r="N2252" s="83"/>
      <c r="O2252" s="82"/>
      <c r="P2252" s="82"/>
    </row>
    <row r="2253" spans="12:16" x14ac:dyDescent="0.25">
      <c r="L2253" s="82"/>
      <c r="M2253" s="83"/>
      <c r="N2253" s="83"/>
      <c r="O2253" s="82"/>
      <c r="P2253" s="82"/>
    </row>
    <row r="2254" spans="12:16" x14ac:dyDescent="0.25">
      <c r="L2254" s="82"/>
      <c r="M2254" s="83"/>
      <c r="N2254" s="83"/>
      <c r="O2254" s="82"/>
      <c r="P2254" s="82"/>
    </row>
    <row r="2255" spans="12:16" x14ac:dyDescent="0.25">
      <c r="L2255" s="82"/>
      <c r="M2255" s="83"/>
      <c r="N2255" s="83"/>
      <c r="O2255" s="82"/>
      <c r="P2255" s="82"/>
    </row>
    <row r="2256" spans="12:16" x14ac:dyDescent="0.25">
      <c r="L2256" s="82"/>
      <c r="M2256" s="83"/>
      <c r="N2256" s="83"/>
      <c r="O2256" s="82"/>
      <c r="P2256" s="82"/>
    </row>
    <row r="2257" spans="12:16" x14ac:dyDescent="0.25">
      <c r="L2257" s="82"/>
      <c r="M2257" s="83"/>
      <c r="N2257" s="83"/>
      <c r="O2257" s="82"/>
      <c r="P2257" s="82"/>
    </row>
    <row r="2258" spans="12:16" x14ac:dyDescent="0.25">
      <c r="L2258" s="82"/>
      <c r="M2258" s="83"/>
      <c r="N2258" s="83"/>
      <c r="O2258" s="82"/>
      <c r="P2258" s="82"/>
    </row>
    <row r="2259" spans="12:16" x14ac:dyDescent="0.25">
      <c r="L2259" s="82"/>
      <c r="M2259" s="83"/>
      <c r="N2259" s="83"/>
      <c r="O2259" s="82"/>
      <c r="P2259" s="82"/>
    </row>
    <row r="2260" spans="12:16" x14ac:dyDescent="0.25">
      <c r="L2260" s="82"/>
      <c r="M2260" s="83"/>
      <c r="N2260" s="83"/>
      <c r="O2260" s="82"/>
      <c r="P2260" s="82"/>
    </row>
    <row r="2261" spans="12:16" x14ac:dyDescent="0.25">
      <c r="L2261" s="82"/>
      <c r="M2261" s="83"/>
      <c r="N2261" s="83"/>
      <c r="O2261" s="82"/>
      <c r="P2261" s="82"/>
    </row>
    <row r="2262" spans="12:16" x14ac:dyDescent="0.25">
      <c r="L2262" s="82"/>
      <c r="M2262" s="83"/>
      <c r="N2262" s="83"/>
      <c r="O2262" s="82"/>
      <c r="P2262" s="82"/>
    </row>
    <row r="2263" spans="12:16" x14ac:dyDescent="0.25">
      <c r="L2263" s="82"/>
      <c r="M2263" s="83"/>
      <c r="N2263" s="83"/>
      <c r="O2263" s="82"/>
      <c r="P2263" s="82"/>
    </row>
    <row r="2264" spans="12:16" x14ac:dyDescent="0.25">
      <c r="L2264" s="82"/>
      <c r="M2264" s="83"/>
      <c r="N2264" s="83"/>
      <c r="O2264" s="82"/>
      <c r="P2264" s="82"/>
    </row>
    <row r="2265" spans="12:16" x14ac:dyDescent="0.25">
      <c r="L2265" s="82"/>
      <c r="M2265" s="83"/>
      <c r="N2265" s="83"/>
      <c r="O2265" s="82"/>
      <c r="P2265" s="82"/>
    </row>
    <row r="2266" spans="12:16" x14ac:dyDescent="0.25">
      <c r="L2266" s="82"/>
      <c r="M2266" s="83"/>
      <c r="N2266" s="83"/>
      <c r="O2266" s="82"/>
      <c r="P2266" s="82"/>
    </row>
    <row r="2267" spans="12:16" x14ac:dyDescent="0.25">
      <c r="L2267" s="82"/>
      <c r="M2267" s="83"/>
      <c r="N2267" s="83"/>
      <c r="O2267" s="82"/>
      <c r="P2267" s="82"/>
    </row>
    <row r="2268" spans="12:16" x14ac:dyDescent="0.25">
      <c r="L2268" s="82"/>
      <c r="M2268" s="83"/>
      <c r="N2268" s="83"/>
      <c r="O2268" s="82"/>
      <c r="P2268" s="82"/>
    </row>
    <row r="2269" spans="12:16" x14ac:dyDescent="0.25">
      <c r="L2269" s="82"/>
      <c r="M2269" s="83"/>
      <c r="N2269" s="83"/>
      <c r="O2269" s="82"/>
      <c r="P2269" s="82"/>
    </row>
    <row r="2270" spans="12:16" x14ac:dyDescent="0.25">
      <c r="L2270" s="82"/>
      <c r="M2270" s="83"/>
      <c r="N2270" s="83"/>
      <c r="O2270" s="82"/>
      <c r="P2270" s="82"/>
    </row>
    <row r="2271" spans="12:16" x14ac:dyDescent="0.25">
      <c r="L2271" s="82"/>
      <c r="M2271" s="83"/>
      <c r="N2271" s="83"/>
      <c r="O2271" s="82"/>
      <c r="P2271" s="82"/>
    </row>
    <row r="2272" spans="12:16" x14ac:dyDescent="0.25">
      <c r="L2272" s="82"/>
      <c r="M2272" s="83"/>
      <c r="N2272" s="83"/>
      <c r="O2272" s="82"/>
      <c r="P2272" s="82"/>
    </row>
    <row r="2273" spans="12:16" x14ac:dyDescent="0.25">
      <c r="L2273" s="82"/>
      <c r="M2273" s="83"/>
      <c r="N2273" s="83"/>
      <c r="O2273" s="82"/>
      <c r="P2273" s="82"/>
    </row>
    <row r="2274" spans="12:16" x14ac:dyDescent="0.25">
      <c r="L2274" s="82"/>
      <c r="M2274" s="83"/>
      <c r="N2274" s="83"/>
      <c r="O2274" s="82"/>
      <c r="P2274" s="82"/>
    </row>
    <row r="2275" spans="12:16" x14ac:dyDescent="0.25">
      <c r="L2275" s="82"/>
      <c r="M2275" s="83"/>
      <c r="N2275" s="83"/>
      <c r="O2275" s="82"/>
      <c r="P2275" s="82"/>
    </row>
    <row r="2276" spans="12:16" x14ac:dyDescent="0.25">
      <c r="L2276" s="82"/>
      <c r="M2276" s="83"/>
      <c r="N2276" s="83"/>
      <c r="O2276" s="82"/>
      <c r="P2276" s="82"/>
    </row>
    <row r="2277" spans="12:16" x14ac:dyDescent="0.25">
      <c r="L2277" s="82"/>
      <c r="M2277" s="83"/>
      <c r="N2277" s="83"/>
      <c r="O2277" s="82"/>
      <c r="P2277" s="82"/>
    </row>
    <row r="2278" spans="12:16" x14ac:dyDescent="0.25">
      <c r="L2278" s="82"/>
      <c r="M2278" s="83"/>
      <c r="N2278" s="83"/>
      <c r="O2278" s="82"/>
      <c r="P2278" s="82"/>
    </row>
    <row r="2279" spans="12:16" x14ac:dyDescent="0.25">
      <c r="L2279" s="82"/>
      <c r="M2279" s="83"/>
      <c r="N2279" s="83"/>
      <c r="O2279" s="82"/>
      <c r="P2279" s="82"/>
    </row>
    <row r="2280" spans="12:16" x14ac:dyDescent="0.25">
      <c r="L2280" s="82"/>
      <c r="M2280" s="83"/>
      <c r="N2280" s="83"/>
      <c r="O2280" s="82"/>
      <c r="P2280" s="82"/>
    </row>
    <row r="2281" spans="12:16" x14ac:dyDescent="0.25">
      <c r="L2281" s="82"/>
      <c r="M2281" s="83"/>
      <c r="N2281" s="83"/>
      <c r="O2281" s="82"/>
      <c r="P2281" s="82"/>
    </row>
    <row r="2282" spans="12:16" x14ac:dyDescent="0.25">
      <c r="L2282" s="82"/>
      <c r="M2282" s="83"/>
      <c r="N2282" s="83"/>
      <c r="O2282" s="82"/>
      <c r="P2282" s="82"/>
    </row>
    <row r="2283" spans="12:16" x14ac:dyDescent="0.25">
      <c r="L2283" s="82"/>
      <c r="M2283" s="83"/>
      <c r="N2283" s="83"/>
      <c r="O2283" s="82"/>
      <c r="P2283" s="82"/>
    </row>
    <row r="2284" spans="12:16" x14ac:dyDescent="0.25">
      <c r="L2284" s="82"/>
      <c r="M2284" s="83"/>
      <c r="N2284" s="83"/>
      <c r="O2284" s="82"/>
      <c r="P2284" s="82"/>
    </row>
    <row r="2285" spans="12:16" x14ac:dyDescent="0.25">
      <c r="L2285" s="82"/>
      <c r="M2285" s="83"/>
      <c r="N2285" s="83"/>
      <c r="O2285" s="82"/>
      <c r="P2285" s="82"/>
    </row>
    <row r="2286" spans="12:16" x14ac:dyDescent="0.25">
      <c r="L2286" s="82"/>
      <c r="M2286" s="83"/>
      <c r="N2286" s="83"/>
      <c r="O2286" s="82"/>
      <c r="P2286" s="82"/>
    </row>
    <row r="2287" spans="12:16" x14ac:dyDescent="0.25">
      <c r="L2287" s="82"/>
      <c r="M2287" s="83"/>
      <c r="N2287" s="83"/>
      <c r="O2287" s="82"/>
      <c r="P2287" s="82"/>
    </row>
    <row r="2288" spans="12:16" x14ac:dyDescent="0.25">
      <c r="L2288" s="82"/>
      <c r="M2288" s="83"/>
      <c r="N2288" s="83"/>
      <c r="O2288" s="82"/>
      <c r="P2288" s="82"/>
    </row>
    <row r="2289" spans="12:16" x14ac:dyDescent="0.25">
      <c r="L2289" s="82"/>
      <c r="M2289" s="83"/>
      <c r="N2289" s="83"/>
      <c r="O2289" s="82"/>
      <c r="P2289" s="82"/>
    </row>
    <row r="2290" spans="12:16" x14ac:dyDescent="0.25">
      <c r="L2290" s="82"/>
      <c r="M2290" s="83"/>
      <c r="N2290" s="83"/>
      <c r="O2290" s="82"/>
      <c r="P2290" s="82"/>
    </row>
    <row r="2291" spans="12:16" x14ac:dyDescent="0.25">
      <c r="L2291" s="82"/>
      <c r="M2291" s="83"/>
      <c r="N2291" s="83"/>
      <c r="O2291" s="82"/>
      <c r="P2291" s="82"/>
    </row>
    <row r="2292" spans="12:16" x14ac:dyDescent="0.25">
      <c r="L2292" s="82"/>
      <c r="M2292" s="83"/>
      <c r="N2292" s="83"/>
      <c r="O2292" s="82"/>
      <c r="P2292" s="82"/>
    </row>
    <row r="2293" spans="12:16" x14ac:dyDescent="0.25">
      <c r="L2293" s="82"/>
      <c r="M2293" s="83"/>
      <c r="N2293" s="83"/>
      <c r="O2293" s="82"/>
      <c r="P2293" s="82"/>
    </row>
    <row r="2294" spans="12:16" x14ac:dyDescent="0.25">
      <c r="L2294" s="82"/>
      <c r="M2294" s="83"/>
      <c r="N2294" s="83"/>
      <c r="O2294" s="82"/>
      <c r="P2294" s="82"/>
    </row>
    <row r="2295" spans="12:16" x14ac:dyDescent="0.25">
      <c r="L2295" s="82"/>
      <c r="M2295" s="83"/>
      <c r="N2295" s="83"/>
      <c r="O2295" s="82"/>
      <c r="P2295" s="82"/>
    </row>
    <row r="2296" spans="12:16" x14ac:dyDescent="0.25">
      <c r="L2296" s="82"/>
      <c r="M2296" s="83"/>
      <c r="N2296" s="83"/>
      <c r="O2296" s="82"/>
      <c r="P2296" s="82"/>
    </row>
    <row r="2297" spans="12:16" x14ac:dyDescent="0.25">
      <c r="L2297" s="82"/>
      <c r="M2297" s="83"/>
      <c r="N2297" s="83"/>
      <c r="O2297" s="82"/>
      <c r="P2297" s="82"/>
    </row>
    <row r="2298" spans="12:16" x14ac:dyDescent="0.25">
      <c r="L2298" s="82"/>
      <c r="M2298" s="83"/>
      <c r="N2298" s="83"/>
      <c r="O2298" s="82"/>
      <c r="P2298" s="82"/>
    </row>
    <row r="2299" spans="12:16" x14ac:dyDescent="0.25">
      <c r="L2299" s="82"/>
      <c r="M2299" s="83"/>
      <c r="N2299" s="83"/>
      <c r="O2299" s="82"/>
      <c r="P2299" s="82"/>
    </row>
    <row r="2300" spans="12:16" x14ac:dyDescent="0.25">
      <c r="L2300" s="82"/>
      <c r="M2300" s="83"/>
      <c r="N2300" s="83"/>
      <c r="O2300" s="82"/>
      <c r="P2300" s="82"/>
    </row>
    <row r="2301" spans="12:16" x14ac:dyDescent="0.25">
      <c r="L2301" s="82"/>
      <c r="M2301" s="83"/>
      <c r="N2301" s="83"/>
      <c r="O2301" s="82"/>
      <c r="P2301" s="82"/>
    </row>
    <row r="2302" spans="12:16" x14ac:dyDescent="0.25">
      <c r="L2302" s="82"/>
      <c r="M2302" s="83"/>
      <c r="N2302" s="83"/>
      <c r="O2302" s="82"/>
      <c r="P2302" s="82"/>
    </row>
    <row r="2303" spans="12:16" x14ac:dyDescent="0.25">
      <c r="L2303" s="82"/>
      <c r="M2303" s="83"/>
      <c r="N2303" s="83"/>
      <c r="O2303" s="82"/>
      <c r="P2303" s="82"/>
    </row>
    <row r="2304" spans="12:16" x14ac:dyDescent="0.25">
      <c r="L2304" s="82"/>
      <c r="M2304" s="83"/>
      <c r="N2304" s="83"/>
      <c r="O2304" s="82"/>
      <c r="P2304" s="82"/>
    </row>
    <row r="2305" spans="12:16" x14ac:dyDescent="0.25">
      <c r="L2305" s="82"/>
      <c r="M2305" s="83"/>
      <c r="N2305" s="83"/>
      <c r="O2305" s="82"/>
      <c r="P2305" s="82"/>
    </row>
    <row r="2306" spans="12:16" x14ac:dyDescent="0.25">
      <c r="L2306" s="82"/>
      <c r="M2306" s="83"/>
      <c r="N2306" s="83"/>
      <c r="O2306" s="82"/>
      <c r="P2306" s="82"/>
    </row>
    <row r="2307" spans="12:16" x14ac:dyDescent="0.25">
      <c r="L2307" s="82"/>
      <c r="M2307" s="83"/>
      <c r="N2307" s="83"/>
      <c r="O2307" s="82"/>
      <c r="P2307" s="82"/>
    </row>
    <row r="2308" spans="12:16" x14ac:dyDescent="0.25">
      <c r="L2308" s="82"/>
      <c r="M2308" s="83"/>
      <c r="N2308" s="83"/>
      <c r="O2308" s="82"/>
      <c r="P2308" s="82"/>
    </row>
    <row r="2309" spans="12:16" x14ac:dyDescent="0.25">
      <c r="L2309" s="82"/>
      <c r="M2309" s="83"/>
      <c r="N2309" s="83"/>
      <c r="O2309" s="82"/>
      <c r="P2309" s="82"/>
    </row>
    <row r="2310" spans="12:16" x14ac:dyDescent="0.25">
      <c r="L2310" s="82"/>
      <c r="M2310" s="83"/>
      <c r="N2310" s="83"/>
      <c r="O2310" s="82"/>
      <c r="P2310" s="82"/>
    </row>
    <row r="2311" spans="12:16" x14ac:dyDescent="0.25">
      <c r="L2311" s="82"/>
      <c r="M2311" s="83"/>
      <c r="N2311" s="83"/>
      <c r="O2311" s="82"/>
      <c r="P2311" s="82"/>
    </row>
    <row r="2312" spans="12:16" x14ac:dyDescent="0.25">
      <c r="L2312" s="82"/>
      <c r="M2312" s="83"/>
      <c r="N2312" s="83"/>
      <c r="O2312" s="82"/>
      <c r="P2312" s="82"/>
    </row>
    <row r="2313" spans="12:16" x14ac:dyDescent="0.25">
      <c r="L2313" s="82"/>
      <c r="M2313" s="83"/>
      <c r="N2313" s="83"/>
      <c r="O2313" s="82"/>
      <c r="P2313" s="82"/>
    </row>
    <row r="2314" spans="12:16" x14ac:dyDescent="0.25">
      <c r="L2314" s="82"/>
      <c r="M2314" s="83"/>
      <c r="N2314" s="83"/>
      <c r="O2314" s="82"/>
      <c r="P2314" s="82"/>
    </row>
    <row r="2315" spans="12:16" x14ac:dyDescent="0.25">
      <c r="L2315" s="82"/>
      <c r="M2315" s="83"/>
      <c r="N2315" s="83"/>
      <c r="O2315" s="82"/>
      <c r="P2315" s="82"/>
    </row>
    <row r="2316" spans="12:16" x14ac:dyDescent="0.25">
      <c r="L2316" s="82"/>
      <c r="M2316" s="83"/>
      <c r="N2316" s="83"/>
      <c r="O2316" s="82"/>
      <c r="P2316" s="82"/>
    </row>
    <row r="2317" spans="12:16" x14ac:dyDescent="0.25">
      <c r="L2317" s="82"/>
      <c r="M2317" s="83"/>
      <c r="N2317" s="83"/>
      <c r="O2317" s="82"/>
      <c r="P2317" s="82"/>
    </row>
    <row r="2318" spans="12:16" x14ac:dyDescent="0.25">
      <c r="L2318" s="82"/>
      <c r="M2318" s="83"/>
      <c r="N2318" s="83"/>
      <c r="O2318" s="82"/>
      <c r="P2318" s="82"/>
    </row>
    <row r="2319" spans="12:16" x14ac:dyDescent="0.25">
      <c r="L2319" s="82"/>
      <c r="M2319" s="83"/>
      <c r="N2319" s="83"/>
      <c r="O2319" s="82"/>
      <c r="P2319" s="82"/>
    </row>
    <row r="2320" spans="12:16" x14ac:dyDescent="0.25">
      <c r="L2320" s="82"/>
      <c r="M2320" s="83"/>
      <c r="N2320" s="83"/>
      <c r="O2320" s="82"/>
      <c r="P2320" s="82"/>
    </row>
    <row r="2321" spans="12:16" x14ac:dyDescent="0.25">
      <c r="L2321" s="82"/>
      <c r="M2321" s="83"/>
      <c r="N2321" s="83"/>
      <c r="O2321" s="82"/>
      <c r="P2321" s="82"/>
    </row>
    <row r="2322" spans="12:16" x14ac:dyDescent="0.25">
      <c r="L2322" s="82"/>
      <c r="M2322" s="83"/>
      <c r="N2322" s="83"/>
      <c r="O2322" s="82"/>
      <c r="P2322" s="82"/>
    </row>
    <row r="2323" spans="12:16" x14ac:dyDescent="0.25">
      <c r="L2323" s="82"/>
      <c r="M2323" s="83"/>
      <c r="N2323" s="83"/>
      <c r="O2323" s="82"/>
      <c r="P2323" s="82"/>
    </row>
    <row r="2324" spans="12:16" x14ac:dyDescent="0.25">
      <c r="L2324" s="82"/>
      <c r="M2324" s="83"/>
      <c r="N2324" s="83"/>
      <c r="O2324" s="82"/>
      <c r="P2324" s="82"/>
    </row>
    <row r="2325" spans="12:16" x14ac:dyDescent="0.25">
      <c r="L2325" s="82"/>
      <c r="M2325" s="83"/>
      <c r="N2325" s="83"/>
      <c r="O2325" s="82"/>
      <c r="P2325" s="82"/>
    </row>
    <row r="2326" spans="12:16" x14ac:dyDescent="0.25">
      <c r="L2326" s="82"/>
      <c r="M2326" s="83"/>
      <c r="N2326" s="83"/>
      <c r="O2326" s="82"/>
      <c r="P2326" s="82"/>
    </row>
    <row r="2327" spans="12:16" x14ac:dyDescent="0.25">
      <c r="L2327" s="82"/>
      <c r="M2327" s="83"/>
      <c r="N2327" s="83"/>
      <c r="O2327" s="82"/>
      <c r="P2327" s="82"/>
    </row>
    <row r="2328" spans="12:16" x14ac:dyDescent="0.25">
      <c r="L2328" s="82"/>
      <c r="M2328" s="83"/>
      <c r="N2328" s="83"/>
      <c r="O2328" s="82"/>
      <c r="P2328" s="82"/>
    </row>
    <row r="2329" spans="12:16" x14ac:dyDescent="0.25">
      <c r="L2329" s="82"/>
      <c r="M2329" s="83"/>
      <c r="N2329" s="83"/>
      <c r="O2329" s="82"/>
      <c r="P2329" s="82"/>
    </row>
    <row r="2330" spans="12:16" x14ac:dyDescent="0.25">
      <c r="L2330" s="82"/>
      <c r="M2330" s="83"/>
      <c r="N2330" s="83"/>
      <c r="O2330" s="82"/>
      <c r="P2330" s="82"/>
    </row>
    <row r="2331" spans="12:16" x14ac:dyDescent="0.25">
      <c r="L2331" s="82"/>
      <c r="M2331" s="83"/>
      <c r="N2331" s="83"/>
      <c r="O2331" s="82"/>
      <c r="P2331" s="82"/>
    </row>
    <row r="2332" spans="12:16" x14ac:dyDescent="0.25">
      <c r="L2332" s="82"/>
      <c r="M2332" s="83"/>
      <c r="N2332" s="83"/>
      <c r="O2332" s="82"/>
      <c r="P2332" s="82"/>
    </row>
    <row r="2333" spans="12:16" x14ac:dyDescent="0.25">
      <c r="L2333" s="82"/>
      <c r="M2333" s="83"/>
      <c r="N2333" s="83"/>
      <c r="O2333" s="82"/>
      <c r="P2333" s="82"/>
    </row>
    <row r="2334" spans="12:16" x14ac:dyDescent="0.25">
      <c r="L2334" s="82"/>
      <c r="M2334" s="83"/>
      <c r="N2334" s="83"/>
      <c r="O2334" s="82"/>
      <c r="P2334" s="82"/>
    </row>
    <row r="2335" spans="12:16" x14ac:dyDescent="0.25">
      <c r="L2335" s="82"/>
      <c r="M2335" s="83"/>
      <c r="N2335" s="83"/>
      <c r="O2335" s="82"/>
      <c r="P2335" s="82"/>
    </row>
    <row r="2336" spans="12:16" x14ac:dyDescent="0.25">
      <c r="L2336" s="82"/>
      <c r="M2336" s="83"/>
      <c r="N2336" s="83"/>
      <c r="O2336" s="82"/>
      <c r="P2336" s="82"/>
    </row>
    <row r="2337" spans="12:16" x14ac:dyDescent="0.25">
      <c r="L2337" s="82"/>
      <c r="M2337" s="83"/>
      <c r="N2337" s="83"/>
      <c r="O2337" s="82"/>
      <c r="P2337" s="82"/>
    </row>
    <row r="2338" spans="12:16" x14ac:dyDescent="0.25">
      <c r="L2338" s="82"/>
      <c r="M2338" s="83"/>
      <c r="N2338" s="83"/>
      <c r="O2338" s="82"/>
      <c r="P2338" s="82"/>
    </row>
    <row r="2339" spans="12:16" x14ac:dyDescent="0.25">
      <c r="L2339" s="82"/>
      <c r="M2339" s="83"/>
      <c r="N2339" s="83"/>
      <c r="O2339" s="82"/>
      <c r="P2339" s="82"/>
    </row>
    <row r="2340" spans="12:16" x14ac:dyDescent="0.25">
      <c r="L2340" s="82"/>
      <c r="M2340" s="83"/>
      <c r="N2340" s="83"/>
      <c r="O2340" s="82"/>
      <c r="P2340" s="82"/>
    </row>
    <row r="2341" spans="12:16" x14ac:dyDescent="0.25">
      <c r="L2341" s="82"/>
      <c r="M2341" s="83"/>
      <c r="N2341" s="83"/>
      <c r="O2341" s="82"/>
      <c r="P2341" s="82"/>
    </row>
    <row r="2342" spans="12:16" x14ac:dyDescent="0.25">
      <c r="L2342" s="82"/>
      <c r="M2342" s="83"/>
      <c r="N2342" s="83"/>
      <c r="O2342" s="82"/>
      <c r="P2342" s="82"/>
    </row>
    <row r="2343" spans="12:16" x14ac:dyDescent="0.25">
      <c r="L2343" s="82"/>
      <c r="M2343" s="83"/>
      <c r="N2343" s="83"/>
      <c r="O2343" s="82"/>
      <c r="P2343" s="82"/>
    </row>
    <row r="2344" spans="12:16" x14ac:dyDescent="0.25">
      <c r="L2344" s="82"/>
      <c r="M2344" s="83"/>
      <c r="N2344" s="83"/>
      <c r="O2344" s="82"/>
      <c r="P2344" s="82"/>
    </row>
    <row r="2345" spans="12:16" x14ac:dyDescent="0.25">
      <c r="L2345" s="82"/>
      <c r="M2345" s="83"/>
      <c r="N2345" s="83"/>
      <c r="O2345" s="82"/>
      <c r="P2345" s="82"/>
    </row>
    <row r="2346" spans="12:16" x14ac:dyDescent="0.25">
      <c r="L2346" s="82"/>
      <c r="M2346" s="83"/>
      <c r="N2346" s="83"/>
      <c r="O2346" s="82"/>
      <c r="P2346" s="82"/>
    </row>
    <row r="2347" spans="12:16" x14ac:dyDescent="0.25">
      <c r="L2347" s="82"/>
      <c r="M2347" s="83"/>
      <c r="N2347" s="83"/>
      <c r="O2347" s="82"/>
      <c r="P2347" s="82"/>
    </row>
    <row r="2348" spans="12:16" x14ac:dyDescent="0.25">
      <c r="L2348" s="82"/>
      <c r="M2348" s="83"/>
      <c r="N2348" s="83"/>
      <c r="O2348" s="82"/>
      <c r="P2348" s="82"/>
    </row>
    <row r="2349" spans="12:16" x14ac:dyDescent="0.25">
      <c r="L2349" s="82"/>
      <c r="M2349" s="83"/>
      <c r="N2349" s="83"/>
      <c r="O2349" s="82"/>
      <c r="P2349" s="82"/>
    </row>
    <row r="2350" spans="12:16" x14ac:dyDescent="0.25">
      <c r="L2350" s="82"/>
      <c r="M2350" s="83"/>
      <c r="N2350" s="83"/>
      <c r="O2350" s="82"/>
      <c r="P2350" s="82"/>
    </row>
    <row r="2351" spans="12:16" x14ac:dyDescent="0.25">
      <c r="L2351" s="82"/>
      <c r="M2351" s="83"/>
      <c r="N2351" s="83"/>
      <c r="O2351" s="82"/>
      <c r="P2351" s="82"/>
    </row>
    <row r="2352" spans="12:16" x14ac:dyDescent="0.25">
      <c r="L2352" s="82"/>
      <c r="M2352" s="83"/>
      <c r="N2352" s="83"/>
      <c r="O2352" s="82"/>
      <c r="P2352" s="82"/>
    </row>
    <row r="2353" spans="12:16" x14ac:dyDescent="0.25">
      <c r="L2353" s="82"/>
      <c r="M2353" s="83"/>
      <c r="N2353" s="83"/>
      <c r="O2353" s="82"/>
      <c r="P2353" s="82"/>
    </row>
    <row r="2354" spans="12:16" x14ac:dyDescent="0.25">
      <c r="L2354" s="82"/>
      <c r="M2354" s="83"/>
      <c r="N2354" s="83"/>
      <c r="O2354" s="82"/>
      <c r="P2354" s="82"/>
    </row>
    <row r="2355" spans="12:16" x14ac:dyDescent="0.25">
      <c r="L2355" s="82"/>
      <c r="M2355" s="83"/>
      <c r="N2355" s="83"/>
      <c r="O2355" s="82"/>
      <c r="P2355" s="82"/>
    </row>
    <row r="2356" spans="12:16" x14ac:dyDescent="0.25">
      <c r="L2356" s="82"/>
      <c r="M2356" s="83"/>
      <c r="N2356" s="83"/>
      <c r="O2356" s="82"/>
      <c r="P2356" s="82"/>
    </row>
    <row r="2357" spans="12:16" x14ac:dyDescent="0.25">
      <c r="L2357" s="82"/>
      <c r="M2357" s="83"/>
      <c r="N2357" s="83"/>
      <c r="O2357" s="82"/>
      <c r="P2357" s="82"/>
    </row>
    <row r="2358" spans="12:16" x14ac:dyDescent="0.25">
      <c r="L2358" s="82"/>
      <c r="M2358" s="83"/>
      <c r="N2358" s="83"/>
      <c r="O2358" s="82"/>
      <c r="P2358" s="82"/>
    </row>
    <row r="2359" spans="12:16" x14ac:dyDescent="0.25">
      <c r="L2359" s="82"/>
      <c r="M2359" s="83"/>
      <c r="N2359" s="83"/>
      <c r="O2359" s="82"/>
      <c r="P2359" s="82"/>
    </row>
    <row r="2360" spans="12:16" x14ac:dyDescent="0.25">
      <c r="L2360" s="82"/>
      <c r="M2360" s="83"/>
      <c r="N2360" s="83"/>
      <c r="O2360" s="82"/>
      <c r="P2360" s="82"/>
    </row>
    <row r="2361" spans="12:16" x14ac:dyDescent="0.25">
      <c r="L2361" s="82"/>
      <c r="M2361" s="83"/>
      <c r="N2361" s="83"/>
      <c r="O2361" s="82"/>
      <c r="P2361" s="82"/>
    </row>
    <row r="2362" spans="12:16" x14ac:dyDescent="0.25">
      <c r="L2362" s="82"/>
      <c r="M2362" s="83"/>
      <c r="N2362" s="83"/>
      <c r="O2362" s="82"/>
      <c r="P2362" s="82"/>
    </row>
    <row r="2363" spans="12:16" x14ac:dyDescent="0.25">
      <c r="L2363" s="82"/>
      <c r="M2363" s="83"/>
      <c r="N2363" s="83"/>
      <c r="O2363" s="82"/>
      <c r="P2363" s="82"/>
    </row>
    <row r="2364" spans="12:16" x14ac:dyDescent="0.25">
      <c r="L2364" s="82"/>
      <c r="M2364" s="83"/>
      <c r="N2364" s="83"/>
      <c r="O2364" s="82"/>
      <c r="P2364" s="82"/>
    </row>
    <row r="2365" spans="12:16" x14ac:dyDescent="0.25">
      <c r="L2365" s="82"/>
      <c r="M2365" s="83"/>
      <c r="N2365" s="83"/>
      <c r="O2365" s="82"/>
      <c r="P2365" s="82"/>
    </row>
    <row r="2366" spans="12:16" x14ac:dyDescent="0.25">
      <c r="L2366" s="82"/>
      <c r="M2366" s="83"/>
      <c r="N2366" s="83"/>
      <c r="O2366" s="82"/>
      <c r="P2366" s="82"/>
    </row>
    <row r="2367" spans="12:16" x14ac:dyDescent="0.25">
      <c r="L2367" s="82"/>
      <c r="M2367" s="83"/>
      <c r="N2367" s="83"/>
      <c r="O2367" s="82"/>
      <c r="P2367" s="82"/>
    </row>
    <row r="2368" spans="12:16" x14ac:dyDescent="0.25">
      <c r="L2368" s="82"/>
      <c r="M2368" s="83"/>
      <c r="N2368" s="83"/>
      <c r="O2368" s="82"/>
      <c r="P2368" s="82"/>
    </row>
  </sheetData>
  <conditionalFormatting sqref="H6:H155">
    <cfRule type="expression" dxfId="135" priority="12">
      <formula>$H$4=0</formula>
    </cfRule>
  </conditionalFormatting>
  <conditionalFormatting sqref="H5:H155">
    <cfRule type="cellIs" dxfId="134" priority="6" operator="equal">
      <formula>"IDLE"</formula>
    </cfRule>
    <cfRule type="cellIs" dxfId="133" priority="7" operator="equal">
      <formula>"""IDLE"""</formula>
    </cfRule>
    <cfRule type="cellIs" dxfId="132" priority="9" operator="equal">
      <formula>"""IDLE"""</formula>
    </cfRule>
    <cfRule type="cellIs" dxfId="131" priority="10" operator="equal">
      <formula>0</formula>
    </cfRule>
    <cfRule type="cellIs" dxfId="130" priority="11" operator="equal">
      <formula>0</formula>
    </cfRule>
  </conditionalFormatting>
  <conditionalFormatting sqref="I5:I155">
    <cfRule type="cellIs" dxfId="129" priority="5" operator="equal">
      <formula>"IDLE"</formula>
    </cfRule>
    <cfRule type="cellIs" dxfId="128" priority="8" operator="equal">
      <formula>"""IDLE"""</formula>
    </cfRule>
  </conditionalFormatting>
  <conditionalFormatting sqref="H5">
    <cfRule type="cellIs" dxfId="127" priority="4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&amp;CExcel Two servers simulation table page &amp;P of 6</oddFooter>
  </headerFooter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X2368"/>
  <sheetViews>
    <sheetView zoomScaleNormal="100" workbookViewId="0">
      <pane ySplit="4" topLeftCell="A5" activePane="bottomLeft" state="frozen"/>
      <selection pane="bottomLeft" activeCell="P160" sqref="B5:P160"/>
    </sheetView>
  </sheetViews>
  <sheetFormatPr defaultRowHeight="15" x14ac:dyDescent="0.25"/>
  <cols>
    <col min="1" max="1" width="7.125" style="107" customWidth="1"/>
    <col min="2" max="2" width="8.25" style="9" customWidth="1"/>
    <col min="3" max="3" width="8.75" style="9" customWidth="1"/>
    <col min="4" max="4" width="7.875" style="9" customWidth="1"/>
    <col min="5" max="5" width="7.375" style="9" customWidth="1"/>
    <col min="6" max="6" width="8.5" style="9" customWidth="1"/>
    <col min="7" max="7" width="7" style="9" customWidth="1"/>
    <col min="8" max="8" width="6" style="9" customWidth="1"/>
    <col min="9" max="9" width="6.5" style="9" customWidth="1"/>
    <col min="10" max="11" width="7.625" style="9" customWidth="1"/>
    <col min="12" max="12" width="6" style="9" customWidth="1"/>
    <col min="13" max="13" width="7.625" style="18" customWidth="1"/>
    <col min="14" max="14" width="7.75" style="19" customWidth="1"/>
    <col min="15" max="15" width="8.5" style="9" customWidth="1"/>
    <col min="16" max="16" width="7.75" style="9" customWidth="1"/>
    <col min="17" max="17" width="14.25" style="9" customWidth="1"/>
    <col min="18" max="18" width="13.375" style="9" customWidth="1"/>
    <col min="19" max="19" width="11.75" style="9" customWidth="1"/>
    <col min="20" max="20" width="13.75" style="9" customWidth="1"/>
    <col min="21" max="21" width="13.125" style="9" customWidth="1"/>
    <col min="22" max="22" width="13.875" style="9" customWidth="1"/>
    <col min="23" max="23" width="9" style="9"/>
    <col min="24" max="24" width="13.5" style="9" customWidth="1"/>
    <col min="25" max="16384" width="9" style="9"/>
  </cols>
  <sheetData>
    <row r="1" spans="1:23" ht="25.5" x14ac:dyDescent="0.25">
      <c r="A1" s="108"/>
      <c r="B1" s="109"/>
      <c r="C1" s="109"/>
      <c r="D1" s="109"/>
      <c r="E1" s="109"/>
      <c r="F1" s="110" t="s">
        <v>89</v>
      </c>
      <c r="G1" s="109"/>
      <c r="H1" s="109"/>
      <c r="I1" s="109"/>
      <c r="J1" s="109"/>
      <c r="K1" s="109"/>
      <c r="L1" s="109"/>
      <c r="M1" s="104"/>
      <c r="N1" s="104"/>
      <c r="O1" s="104"/>
      <c r="P1" s="104"/>
    </row>
    <row r="2" spans="1:23" x14ac:dyDescent="0.25">
      <c r="A2" s="108"/>
      <c r="B2" s="109"/>
      <c r="C2" s="109"/>
      <c r="D2" s="109"/>
      <c r="E2" s="109"/>
      <c r="F2" s="109" t="s">
        <v>88</v>
      </c>
      <c r="G2" s="109"/>
      <c r="H2" s="109"/>
      <c r="I2" s="109"/>
      <c r="J2" s="109"/>
      <c r="K2" s="109"/>
      <c r="L2" s="109"/>
      <c r="M2" s="104"/>
      <c r="N2" s="104"/>
      <c r="O2" s="104"/>
      <c r="P2" s="104"/>
    </row>
    <row r="3" spans="1:23" ht="30" hidden="1" x14ac:dyDescent="0.25">
      <c r="A3" s="111"/>
      <c r="B3" s="112" t="s">
        <v>10</v>
      </c>
      <c r="C3" s="112" t="s">
        <v>24</v>
      </c>
      <c r="D3" s="112" t="s">
        <v>56</v>
      </c>
      <c r="E3" s="113" t="s">
        <v>11</v>
      </c>
      <c r="F3" s="113" t="s">
        <v>19</v>
      </c>
      <c r="G3" s="105" t="s">
        <v>12</v>
      </c>
      <c r="H3" s="114" t="s">
        <v>13</v>
      </c>
      <c r="I3" s="115" t="s">
        <v>14</v>
      </c>
      <c r="J3" s="113" t="s">
        <v>15</v>
      </c>
      <c r="K3" s="113" t="s">
        <v>16</v>
      </c>
      <c r="L3" s="113" t="s">
        <v>127</v>
      </c>
      <c r="M3" s="116" t="s">
        <v>17</v>
      </c>
      <c r="N3" s="117" t="s">
        <v>18</v>
      </c>
      <c r="O3" s="97" t="s">
        <v>169</v>
      </c>
      <c r="P3" s="97" t="s">
        <v>170</v>
      </c>
    </row>
    <row r="4" spans="1:23" ht="56.25" x14ac:dyDescent="0.3">
      <c r="A4" s="133" t="s">
        <v>75</v>
      </c>
      <c r="B4" s="134" t="s">
        <v>23</v>
      </c>
      <c r="C4" s="134" t="s">
        <v>26</v>
      </c>
      <c r="D4" s="135" t="s">
        <v>57</v>
      </c>
      <c r="E4" s="135" t="s">
        <v>20</v>
      </c>
      <c r="F4" s="135" t="s">
        <v>193</v>
      </c>
      <c r="G4" s="134" t="s">
        <v>0</v>
      </c>
      <c r="H4" s="136" t="s">
        <v>1</v>
      </c>
      <c r="I4" s="137" t="s">
        <v>2</v>
      </c>
      <c r="J4" s="135" t="s">
        <v>3</v>
      </c>
      <c r="K4" s="135" t="s">
        <v>4</v>
      </c>
      <c r="L4" s="135" t="s">
        <v>128</v>
      </c>
      <c r="M4" s="134" t="s">
        <v>194</v>
      </c>
      <c r="N4" s="134" t="s">
        <v>195</v>
      </c>
      <c r="O4" s="134" t="s">
        <v>196</v>
      </c>
      <c r="P4" s="134" t="s">
        <v>197</v>
      </c>
      <c r="Q4" s="10"/>
      <c r="S4" s="53" t="s">
        <v>137</v>
      </c>
      <c r="T4" s="50"/>
      <c r="U4" s="131" t="s">
        <v>191</v>
      </c>
      <c r="V4" s="118"/>
      <c r="W4" s="118"/>
    </row>
    <row r="5" spans="1:23" x14ac:dyDescent="0.25">
      <c r="A5" s="146"/>
      <c r="B5" s="134"/>
      <c r="C5" s="134"/>
      <c r="D5" s="134"/>
      <c r="E5" s="135"/>
      <c r="F5" s="135"/>
      <c r="G5" s="134"/>
      <c r="H5" s="136"/>
      <c r="I5" s="137"/>
      <c r="J5" s="135">
        <v>0</v>
      </c>
      <c r="K5" s="135">
        <v>0</v>
      </c>
      <c r="L5" s="135"/>
      <c r="M5" s="147">
        <v>0</v>
      </c>
      <c r="N5" s="148">
        <v>0</v>
      </c>
      <c r="O5" s="138">
        <f t="shared" ref="O5:O36" si="0">IF(AND(D5&gt;0,G5="S1"),D5,0)</f>
        <v>0</v>
      </c>
      <c r="P5" s="138">
        <f t="shared" ref="P5:P36" si="1">IF(AND(D5&gt;0,G5="S2"),D5,0)</f>
        <v>0</v>
      </c>
      <c r="Q5" s="138"/>
    </row>
    <row r="6" spans="1:23" x14ac:dyDescent="0.25">
      <c r="A6" s="133">
        <v>1</v>
      </c>
      <c r="B6" s="138">
        <v>0</v>
      </c>
      <c r="C6" s="138">
        <f>B6</f>
        <v>0</v>
      </c>
      <c r="D6" s="138">
        <v>0</v>
      </c>
      <c r="E6" s="138">
        <v>2.4166666666665915</v>
      </c>
      <c r="F6" s="138">
        <f>C6+E6+D6</f>
        <v>2.4166666666665915</v>
      </c>
      <c r="G6" s="138" t="str">
        <f t="shared" ref="G6:G70" ca="1" si="2">IF((OR(E6=F6,(AND(F6&gt;F5,F6&gt;F4)))),"S"&amp;RANDBETWEEN(1,2),IF((G5="S1"),"S2","S1"))</f>
        <v>S1</v>
      </c>
      <c r="H6" s="139">
        <f ca="1">IF((G6="S1"),E6,"IDLE")</f>
        <v>2.4166666666665915</v>
      </c>
      <c r="I6" s="140" t="str">
        <f ca="1">IF((G6="S2"),E6,"IDLE")</f>
        <v>IDLE</v>
      </c>
      <c r="J6" s="138">
        <f ca="1">IF((G6="S1"),E6+C6,J5)</f>
        <v>2.4166666666665915</v>
      </c>
      <c r="K6" s="138">
        <f ca="1">IF((G6="S2"),E6+C6,K5)</f>
        <v>0</v>
      </c>
      <c r="L6" s="138">
        <f>D6+E6</f>
        <v>2.4166666666665915</v>
      </c>
      <c r="M6" s="147">
        <f t="shared" ref="M6:M37" ca="1" si="3">IF(H6="IDLE",0,H6)</f>
        <v>2.4166666666665915</v>
      </c>
      <c r="N6" s="148">
        <f t="shared" ref="N6:N37" ca="1" si="4">IF(I6="IDLE",0,I6)</f>
        <v>0</v>
      </c>
      <c r="O6" s="138"/>
      <c r="P6" s="138">
        <f t="shared" ca="1" si="1"/>
        <v>0</v>
      </c>
      <c r="Q6" s="138"/>
      <c r="S6" s="9" t="s">
        <v>173</v>
      </c>
      <c r="T6" s="9" t="s">
        <v>172</v>
      </c>
      <c r="U6" s="50" t="s">
        <v>93</v>
      </c>
      <c r="V6" s="99" t="s">
        <v>94</v>
      </c>
    </row>
    <row r="7" spans="1:23" x14ac:dyDescent="0.25">
      <c r="A7" s="133">
        <v>2</v>
      </c>
      <c r="B7" s="138">
        <v>0.38333333333328667</v>
      </c>
      <c r="C7" s="138">
        <f>B7+C6</f>
        <v>0.38333333333328667</v>
      </c>
      <c r="D7" s="138">
        <v>0</v>
      </c>
      <c r="E7" s="138">
        <v>0.28333333333335098</v>
      </c>
      <c r="F7" s="138">
        <f t="shared" ref="F7:F70" si="5">C7+E7+D7</f>
        <v>0.66666666666663765</v>
      </c>
      <c r="G7" s="138" t="str">
        <f t="shared" ca="1" si="2"/>
        <v>S2</v>
      </c>
      <c r="H7" s="139" t="str">
        <f t="shared" ref="H7:H70" ca="1" si="6">IF((G7="S1"),E7,"IDLE")</f>
        <v>IDLE</v>
      </c>
      <c r="I7" s="140">
        <f t="shared" ref="I7:I70" ca="1" si="7">IF((G7="S2"),E7,"IDLE")</f>
        <v>0.28333333333335098</v>
      </c>
      <c r="J7" s="138">
        <f t="shared" ref="J7:J70" ca="1" si="8">IF((G7="S1"),E7+C7,J6)</f>
        <v>2.4166666666665915</v>
      </c>
      <c r="K7" s="138">
        <f t="shared" ref="K7:K70" ca="1" si="9">IF((G7="S2"),E7+C7,K6)</f>
        <v>0.66666666666663765</v>
      </c>
      <c r="L7" s="138">
        <f t="shared" ref="L7:L70" si="10">D7+E7</f>
        <v>0.28333333333335098</v>
      </c>
      <c r="M7" s="147">
        <f t="shared" ca="1" si="3"/>
        <v>0</v>
      </c>
      <c r="N7" s="148">
        <f t="shared" ca="1" si="4"/>
        <v>0.28333333333335098</v>
      </c>
      <c r="O7" s="138">
        <f t="shared" ca="1" si="0"/>
        <v>0</v>
      </c>
      <c r="P7" s="138">
        <f t="shared" ca="1" si="1"/>
        <v>0</v>
      </c>
      <c r="Q7" s="138"/>
      <c r="S7" s="9" t="s">
        <v>116</v>
      </c>
      <c r="U7" s="11">
        <f ca="1">H157+I157</f>
        <v>150</v>
      </c>
      <c r="V7" s="9" t="s">
        <v>154</v>
      </c>
    </row>
    <row r="8" spans="1:23" x14ac:dyDescent="0.25">
      <c r="A8" s="133">
        <v>3</v>
      </c>
      <c r="B8" s="138">
        <v>2.6166666666667027</v>
      </c>
      <c r="C8" s="138">
        <f>B8+C7</f>
        <v>2.9999999999999893</v>
      </c>
      <c r="D8" s="138">
        <f ca="1">IF(AND(G6="S1",F6&gt;C8,G7="S2",F7&gt;C8),(MIN(F6:F7)-C8),0)</f>
        <v>0</v>
      </c>
      <c r="E8" s="138">
        <v>1.2499999999999556</v>
      </c>
      <c r="F8" s="138">
        <f t="shared" ca="1" si="5"/>
        <v>4.2499999999999449</v>
      </c>
      <c r="G8" s="138" t="str">
        <f t="shared" ca="1" si="2"/>
        <v>S1</v>
      </c>
      <c r="H8" s="139">
        <f t="shared" ca="1" si="6"/>
        <v>1.2499999999999556</v>
      </c>
      <c r="I8" s="140" t="str">
        <f t="shared" ca="1" si="7"/>
        <v>IDLE</v>
      </c>
      <c r="J8" s="138">
        <f t="shared" ca="1" si="8"/>
        <v>4.2499999999999449</v>
      </c>
      <c r="K8" s="138">
        <f t="shared" ca="1" si="9"/>
        <v>0.66666666666663765</v>
      </c>
      <c r="L8" s="138">
        <f t="shared" ca="1" si="10"/>
        <v>1.2499999999999556</v>
      </c>
      <c r="M8" s="147">
        <f t="shared" ca="1" si="3"/>
        <v>1.2499999999999556</v>
      </c>
      <c r="N8" s="148">
        <f t="shared" ca="1" si="4"/>
        <v>0</v>
      </c>
      <c r="O8" s="138">
        <f t="shared" ca="1" si="0"/>
        <v>0</v>
      </c>
      <c r="P8" s="138">
        <f t="shared" ca="1" si="1"/>
        <v>0</v>
      </c>
      <c r="Q8" s="138"/>
      <c r="S8" s="9" t="s">
        <v>118</v>
      </c>
      <c r="U8" s="11">
        <f>C156</f>
        <v>125.98333333333331</v>
      </c>
      <c r="V8" s="9" t="s">
        <v>99</v>
      </c>
    </row>
    <row r="9" spans="1:23" x14ac:dyDescent="0.25">
      <c r="A9" s="133">
        <v>4</v>
      </c>
      <c r="B9" s="138">
        <v>3.4166666666666679</v>
      </c>
      <c r="C9" s="138">
        <f>B9+C8</f>
        <v>6.4166666666666572</v>
      </c>
      <c r="D9" s="138">
        <f t="shared" ref="D9:D72" ca="1" si="11">IF(AND(G7="S1",F7&gt;C9,G8="S2",F8&gt;C9),(MIN(F7:F8)-C9),0)</f>
        <v>0</v>
      </c>
      <c r="E9" s="138">
        <v>1.666666666666714</v>
      </c>
      <c r="F9" s="138">
        <f t="shared" ca="1" si="5"/>
        <v>8.0833333333333712</v>
      </c>
      <c r="G9" s="138" t="str">
        <f t="shared" ca="1" si="2"/>
        <v>S2</v>
      </c>
      <c r="H9" s="139" t="str">
        <f t="shared" ca="1" si="6"/>
        <v>IDLE</v>
      </c>
      <c r="I9" s="140">
        <f t="shared" ca="1" si="7"/>
        <v>1.666666666666714</v>
      </c>
      <c r="J9" s="138">
        <f t="shared" ca="1" si="8"/>
        <v>4.2499999999999449</v>
      </c>
      <c r="K9" s="138">
        <f t="shared" ca="1" si="9"/>
        <v>8.0833333333333712</v>
      </c>
      <c r="L9" s="138">
        <f t="shared" ca="1" si="10"/>
        <v>1.666666666666714</v>
      </c>
      <c r="M9" s="147">
        <f t="shared" ca="1" si="3"/>
        <v>0</v>
      </c>
      <c r="N9" s="148">
        <f t="shared" ca="1" si="4"/>
        <v>1.666666666666714</v>
      </c>
      <c r="O9" s="138">
        <f t="shared" ca="1" si="0"/>
        <v>0</v>
      </c>
      <c r="P9" s="138">
        <f t="shared" ca="1" si="1"/>
        <v>0</v>
      </c>
      <c r="Q9" s="138"/>
      <c r="S9" s="9" t="s">
        <v>117</v>
      </c>
      <c r="U9" s="11">
        <f ca="1">F156+D156</f>
        <v>128.3499999999998</v>
      </c>
      <c r="V9" s="9" t="s">
        <v>99</v>
      </c>
    </row>
    <row r="10" spans="1:23" x14ac:dyDescent="0.25">
      <c r="A10" s="133">
        <v>5</v>
      </c>
      <c r="B10" s="138">
        <v>0.15000000000002345</v>
      </c>
      <c r="C10" s="138">
        <f t="shared" ref="C10:C73" si="12">B10+C9</f>
        <v>6.5666666666666806</v>
      </c>
      <c r="D10" s="138">
        <f t="shared" ca="1" si="11"/>
        <v>0</v>
      </c>
      <c r="E10" s="138">
        <v>0.60000000000001386</v>
      </c>
      <c r="F10" s="138">
        <f t="shared" ca="1" si="5"/>
        <v>7.1666666666666945</v>
      </c>
      <c r="G10" s="138" t="str">
        <f t="shared" ca="1" si="2"/>
        <v>S1</v>
      </c>
      <c r="H10" s="139">
        <f t="shared" ca="1" si="6"/>
        <v>0.60000000000001386</v>
      </c>
      <c r="I10" s="140" t="str">
        <f t="shared" ca="1" si="7"/>
        <v>IDLE</v>
      </c>
      <c r="J10" s="138">
        <f t="shared" ca="1" si="8"/>
        <v>7.1666666666666945</v>
      </c>
      <c r="K10" s="138">
        <f t="shared" ca="1" si="9"/>
        <v>8.0833333333333712</v>
      </c>
      <c r="L10" s="138">
        <f t="shared" ca="1" si="10"/>
        <v>0.60000000000001386</v>
      </c>
      <c r="M10" s="147">
        <f t="shared" ca="1" si="3"/>
        <v>0.60000000000001386</v>
      </c>
      <c r="N10" s="148">
        <f t="shared" ca="1" si="4"/>
        <v>0</v>
      </c>
      <c r="O10" s="138">
        <f t="shared" ca="1" si="0"/>
        <v>0</v>
      </c>
      <c r="P10" s="138">
        <f t="shared" ca="1" si="1"/>
        <v>0</v>
      </c>
      <c r="Q10" s="138"/>
      <c r="S10" s="9" t="s">
        <v>120</v>
      </c>
      <c r="U10" s="11">
        <f ca="1">H156+I156</f>
        <v>58.116666666667079</v>
      </c>
      <c r="V10" s="9" t="s">
        <v>99</v>
      </c>
    </row>
    <row r="11" spans="1:23" x14ac:dyDescent="0.25">
      <c r="A11" s="133">
        <v>6</v>
      </c>
      <c r="B11" s="138">
        <v>1.5499999999999226</v>
      </c>
      <c r="C11" s="138">
        <f t="shared" si="12"/>
        <v>8.1166666666666032</v>
      </c>
      <c r="D11" s="138">
        <f t="shared" ca="1" si="11"/>
        <v>0</v>
      </c>
      <c r="E11" s="138">
        <v>0.40000000000006253</v>
      </c>
      <c r="F11" s="138">
        <f t="shared" ca="1" si="5"/>
        <v>8.5166666666666657</v>
      </c>
      <c r="G11" s="138" t="str">
        <f t="shared" ca="1" si="2"/>
        <v>S2</v>
      </c>
      <c r="H11" s="139" t="str">
        <f t="shared" ca="1" si="6"/>
        <v>IDLE</v>
      </c>
      <c r="I11" s="140">
        <f t="shared" ca="1" si="7"/>
        <v>0.40000000000006253</v>
      </c>
      <c r="J11" s="138">
        <f t="shared" ca="1" si="8"/>
        <v>7.1666666666666945</v>
      </c>
      <c r="K11" s="138">
        <f t="shared" ca="1" si="9"/>
        <v>8.5166666666666657</v>
      </c>
      <c r="L11" s="138">
        <f t="shared" ca="1" si="10"/>
        <v>0.40000000000006253</v>
      </c>
      <c r="M11" s="147">
        <f t="shared" ca="1" si="3"/>
        <v>0</v>
      </c>
      <c r="N11" s="148">
        <f t="shared" ca="1" si="4"/>
        <v>0.40000000000006253</v>
      </c>
      <c r="O11" s="138">
        <f t="shared" ca="1" si="0"/>
        <v>0</v>
      </c>
      <c r="P11" s="138">
        <f t="shared" ca="1" si="1"/>
        <v>0</v>
      </c>
      <c r="Q11" s="138"/>
      <c r="S11" s="9" t="s">
        <v>123</v>
      </c>
      <c r="U11" s="11">
        <f ca="1">SUM(D6:D155)</f>
        <v>1.1833333333332448</v>
      </c>
      <c r="V11" s="9" t="s">
        <v>99</v>
      </c>
    </row>
    <row r="12" spans="1:23" x14ac:dyDescent="0.25">
      <c r="A12" s="133">
        <v>7</v>
      </c>
      <c r="B12" s="138">
        <v>3.933333333333362</v>
      </c>
      <c r="C12" s="138">
        <f t="shared" si="12"/>
        <v>12.049999999999965</v>
      </c>
      <c r="D12" s="138">
        <f t="shared" ca="1" si="11"/>
        <v>0</v>
      </c>
      <c r="E12" s="138">
        <v>1.8833333333333613</v>
      </c>
      <c r="F12" s="138">
        <f t="shared" ca="1" si="5"/>
        <v>13.933333333333326</v>
      </c>
      <c r="G12" s="138" t="str">
        <f t="shared" ca="1" si="2"/>
        <v>S2</v>
      </c>
      <c r="H12" s="139" t="str">
        <f t="shared" ca="1" si="6"/>
        <v>IDLE</v>
      </c>
      <c r="I12" s="140">
        <f t="shared" ca="1" si="7"/>
        <v>1.8833333333333613</v>
      </c>
      <c r="J12" s="138">
        <f t="shared" ca="1" si="8"/>
        <v>7.1666666666666945</v>
      </c>
      <c r="K12" s="138">
        <f t="shared" ca="1" si="9"/>
        <v>13.933333333333326</v>
      </c>
      <c r="L12" s="138">
        <f t="shared" ca="1" si="10"/>
        <v>1.8833333333333613</v>
      </c>
      <c r="M12" s="147">
        <f t="shared" ca="1" si="3"/>
        <v>0</v>
      </c>
      <c r="N12" s="148">
        <f t="shared" ca="1" si="4"/>
        <v>1.8833333333333613</v>
      </c>
      <c r="O12" s="138">
        <f t="shared" ca="1" si="0"/>
        <v>0</v>
      </c>
      <c r="P12" s="138">
        <f t="shared" ca="1" si="1"/>
        <v>0</v>
      </c>
      <c r="Q12" s="138"/>
      <c r="S12" s="9" t="s">
        <v>124</v>
      </c>
      <c r="U12" s="9">
        <f ca="1">COUNTIF(D6:D155,K156)</f>
        <v>8</v>
      </c>
      <c r="V12" s="9" t="s">
        <v>187</v>
      </c>
    </row>
    <row r="13" spans="1:23" x14ac:dyDescent="0.25">
      <c r="A13" s="133">
        <v>8</v>
      </c>
      <c r="B13" s="138">
        <v>0.94999999999998863</v>
      </c>
      <c r="C13" s="138">
        <f t="shared" si="12"/>
        <v>12.999999999999954</v>
      </c>
      <c r="D13" s="138">
        <f t="shared" ca="1" si="11"/>
        <v>0</v>
      </c>
      <c r="E13" s="138">
        <v>1.699999999999946</v>
      </c>
      <c r="F13" s="138">
        <f t="shared" ca="1" si="5"/>
        <v>14.6999999999999</v>
      </c>
      <c r="G13" s="138" t="str">
        <f t="shared" ca="1" si="2"/>
        <v>S1</v>
      </c>
      <c r="H13" s="139">
        <f t="shared" ca="1" si="6"/>
        <v>1.699999999999946</v>
      </c>
      <c r="I13" s="140" t="str">
        <f t="shared" ca="1" si="7"/>
        <v>IDLE</v>
      </c>
      <c r="J13" s="138">
        <f t="shared" ca="1" si="8"/>
        <v>14.6999999999999</v>
      </c>
      <c r="K13" s="138">
        <f t="shared" ca="1" si="9"/>
        <v>13.933333333333326</v>
      </c>
      <c r="L13" s="138">
        <f t="shared" ca="1" si="10"/>
        <v>1.699999999999946</v>
      </c>
      <c r="M13" s="147">
        <f t="shared" ca="1" si="3"/>
        <v>1.699999999999946</v>
      </c>
      <c r="N13" s="148">
        <f t="shared" ca="1" si="4"/>
        <v>0</v>
      </c>
      <c r="O13" s="138">
        <f t="shared" ca="1" si="0"/>
        <v>0</v>
      </c>
      <c r="P13" s="138">
        <f t="shared" ca="1" si="1"/>
        <v>0</v>
      </c>
      <c r="Q13" s="138"/>
      <c r="S13" s="9" t="s">
        <v>125</v>
      </c>
      <c r="U13" s="11">
        <f ca="1">AVERAGE(D6:D156)</f>
        <v>1.5673289183221785E-2</v>
      </c>
      <c r="V13" s="9" t="s">
        <v>99</v>
      </c>
    </row>
    <row r="14" spans="1:23" x14ac:dyDescent="0.25">
      <c r="A14" s="133">
        <v>9</v>
      </c>
      <c r="B14" s="138">
        <v>11</v>
      </c>
      <c r="C14" s="138">
        <f t="shared" si="12"/>
        <v>23.999999999999954</v>
      </c>
      <c r="D14" s="138">
        <f t="shared" ca="1" si="11"/>
        <v>0</v>
      </c>
      <c r="E14" s="138">
        <v>0.83333333333335702</v>
      </c>
      <c r="F14" s="138">
        <f t="shared" ca="1" si="5"/>
        <v>24.833333333333311</v>
      </c>
      <c r="G14" s="138" t="str">
        <f t="shared" ca="1" si="2"/>
        <v>S1</v>
      </c>
      <c r="H14" s="139">
        <f t="shared" ca="1" si="6"/>
        <v>0.83333333333335702</v>
      </c>
      <c r="I14" s="140" t="str">
        <f t="shared" ca="1" si="7"/>
        <v>IDLE</v>
      </c>
      <c r="J14" s="138">
        <f t="shared" ca="1" si="8"/>
        <v>24.833333333333311</v>
      </c>
      <c r="K14" s="138">
        <f t="shared" ca="1" si="9"/>
        <v>13.933333333333326</v>
      </c>
      <c r="L14" s="138">
        <f t="shared" ca="1" si="10"/>
        <v>0.83333333333335702</v>
      </c>
      <c r="M14" s="147">
        <f t="shared" ca="1" si="3"/>
        <v>0.83333333333335702</v>
      </c>
      <c r="N14" s="148">
        <f t="shared" ca="1" si="4"/>
        <v>0</v>
      </c>
      <c r="O14" s="138">
        <f t="shared" ca="1" si="0"/>
        <v>0</v>
      </c>
      <c r="P14" s="138">
        <f t="shared" ca="1" si="1"/>
        <v>0</v>
      </c>
      <c r="Q14" s="138"/>
      <c r="S14" s="9" t="s">
        <v>126</v>
      </c>
      <c r="U14" s="11">
        <f ca="1">U11/U12</f>
        <v>0.14791666666665559</v>
      </c>
      <c r="V14" s="9" t="s">
        <v>99</v>
      </c>
    </row>
    <row r="15" spans="1:23" x14ac:dyDescent="0.25">
      <c r="A15" s="133">
        <v>10</v>
      </c>
      <c r="B15" s="138">
        <v>1.0000000000000764</v>
      </c>
      <c r="C15" s="138">
        <f t="shared" si="12"/>
        <v>25.000000000000028</v>
      </c>
      <c r="D15" s="138">
        <f t="shared" ca="1" si="11"/>
        <v>0</v>
      </c>
      <c r="E15" s="138">
        <v>0.80000000000004512</v>
      </c>
      <c r="F15" s="138">
        <f t="shared" ca="1" si="5"/>
        <v>25.800000000000075</v>
      </c>
      <c r="G15" s="138" t="str">
        <f t="shared" ca="1" si="2"/>
        <v>S1</v>
      </c>
      <c r="H15" s="139">
        <f t="shared" ca="1" si="6"/>
        <v>0.80000000000004512</v>
      </c>
      <c r="I15" s="140" t="str">
        <f t="shared" ca="1" si="7"/>
        <v>IDLE</v>
      </c>
      <c r="J15" s="138">
        <f t="shared" ca="1" si="8"/>
        <v>25.800000000000075</v>
      </c>
      <c r="K15" s="138">
        <f t="shared" ca="1" si="9"/>
        <v>13.933333333333326</v>
      </c>
      <c r="L15" s="138">
        <f t="shared" ca="1" si="10"/>
        <v>0.80000000000004512</v>
      </c>
      <c r="M15" s="147">
        <f t="shared" ca="1" si="3"/>
        <v>0.80000000000004512</v>
      </c>
      <c r="N15" s="148">
        <f t="shared" ca="1" si="4"/>
        <v>0</v>
      </c>
      <c r="O15" s="138">
        <f t="shared" ca="1" si="0"/>
        <v>0</v>
      </c>
      <c r="P15" s="138">
        <f t="shared" ca="1" si="1"/>
        <v>0</v>
      </c>
      <c r="Q15" s="138"/>
      <c r="S15" s="9" t="s">
        <v>129</v>
      </c>
      <c r="U15" s="11">
        <f ca="1">SUM(L6:L155)</f>
        <v>59.300000000000352</v>
      </c>
      <c r="V15" s="9" t="s">
        <v>99</v>
      </c>
    </row>
    <row r="16" spans="1:23" x14ac:dyDescent="0.25">
      <c r="A16" s="133">
        <v>11</v>
      </c>
      <c r="B16" s="138">
        <v>3.7333333333332508</v>
      </c>
      <c r="C16" s="138">
        <f t="shared" si="12"/>
        <v>28.733333333333277</v>
      </c>
      <c r="D16" s="138">
        <f t="shared" ca="1" si="11"/>
        <v>0</v>
      </c>
      <c r="E16" s="138">
        <v>0.49999999999999822</v>
      </c>
      <c r="F16" s="138">
        <f t="shared" ca="1" si="5"/>
        <v>29.233333333333277</v>
      </c>
      <c r="G16" s="138" t="str">
        <f t="shared" ca="1" si="2"/>
        <v>S1</v>
      </c>
      <c r="H16" s="139">
        <f t="shared" ca="1" si="6"/>
        <v>0.49999999999999822</v>
      </c>
      <c r="I16" s="140" t="str">
        <f t="shared" ca="1" si="7"/>
        <v>IDLE</v>
      </c>
      <c r="J16" s="138">
        <f t="shared" ca="1" si="8"/>
        <v>29.233333333333277</v>
      </c>
      <c r="K16" s="138">
        <f t="shared" ca="1" si="9"/>
        <v>13.933333333333326</v>
      </c>
      <c r="L16" s="138">
        <f t="shared" ca="1" si="10"/>
        <v>0.49999999999999822</v>
      </c>
      <c r="M16" s="147">
        <f t="shared" ca="1" si="3"/>
        <v>0.49999999999999822</v>
      </c>
      <c r="N16" s="148">
        <f t="shared" ca="1" si="4"/>
        <v>0</v>
      </c>
      <c r="O16" s="138">
        <f t="shared" ca="1" si="0"/>
        <v>0</v>
      </c>
      <c r="P16" s="138">
        <f t="shared" ca="1" si="1"/>
        <v>0</v>
      </c>
      <c r="Q16" s="138"/>
      <c r="S16" s="9" t="s">
        <v>130</v>
      </c>
      <c r="U16" s="11">
        <f ca="1">AVERAGE(L6:L155)</f>
        <v>0.3953333333333357</v>
      </c>
      <c r="V16" s="9" t="s">
        <v>99</v>
      </c>
    </row>
    <row r="17" spans="1:24" x14ac:dyDescent="0.25">
      <c r="A17" s="133">
        <v>12</v>
      </c>
      <c r="B17" s="138">
        <v>4.8500000000001187</v>
      </c>
      <c r="C17" s="138">
        <f t="shared" si="12"/>
        <v>33.5833333333334</v>
      </c>
      <c r="D17" s="138">
        <f t="shared" ca="1" si="11"/>
        <v>0</v>
      </c>
      <c r="E17" s="138">
        <v>0.35000000000005471</v>
      </c>
      <c r="F17" s="138">
        <f t="shared" ca="1" si="5"/>
        <v>33.933333333333451</v>
      </c>
      <c r="G17" s="138" t="str">
        <f t="shared" ca="1" si="2"/>
        <v>S2</v>
      </c>
      <c r="H17" s="139" t="str">
        <f t="shared" ca="1" si="6"/>
        <v>IDLE</v>
      </c>
      <c r="I17" s="140">
        <f t="shared" ca="1" si="7"/>
        <v>0.35000000000005471</v>
      </c>
      <c r="J17" s="138">
        <f t="shared" ca="1" si="8"/>
        <v>29.233333333333277</v>
      </c>
      <c r="K17" s="138">
        <f t="shared" ca="1" si="9"/>
        <v>33.933333333333451</v>
      </c>
      <c r="L17" s="138">
        <f t="shared" ca="1" si="10"/>
        <v>0.35000000000005471</v>
      </c>
      <c r="M17" s="147">
        <f t="shared" ca="1" si="3"/>
        <v>0</v>
      </c>
      <c r="N17" s="148">
        <f t="shared" ca="1" si="4"/>
        <v>0.35000000000005471</v>
      </c>
      <c r="O17" s="138">
        <f t="shared" ca="1" si="0"/>
        <v>0</v>
      </c>
      <c r="P17" s="138">
        <f t="shared" ca="1" si="1"/>
        <v>0</v>
      </c>
      <c r="Q17" s="138"/>
      <c r="S17" s="9" t="s">
        <v>158</v>
      </c>
      <c r="U17" s="92">
        <f ca="1">U12/U7</f>
        <v>5.3333333333333337E-2</v>
      </c>
    </row>
    <row r="18" spans="1:24" x14ac:dyDescent="0.25">
      <c r="A18" s="133">
        <v>13</v>
      </c>
      <c r="B18" s="138">
        <v>3.3333333333311899E-2</v>
      </c>
      <c r="C18" s="138">
        <f t="shared" si="12"/>
        <v>33.61666666666671</v>
      </c>
      <c r="D18" s="138">
        <f t="shared" ca="1" si="11"/>
        <v>0</v>
      </c>
      <c r="E18" s="138">
        <v>0.76666666666665328</v>
      </c>
      <c r="F18" s="138">
        <f t="shared" ca="1" si="5"/>
        <v>34.383333333333361</v>
      </c>
      <c r="G18" s="138" t="str">
        <f t="shared" ca="1" si="2"/>
        <v>S1</v>
      </c>
      <c r="H18" s="139">
        <f t="shared" ca="1" si="6"/>
        <v>0.76666666666665328</v>
      </c>
      <c r="I18" s="140" t="str">
        <f t="shared" ca="1" si="7"/>
        <v>IDLE</v>
      </c>
      <c r="J18" s="138">
        <f t="shared" ca="1" si="8"/>
        <v>34.383333333333361</v>
      </c>
      <c r="K18" s="138">
        <f t="shared" ca="1" si="9"/>
        <v>33.933333333333451</v>
      </c>
      <c r="L18" s="138">
        <f t="shared" ca="1" si="10"/>
        <v>0.76666666666665328</v>
      </c>
      <c r="M18" s="147">
        <f t="shared" ca="1" si="3"/>
        <v>0.76666666666665328</v>
      </c>
      <c r="N18" s="148">
        <f t="shared" ca="1" si="4"/>
        <v>0</v>
      </c>
      <c r="O18" s="138">
        <f t="shared" ca="1" si="0"/>
        <v>0</v>
      </c>
      <c r="P18" s="138">
        <f t="shared" ca="1" si="1"/>
        <v>0</v>
      </c>
      <c r="Q18" s="138"/>
      <c r="S18" s="9" t="s">
        <v>192</v>
      </c>
      <c r="U18" s="11">
        <f ca="1">MAX(D6:D155)</f>
        <v>0.48333333333330586</v>
      </c>
      <c r="V18" s="9" t="s">
        <v>99</v>
      </c>
    </row>
    <row r="19" spans="1:24" x14ac:dyDescent="0.25">
      <c r="A19" s="133">
        <v>14</v>
      </c>
      <c r="B19" s="138">
        <v>1.68333333333333</v>
      </c>
      <c r="C19" s="138">
        <f t="shared" si="12"/>
        <v>35.30000000000004</v>
      </c>
      <c r="D19" s="138">
        <f t="shared" ca="1" si="11"/>
        <v>0</v>
      </c>
      <c r="E19" s="138">
        <v>1.0666666666666202</v>
      </c>
      <c r="F19" s="138">
        <f t="shared" ca="1" si="5"/>
        <v>36.36666666666666</v>
      </c>
      <c r="G19" s="138" t="str">
        <f t="shared" ca="1" si="2"/>
        <v>S2</v>
      </c>
      <c r="H19" s="139" t="str">
        <f t="shared" ca="1" si="6"/>
        <v>IDLE</v>
      </c>
      <c r="I19" s="140">
        <f t="shared" ca="1" si="7"/>
        <v>1.0666666666666202</v>
      </c>
      <c r="J19" s="138">
        <f t="shared" ca="1" si="8"/>
        <v>34.383333333333361</v>
      </c>
      <c r="K19" s="138">
        <f t="shared" ca="1" si="9"/>
        <v>36.36666666666666</v>
      </c>
      <c r="L19" s="138">
        <f t="shared" ca="1" si="10"/>
        <v>1.0666666666666202</v>
      </c>
      <c r="M19" s="147">
        <f t="shared" ca="1" si="3"/>
        <v>0</v>
      </c>
      <c r="N19" s="148">
        <f t="shared" ca="1" si="4"/>
        <v>1.0666666666666202</v>
      </c>
      <c r="O19" s="138">
        <f t="shared" ca="1" si="0"/>
        <v>0</v>
      </c>
      <c r="P19" s="138">
        <f t="shared" ca="1" si="1"/>
        <v>0</v>
      </c>
      <c r="Q19" s="138"/>
      <c r="S19" s="9" t="s">
        <v>180</v>
      </c>
      <c r="U19" s="11">
        <f ca="1">MAX(L6:L155)</f>
        <v>2.4166666666665915</v>
      </c>
      <c r="V19" s="9" t="s">
        <v>99</v>
      </c>
    </row>
    <row r="20" spans="1:24" x14ac:dyDescent="0.25">
      <c r="A20" s="133">
        <v>15</v>
      </c>
      <c r="B20" s="138">
        <v>0.70000000000002949</v>
      </c>
      <c r="C20" s="138">
        <f t="shared" si="12"/>
        <v>36.000000000000071</v>
      </c>
      <c r="D20" s="138">
        <f t="shared" ca="1" si="11"/>
        <v>0</v>
      </c>
      <c r="E20" s="138">
        <v>1.1666666666666359</v>
      </c>
      <c r="F20" s="138">
        <f t="shared" ca="1" si="5"/>
        <v>37.166666666666707</v>
      </c>
      <c r="G20" s="138" t="str">
        <f t="shared" ca="1" si="2"/>
        <v>S1</v>
      </c>
      <c r="H20" s="139">
        <f t="shared" ca="1" si="6"/>
        <v>1.1666666666666359</v>
      </c>
      <c r="I20" s="140" t="str">
        <f t="shared" ca="1" si="7"/>
        <v>IDLE</v>
      </c>
      <c r="J20" s="138">
        <f t="shared" ca="1" si="8"/>
        <v>37.166666666666707</v>
      </c>
      <c r="K20" s="138">
        <f t="shared" ca="1" si="9"/>
        <v>36.36666666666666</v>
      </c>
      <c r="L20" s="138">
        <f t="shared" ca="1" si="10"/>
        <v>1.1666666666666359</v>
      </c>
      <c r="M20" s="147">
        <f t="shared" ca="1" si="3"/>
        <v>1.1666666666666359</v>
      </c>
      <c r="N20" s="148">
        <f t="shared" ca="1" si="4"/>
        <v>0</v>
      </c>
      <c r="O20" s="138">
        <f t="shared" ca="1" si="0"/>
        <v>0</v>
      </c>
      <c r="P20" s="138">
        <f t="shared" ca="1" si="1"/>
        <v>0</v>
      </c>
      <c r="Q20" s="138"/>
      <c r="S20" s="94" t="s">
        <v>189</v>
      </c>
      <c r="T20" s="94"/>
      <c r="U20" s="96">
        <f ca="1">AVERAGE(L6:L155)</f>
        <v>0.3953333333333357</v>
      </c>
      <c r="V20" s="94" t="s">
        <v>99</v>
      </c>
    </row>
    <row r="21" spans="1:24" x14ac:dyDescent="0.25">
      <c r="A21" s="133">
        <v>16</v>
      </c>
      <c r="B21" s="138">
        <v>0.99999999999991651</v>
      </c>
      <c r="C21" s="138">
        <f t="shared" si="12"/>
        <v>36.999999999999986</v>
      </c>
      <c r="D21" s="138">
        <f t="shared" ca="1" si="11"/>
        <v>0</v>
      </c>
      <c r="E21" s="138">
        <v>1.1666666666667158</v>
      </c>
      <c r="F21" s="138">
        <f t="shared" ca="1" si="5"/>
        <v>38.1666666666667</v>
      </c>
      <c r="G21" s="138" t="str">
        <f t="shared" ca="1" si="2"/>
        <v>S2</v>
      </c>
      <c r="H21" s="139" t="str">
        <f t="shared" ca="1" si="6"/>
        <v>IDLE</v>
      </c>
      <c r="I21" s="140">
        <f t="shared" ca="1" si="7"/>
        <v>1.1666666666667158</v>
      </c>
      <c r="J21" s="138">
        <f t="shared" ca="1" si="8"/>
        <v>37.166666666666707</v>
      </c>
      <c r="K21" s="138">
        <f t="shared" ca="1" si="9"/>
        <v>38.1666666666667</v>
      </c>
      <c r="L21" s="138">
        <f t="shared" ca="1" si="10"/>
        <v>1.1666666666667158</v>
      </c>
      <c r="M21" s="147">
        <f t="shared" ca="1" si="3"/>
        <v>0</v>
      </c>
      <c r="N21" s="148">
        <f t="shared" ca="1" si="4"/>
        <v>1.1666666666667158</v>
      </c>
      <c r="O21" s="138">
        <f t="shared" ca="1" si="0"/>
        <v>0</v>
      </c>
      <c r="P21" s="138">
        <f t="shared" ca="1" si="1"/>
        <v>0</v>
      </c>
      <c r="Q21" s="138"/>
    </row>
    <row r="22" spans="1:24" x14ac:dyDescent="0.25">
      <c r="A22" s="133">
        <v>17</v>
      </c>
      <c r="B22" s="138">
        <v>8.3333333333399651E-2</v>
      </c>
      <c r="C22" s="138">
        <f t="shared" si="12"/>
        <v>37.083333333333385</v>
      </c>
      <c r="D22" s="138">
        <f t="shared" ca="1" si="11"/>
        <v>8.3333333333321491E-2</v>
      </c>
      <c r="E22" s="138">
        <v>0.11666666666663161</v>
      </c>
      <c r="F22" s="138">
        <f t="shared" ca="1" si="5"/>
        <v>37.283333333333339</v>
      </c>
      <c r="G22" s="138" t="str">
        <f t="shared" ca="1" si="2"/>
        <v>S1</v>
      </c>
      <c r="H22" s="139">
        <f t="shared" ca="1" si="6"/>
        <v>0.11666666666663161</v>
      </c>
      <c r="I22" s="140" t="str">
        <f t="shared" ca="1" si="7"/>
        <v>IDLE</v>
      </c>
      <c r="J22" s="138">
        <f t="shared" ca="1" si="8"/>
        <v>37.200000000000017</v>
      </c>
      <c r="K22" s="138">
        <f t="shared" ca="1" si="9"/>
        <v>38.1666666666667</v>
      </c>
      <c r="L22" s="138">
        <f t="shared" ca="1" si="10"/>
        <v>0.1999999999999531</v>
      </c>
      <c r="M22" s="147">
        <f t="shared" ca="1" si="3"/>
        <v>0.11666666666663161</v>
      </c>
      <c r="N22" s="148">
        <f t="shared" ca="1" si="4"/>
        <v>0</v>
      </c>
      <c r="O22" s="138">
        <f t="shared" ca="1" si="0"/>
        <v>8.3333333333321491E-2</v>
      </c>
      <c r="P22" s="138">
        <f t="shared" ca="1" si="1"/>
        <v>0</v>
      </c>
      <c r="Q22" s="138"/>
    </row>
    <row r="23" spans="1:24" x14ac:dyDescent="0.25">
      <c r="A23" s="133">
        <v>18</v>
      </c>
      <c r="B23" s="138">
        <v>0.91666666666667673</v>
      </c>
      <c r="C23" s="138">
        <f t="shared" si="12"/>
        <v>38.000000000000064</v>
      </c>
      <c r="D23" s="138">
        <f t="shared" ca="1" si="11"/>
        <v>0</v>
      </c>
      <c r="E23" s="138">
        <v>0.10000000000001563</v>
      </c>
      <c r="F23" s="138">
        <f t="shared" ca="1" si="5"/>
        <v>38.10000000000008</v>
      </c>
      <c r="G23" s="138" t="str">
        <f t="shared" ca="1" si="2"/>
        <v>S2</v>
      </c>
      <c r="H23" s="139" t="str">
        <f t="shared" ca="1" si="6"/>
        <v>IDLE</v>
      </c>
      <c r="I23" s="140">
        <f t="shared" ca="1" si="7"/>
        <v>0.10000000000001563</v>
      </c>
      <c r="J23" s="138">
        <f t="shared" ca="1" si="8"/>
        <v>37.200000000000017</v>
      </c>
      <c r="K23" s="138">
        <f t="shared" ca="1" si="9"/>
        <v>38.10000000000008</v>
      </c>
      <c r="L23" s="138">
        <f t="shared" ca="1" si="10"/>
        <v>0.10000000000001563</v>
      </c>
      <c r="M23" s="147">
        <f t="shared" ca="1" si="3"/>
        <v>0</v>
      </c>
      <c r="N23" s="148">
        <f t="shared" ca="1" si="4"/>
        <v>0.10000000000001563</v>
      </c>
      <c r="O23" s="138">
        <f t="shared" ca="1" si="0"/>
        <v>0</v>
      </c>
      <c r="P23" s="138">
        <f t="shared" ca="1" si="1"/>
        <v>0</v>
      </c>
      <c r="Q23" s="138"/>
    </row>
    <row r="24" spans="1:24" ht="15.75" x14ac:dyDescent="0.25">
      <c r="A24" s="133">
        <v>19</v>
      </c>
      <c r="B24" s="138">
        <v>0.34999999999997478</v>
      </c>
      <c r="C24" s="138">
        <f t="shared" si="12"/>
        <v>38.350000000000037</v>
      </c>
      <c r="D24" s="138">
        <f t="shared" ca="1" si="11"/>
        <v>0</v>
      </c>
      <c r="E24" s="138">
        <v>5.0000000000087752E-2</v>
      </c>
      <c r="F24" s="138">
        <f t="shared" ca="1" si="5"/>
        <v>38.400000000000126</v>
      </c>
      <c r="G24" s="138" t="str">
        <f t="shared" ca="1" si="2"/>
        <v>S1</v>
      </c>
      <c r="H24" s="139">
        <f t="shared" ca="1" si="6"/>
        <v>5.0000000000087752E-2</v>
      </c>
      <c r="I24" s="140" t="str">
        <f t="shared" ca="1" si="7"/>
        <v>IDLE</v>
      </c>
      <c r="J24" s="138">
        <f t="shared" ca="1" si="8"/>
        <v>38.400000000000126</v>
      </c>
      <c r="K24" s="138">
        <f t="shared" ca="1" si="9"/>
        <v>38.10000000000008</v>
      </c>
      <c r="L24" s="138">
        <f t="shared" ca="1" si="10"/>
        <v>5.0000000000087752E-2</v>
      </c>
      <c r="M24" s="147">
        <f t="shared" ca="1" si="3"/>
        <v>5.0000000000087752E-2</v>
      </c>
      <c r="N24" s="148">
        <f t="shared" ca="1" si="4"/>
        <v>0</v>
      </c>
      <c r="O24" s="138">
        <f t="shared" ca="1" si="0"/>
        <v>0</v>
      </c>
      <c r="P24" s="138">
        <f t="shared" ca="1" si="1"/>
        <v>0</v>
      </c>
      <c r="Q24" s="138"/>
      <c r="S24" s="70" t="s">
        <v>135</v>
      </c>
      <c r="T24" s="50"/>
    </row>
    <row r="25" spans="1:24" x14ac:dyDescent="0.25">
      <c r="A25" s="133">
        <v>20</v>
      </c>
      <c r="B25" s="141">
        <v>0.98333333333330053</v>
      </c>
      <c r="C25" s="138">
        <f t="shared" si="12"/>
        <v>39.333333333333336</v>
      </c>
      <c r="D25" s="138">
        <f t="shared" ca="1" si="11"/>
        <v>0</v>
      </c>
      <c r="E25" s="141">
        <v>0.48333333333338224</v>
      </c>
      <c r="F25" s="138">
        <f t="shared" ca="1" si="5"/>
        <v>39.81666666666672</v>
      </c>
      <c r="G25" s="138" t="str">
        <f t="shared" ca="1" si="2"/>
        <v>S2</v>
      </c>
      <c r="H25" s="139" t="str">
        <f t="shared" ca="1" si="6"/>
        <v>IDLE</v>
      </c>
      <c r="I25" s="140">
        <f t="shared" ca="1" si="7"/>
        <v>0.48333333333338224</v>
      </c>
      <c r="J25" s="138">
        <f t="shared" ca="1" si="8"/>
        <v>38.400000000000126</v>
      </c>
      <c r="K25" s="138">
        <f t="shared" ca="1" si="9"/>
        <v>39.81666666666672</v>
      </c>
      <c r="L25" s="138">
        <f t="shared" ca="1" si="10"/>
        <v>0.48333333333338224</v>
      </c>
      <c r="M25" s="147">
        <f t="shared" ca="1" si="3"/>
        <v>0</v>
      </c>
      <c r="N25" s="148">
        <f t="shared" ca="1" si="4"/>
        <v>0.48333333333338224</v>
      </c>
      <c r="O25" s="138">
        <f t="shared" ca="1" si="0"/>
        <v>0</v>
      </c>
      <c r="P25" s="138">
        <f t="shared" ca="1" si="1"/>
        <v>0</v>
      </c>
      <c r="Q25" s="138"/>
      <c r="S25" s="9" t="s">
        <v>173</v>
      </c>
      <c r="T25" s="9" t="s">
        <v>174</v>
      </c>
      <c r="U25" s="16" t="s">
        <v>112</v>
      </c>
      <c r="V25" s="17" t="s">
        <v>113</v>
      </c>
      <c r="W25" s="69" t="s">
        <v>93</v>
      </c>
      <c r="X25" s="77" t="s">
        <v>94</v>
      </c>
    </row>
    <row r="26" spans="1:24" x14ac:dyDescent="0.25">
      <c r="A26" s="133">
        <v>21</v>
      </c>
      <c r="B26" s="138">
        <v>3.3333333333391835E-2</v>
      </c>
      <c r="C26" s="138">
        <f t="shared" si="12"/>
        <v>39.366666666666731</v>
      </c>
      <c r="D26" s="138">
        <f t="shared" ca="1" si="11"/>
        <v>0</v>
      </c>
      <c r="E26" s="138">
        <v>0.44999999999999041</v>
      </c>
      <c r="F26" s="138">
        <f t="shared" ca="1" si="5"/>
        <v>39.81666666666672</v>
      </c>
      <c r="G26" s="138" t="str">
        <f t="shared" ca="1" si="2"/>
        <v>S1</v>
      </c>
      <c r="H26" s="139">
        <f t="shared" ca="1" si="6"/>
        <v>0.44999999999999041</v>
      </c>
      <c r="I26" s="140" t="str">
        <f t="shared" ca="1" si="7"/>
        <v>IDLE</v>
      </c>
      <c r="J26" s="138">
        <f t="shared" ca="1" si="8"/>
        <v>39.81666666666672</v>
      </c>
      <c r="K26" s="138">
        <f t="shared" ca="1" si="9"/>
        <v>39.81666666666672</v>
      </c>
      <c r="L26" s="138">
        <f t="shared" ca="1" si="10"/>
        <v>0.44999999999999041</v>
      </c>
      <c r="M26" s="147">
        <f t="shared" ca="1" si="3"/>
        <v>0.44999999999999041</v>
      </c>
      <c r="N26" s="148">
        <f t="shared" ca="1" si="4"/>
        <v>0</v>
      </c>
      <c r="O26" s="138">
        <f t="shared" ca="1" si="0"/>
        <v>0</v>
      </c>
      <c r="P26" s="138">
        <f t="shared" ca="1" si="1"/>
        <v>0</v>
      </c>
      <c r="Q26" s="138"/>
      <c r="S26" s="9" t="s">
        <v>132</v>
      </c>
      <c r="U26" s="49">
        <f ca="1">M156</f>
        <v>74</v>
      </c>
      <c r="V26" s="49">
        <f ca="1">N156</f>
        <v>76</v>
      </c>
      <c r="W26" s="11">
        <f t="shared" ref="W26:W31" ca="1" si="13">SUM(U26+V26)</f>
        <v>150</v>
      </c>
      <c r="X26" s="9" t="s">
        <v>152</v>
      </c>
    </row>
    <row r="27" spans="1:24" ht="18" customHeight="1" x14ac:dyDescent="0.25">
      <c r="A27" s="133">
        <v>22</v>
      </c>
      <c r="B27" s="138">
        <v>1.1999999999999478</v>
      </c>
      <c r="C27" s="138">
        <f t="shared" si="12"/>
        <v>40.566666666666677</v>
      </c>
      <c r="D27" s="138">
        <f t="shared" ca="1" si="11"/>
        <v>0</v>
      </c>
      <c r="E27" s="138">
        <v>0.41666666666659857</v>
      </c>
      <c r="F27" s="138">
        <f t="shared" ca="1" si="5"/>
        <v>40.983333333333277</v>
      </c>
      <c r="G27" s="138" t="str">
        <f t="shared" ca="1" si="2"/>
        <v>S2</v>
      </c>
      <c r="H27" s="139" t="str">
        <f t="shared" ca="1" si="6"/>
        <v>IDLE</v>
      </c>
      <c r="I27" s="140">
        <f t="shared" ca="1" si="7"/>
        <v>0.41666666666659857</v>
      </c>
      <c r="J27" s="138">
        <f t="shared" ca="1" si="8"/>
        <v>39.81666666666672</v>
      </c>
      <c r="K27" s="138">
        <f t="shared" ca="1" si="9"/>
        <v>40.983333333333277</v>
      </c>
      <c r="L27" s="138">
        <f t="shared" ca="1" si="10"/>
        <v>0.41666666666659857</v>
      </c>
      <c r="M27" s="147">
        <f t="shared" ca="1" si="3"/>
        <v>0</v>
      </c>
      <c r="N27" s="148">
        <f t="shared" ca="1" si="4"/>
        <v>0.41666666666659857</v>
      </c>
      <c r="O27" s="138">
        <f t="shared" ca="1" si="0"/>
        <v>0</v>
      </c>
      <c r="P27" s="138">
        <f t="shared" ca="1" si="1"/>
        <v>0</v>
      </c>
      <c r="Q27" s="138"/>
      <c r="S27" s="9" t="s">
        <v>134</v>
      </c>
      <c r="U27" s="67">
        <f ca="1">U26/U7</f>
        <v>0.49333333333333335</v>
      </c>
      <c r="V27" s="68">
        <f ca="1">V26/U7</f>
        <v>0.50666666666666671</v>
      </c>
      <c r="W27" s="92">
        <f t="shared" ca="1" si="13"/>
        <v>1</v>
      </c>
    </row>
    <row r="28" spans="1:24" x14ac:dyDescent="0.25">
      <c r="A28" s="133">
        <v>23</v>
      </c>
      <c r="B28" s="138">
        <v>2.516666666666687</v>
      </c>
      <c r="C28" s="138">
        <f t="shared" si="12"/>
        <v>43.083333333333364</v>
      </c>
      <c r="D28" s="138">
        <f t="shared" ca="1" si="11"/>
        <v>0</v>
      </c>
      <c r="E28" s="138">
        <v>0.91666666666667673</v>
      </c>
      <c r="F28" s="138">
        <f t="shared" ca="1" si="5"/>
        <v>44.000000000000043</v>
      </c>
      <c r="G28" s="138" t="str">
        <f t="shared" ca="1" si="2"/>
        <v>S1</v>
      </c>
      <c r="H28" s="139">
        <f t="shared" ca="1" si="6"/>
        <v>0.91666666666667673</v>
      </c>
      <c r="I28" s="140" t="str">
        <f t="shared" ca="1" si="7"/>
        <v>IDLE</v>
      </c>
      <c r="J28" s="138">
        <f t="shared" ca="1" si="8"/>
        <v>44.000000000000043</v>
      </c>
      <c r="K28" s="138">
        <f t="shared" ca="1" si="9"/>
        <v>40.983333333333277</v>
      </c>
      <c r="L28" s="138">
        <f t="shared" ca="1" si="10"/>
        <v>0.91666666666667673</v>
      </c>
      <c r="M28" s="147">
        <f t="shared" ca="1" si="3"/>
        <v>0.91666666666667673</v>
      </c>
      <c r="N28" s="148">
        <f t="shared" ca="1" si="4"/>
        <v>0</v>
      </c>
      <c r="O28" s="138">
        <f t="shared" ca="1" si="0"/>
        <v>0</v>
      </c>
      <c r="P28" s="138">
        <f t="shared" ca="1" si="1"/>
        <v>0</v>
      </c>
      <c r="Q28" s="138"/>
      <c r="S28" s="9" t="s">
        <v>119</v>
      </c>
      <c r="U28" s="49">
        <f ca="1">SUM(M6:M155)</f>
        <v>27.366666666666578</v>
      </c>
      <c r="V28" s="49">
        <f ca="1">SUM(N6:N155)</f>
        <v>30.750000000000501</v>
      </c>
      <c r="W28" s="11">
        <f t="shared" ca="1" si="13"/>
        <v>58.116666666667079</v>
      </c>
      <c r="X28" s="9" t="s">
        <v>99</v>
      </c>
    </row>
    <row r="29" spans="1:24" x14ac:dyDescent="0.25">
      <c r="A29" s="133">
        <v>24</v>
      </c>
      <c r="B29" s="138">
        <v>2.3166666666666558</v>
      </c>
      <c r="C29" s="138">
        <f t="shared" si="12"/>
        <v>45.40000000000002</v>
      </c>
      <c r="D29" s="138">
        <f t="shared" ca="1" si="11"/>
        <v>0</v>
      </c>
      <c r="E29" s="138">
        <v>0.88333333333344477</v>
      </c>
      <c r="F29" s="138">
        <f t="shared" ca="1" si="5"/>
        <v>46.283333333333466</v>
      </c>
      <c r="G29" s="138" t="str">
        <f t="shared" ca="1" si="2"/>
        <v>S1</v>
      </c>
      <c r="H29" s="139">
        <f t="shared" ca="1" si="6"/>
        <v>0.88333333333344477</v>
      </c>
      <c r="I29" s="140" t="str">
        <f t="shared" ca="1" si="7"/>
        <v>IDLE</v>
      </c>
      <c r="J29" s="138">
        <f t="shared" ca="1" si="8"/>
        <v>46.283333333333466</v>
      </c>
      <c r="K29" s="138">
        <f t="shared" ca="1" si="9"/>
        <v>40.983333333333277</v>
      </c>
      <c r="L29" s="138">
        <f t="shared" ca="1" si="10"/>
        <v>0.88333333333344477</v>
      </c>
      <c r="M29" s="147">
        <f t="shared" ca="1" si="3"/>
        <v>0.88333333333344477</v>
      </c>
      <c r="N29" s="148">
        <f t="shared" ca="1" si="4"/>
        <v>0</v>
      </c>
      <c r="O29" s="138">
        <f t="shared" ca="1" si="0"/>
        <v>0</v>
      </c>
      <c r="P29" s="138">
        <f t="shared" ca="1" si="1"/>
        <v>0</v>
      </c>
      <c r="Q29" s="138"/>
      <c r="S29" s="9" t="s">
        <v>133</v>
      </c>
      <c r="U29" s="71">
        <f ca="1">(U9-U28)/U9</f>
        <v>0.78678093754057954</v>
      </c>
      <c r="V29" s="71">
        <f ca="1">(U9-V28)/U9</f>
        <v>0.76042072458121901</v>
      </c>
      <c r="W29" s="92">
        <f t="shared" ca="1" si="13"/>
        <v>1.5472016621217985</v>
      </c>
    </row>
    <row r="30" spans="1:24" x14ac:dyDescent="0.25">
      <c r="A30" s="133">
        <v>25</v>
      </c>
      <c r="B30" s="138">
        <v>4.999999999992788E-2</v>
      </c>
      <c r="C30" s="138">
        <f t="shared" si="12"/>
        <v>45.449999999999946</v>
      </c>
      <c r="D30" s="138">
        <f t="shared" ca="1" si="11"/>
        <v>0</v>
      </c>
      <c r="E30" s="138">
        <v>0.66666666666671759</v>
      </c>
      <c r="F30" s="138">
        <f t="shared" ca="1" si="5"/>
        <v>46.11666666666666</v>
      </c>
      <c r="G30" s="138" t="str">
        <f t="shared" ca="1" si="2"/>
        <v>S2</v>
      </c>
      <c r="H30" s="139" t="str">
        <f t="shared" ca="1" si="6"/>
        <v>IDLE</v>
      </c>
      <c r="I30" s="140">
        <f t="shared" ca="1" si="7"/>
        <v>0.66666666666671759</v>
      </c>
      <c r="J30" s="138">
        <f t="shared" ca="1" si="8"/>
        <v>46.283333333333466</v>
      </c>
      <c r="K30" s="138">
        <f t="shared" ca="1" si="9"/>
        <v>46.11666666666666</v>
      </c>
      <c r="L30" s="138">
        <f t="shared" ca="1" si="10"/>
        <v>0.66666666666671759</v>
      </c>
      <c r="M30" s="147">
        <f t="shared" ca="1" si="3"/>
        <v>0</v>
      </c>
      <c r="N30" s="148">
        <f t="shared" ca="1" si="4"/>
        <v>0.66666666666671759</v>
      </c>
      <c r="O30" s="138">
        <f t="shared" ca="1" si="0"/>
        <v>0</v>
      </c>
      <c r="P30" s="138">
        <f t="shared" ca="1" si="1"/>
        <v>0</v>
      </c>
      <c r="Q30" s="138"/>
      <c r="S30" s="9" t="s">
        <v>186</v>
      </c>
      <c r="U30" s="49">
        <f ca="1">U9-U28</f>
        <v>100.98333333333322</v>
      </c>
      <c r="V30" s="49">
        <f ca="1">U9-V28</f>
        <v>97.599999999999298</v>
      </c>
      <c r="W30" s="11">
        <f t="shared" ca="1" si="13"/>
        <v>198.58333333333252</v>
      </c>
      <c r="X30" s="9" t="s">
        <v>99</v>
      </c>
    </row>
    <row r="31" spans="1:24" x14ac:dyDescent="0.25">
      <c r="A31" s="133">
        <v>26</v>
      </c>
      <c r="B31" s="138">
        <v>0.266666666666735</v>
      </c>
      <c r="C31" s="138">
        <f t="shared" si="12"/>
        <v>45.716666666666683</v>
      </c>
      <c r="D31" s="138">
        <f t="shared" ca="1" si="11"/>
        <v>0.39999999999997726</v>
      </c>
      <c r="E31" s="138">
        <v>0.74999999999995737</v>
      </c>
      <c r="F31" s="138">
        <f t="shared" ca="1" si="5"/>
        <v>46.866666666666617</v>
      </c>
      <c r="G31" s="138" t="str">
        <f t="shared" ca="1" si="2"/>
        <v>S2</v>
      </c>
      <c r="H31" s="139" t="str">
        <f t="shared" ca="1" si="6"/>
        <v>IDLE</v>
      </c>
      <c r="I31" s="140">
        <f t="shared" ca="1" si="7"/>
        <v>0.74999999999995737</v>
      </c>
      <c r="J31" s="138">
        <f t="shared" ca="1" si="8"/>
        <v>46.283333333333466</v>
      </c>
      <c r="K31" s="138">
        <f t="shared" ca="1" si="9"/>
        <v>46.46666666666664</v>
      </c>
      <c r="L31" s="138">
        <f t="shared" ca="1" si="10"/>
        <v>1.1499999999999346</v>
      </c>
      <c r="M31" s="147">
        <f t="shared" ca="1" si="3"/>
        <v>0</v>
      </c>
      <c r="N31" s="148">
        <f t="shared" ca="1" si="4"/>
        <v>0.74999999999995737</v>
      </c>
      <c r="O31" s="138">
        <f t="shared" ca="1" si="0"/>
        <v>0</v>
      </c>
      <c r="P31" s="138">
        <f t="shared" ca="1" si="1"/>
        <v>0.39999999999997726</v>
      </c>
      <c r="Q31" s="138"/>
      <c r="S31" s="9" t="s">
        <v>131</v>
      </c>
      <c r="U31" s="49">
        <f ca="1">U28/U26</f>
        <v>0.36981981981981865</v>
      </c>
      <c r="V31" s="49">
        <f ca="1">V28/V26</f>
        <v>0.40460526315790135</v>
      </c>
      <c r="W31" s="11">
        <f t="shared" ca="1" si="13"/>
        <v>0.77442508297771995</v>
      </c>
      <c r="X31" s="9" t="s">
        <v>99</v>
      </c>
    </row>
    <row r="32" spans="1:24" x14ac:dyDescent="0.25">
      <c r="A32" s="133">
        <v>27</v>
      </c>
      <c r="B32" s="138">
        <v>3.6833333333333229</v>
      </c>
      <c r="C32" s="138">
        <f t="shared" si="12"/>
        <v>49.400000000000006</v>
      </c>
      <c r="D32" s="138">
        <f t="shared" ca="1" si="11"/>
        <v>0</v>
      </c>
      <c r="E32" s="138">
        <v>1.1166666666666281</v>
      </c>
      <c r="F32" s="138">
        <f t="shared" ca="1" si="5"/>
        <v>50.516666666666637</v>
      </c>
      <c r="G32" s="138" t="str">
        <f t="shared" ca="1" si="2"/>
        <v>S2</v>
      </c>
      <c r="H32" s="139" t="str">
        <f t="shared" ca="1" si="6"/>
        <v>IDLE</v>
      </c>
      <c r="I32" s="140">
        <f t="shared" ca="1" si="7"/>
        <v>1.1166666666666281</v>
      </c>
      <c r="J32" s="138">
        <f t="shared" ca="1" si="8"/>
        <v>46.283333333333466</v>
      </c>
      <c r="K32" s="138">
        <f t="shared" ca="1" si="9"/>
        <v>50.516666666666637</v>
      </c>
      <c r="L32" s="138">
        <f t="shared" ca="1" si="10"/>
        <v>1.1166666666666281</v>
      </c>
      <c r="M32" s="147">
        <f t="shared" ca="1" si="3"/>
        <v>0</v>
      </c>
      <c r="N32" s="148">
        <f t="shared" ca="1" si="4"/>
        <v>1.1166666666666281</v>
      </c>
      <c r="O32" s="138">
        <f t="shared" ca="1" si="0"/>
        <v>0</v>
      </c>
      <c r="P32" s="138">
        <f t="shared" ca="1" si="1"/>
        <v>0</v>
      </c>
      <c r="Q32" s="138"/>
      <c r="S32" s="9" t="s">
        <v>149</v>
      </c>
      <c r="U32" s="76">
        <f ca="1">MIN(H6:H155)</f>
        <v>3.3333333333391835E-2</v>
      </c>
      <c r="V32" s="49">
        <f ca="1">MIN(I6:I155)</f>
        <v>3.3333333333311899E-2</v>
      </c>
      <c r="W32" s="11">
        <f ca="1">SUM(U32+V32)</f>
        <v>6.6666666666703733E-2</v>
      </c>
      <c r="X32" s="9" t="s">
        <v>99</v>
      </c>
    </row>
    <row r="33" spans="1:24" x14ac:dyDescent="0.25">
      <c r="A33" s="133">
        <v>28</v>
      </c>
      <c r="B33" s="138">
        <v>1.8833333333333613</v>
      </c>
      <c r="C33" s="138">
        <f t="shared" si="12"/>
        <v>51.283333333333367</v>
      </c>
      <c r="D33" s="138">
        <f t="shared" ca="1" si="11"/>
        <v>0</v>
      </c>
      <c r="E33" s="138">
        <v>0.61666666666662984</v>
      </c>
      <c r="F33" s="138">
        <f t="shared" ca="1" si="5"/>
        <v>51.9</v>
      </c>
      <c r="G33" s="138" t="str">
        <f t="shared" ca="1" si="2"/>
        <v>S1</v>
      </c>
      <c r="H33" s="139">
        <f t="shared" ca="1" si="6"/>
        <v>0.61666666666662984</v>
      </c>
      <c r="I33" s="140" t="str">
        <f t="shared" ca="1" si="7"/>
        <v>IDLE</v>
      </c>
      <c r="J33" s="138">
        <f t="shared" ca="1" si="8"/>
        <v>51.9</v>
      </c>
      <c r="K33" s="138">
        <f t="shared" ca="1" si="9"/>
        <v>50.516666666666637</v>
      </c>
      <c r="L33" s="138">
        <f t="shared" ca="1" si="10"/>
        <v>0.61666666666662984</v>
      </c>
      <c r="M33" s="147">
        <f t="shared" ca="1" si="3"/>
        <v>0.61666666666662984</v>
      </c>
      <c r="N33" s="148">
        <f t="shared" ca="1" si="4"/>
        <v>0</v>
      </c>
      <c r="O33" s="138">
        <f t="shared" ca="1" si="0"/>
        <v>0</v>
      </c>
      <c r="P33" s="138">
        <f t="shared" ca="1" si="1"/>
        <v>0</v>
      </c>
      <c r="Q33" s="138"/>
      <c r="S33" s="9" t="s">
        <v>150</v>
      </c>
      <c r="U33" s="11">
        <f ca="1">MAX(H6:H155)</f>
        <v>2.4166666666665915</v>
      </c>
      <c r="V33" s="11">
        <f ca="1">MAX(I6:I155)</f>
        <v>1.8833333333333613</v>
      </c>
      <c r="W33" s="11">
        <f ca="1">SUM(U33+V33)</f>
        <v>4.2999999999999527</v>
      </c>
      <c r="X33" s="72" t="s">
        <v>99</v>
      </c>
    </row>
    <row r="34" spans="1:24" x14ac:dyDescent="0.25">
      <c r="A34" s="133">
        <v>29</v>
      </c>
      <c r="B34" s="138">
        <v>0.10000000000001563</v>
      </c>
      <c r="C34" s="138">
        <f t="shared" si="12"/>
        <v>51.383333333333383</v>
      </c>
      <c r="D34" s="138">
        <f t="shared" ca="1" si="11"/>
        <v>0</v>
      </c>
      <c r="E34" s="138">
        <v>0.73333333333334139</v>
      </c>
      <c r="F34" s="138">
        <f t="shared" ca="1" si="5"/>
        <v>52.116666666666724</v>
      </c>
      <c r="G34" s="138" t="str">
        <f t="shared" ca="1" si="2"/>
        <v>S2</v>
      </c>
      <c r="H34" s="139" t="str">
        <f t="shared" ca="1" si="6"/>
        <v>IDLE</v>
      </c>
      <c r="I34" s="140">
        <f t="shared" ca="1" si="7"/>
        <v>0.73333333333334139</v>
      </c>
      <c r="J34" s="138">
        <f t="shared" ca="1" si="8"/>
        <v>51.9</v>
      </c>
      <c r="K34" s="138">
        <f t="shared" ca="1" si="9"/>
        <v>52.116666666666724</v>
      </c>
      <c r="L34" s="138">
        <f t="shared" ca="1" si="10"/>
        <v>0.73333333333334139</v>
      </c>
      <c r="M34" s="147">
        <f t="shared" ca="1" si="3"/>
        <v>0</v>
      </c>
      <c r="N34" s="148">
        <f t="shared" ca="1" si="4"/>
        <v>0.73333333333334139</v>
      </c>
      <c r="O34" s="138">
        <f t="shared" ca="1" si="0"/>
        <v>0</v>
      </c>
      <c r="P34" s="138">
        <f t="shared" ca="1" si="1"/>
        <v>0</v>
      </c>
      <c r="Q34" s="138"/>
      <c r="S34" s="9" t="s">
        <v>185</v>
      </c>
      <c r="U34" s="11">
        <f ca="1">U26/U28</f>
        <v>2.7040194884287541</v>
      </c>
      <c r="V34" s="11">
        <f ca="1">V26/V28</f>
        <v>2.4715447154471142</v>
      </c>
      <c r="W34" s="11">
        <f ca="1">SUM(U34+V34)</f>
        <v>5.1755642038758687</v>
      </c>
      <c r="X34" s="9" t="s">
        <v>188</v>
      </c>
    </row>
    <row r="35" spans="1:24" x14ac:dyDescent="0.25">
      <c r="A35" s="133">
        <v>30</v>
      </c>
      <c r="B35" s="138">
        <v>3.3333333333311899E-2</v>
      </c>
      <c r="C35" s="138">
        <f t="shared" si="12"/>
        <v>51.416666666666693</v>
      </c>
      <c r="D35" s="138">
        <f t="shared" ca="1" si="11"/>
        <v>0.48333333333330586</v>
      </c>
      <c r="E35" s="138">
        <v>1.4666666666666828</v>
      </c>
      <c r="F35" s="138">
        <f t="shared" ca="1" si="5"/>
        <v>53.366666666666681</v>
      </c>
      <c r="G35" s="138" t="str">
        <f t="shared" ca="1" si="2"/>
        <v>S2</v>
      </c>
      <c r="H35" s="139" t="str">
        <f t="shared" ca="1" si="6"/>
        <v>IDLE</v>
      </c>
      <c r="I35" s="140">
        <f t="shared" ca="1" si="7"/>
        <v>1.4666666666666828</v>
      </c>
      <c r="J35" s="138">
        <f t="shared" ca="1" si="8"/>
        <v>51.9</v>
      </c>
      <c r="K35" s="138">
        <f t="shared" ca="1" si="9"/>
        <v>52.883333333333375</v>
      </c>
      <c r="L35" s="138">
        <f t="shared" ca="1" si="10"/>
        <v>1.9499999999999886</v>
      </c>
      <c r="M35" s="147">
        <f t="shared" ca="1" si="3"/>
        <v>0</v>
      </c>
      <c r="N35" s="148">
        <f t="shared" ca="1" si="4"/>
        <v>1.4666666666666828</v>
      </c>
      <c r="O35" s="138">
        <f t="shared" ca="1" si="0"/>
        <v>0</v>
      </c>
      <c r="P35" s="138">
        <f t="shared" ca="1" si="1"/>
        <v>0.48333333333330586</v>
      </c>
      <c r="Q35" s="138"/>
      <c r="S35" s="9" t="s">
        <v>157</v>
      </c>
      <c r="U35" s="92">
        <f ca="1">U28/U9</f>
        <v>0.21321906245942052</v>
      </c>
      <c r="V35" s="92">
        <f ca="1">V28/U9</f>
        <v>0.23957927541878107</v>
      </c>
      <c r="W35" s="92">
        <f ca="1">U35+V35</f>
        <v>0.45279833787820156</v>
      </c>
    </row>
    <row r="36" spans="1:24" x14ac:dyDescent="0.25">
      <c r="A36" s="133">
        <v>31</v>
      </c>
      <c r="B36" s="138">
        <v>1.6500000000000181</v>
      </c>
      <c r="C36" s="138">
        <f t="shared" si="12"/>
        <v>53.066666666666713</v>
      </c>
      <c r="D36" s="138">
        <f t="shared" ca="1" si="11"/>
        <v>0</v>
      </c>
      <c r="E36" s="138">
        <v>0.53333333333331012</v>
      </c>
      <c r="F36" s="138">
        <f t="shared" ca="1" si="5"/>
        <v>53.600000000000023</v>
      </c>
      <c r="G36" s="138" t="str">
        <f t="shared" ca="1" si="2"/>
        <v>S2</v>
      </c>
      <c r="H36" s="139" t="str">
        <f t="shared" ca="1" si="6"/>
        <v>IDLE</v>
      </c>
      <c r="I36" s="140">
        <f t="shared" ca="1" si="7"/>
        <v>0.53333333333331012</v>
      </c>
      <c r="J36" s="138">
        <f t="shared" ca="1" si="8"/>
        <v>51.9</v>
      </c>
      <c r="K36" s="138">
        <f t="shared" ca="1" si="9"/>
        <v>53.600000000000023</v>
      </c>
      <c r="L36" s="138">
        <f t="shared" ca="1" si="10"/>
        <v>0.53333333333331012</v>
      </c>
      <c r="M36" s="147">
        <f t="shared" ca="1" si="3"/>
        <v>0</v>
      </c>
      <c r="N36" s="148">
        <f t="shared" ca="1" si="4"/>
        <v>0.53333333333331012</v>
      </c>
      <c r="O36" s="138">
        <f t="shared" ca="1" si="0"/>
        <v>0</v>
      </c>
      <c r="P36" s="138">
        <f t="shared" ca="1" si="1"/>
        <v>0</v>
      </c>
      <c r="Q36" s="138"/>
      <c r="S36" s="9" t="s">
        <v>159</v>
      </c>
      <c r="U36" s="106">
        <f ca="1">O158/U7</f>
        <v>1.3333333333333334E-2</v>
      </c>
      <c r="V36" s="106">
        <f ca="1">P158/U7</f>
        <v>0.04</v>
      </c>
      <c r="W36" s="106">
        <f ca="1">U36+V36</f>
        <v>5.3333333333333337E-2</v>
      </c>
    </row>
    <row r="37" spans="1:24" x14ac:dyDescent="0.25">
      <c r="A37" s="133">
        <v>32</v>
      </c>
      <c r="B37" s="138">
        <v>1.1666666666666359</v>
      </c>
      <c r="C37" s="138">
        <f t="shared" si="12"/>
        <v>54.233333333333348</v>
      </c>
      <c r="D37" s="138">
        <f t="shared" ca="1" si="11"/>
        <v>0</v>
      </c>
      <c r="E37" s="138">
        <v>0.41666666666667851</v>
      </c>
      <c r="F37" s="138">
        <f t="shared" ca="1" si="5"/>
        <v>54.650000000000027</v>
      </c>
      <c r="G37" s="138" t="str">
        <f t="shared" ca="1" si="2"/>
        <v>S2</v>
      </c>
      <c r="H37" s="139" t="str">
        <f t="shared" ca="1" si="6"/>
        <v>IDLE</v>
      </c>
      <c r="I37" s="140">
        <f t="shared" ca="1" si="7"/>
        <v>0.41666666666667851</v>
      </c>
      <c r="J37" s="138">
        <f t="shared" ca="1" si="8"/>
        <v>51.9</v>
      </c>
      <c r="K37" s="138">
        <f t="shared" ca="1" si="9"/>
        <v>54.650000000000027</v>
      </c>
      <c r="L37" s="138">
        <f t="shared" ca="1" si="10"/>
        <v>0.41666666666667851</v>
      </c>
      <c r="M37" s="147">
        <f t="shared" ca="1" si="3"/>
        <v>0</v>
      </c>
      <c r="N37" s="148">
        <f t="shared" ca="1" si="4"/>
        <v>0.41666666666667851</v>
      </c>
      <c r="O37" s="138">
        <f t="shared" ref="O37:O68" ca="1" si="14">IF(AND(D37&gt;0,G37="S1"),D37,0)</f>
        <v>0</v>
      </c>
      <c r="P37" s="138">
        <f t="shared" ref="P37:P68" ca="1" si="15">IF(AND(D37&gt;0,G37="S2"),D37,0)</f>
        <v>0</v>
      </c>
      <c r="Q37" s="138"/>
      <c r="S37" s="9" t="s">
        <v>184</v>
      </c>
      <c r="U37" s="98">
        <f ca="1">MAX(O6:O155)</f>
        <v>8.3333333333321491E-2</v>
      </c>
      <c r="V37" s="98">
        <f ca="1">MAX(P6:P155)</f>
        <v>0.48333333333330586</v>
      </c>
      <c r="W37" s="119">
        <f ca="1">U37+V37</f>
        <v>0.56666666666662735</v>
      </c>
      <c r="X37" s="9" t="s">
        <v>99</v>
      </c>
    </row>
    <row r="38" spans="1:24" x14ac:dyDescent="0.25">
      <c r="A38" s="133">
        <v>33</v>
      </c>
      <c r="B38" s="138">
        <v>0.10000000000001563</v>
      </c>
      <c r="C38" s="138">
        <f t="shared" si="12"/>
        <v>54.333333333333364</v>
      </c>
      <c r="D38" s="138">
        <f t="shared" ca="1" si="11"/>
        <v>0</v>
      </c>
      <c r="E38" s="138">
        <v>0.66666666666671759</v>
      </c>
      <c r="F38" s="138">
        <f t="shared" ca="1" si="5"/>
        <v>55.000000000000085</v>
      </c>
      <c r="G38" s="138" t="str">
        <f t="shared" ca="1" si="2"/>
        <v>S1</v>
      </c>
      <c r="H38" s="139">
        <f t="shared" ca="1" si="6"/>
        <v>0.66666666666671759</v>
      </c>
      <c r="I38" s="140" t="str">
        <f t="shared" ca="1" si="7"/>
        <v>IDLE</v>
      </c>
      <c r="J38" s="138">
        <f t="shared" ca="1" si="8"/>
        <v>55.000000000000085</v>
      </c>
      <c r="K38" s="138">
        <f t="shared" ca="1" si="9"/>
        <v>54.650000000000027</v>
      </c>
      <c r="L38" s="138">
        <f t="shared" ca="1" si="10"/>
        <v>0.66666666666671759</v>
      </c>
      <c r="M38" s="147">
        <f t="shared" ref="M38:M69" ca="1" si="16">IF(H38="IDLE",0,H38)</f>
        <v>0.66666666666671759</v>
      </c>
      <c r="N38" s="148">
        <f t="shared" ref="N38:N69" ca="1" si="17">IF(I38="IDLE",0,I38)</f>
        <v>0</v>
      </c>
      <c r="O38" s="138">
        <f t="shared" ca="1" si="14"/>
        <v>0</v>
      </c>
      <c r="P38" s="138">
        <f t="shared" ca="1" si="15"/>
        <v>0</v>
      </c>
      <c r="Q38" s="138"/>
      <c r="S38" s="94"/>
      <c r="T38" s="94"/>
      <c r="U38" s="52"/>
      <c r="V38" s="52"/>
      <c r="W38" s="94"/>
      <c r="X38" s="94"/>
    </row>
    <row r="39" spans="1:24" x14ac:dyDescent="0.25">
      <c r="A39" s="133">
        <v>34</v>
      </c>
      <c r="B39" s="138">
        <v>1.1666666666666359</v>
      </c>
      <c r="C39" s="138">
        <f t="shared" si="12"/>
        <v>55.5</v>
      </c>
      <c r="D39" s="138">
        <f t="shared" ca="1" si="11"/>
        <v>0</v>
      </c>
      <c r="E39" s="138">
        <v>0.78333333333326927</v>
      </c>
      <c r="F39" s="138">
        <f t="shared" ca="1" si="5"/>
        <v>56.283333333333267</v>
      </c>
      <c r="G39" s="138" t="str">
        <f t="shared" ca="1" si="2"/>
        <v>S2</v>
      </c>
      <c r="H39" s="139" t="str">
        <f t="shared" ca="1" si="6"/>
        <v>IDLE</v>
      </c>
      <c r="I39" s="140">
        <f t="shared" ca="1" si="7"/>
        <v>0.78333333333326927</v>
      </c>
      <c r="J39" s="138">
        <f t="shared" ca="1" si="8"/>
        <v>55.000000000000085</v>
      </c>
      <c r="K39" s="138">
        <f t="shared" ca="1" si="9"/>
        <v>56.283333333333267</v>
      </c>
      <c r="L39" s="138">
        <f t="shared" ca="1" si="10"/>
        <v>0.78333333333326927</v>
      </c>
      <c r="M39" s="147">
        <f t="shared" ca="1" si="16"/>
        <v>0</v>
      </c>
      <c r="N39" s="148">
        <f t="shared" ca="1" si="17"/>
        <v>0.78333333333326927</v>
      </c>
      <c r="O39" s="138">
        <f t="shared" ca="1" si="14"/>
        <v>0</v>
      </c>
      <c r="P39" s="138">
        <f t="shared" ca="1" si="15"/>
        <v>0</v>
      </c>
      <c r="Q39" s="138"/>
    </row>
    <row r="40" spans="1:24" x14ac:dyDescent="0.25">
      <c r="A40" s="133">
        <v>35</v>
      </c>
      <c r="B40" s="138">
        <v>3.3333333333311899E-2</v>
      </c>
      <c r="C40" s="138">
        <f t="shared" si="12"/>
        <v>55.53333333333331</v>
      </c>
      <c r="D40" s="138">
        <f t="shared" ca="1" si="11"/>
        <v>0</v>
      </c>
      <c r="E40" s="138">
        <v>0.7833333333333492</v>
      </c>
      <c r="F40" s="138">
        <f t="shared" ca="1" si="5"/>
        <v>56.316666666666663</v>
      </c>
      <c r="G40" s="138" t="str">
        <f t="shared" ca="1" si="2"/>
        <v>S2</v>
      </c>
      <c r="H40" s="139" t="str">
        <f t="shared" ca="1" si="6"/>
        <v>IDLE</v>
      </c>
      <c r="I40" s="140">
        <f t="shared" ca="1" si="7"/>
        <v>0.7833333333333492</v>
      </c>
      <c r="J40" s="138">
        <f t="shared" ca="1" si="8"/>
        <v>55.000000000000085</v>
      </c>
      <c r="K40" s="138">
        <f t="shared" ca="1" si="9"/>
        <v>56.316666666666663</v>
      </c>
      <c r="L40" s="138">
        <f t="shared" ca="1" si="10"/>
        <v>0.7833333333333492</v>
      </c>
      <c r="M40" s="147">
        <f t="shared" ca="1" si="16"/>
        <v>0</v>
      </c>
      <c r="N40" s="148">
        <f t="shared" ca="1" si="17"/>
        <v>0.7833333333333492</v>
      </c>
      <c r="O40" s="138">
        <f t="shared" ca="1" si="14"/>
        <v>0</v>
      </c>
      <c r="P40" s="138">
        <f t="shared" ca="1" si="15"/>
        <v>0</v>
      </c>
      <c r="Q40" s="138"/>
    </row>
    <row r="41" spans="1:24" x14ac:dyDescent="0.25">
      <c r="A41" s="133">
        <v>36</v>
      </c>
      <c r="B41" s="138">
        <v>0.98333333333338047</v>
      </c>
      <c r="C41" s="138">
        <f t="shared" si="12"/>
        <v>56.516666666666694</v>
      </c>
      <c r="D41" s="138">
        <f t="shared" ca="1" si="11"/>
        <v>0</v>
      </c>
      <c r="E41" s="138">
        <v>8.3333333333319715E-2</v>
      </c>
      <c r="F41" s="138">
        <f t="shared" ca="1" si="5"/>
        <v>56.600000000000016</v>
      </c>
      <c r="G41" s="138" t="str">
        <f t="shared" ca="1" si="2"/>
        <v>S2</v>
      </c>
      <c r="H41" s="139" t="str">
        <f t="shared" ca="1" si="6"/>
        <v>IDLE</v>
      </c>
      <c r="I41" s="140">
        <f t="shared" ca="1" si="7"/>
        <v>8.3333333333319715E-2</v>
      </c>
      <c r="J41" s="138">
        <f t="shared" ca="1" si="8"/>
        <v>55.000000000000085</v>
      </c>
      <c r="K41" s="138">
        <f t="shared" ca="1" si="9"/>
        <v>56.600000000000016</v>
      </c>
      <c r="L41" s="138">
        <f t="shared" ca="1" si="10"/>
        <v>8.3333333333319715E-2</v>
      </c>
      <c r="M41" s="147">
        <f t="shared" ca="1" si="16"/>
        <v>0</v>
      </c>
      <c r="N41" s="148">
        <f t="shared" ca="1" si="17"/>
        <v>8.3333333333319715E-2</v>
      </c>
      <c r="O41" s="138">
        <f t="shared" ca="1" si="14"/>
        <v>0</v>
      </c>
      <c r="P41" s="138">
        <f t="shared" ca="1" si="15"/>
        <v>0</v>
      </c>
      <c r="Q41" s="138"/>
    </row>
    <row r="42" spans="1:24" x14ac:dyDescent="0.25">
      <c r="A42" s="133">
        <v>37</v>
      </c>
      <c r="B42" s="138">
        <v>0</v>
      </c>
      <c r="C42" s="138">
        <f t="shared" si="12"/>
        <v>56.516666666666694</v>
      </c>
      <c r="D42" s="138">
        <f t="shared" ca="1" si="11"/>
        <v>0</v>
      </c>
      <c r="E42" s="138">
        <v>0.23333333333334316</v>
      </c>
      <c r="F42" s="138">
        <f t="shared" ca="1" si="5"/>
        <v>56.750000000000036</v>
      </c>
      <c r="G42" s="138" t="str">
        <f t="shared" ca="1" si="2"/>
        <v>S2</v>
      </c>
      <c r="H42" s="139" t="str">
        <f t="shared" ca="1" si="6"/>
        <v>IDLE</v>
      </c>
      <c r="I42" s="140">
        <f t="shared" ca="1" si="7"/>
        <v>0.23333333333334316</v>
      </c>
      <c r="J42" s="138">
        <f t="shared" ca="1" si="8"/>
        <v>55.000000000000085</v>
      </c>
      <c r="K42" s="138">
        <f t="shared" ca="1" si="9"/>
        <v>56.750000000000036</v>
      </c>
      <c r="L42" s="138">
        <f t="shared" ca="1" si="10"/>
        <v>0.23333333333334316</v>
      </c>
      <c r="M42" s="147">
        <f t="shared" ca="1" si="16"/>
        <v>0</v>
      </c>
      <c r="N42" s="148">
        <f t="shared" ca="1" si="17"/>
        <v>0.23333333333334316</v>
      </c>
      <c r="O42" s="138">
        <f t="shared" ca="1" si="14"/>
        <v>0</v>
      </c>
      <c r="P42" s="138">
        <f t="shared" ca="1" si="15"/>
        <v>0</v>
      </c>
      <c r="Q42" s="138"/>
    </row>
    <row r="43" spans="1:24" x14ac:dyDescent="0.25">
      <c r="A43" s="133">
        <v>38</v>
      </c>
      <c r="B43" s="138">
        <v>0.81666666666658116</v>
      </c>
      <c r="C43" s="138">
        <f t="shared" si="12"/>
        <v>57.333333333333272</v>
      </c>
      <c r="D43" s="138">
        <f t="shared" ca="1" si="11"/>
        <v>0</v>
      </c>
      <c r="E43" s="138">
        <v>0.34999999999997478</v>
      </c>
      <c r="F43" s="138">
        <f t="shared" ca="1" si="5"/>
        <v>57.683333333333245</v>
      </c>
      <c r="G43" s="138" t="str">
        <f t="shared" ca="1" si="2"/>
        <v>S2</v>
      </c>
      <c r="H43" s="139" t="str">
        <f t="shared" ca="1" si="6"/>
        <v>IDLE</v>
      </c>
      <c r="I43" s="140">
        <f t="shared" ca="1" si="7"/>
        <v>0.34999999999997478</v>
      </c>
      <c r="J43" s="138">
        <f t="shared" ca="1" si="8"/>
        <v>55.000000000000085</v>
      </c>
      <c r="K43" s="138">
        <f t="shared" ca="1" si="9"/>
        <v>57.683333333333245</v>
      </c>
      <c r="L43" s="138">
        <f t="shared" ca="1" si="10"/>
        <v>0.34999999999997478</v>
      </c>
      <c r="M43" s="147">
        <f t="shared" ca="1" si="16"/>
        <v>0</v>
      </c>
      <c r="N43" s="148">
        <f t="shared" ca="1" si="17"/>
        <v>0.34999999999997478</v>
      </c>
      <c r="O43" s="138">
        <f t="shared" ca="1" si="14"/>
        <v>0</v>
      </c>
      <c r="P43" s="138">
        <f t="shared" ca="1" si="15"/>
        <v>0</v>
      </c>
      <c r="Q43" s="138"/>
    </row>
    <row r="44" spans="1:24" x14ac:dyDescent="0.25">
      <c r="A44" s="133">
        <v>39</v>
      </c>
      <c r="B44" s="138">
        <v>1.0166666666666924</v>
      </c>
      <c r="C44" s="138">
        <f t="shared" si="12"/>
        <v>58.349999999999966</v>
      </c>
      <c r="D44" s="138">
        <f t="shared" ca="1" si="11"/>
        <v>0</v>
      </c>
      <c r="E44" s="138">
        <v>0.28333333333327104</v>
      </c>
      <c r="F44" s="138">
        <f t="shared" ca="1" si="5"/>
        <v>58.63333333333324</v>
      </c>
      <c r="G44" s="138" t="str">
        <f t="shared" ca="1" si="2"/>
        <v>S1</v>
      </c>
      <c r="H44" s="139">
        <f t="shared" ca="1" si="6"/>
        <v>0.28333333333327104</v>
      </c>
      <c r="I44" s="140" t="str">
        <f t="shared" ca="1" si="7"/>
        <v>IDLE</v>
      </c>
      <c r="J44" s="138">
        <f t="shared" ca="1" si="8"/>
        <v>58.63333333333324</v>
      </c>
      <c r="K44" s="138">
        <f t="shared" ca="1" si="9"/>
        <v>57.683333333333245</v>
      </c>
      <c r="L44" s="138">
        <f t="shared" ca="1" si="10"/>
        <v>0.28333333333327104</v>
      </c>
      <c r="M44" s="147">
        <f t="shared" ca="1" si="16"/>
        <v>0.28333333333327104</v>
      </c>
      <c r="N44" s="148">
        <f t="shared" ca="1" si="17"/>
        <v>0</v>
      </c>
      <c r="O44" s="138">
        <f t="shared" ca="1" si="14"/>
        <v>0</v>
      </c>
      <c r="P44" s="138">
        <f t="shared" ca="1" si="15"/>
        <v>0</v>
      </c>
      <c r="Q44" s="138"/>
    </row>
    <row r="45" spans="1:24" x14ac:dyDescent="0.25">
      <c r="A45" s="133">
        <v>40</v>
      </c>
      <c r="B45" s="138">
        <v>3.3333333333311899E-2</v>
      </c>
      <c r="C45" s="138">
        <f t="shared" si="12"/>
        <v>58.383333333333276</v>
      </c>
      <c r="D45" s="138">
        <f t="shared" ca="1" si="11"/>
        <v>0</v>
      </c>
      <c r="E45" s="138">
        <v>0.40000000000006253</v>
      </c>
      <c r="F45" s="138">
        <f t="shared" ca="1" si="5"/>
        <v>58.783333333333339</v>
      </c>
      <c r="G45" s="138" t="str">
        <f t="shared" ca="1" si="2"/>
        <v>S2</v>
      </c>
      <c r="H45" s="139" t="str">
        <f t="shared" ca="1" si="6"/>
        <v>IDLE</v>
      </c>
      <c r="I45" s="140">
        <f t="shared" ca="1" si="7"/>
        <v>0.40000000000006253</v>
      </c>
      <c r="J45" s="138">
        <f t="shared" ca="1" si="8"/>
        <v>58.63333333333324</v>
      </c>
      <c r="K45" s="138">
        <f t="shared" ca="1" si="9"/>
        <v>58.783333333333339</v>
      </c>
      <c r="L45" s="138">
        <f t="shared" ca="1" si="10"/>
        <v>0.40000000000006253</v>
      </c>
      <c r="M45" s="147">
        <f t="shared" ca="1" si="16"/>
        <v>0</v>
      </c>
      <c r="N45" s="148">
        <f t="shared" ca="1" si="17"/>
        <v>0.40000000000006253</v>
      </c>
      <c r="O45" s="138">
        <f t="shared" ca="1" si="14"/>
        <v>0</v>
      </c>
      <c r="P45" s="138">
        <f t="shared" ca="1" si="15"/>
        <v>0</v>
      </c>
      <c r="Q45" s="138"/>
    </row>
    <row r="46" spans="1:24" x14ac:dyDescent="0.25">
      <c r="A46" s="133">
        <v>41</v>
      </c>
      <c r="B46" s="138">
        <v>0.13333333333340747</v>
      </c>
      <c r="C46" s="138">
        <f t="shared" si="12"/>
        <v>58.51666666666668</v>
      </c>
      <c r="D46" s="138">
        <f t="shared" ca="1" si="11"/>
        <v>0.11666666666656056</v>
      </c>
      <c r="E46" s="138">
        <v>0.40000000000006253</v>
      </c>
      <c r="F46" s="138">
        <f t="shared" ca="1" si="5"/>
        <v>59.033333333333303</v>
      </c>
      <c r="G46" s="138" t="str">
        <f t="shared" ca="1" si="2"/>
        <v>S2</v>
      </c>
      <c r="H46" s="139" t="str">
        <f t="shared" ca="1" si="6"/>
        <v>IDLE</v>
      </c>
      <c r="I46" s="140">
        <f t="shared" ca="1" si="7"/>
        <v>0.40000000000006253</v>
      </c>
      <c r="J46" s="138">
        <f t="shared" ca="1" si="8"/>
        <v>58.63333333333324</v>
      </c>
      <c r="K46" s="138">
        <f t="shared" ca="1" si="9"/>
        <v>58.916666666666742</v>
      </c>
      <c r="L46" s="138">
        <f t="shared" ca="1" si="10"/>
        <v>0.51666666666662309</v>
      </c>
      <c r="M46" s="147">
        <f t="shared" ca="1" si="16"/>
        <v>0</v>
      </c>
      <c r="N46" s="148">
        <f t="shared" ca="1" si="17"/>
        <v>0.40000000000006253</v>
      </c>
      <c r="O46" s="138">
        <f t="shared" ca="1" si="14"/>
        <v>0</v>
      </c>
      <c r="P46" s="138">
        <f t="shared" ca="1" si="15"/>
        <v>0.11666666666656056</v>
      </c>
      <c r="Q46" s="138"/>
    </row>
    <row r="47" spans="1:24" x14ac:dyDescent="0.25">
      <c r="A47" s="133">
        <v>42</v>
      </c>
      <c r="B47" s="138">
        <v>0.46666666666668633</v>
      </c>
      <c r="C47" s="138">
        <f t="shared" si="12"/>
        <v>58.983333333333363</v>
      </c>
      <c r="D47" s="138">
        <f t="shared" ca="1" si="11"/>
        <v>0</v>
      </c>
      <c r="E47" s="138">
        <v>6.6666666666703733E-2</v>
      </c>
      <c r="F47" s="138">
        <f t="shared" ca="1" si="5"/>
        <v>59.050000000000068</v>
      </c>
      <c r="G47" s="138" t="str">
        <f t="shared" ca="1" si="2"/>
        <v>S2</v>
      </c>
      <c r="H47" s="139" t="str">
        <f t="shared" ca="1" si="6"/>
        <v>IDLE</v>
      </c>
      <c r="I47" s="140">
        <f t="shared" ca="1" si="7"/>
        <v>6.6666666666703733E-2</v>
      </c>
      <c r="J47" s="138">
        <f t="shared" ca="1" si="8"/>
        <v>58.63333333333324</v>
      </c>
      <c r="K47" s="138">
        <f t="shared" ca="1" si="9"/>
        <v>59.050000000000068</v>
      </c>
      <c r="L47" s="138">
        <f t="shared" ca="1" si="10"/>
        <v>6.6666666666703733E-2</v>
      </c>
      <c r="M47" s="147">
        <f t="shared" ca="1" si="16"/>
        <v>0</v>
      </c>
      <c r="N47" s="148">
        <f t="shared" ca="1" si="17"/>
        <v>6.6666666666703733E-2</v>
      </c>
      <c r="O47" s="138">
        <f t="shared" ca="1" si="14"/>
        <v>0</v>
      </c>
      <c r="P47" s="138">
        <f t="shared" ca="1" si="15"/>
        <v>0</v>
      </c>
      <c r="Q47" s="138"/>
    </row>
    <row r="48" spans="1:24" x14ac:dyDescent="0.25">
      <c r="A48" s="133">
        <v>43</v>
      </c>
      <c r="B48" s="138">
        <v>1.6666666666615981E-2</v>
      </c>
      <c r="C48" s="138">
        <f t="shared" si="12"/>
        <v>58.999999999999979</v>
      </c>
      <c r="D48" s="138">
        <f t="shared" ca="1" si="11"/>
        <v>0</v>
      </c>
      <c r="E48" s="138">
        <v>0.10000000000001563</v>
      </c>
      <c r="F48" s="138">
        <f t="shared" ca="1" si="5"/>
        <v>59.099999999999994</v>
      </c>
      <c r="G48" s="138" t="str">
        <f t="shared" ca="1" si="2"/>
        <v>S2</v>
      </c>
      <c r="H48" s="139" t="str">
        <f t="shared" ca="1" si="6"/>
        <v>IDLE</v>
      </c>
      <c r="I48" s="140">
        <f t="shared" ca="1" si="7"/>
        <v>0.10000000000001563</v>
      </c>
      <c r="J48" s="138">
        <f t="shared" ca="1" si="8"/>
        <v>58.63333333333324</v>
      </c>
      <c r="K48" s="138">
        <f t="shared" ca="1" si="9"/>
        <v>59.099999999999994</v>
      </c>
      <c r="L48" s="138">
        <f t="shared" ca="1" si="10"/>
        <v>0.10000000000001563</v>
      </c>
      <c r="M48" s="147">
        <f t="shared" ca="1" si="16"/>
        <v>0</v>
      </c>
      <c r="N48" s="148">
        <f t="shared" ca="1" si="17"/>
        <v>0.10000000000001563</v>
      </c>
      <c r="O48" s="138">
        <f t="shared" ca="1" si="14"/>
        <v>0</v>
      </c>
      <c r="P48" s="138">
        <f t="shared" ca="1" si="15"/>
        <v>0</v>
      </c>
      <c r="Q48" s="138"/>
    </row>
    <row r="49" spans="1:17" x14ac:dyDescent="0.25">
      <c r="A49" s="133">
        <v>44</v>
      </c>
      <c r="B49" s="138">
        <v>1.0000000000000764</v>
      </c>
      <c r="C49" s="138">
        <f t="shared" si="12"/>
        <v>60.000000000000057</v>
      </c>
      <c r="D49" s="138">
        <f t="shared" ca="1" si="11"/>
        <v>0</v>
      </c>
      <c r="E49" s="138">
        <v>0.23333333333334316</v>
      </c>
      <c r="F49" s="138">
        <f t="shared" ca="1" si="5"/>
        <v>60.233333333333398</v>
      </c>
      <c r="G49" s="138" t="str">
        <f t="shared" ca="1" si="2"/>
        <v>S2</v>
      </c>
      <c r="H49" s="139" t="str">
        <f t="shared" ca="1" si="6"/>
        <v>IDLE</v>
      </c>
      <c r="I49" s="140">
        <f t="shared" ca="1" si="7"/>
        <v>0.23333333333334316</v>
      </c>
      <c r="J49" s="138">
        <f t="shared" ca="1" si="8"/>
        <v>58.63333333333324</v>
      </c>
      <c r="K49" s="138">
        <f t="shared" ca="1" si="9"/>
        <v>60.233333333333398</v>
      </c>
      <c r="L49" s="138">
        <f t="shared" ca="1" si="10"/>
        <v>0.23333333333334316</v>
      </c>
      <c r="M49" s="147">
        <f t="shared" ca="1" si="16"/>
        <v>0</v>
      </c>
      <c r="N49" s="148">
        <f t="shared" ca="1" si="17"/>
        <v>0.23333333333334316</v>
      </c>
      <c r="O49" s="138">
        <f t="shared" ca="1" si="14"/>
        <v>0</v>
      </c>
      <c r="P49" s="138">
        <f t="shared" ca="1" si="15"/>
        <v>0</v>
      </c>
      <c r="Q49" s="138"/>
    </row>
    <row r="50" spans="1:17" x14ac:dyDescent="0.25">
      <c r="A50" s="133">
        <v>45</v>
      </c>
      <c r="B50" s="138">
        <v>3.36666666666666</v>
      </c>
      <c r="C50" s="138">
        <f t="shared" si="12"/>
        <v>63.366666666666717</v>
      </c>
      <c r="D50" s="138">
        <f t="shared" ca="1" si="11"/>
        <v>0</v>
      </c>
      <c r="E50" s="138">
        <v>0.58333333333339787</v>
      </c>
      <c r="F50" s="138">
        <f t="shared" ca="1" si="5"/>
        <v>63.950000000000117</v>
      </c>
      <c r="G50" s="138" t="str">
        <f t="shared" ca="1" si="2"/>
        <v>S2</v>
      </c>
      <c r="H50" s="139" t="str">
        <f t="shared" ca="1" si="6"/>
        <v>IDLE</v>
      </c>
      <c r="I50" s="140">
        <f t="shared" ca="1" si="7"/>
        <v>0.58333333333339787</v>
      </c>
      <c r="J50" s="138">
        <f t="shared" ca="1" si="8"/>
        <v>58.63333333333324</v>
      </c>
      <c r="K50" s="138">
        <f t="shared" ca="1" si="9"/>
        <v>63.950000000000117</v>
      </c>
      <c r="L50" s="138">
        <f t="shared" ca="1" si="10"/>
        <v>0.58333333333339787</v>
      </c>
      <c r="M50" s="147">
        <f t="shared" ca="1" si="16"/>
        <v>0</v>
      </c>
      <c r="N50" s="148">
        <f t="shared" ca="1" si="17"/>
        <v>0.58333333333339787</v>
      </c>
      <c r="O50" s="138">
        <f t="shared" ca="1" si="14"/>
        <v>0</v>
      </c>
      <c r="P50" s="138">
        <f t="shared" ca="1" si="15"/>
        <v>0</v>
      </c>
      <c r="Q50" s="138"/>
    </row>
    <row r="51" spans="1:17" x14ac:dyDescent="0.25">
      <c r="A51" s="133">
        <v>46</v>
      </c>
      <c r="B51" s="138">
        <v>0.18333333333333535</v>
      </c>
      <c r="C51" s="138">
        <f t="shared" si="12"/>
        <v>63.550000000000054</v>
      </c>
      <c r="D51" s="138">
        <f t="shared" ca="1" si="11"/>
        <v>0</v>
      </c>
      <c r="E51" s="138">
        <v>0.28333333333335098</v>
      </c>
      <c r="F51" s="138">
        <f t="shared" ca="1" si="5"/>
        <v>63.833333333333407</v>
      </c>
      <c r="G51" s="138" t="str">
        <f t="shared" ca="1" si="2"/>
        <v>S1</v>
      </c>
      <c r="H51" s="139">
        <f t="shared" ca="1" si="6"/>
        <v>0.28333333333335098</v>
      </c>
      <c r="I51" s="140" t="str">
        <f t="shared" ca="1" si="7"/>
        <v>IDLE</v>
      </c>
      <c r="J51" s="138">
        <f t="shared" ca="1" si="8"/>
        <v>63.833333333333407</v>
      </c>
      <c r="K51" s="138">
        <f t="shared" ca="1" si="9"/>
        <v>63.950000000000117</v>
      </c>
      <c r="L51" s="138">
        <f t="shared" ca="1" si="10"/>
        <v>0.28333333333335098</v>
      </c>
      <c r="M51" s="147">
        <f t="shared" ca="1" si="16"/>
        <v>0.28333333333335098</v>
      </c>
      <c r="N51" s="148">
        <f t="shared" ca="1" si="17"/>
        <v>0</v>
      </c>
      <c r="O51" s="138">
        <f t="shared" ca="1" si="14"/>
        <v>0</v>
      </c>
      <c r="P51" s="138">
        <f t="shared" ca="1" si="15"/>
        <v>0</v>
      </c>
      <c r="Q51" s="138"/>
    </row>
    <row r="52" spans="1:17" x14ac:dyDescent="0.25">
      <c r="A52" s="133">
        <v>47</v>
      </c>
      <c r="B52" s="138">
        <v>0.44999999999999041</v>
      </c>
      <c r="C52" s="138">
        <f t="shared" si="12"/>
        <v>64.000000000000043</v>
      </c>
      <c r="D52" s="138">
        <f t="shared" ca="1" si="11"/>
        <v>0</v>
      </c>
      <c r="E52" s="138">
        <v>0.11666666666671155</v>
      </c>
      <c r="F52" s="138">
        <f t="shared" ca="1" si="5"/>
        <v>64.11666666666676</v>
      </c>
      <c r="G52" s="138" t="str">
        <f t="shared" ca="1" si="2"/>
        <v>S1</v>
      </c>
      <c r="H52" s="139">
        <f t="shared" ca="1" si="6"/>
        <v>0.11666666666671155</v>
      </c>
      <c r="I52" s="140" t="str">
        <f t="shared" ca="1" si="7"/>
        <v>IDLE</v>
      </c>
      <c r="J52" s="138">
        <f t="shared" ca="1" si="8"/>
        <v>64.11666666666676</v>
      </c>
      <c r="K52" s="138">
        <f t="shared" ca="1" si="9"/>
        <v>63.950000000000117</v>
      </c>
      <c r="L52" s="138">
        <f t="shared" ca="1" si="10"/>
        <v>0.11666666666671155</v>
      </c>
      <c r="M52" s="147">
        <f t="shared" ca="1" si="16"/>
        <v>0.11666666666671155</v>
      </c>
      <c r="N52" s="148">
        <f t="shared" ca="1" si="17"/>
        <v>0</v>
      </c>
      <c r="O52" s="138">
        <f t="shared" ca="1" si="14"/>
        <v>0</v>
      </c>
      <c r="P52" s="138">
        <f t="shared" ca="1" si="15"/>
        <v>0</v>
      </c>
      <c r="Q52" s="138"/>
    </row>
    <row r="53" spans="1:17" x14ac:dyDescent="0.25">
      <c r="A53" s="133">
        <v>48</v>
      </c>
      <c r="B53" s="138">
        <v>8.3333333333319715E-2</v>
      </c>
      <c r="C53" s="138">
        <f t="shared" si="12"/>
        <v>64.083333333333357</v>
      </c>
      <c r="D53" s="138">
        <f t="shared" ca="1" si="11"/>
        <v>0</v>
      </c>
      <c r="E53" s="138">
        <v>0.53333333333331012</v>
      </c>
      <c r="F53" s="138">
        <f t="shared" ca="1" si="5"/>
        <v>64.616666666666674</v>
      </c>
      <c r="G53" s="138" t="str">
        <f t="shared" ca="1" si="2"/>
        <v>S1</v>
      </c>
      <c r="H53" s="139">
        <f t="shared" ca="1" si="6"/>
        <v>0.53333333333331012</v>
      </c>
      <c r="I53" s="140" t="str">
        <f t="shared" ca="1" si="7"/>
        <v>IDLE</v>
      </c>
      <c r="J53" s="138">
        <f t="shared" ca="1" si="8"/>
        <v>64.616666666666674</v>
      </c>
      <c r="K53" s="138">
        <f t="shared" ca="1" si="9"/>
        <v>63.950000000000117</v>
      </c>
      <c r="L53" s="138">
        <f t="shared" ca="1" si="10"/>
        <v>0.53333333333331012</v>
      </c>
      <c r="M53" s="147">
        <f t="shared" ca="1" si="16"/>
        <v>0.53333333333331012</v>
      </c>
      <c r="N53" s="148">
        <f t="shared" ca="1" si="17"/>
        <v>0</v>
      </c>
      <c r="O53" s="138">
        <f t="shared" ca="1" si="14"/>
        <v>0</v>
      </c>
      <c r="P53" s="138">
        <f t="shared" ca="1" si="15"/>
        <v>0</v>
      </c>
      <c r="Q53" s="138"/>
    </row>
    <row r="54" spans="1:17" x14ac:dyDescent="0.25">
      <c r="A54" s="133">
        <v>49</v>
      </c>
      <c r="B54" s="138">
        <v>2.249999999999952</v>
      </c>
      <c r="C54" s="138">
        <f t="shared" si="12"/>
        <v>66.333333333333314</v>
      </c>
      <c r="D54" s="138">
        <f t="shared" ca="1" si="11"/>
        <v>0</v>
      </c>
      <c r="E54" s="138">
        <v>0.41666666666667851</v>
      </c>
      <c r="F54" s="138">
        <f t="shared" ca="1" si="5"/>
        <v>66.75</v>
      </c>
      <c r="G54" s="138" t="str">
        <f t="shared" ca="1" si="2"/>
        <v>S2</v>
      </c>
      <c r="H54" s="139" t="str">
        <f t="shared" ca="1" si="6"/>
        <v>IDLE</v>
      </c>
      <c r="I54" s="140">
        <f t="shared" ca="1" si="7"/>
        <v>0.41666666666667851</v>
      </c>
      <c r="J54" s="138">
        <f t="shared" ca="1" si="8"/>
        <v>64.616666666666674</v>
      </c>
      <c r="K54" s="138">
        <f t="shared" ca="1" si="9"/>
        <v>66.75</v>
      </c>
      <c r="L54" s="138">
        <f t="shared" ca="1" si="10"/>
        <v>0.41666666666667851</v>
      </c>
      <c r="M54" s="147">
        <f t="shared" ca="1" si="16"/>
        <v>0</v>
      </c>
      <c r="N54" s="148">
        <f t="shared" ca="1" si="17"/>
        <v>0.41666666666667851</v>
      </c>
      <c r="O54" s="138">
        <f t="shared" ca="1" si="14"/>
        <v>0</v>
      </c>
      <c r="P54" s="138">
        <f t="shared" ca="1" si="15"/>
        <v>0</v>
      </c>
      <c r="Q54" s="138"/>
    </row>
    <row r="55" spans="1:17" x14ac:dyDescent="0.25">
      <c r="A55" s="133">
        <v>50</v>
      </c>
      <c r="B55" s="138">
        <v>1.6666666666695917E-2</v>
      </c>
      <c r="C55" s="138">
        <f t="shared" si="12"/>
        <v>66.350000000000009</v>
      </c>
      <c r="D55" s="138">
        <f t="shared" ca="1" si="11"/>
        <v>0</v>
      </c>
      <c r="E55" s="138">
        <v>0.14999999999994351</v>
      </c>
      <c r="F55" s="138">
        <f t="shared" ca="1" si="5"/>
        <v>66.499999999999957</v>
      </c>
      <c r="G55" s="138" t="str">
        <f t="shared" ca="1" si="2"/>
        <v>S1</v>
      </c>
      <c r="H55" s="139">
        <f t="shared" ca="1" si="6"/>
        <v>0.14999999999994351</v>
      </c>
      <c r="I55" s="140" t="str">
        <f t="shared" ca="1" si="7"/>
        <v>IDLE</v>
      </c>
      <c r="J55" s="138">
        <f t="shared" ca="1" si="8"/>
        <v>66.499999999999957</v>
      </c>
      <c r="K55" s="138">
        <f t="shared" ca="1" si="9"/>
        <v>66.75</v>
      </c>
      <c r="L55" s="138">
        <f t="shared" ca="1" si="10"/>
        <v>0.14999999999994351</v>
      </c>
      <c r="M55" s="147">
        <f t="shared" ca="1" si="16"/>
        <v>0.14999999999994351</v>
      </c>
      <c r="N55" s="148">
        <f t="shared" ca="1" si="17"/>
        <v>0</v>
      </c>
      <c r="O55" s="138">
        <f t="shared" ca="1" si="14"/>
        <v>0</v>
      </c>
      <c r="P55" s="138">
        <f t="shared" ca="1" si="15"/>
        <v>0</v>
      </c>
      <c r="Q55" s="138"/>
    </row>
    <row r="56" spans="1:17" x14ac:dyDescent="0.25">
      <c r="A56" s="133">
        <v>51</v>
      </c>
      <c r="B56" s="138">
        <v>0.99999999999999645</v>
      </c>
      <c r="C56" s="138">
        <f t="shared" si="12"/>
        <v>67.350000000000009</v>
      </c>
      <c r="D56" s="138">
        <f t="shared" ca="1" si="11"/>
        <v>0</v>
      </c>
      <c r="E56" s="138">
        <v>0.29999999999996696</v>
      </c>
      <c r="F56" s="138">
        <f t="shared" ca="1" si="5"/>
        <v>67.649999999999977</v>
      </c>
      <c r="G56" s="138" t="str">
        <f t="shared" ca="1" si="2"/>
        <v>S2</v>
      </c>
      <c r="H56" s="139" t="str">
        <f t="shared" ca="1" si="6"/>
        <v>IDLE</v>
      </c>
      <c r="I56" s="140">
        <f t="shared" ca="1" si="7"/>
        <v>0.29999999999996696</v>
      </c>
      <c r="J56" s="138">
        <f t="shared" ca="1" si="8"/>
        <v>66.499999999999957</v>
      </c>
      <c r="K56" s="138">
        <f t="shared" ca="1" si="9"/>
        <v>67.649999999999977</v>
      </c>
      <c r="L56" s="138">
        <f t="shared" ca="1" si="10"/>
        <v>0.29999999999996696</v>
      </c>
      <c r="M56" s="147">
        <f t="shared" ca="1" si="16"/>
        <v>0</v>
      </c>
      <c r="N56" s="148">
        <f t="shared" ca="1" si="17"/>
        <v>0.29999999999996696</v>
      </c>
      <c r="O56" s="138">
        <f t="shared" ca="1" si="14"/>
        <v>0</v>
      </c>
      <c r="P56" s="138">
        <f t="shared" ca="1" si="15"/>
        <v>0</v>
      </c>
      <c r="Q56" s="138"/>
    </row>
    <row r="57" spans="1:17" x14ac:dyDescent="0.25">
      <c r="A57" s="133">
        <v>52</v>
      </c>
      <c r="B57" s="138">
        <v>5.0000000000007816E-2</v>
      </c>
      <c r="C57" s="138">
        <f t="shared" si="12"/>
        <v>67.40000000000002</v>
      </c>
      <c r="D57" s="138">
        <f t="shared" ca="1" si="11"/>
        <v>0</v>
      </c>
      <c r="E57" s="138">
        <v>0.18333333333333535</v>
      </c>
      <c r="F57" s="138">
        <f t="shared" ca="1" si="5"/>
        <v>67.583333333333357</v>
      </c>
      <c r="G57" s="138" t="str">
        <f t="shared" ca="1" si="2"/>
        <v>S1</v>
      </c>
      <c r="H57" s="139">
        <f t="shared" ca="1" si="6"/>
        <v>0.18333333333333535</v>
      </c>
      <c r="I57" s="140" t="str">
        <f t="shared" ca="1" si="7"/>
        <v>IDLE</v>
      </c>
      <c r="J57" s="138">
        <f t="shared" ca="1" si="8"/>
        <v>67.583333333333357</v>
      </c>
      <c r="K57" s="138">
        <f t="shared" ca="1" si="9"/>
        <v>67.649999999999977</v>
      </c>
      <c r="L57" s="138">
        <f t="shared" ca="1" si="10"/>
        <v>0.18333333333333535</v>
      </c>
      <c r="M57" s="147">
        <f t="shared" ca="1" si="16"/>
        <v>0.18333333333333535</v>
      </c>
      <c r="N57" s="148">
        <f t="shared" ca="1" si="17"/>
        <v>0</v>
      </c>
      <c r="O57" s="138">
        <f t="shared" ca="1" si="14"/>
        <v>0</v>
      </c>
      <c r="P57" s="138">
        <f t="shared" ca="1" si="15"/>
        <v>0</v>
      </c>
      <c r="Q57" s="138"/>
    </row>
    <row r="58" spans="1:17" x14ac:dyDescent="0.25">
      <c r="A58" s="133">
        <v>53</v>
      </c>
      <c r="B58" s="138">
        <v>0.11666666666663161</v>
      </c>
      <c r="C58" s="138">
        <f t="shared" si="12"/>
        <v>67.516666666666652</v>
      </c>
      <c r="D58" s="138">
        <f t="shared" ca="1" si="11"/>
        <v>0</v>
      </c>
      <c r="E58" s="138">
        <v>0.28333333333343091</v>
      </c>
      <c r="F58" s="138">
        <f t="shared" ca="1" si="5"/>
        <v>67.800000000000082</v>
      </c>
      <c r="G58" s="138" t="str">
        <f t="shared" ca="1" si="2"/>
        <v>S1</v>
      </c>
      <c r="H58" s="139">
        <f t="shared" ca="1" si="6"/>
        <v>0.28333333333343091</v>
      </c>
      <c r="I58" s="140" t="str">
        <f t="shared" ca="1" si="7"/>
        <v>IDLE</v>
      </c>
      <c r="J58" s="138">
        <f t="shared" ca="1" si="8"/>
        <v>67.800000000000082</v>
      </c>
      <c r="K58" s="138">
        <f t="shared" ca="1" si="9"/>
        <v>67.649999999999977</v>
      </c>
      <c r="L58" s="138">
        <f t="shared" ca="1" si="10"/>
        <v>0.28333333333343091</v>
      </c>
      <c r="M58" s="147">
        <f t="shared" ca="1" si="16"/>
        <v>0.28333333333343091</v>
      </c>
      <c r="N58" s="148">
        <f t="shared" ca="1" si="17"/>
        <v>0</v>
      </c>
      <c r="O58" s="138">
        <f t="shared" ca="1" si="14"/>
        <v>0</v>
      </c>
      <c r="P58" s="138">
        <f t="shared" ca="1" si="15"/>
        <v>0</v>
      </c>
      <c r="Q58" s="138"/>
    </row>
    <row r="59" spans="1:17" x14ac:dyDescent="0.25">
      <c r="A59" s="133">
        <v>54</v>
      </c>
      <c r="B59" s="138">
        <v>0.48333333333338224</v>
      </c>
      <c r="C59" s="138">
        <f t="shared" si="12"/>
        <v>68.000000000000028</v>
      </c>
      <c r="D59" s="138">
        <f t="shared" ca="1" si="11"/>
        <v>0</v>
      </c>
      <c r="E59" s="138">
        <v>0.13333333333324759</v>
      </c>
      <c r="F59" s="138">
        <f t="shared" ca="1" si="5"/>
        <v>68.133333333333269</v>
      </c>
      <c r="G59" s="138" t="str">
        <f t="shared" ca="1" si="2"/>
        <v>S1</v>
      </c>
      <c r="H59" s="139">
        <f t="shared" ca="1" si="6"/>
        <v>0.13333333333324759</v>
      </c>
      <c r="I59" s="140" t="str">
        <f t="shared" ca="1" si="7"/>
        <v>IDLE</v>
      </c>
      <c r="J59" s="138">
        <f t="shared" ca="1" si="8"/>
        <v>68.133333333333269</v>
      </c>
      <c r="K59" s="138">
        <f t="shared" ca="1" si="9"/>
        <v>67.649999999999977</v>
      </c>
      <c r="L59" s="138">
        <f t="shared" ca="1" si="10"/>
        <v>0.13333333333324759</v>
      </c>
      <c r="M59" s="147">
        <f t="shared" ca="1" si="16"/>
        <v>0.13333333333324759</v>
      </c>
      <c r="N59" s="148">
        <f t="shared" ca="1" si="17"/>
        <v>0</v>
      </c>
      <c r="O59" s="138">
        <f t="shared" ca="1" si="14"/>
        <v>0</v>
      </c>
      <c r="P59" s="138">
        <f t="shared" ca="1" si="15"/>
        <v>0</v>
      </c>
      <c r="Q59" s="138"/>
    </row>
    <row r="60" spans="1:17" x14ac:dyDescent="0.25">
      <c r="A60" s="133">
        <v>55</v>
      </c>
      <c r="B60" s="138">
        <v>0.21666666666664725</v>
      </c>
      <c r="C60" s="138">
        <f t="shared" si="12"/>
        <v>68.216666666666669</v>
      </c>
      <c r="D60" s="138">
        <f t="shared" ca="1" si="11"/>
        <v>0</v>
      </c>
      <c r="E60" s="138">
        <v>0.20000000000003126</v>
      </c>
      <c r="F60" s="138">
        <f t="shared" ca="1" si="5"/>
        <v>68.4166666666667</v>
      </c>
      <c r="G60" s="138" t="str">
        <f t="shared" ca="1" si="2"/>
        <v>S2</v>
      </c>
      <c r="H60" s="139" t="str">
        <f t="shared" ca="1" si="6"/>
        <v>IDLE</v>
      </c>
      <c r="I60" s="140">
        <f t="shared" ca="1" si="7"/>
        <v>0.20000000000003126</v>
      </c>
      <c r="J60" s="138">
        <f t="shared" ca="1" si="8"/>
        <v>68.133333333333269</v>
      </c>
      <c r="K60" s="138">
        <f t="shared" ca="1" si="9"/>
        <v>68.4166666666667</v>
      </c>
      <c r="L60" s="138">
        <f t="shared" ca="1" si="10"/>
        <v>0.20000000000003126</v>
      </c>
      <c r="M60" s="147">
        <f t="shared" ca="1" si="16"/>
        <v>0</v>
      </c>
      <c r="N60" s="148">
        <f t="shared" ca="1" si="17"/>
        <v>0.20000000000003126</v>
      </c>
      <c r="O60" s="138">
        <f t="shared" ca="1" si="14"/>
        <v>0</v>
      </c>
      <c r="P60" s="138">
        <f t="shared" ca="1" si="15"/>
        <v>0</v>
      </c>
      <c r="Q60" s="138"/>
    </row>
    <row r="61" spans="1:17" x14ac:dyDescent="0.25">
      <c r="A61" s="133">
        <v>56</v>
      </c>
      <c r="B61" s="138">
        <v>8.3333333333319715E-2</v>
      </c>
      <c r="C61" s="138">
        <f t="shared" si="12"/>
        <v>68.299999999999983</v>
      </c>
      <c r="D61" s="138">
        <f t="shared" ca="1" si="11"/>
        <v>0</v>
      </c>
      <c r="E61" s="138">
        <v>0.13333333333340747</v>
      </c>
      <c r="F61" s="138">
        <f t="shared" ca="1" si="5"/>
        <v>68.433333333333394</v>
      </c>
      <c r="G61" s="138" t="str">
        <f t="shared" ca="1" si="2"/>
        <v>S1</v>
      </c>
      <c r="H61" s="139">
        <f t="shared" ca="1" si="6"/>
        <v>0.13333333333340747</v>
      </c>
      <c r="I61" s="140" t="str">
        <f t="shared" ca="1" si="7"/>
        <v>IDLE</v>
      </c>
      <c r="J61" s="138">
        <f t="shared" ca="1" si="8"/>
        <v>68.433333333333394</v>
      </c>
      <c r="K61" s="138">
        <f t="shared" ca="1" si="9"/>
        <v>68.4166666666667</v>
      </c>
      <c r="L61" s="138">
        <f t="shared" ca="1" si="10"/>
        <v>0.13333333333340747</v>
      </c>
      <c r="M61" s="147">
        <f t="shared" ca="1" si="16"/>
        <v>0.13333333333340747</v>
      </c>
      <c r="N61" s="148">
        <f t="shared" ca="1" si="17"/>
        <v>0</v>
      </c>
      <c r="O61" s="138">
        <f t="shared" ca="1" si="14"/>
        <v>0</v>
      </c>
      <c r="P61" s="138">
        <f t="shared" ca="1" si="15"/>
        <v>0</v>
      </c>
      <c r="Q61" s="138"/>
    </row>
    <row r="62" spans="1:17" x14ac:dyDescent="0.25">
      <c r="A62" s="133">
        <v>57</v>
      </c>
      <c r="B62" s="138">
        <v>3.3333333333311899E-2</v>
      </c>
      <c r="C62" s="138">
        <f t="shared" si="12"/>
        <v>68.3333333333333</v>
      </c>
      <c r="D62" s="138">
        <f t="shared" ca="1" si="11"/>
        <v>0</v>
      </c>
      <c r="E62" s="138">
        <v>3.3333333333311899E-2</v>
      </c>
      <c r="F62" s="138">
        <f t="shared" ca="1" si="5"/>
        <v>68.366666666666617</v>
      </c>
      <c r="G62" s="138" t="str">
        <f t="shared" ca="1" si="2"/>
        <v>S2</v>
      </c>
      <c r="H62" s="139" t="str">
        <f t="shared" ca="1" si="6"/>
        <v>IDLE</v>
      </c>
      <c r="I62" s="140">
        <f t="shared" ca="1" si="7"/>
        <v>3.3333333333311899E-2</v>
      </c>
      <c r="J62" s="138">
        <f t="shared" ca="1" si="8"/>
        <v>68.433333333333394</v>
      </c>
      <c r="K62" s="138">
        <f t="shared" ca="1" si="9"/>
        <v>68.366666666666617</v>
      </c>
      <c r="L62" s="138">
        <f t="shared" ca="1" si="10"/>
        <v>3.3333333333311899E-2</v>
      </c>
      <c r="M62" s="147">
        <f t="shared" ca="1" si="16"/>
        <v>0</v>
      </c>
      <c r="N62" s="148">
        <f t="shared" ca="1" si="17"/>
        <v>3.3333333333311899E-2</v>
      </c>
      <c r="O62" s="138">
        <f t="shared" ca="1" si="14"/>
        <v>0</v>
      </c>
      <c r="P62" s="138">
        <f t="shared" ca="1" si="15"/>
        <v>0</v>
      </c>
      <c r="Q62" s="138"/>
    </row>
    <row r="63" spans="1:17" x14ac:dyDescent="0.25">
      <c r="A63" s="133">
        <v>58</v>
      </c>
      <c r="B63" s="138">
        <v>5.0000000000087752E-2</v>
      </c>
      <c r="C63" s="138">
        <f t="shared" si="12"/>
        <v>68.383333333333383</v>
      </c>
      <c r="D63" s="138">
        <f t="shared" ca="1" si="11"/>
        <v>0</v>
      </c>
      <c r="E63" s="138">
        <v>0.20000000000003126</v>
      </c>
      <c r="F63" s="138">
        <f t="shared" ca="1" si="5"/>
        <v>68.583333333333414</v>
      </c>
      <c r="G63" s="138" t="str">
        <f t="shared" ca="1" si="2"/>
        <v>S1</v>
      </c>
      <c r="H63" s="139">
        <f t="shared" ca="1" si="6"/>
        <v>0.20000000000003126</v>
      </c>
      <c r="I63" s="140" t="str">
        <f t="shared" ca="1" si="7"/>
        <v>IDLE</v>
      </c>
      <c r="J63" s="138">
        <f t="shared" ca="1" si="8"/>
        <v>68.583333333333414</v>
      </c>
      <c r="K63" s="138">
        <f t="shared" ca="1" si="9"/>
        <v>68.366666666666617</v>
      </c>
      <c r="L63" s="138">
        <f t="shared" ca="1" si="10"/>
        <v>0.20000000000003126</v>
      </c>
      <c r="M63" s="147">
        <f t="shared" ca="1" si="16"/>
        <v>0.20000000000003126</v>
      </c>
      <c r="N63" s="148">
        <f t="shared" ca="1" si="17"/>
        <v>0</v>
      </c>
      <c r="O63" s="138">
        <f t="shared" ca="1" si="14"/>
        <v>0</v>
      </c>
      <c r="P63" s="138">
        <f t="shared" ca="1" si="15"/>
        <v>0</v>
      </c>
      <c r="Q63" s="138"/>
    </row>
    <row r="64" spans="1:17" x14ac:dyDescent="0.25">
      <c r="A64" s="133">
        <v>59</v>
      </c>
      <c r="B64" s="138">
        <v>0.10000000000001563</v>
      </c>
      <c r="C64" s="138">
        <f t="shared" si="12"/>
        <v>68.483333333333405</v>
      </c>
      <c r="D64" s="138">
        <f t="shared" ca="1" si="11"/>
        <v>0</v>
      </c>
      <c r="E64" s="138">
        <v>0.18333333333341528</v>
      </c>
      <c r="F64" s="138">
        <f t="shared" ca="1" si="5"/>
        <v>68.666666666666828</v>
      </c>
      <c r="G64" s="138" t="str">
        <f t="shared" ca="1" si="2"/>
        <v>S2</v>
      </c>
      <c r="H64" s="139" t="str">
        <f t="shared" ca="1" si="6"/>
        <v>IDLE</v>
      </c>
      <c r="I64" s="140">
        <f t="shared" ca="1" si="7"/>
        <v>0.18333333333341528</v>
      </c>
      <c r="J64" s="138">
        <f t="shared" ca="1" si="8"/>
        <v>68.583333333333414</v>
      </c>
      <c r="K64" s="138">
        <f t="shared" ca="1" si="9"/>
        <v>68.666666666666828</v>
      </c>
      <c r="L64" s="138">
        <f t="shared" ca="1" si="10"/>
        <v>0.18333333333341528</v>
      </c>
      <c r="M64" s="147">
        <f t="shared" ca="1" si="16"/>
        <v>0</v>
      </c>
      <c r="N64" s="148">
        <f t="shared" ca="1" si="17"/>
        <v>0.18333333333341528</v>
      </c>
      <c r="O64" s="138">
        <f t="shared" ca="1" si="14"/>
        <v>0</v>
      </c>
      <c r="P64" s="138">
        <f t="shared" ca="1" si="15"/>
        <v>0</v>
      </c>
      <c r="Q64" s="138"/>
    </row>
    <row r="65" spans="1:17" x14ac:dyDescent="0.25">
      <c r="A65" s="133">
        <v>60</v>
      </c>
      <c r="B65" s="138">
        <v>8.3333333333239779E-2</v>
      </c>
      <c r="C65" s="138">
        <f t="shared" si="12"/>
        <v>68.566666666666649</v>
      </c>
      <c r="D65" s="138">
        <f t="shared" ca="1" si="11"/>
        <v>1.6666666666765195E-2</v>
      </c>
      <c r="E65" s="138">
        <v>0.13333333333340747</v>
      </c>
      <c r="F65" s="138">
        <f t="shared" ca="1" si="5"/>
        <v>68.716666666666825</v>
      </c>
      <c r="G65" s="138" t="str">
        <f t="shared" ca="1" si="2"/>
        <v>S2</v>
      </c>
      <c r="H65" s="139" t="str">
        <f t="shared" ca="1" si="6"/>
        <v>IDLE</v>
      </c>
      <c r="I65" s="140">
        <f t="shared" ca="1" si="7"/>
        <v>0.13333333333340747</v>
      </c>
      <c r="J65" s="138">
        <f t="shared" ca="1" si="8"/>
        <v>68.583333333333414</v>
      </c>
      <c r="K65" s="138">
        <f t="shared" ca="1" si="9"/>
        <v>68.70000000000006</v>
      </c>
      <c r="L65" s="138">
        <f t="shared" ca="1" si="10"/>
        <v>0.15000000000017266</v>
      </c>
      <c r="M65" s="147">
        <f t="shared" ca="1" si="16"/>
        <v>0</v>
      </c>
      <c r="N65" s="148">
        <f t="shared" ca="1" si="17"/>
        <v>0.13333333333340747</v>
      </c>
      <c r="O65" s="138">
        <f t="shared" ca="1" si="14"/>
        <v>0</v>
      </c>
      <c r="P65" s="138">
        <f t="shared" ca="1" si="15"/>
        <v>1.6666666666765195E-2</v>
      </c>
      <c r="Q65" s="138"/>
    </row>
    <row r="66" spans="1:17" x14ac:dyDescent="0.25">
      <c r="A66" s="133">
        <v>61</v>
      </c>
      <c r="B66" s="138">
        <v>0.10000000000001563</v>
      </c>
      <c r="C66" s="138">
        <f t="shared" si="12"/>
        <v>68.666666666666657</v>
      </c>
      <c r="D66" s="138">
        <f t="shared" ca="1" si="11"/>
        <v>0</v>
      </c>
      <c r="E66" s="138">
        <v>0.15000000000010338</v>
      </c>
      <c r="F66" s="138">
        <f t="shared" ca="1" si="5"/>
        <v>68.816666666666762</v>
      </c>
      <c r="G66" s="138" t="str">
        <f t="shared" ca="1" si="2"/>
        <v>S2</v>
      </c>
      <c r="H66" s="139" t="str">
        <f t="shared" ca="1" si="6"/>
        <v>IDLE</v>
      </c>
      <c r="I66" s="140">
        <f t="shared" ca="1" si="7"/>
        <v>0.15000000000010338</v>
      </c>
      <c r="J66" s="138">
        <f t="shared" ca="1" si="8"/>
        <v>68.583333333333414</v>
      </c>
      <c r="K66" s="138">
        <f t="shared" ca="1" si="9"/>
        <v>68.816666666666762</v>
      </c>
      <c r="L66" s="138">
        <f t="shared" ca="1" si="10"/>
        <v>0.15000000000010338</v>
      </c>
      <c r="M66" s="147">
        <f t="shared" ca="1" si="16"/>
        <v>0</v>
      </c>
      <c r="N66" s="148">
        <f t="shared" ca="1" si="17"/>
        <v>0.15000000000010338</v>
      </c>
      <c r="O66" s="138">
        <f t="shared" ca="1" si="14"/>
        <v>0</v>
      </c>
      <c r="P66" s="138">
        <f t="shared" ca="1" si="15"/>
        <v>0</v>
      </c>
      <c r="Q66" s="138"/>
    </row>
    <row r="67" spans="1:17" x14ac:dyDescent="0.25">
      <c r="A67" s="133">
        <v>62</v>
      </c>
      <c r="B67" s="138">
        <v>1.6666666666615981E-2</v>
      </c>
      <c r="C67" s="138">
        <f t="shared" si="12"/>
        <v>68.68333333333328</v>
      </c>
      <c r="D67" s="138">
        <f t="shared" ca="1" si="11"/>
        <v>0</v>
      </c>
      <c r="E67" s="138">
        <v>6.6666666666703733E-2</v>
      </c>
      <c r="F67" s="138">
        <f t="shared" ca="1" si="5"/>
        <v>68.749999999999986</v>
      </c>
      <c r="G67" s="138" t="str">
        <f t="shared" ca="1" si="2"/>
        <v>S1</v>
      </c>
      <c r="H67" s="139">
        <f t="shared" ca="1" si="6"/>
        <v>6.6666666666703733E-2</v>
      </c>
      <c r="I67" s="140" t="str">
        <f t="shared" ca="1" si="7"/>
        <v>IDLE</v>
      </c>
      <c r="J67" s="138">
        <f t="shared" ca="1" si="8"/>
        <v>68.749999999999986</v>
      </c>
      <c r="K67" s="138">
        <f t="shared" ca="1" si="9"/>
        <v>68.816666666666762</v>
      </c>
      <c r="L67" s="138">
        <f t="shared" ca="1" si="10"/>
        <v>6.6666666666703733E-2</v>
      </c>
      <c r="M67" s="147">
        <f t="shared" ca="1" si="16"/>
        <v>6.6666666666703733E-2</v>
      </c>
      <c r="N67" s="148">
        <f t="shared" ca="1" si="17"/>
        <v>0</v>
      </c>
      <c r="O67" s="138">
        <f t="shared" ca="1" si="14"/>
        <v>0</v>
      </c>
      <c r="P67" s="138">
        <f t="shared" ca="1" si="15"/>
        <v>0</v>
      </c>
      <c r="Q67" s="138"/>
    </row>
    <row r="68" spans="1:17" x14ac:dyDescent="0.25">
      <c r="A68" s="133">
        <v>63</v>
      </c>
      <c r="B68" s="138">
        <v>6.6666666666703733E-2</v>
      </c>
      <c r="C68" s="138">
        <f t="shared" si="12"/>
        <v>68.749999999999986</v>
      </c>
      <c r="D68" s="138">
        <f t="shared" ca="1" si="11"/>
        <v>0</v>
      </c>
      <c r="E68" s="138">
        <v>0.28333333333335098</v>
      </c>
      <c r="F68" s="138">
        <f t="shared" ca="1" si="5"/>
        <v>69.033333333333331</v>
      </c>
      <c r="G68" s="138" t="str">
        <f t="shared" ca="1" si="2"/>
        <v>S2</v>
      </c>
      <c r="H68" s="139" t="str">
        <f t="shared" ca="1" si="6"/>
        <v>IDLE</v>
      </c>
      <c r="I68" s="140">
        <f t="shared" ca="1" si="7"/>
        <v>0.28333333333335098</v>
      </c>
      <c r="J68" s="138">
        <f t="shared" ca="1" si="8"/>
        <v>68.749999999999986</v>
      </c>
      <c r="K68" s="138">
        <f t="shared" ca="1" si="9"/>
        <v>69.033333333333331</v>
      </c>
      <c r="L68" s="138">
        <f t="shared" ca="1" si="10"/>
        <v>0.28333333333335098</v>
      </c>
      <c r="M68" s="147">
        <f t="shared" ca="1" si="16"/>
        <v>0</v>
      </c>
      <c r="N68" s="148">
        <f t="shared" ca="1" si="17"/>
        <v>0.28333333333335098</v>
      </c>
      <c r="O68" s="138">
        <f t="shared" ca="1" si="14"/>
        <v>0</v>
      </c>
      <c r="P68" s="138">
        <f t="shared" ca="1" si="15"/>
        <v>0</v>
      </c>
      <c r="Q68" s="138"/>
    </row>
    <row r="69" spans="1:17" x14ac:dyDescent="0.25">
      <c r="A69" s="133">
        <v>64</v>
      </c>
      <c r="B69" s="138">
        <v>6.6666666666703733E-2</v>
      </c>
      <c r="C69" s="138">
        <f t="shared" si="12"/>
        <v>68.816666666666691</v>
      </c>
      <c r="D69" s="138">
        <f t="shared" ca="1" si="11"/>
        <v>0</v>
      </c>
      <c r="E69" s="138">
        <v>8.3333333333239779E-2</v>
      </c>
      <c r="F69" s="138">
        <f t="shared" ca="1" si="5"/>
        <v>68.899999999999935</v>
      </c>
      <c r="G69" s="138" t="str">
        <f t="shared" ca="1" si="2"/>
        <v>S1</v>
      </c>
      <c r="H69" s="139">
        <f t="shared" ca="1" si="6"/>
        <v>8.3333333333239779E-2</v>
      </c>
      <c r="I69" s="140" t="str">
        <f t="shared" ca="1" si="7"/>
        <v>IDLE</v>
      </c>
      <c r="J69" s="138">
        <f t="shared" ca="1" si="8"/>
        <v>68.899999999999935</v>
      </c>
      <c r="K69" s="138">
        <f t="shared" ca="1" si="9"/>
        <v>69.033333333333331</v>
      </c>
      <c r="L69" s="138">
        <f t="shared" ca="1" si="10"/>
        <v>8.3333333333239779E-2</v>
      </c>
      <c r="M69" s="147">
        <f t="shared" ca="1" si="16"/>
        <v>8.3333333333239779E-2</v>
      </c>
      <c r="N69" s="148">
        <f t="shared" ca="1" si="17"/>
        <v>0</v>
      </c>
      <c r="O69" s="138">
        <f t="shared" ref="O69:O100" ca="1" si="18">IF(AND(D69&gt;0,G69="S1"),D69,0)</f>
        <v>0</v>
      </c>
      <c r="P69" s="138">
        <f t="shared" ref="P69:P100" ca="1" si="19">IF(AND(D69&gt;0,G69="S2"),D69,0)</f>
        <v>0</v>
      </c>
      <c r="Q69" s="138"/>
    </row>
    <row r="70" spans="1:17" x14ac:dyDescent="0.25">
      <c r="A70" s="133">
        <v>65</v>
      </c>
      <c r="B70" s="138">
        <v>1.6666666666695917E-2</v>
      </c>
      <c r="C70" s="138">
        <f t="shared" si="12"/>
        <v>68.833333333333385</v>
      </c>
      <c r="D70" s="138">
        <f t="shared" ca="1" si="11"/>
        <v>0</v>
      </c>
      <c r="E70" s="138">
        <v>0.18333333333341528</v>
      </c>
      <c r="F70" s="138">
        <f t="shared" ca="1" si="5"/>
        <v>69.016666666666794</v>
      </c>
      <c r="G70" s="138" t="str">
        <f t="shared" ca="1" si="2"/>
        <v>S2</v>
      </c>
      <c r="H70" s="139" t="str">
        <f t="shared" ca="1" si="6"/>
        <v>IDLE</v>
      </c>
      <c r="I70" s="140">
        <f t="shared" ca="1" si="7"/>
        <v>0.18333333333341528</v>
      </c>
      <c r="J70" s="138">
        <f t="shared" ca="1" si="8"/>
        <v>68.899999999999935</v>
      </c>
      <c r="K70" s="138">
        <f t="shared" ca="1" si="9"/>
        <v>69.016666666666794</v>
      </c>
      <c r="L70" s="138">
        <f t="shared" ca="1" si="10"/>
        <v>0.18333333333341528</v>
      </c>
      <c r="M70" s="147">
        <f t="shared" ref="M70:M101" ca="1" si="20">IF(H70="IDLE",0,H70)</f>
        <v>0</v>
      </c>
      <c r="N70" s="148">
        <f t="shared" ref="N70:N101" ca="1" si="21">IF(I70="IDLE",0,I70)</f>
        <v>0.18333333333341528</v>
      </c>
      <c r="O70" s="138">
        <f t="shared" ca="1" si="18"/>
        <v>0</v>
      </c>
      <c r="P70" s="138">
        <f t="shared" ca="1" si="19"/>
        <v>0</v>
      </c>
      <c r="Q70" s="138"/>
    </row>
    <row r="71" spans="1:17" x14ac:dyDescent="0.25">
      <c r="A71" s="133">
        <v>66</v>
      </c>
      <c r="B71" s="138">
        <v>8.3333333333319715E-2</v>
      </c>
      <c r="C71" s="138">
        <f t="shared" si="12"/>
        <v>68.9166666666667</v>
      </c>
      <c r="D71" s="138">
        <f t="shared" ca="1" si="11"/>
        <v>0</v>
      </c>
      <c r="E71" s="138">
        <v>8.3333333333239779E-2</v>
      </c>
      <c r="F71" s="138">
        <f t="shared" ref="F71:F134" ca="1" si="22">C71+E71+D71</f>
        <v>68.999999999999943</v>
      </c>
      <c r="G71" s="138" t="str">
        <f t="shared" ref="G71:G134" ca="1" si="23">IF((OR(E71=F71,(AND(F71&gt;F70,F71&gt;F69)))),"S"&amp;RANDBETWEEN(1,2),IF((G70="S1"),"S2","S1"))</f>
        <v>S1</v>
      </c>
      <c r="H71" s="139">
        <f t="shared" ref="H71:H134" ca="1" si="24">IF((G71="S1"),E71,"IDLE")</f>
        <v>8.3333333333239779E-2</v>
      </c>
      <c r="I71" s="140" t="str">
        <f t="shared" ref="I71:I134" ca="1" si="25">IF((G71="S2"),E71,"IDLE")</f>
        <v>IDLE</v>
      </c>
      <c r="J71" s="138">
        <f t="shared" ref="J71:J134" ca="1" si="26">IF((G71="S1"),E71+C71,J70)</f>
        <v>68.999999999999943</v>
      </c>
      <c r="K71" s="138">
        <f t="shared" ref="K71:K134" ca="1" si="27">IF((G71="S2"),E71+C71,K70)</f>
        <v>69.016666666666794</v>
      </c>
      <c r="L71" s="138">
        <f t="shared" ref="L71:L134" ca="1" si="28">D71+E71</f>
        <v>8.3333333333239779E-2</v>
      </c>
      <c r="M71" s="147">
        <f t="shared" ca="1" si="20"/>
        <v>8.3333333333239779E-2</v>
      </c>
      <c r="N71" s="148">
        <f t="shared" ca="1" si="21"/>
        <v>0</v>
      </c>
      <c r="O71" s="138">
        <f t="shared" ca="1" si="18"/>
        <v>0</v>
      </c>
      <c r="P71" s="138">
        <f t="shared" ca="1" si="19"/>
        <v>0</v>
      </c>
      <c r="Q71" s="138"/>
    </row>
    <row r="72" spans="1:17" x14ac:dyDescent="0.25">
      <c r="A72" s="133">
        <v>67</v>
      </c>
      <c r="B72" s="138">
        <v>1.6666666666615981E-2</v>
      </c>
      <c r="C72" s="138">
        <f t="shared" si="12"/>
        <v>68.933333333333309</v>
      </c>
      <c r="D72" s="138">
        <f t="shared" ca="1" si="11"/>
        <v>0</v>
      </c>
      <c r="E72" s="138">
        <v>0.2333333333334231</v>
      </c>
      <c r="F72" s="138">
        <f t="shared" ca="1" si="22"/>
        <v>69.166666666666728</v>
      </c>
      <c r="G72" s="138" t="str">
        <f t="shared" ca="1" si="23"/>
        <v>S1</v>
      </c>
      <c r="H72" s="139">
        <f t="shared" ca="1" si="24"/>
        <v>0.2333333333334231</v>
      </c>
      <c r="I72" s="140" t="str">
        <f t="shared" ca="1" si="25"/>
        <v>IDLE</v>
      </c>
      <c r="J72" s="138">
        <f t="shared" ca="1" si="26"/>
        <v>69.166666666666728</v>
      </c>
      <c r="K72" s="138">
        <f t="shared" ca="1" si="27"/>
        <v>69.016666666666794</v>
      </c>
      <c r="L72" s="138">
        <f t="shared" ca="1" si="28"/>
        <v>0.2333333333334231</v>
      </c>
      <c r="M72" s="147">
        <f t="shared" ca="1" si="20"/>
        <v>0.2333333333334231</v>
      </c>
      <c r="N72" s="148">
        <f t="shared" ca="1" si="21"/>
        <v>0</v>
      </c>
      <c r="O72" s="138">
        <f t="shared" ca="1" si="18"/>
        <v>0</v>
      </c>
      <c r="P72" s="138">
        <f t="shared" ca="1" si="19"/>
        <v>0</v>
      </c>
      <c r="Q72" s="138"/>
    </row>
    <row r="73" spans="1:17" x14ac:dyDescent="0.25">
      <c r="A73" s="133">
        <v>68</v>
      </c>
      <c r="B73" s="138">
        <v>0.11666666666671155</v>
      </c>
      <c r="C73" s="138">
        <f t="shared" si="12"/>
        <v>69.050000000000026</v>
      </c>
      <c r="D73" s="138">
        <f t="shared" ref="D73:D136" ca="1" si="29">IF(AND(G71="S1",F71&gt;C73,G72="S2",F72&gt;C73),(MIN(F71:F72)-C73),0)</f>
        <v>0</v>
      </c>
      <c r="E73" s="138">
        <v>0.13333333333332753</v>
      </c>
      <c r="F73" s="138">
        <f t="shared" ca="1" si="22"/>
        <v>69.183333333333351</v>
      </c>
      <c r="G73" s="138" t="str">
        <f t="shared" ca="1" si="23"/>
        <v>S2</v>
      </c>
      <c r="H73" s="139" t="str">
        <f t="shared" ca="1" si="24"/>
        <v>IDLE</v>
      </c>
      <c r="I73" s="140">
        <f t="shared" ca="1" si="25"/>
        <v>0.13333333333332753</v>
      </c>
      <c r="J73" s="138">
        <f t="shared" ca="1" si="26"/>
        <v>69.166666666666728</v>
      </c>
      <c r="K73" s="138">
        <f t="shared" ca="1" si="27"/>
        <v>69.183333333333351</v>
      </c>
      <c r="L73" s="138">
        <f t="shared" ca="1" si="28"/>
        <v>0.13333333333332753</v>
      </c>
      <c r="M73" s="147">
        <f t="shared" ca="1" si="20"/>
        <v>0</v>
      </c>
      <c r="N73" s="148">
        <f t="shared" ca="1" si="21"/>
        <v>0.13333333333332753</v>
      </c>
      <c r="O73" s="138">
        <f t="shared" ca="1" si="18"/>
        <v>0</v>
      </c>
      <c r="P73" s="138">
        <f t="shared" ca="1" si="19"/>
        <v>0</v>
      </c>
      <c r="Q73" s="138"/>
    </row>
    <row r="74" spans="1:17" x14ac:dyDescent="0.25">
      <c r="A74" s="133">
        <v>69</v>
      </c>
      <c r="B74" s="138">
        <v>0.19999999999995133</v>
      </c>
      <c r="C74" s="138">
        <f t="shared" ref="C74:C137" si="30">B74+C73</f>
        <v>69.249999999999972</v>
      </c>
      <c r="D74" s="138">
        <f t="shared" ca="1" si="29"/>
        <v>0</v>
      </c>
      <c r="E74" s="138">
        <v>0.29999999999988702</v>
      </c>
      <c r="F74" s="138">
        <f t="shared" ca="1" si="22"/>
        <v>69.549999999999855</v>
      </c>
      <c r="G74" s="138" t="str">
        <f t="shared" ca="1" si="23"/>
        <v>S1</v>
      </c>
      <c r="H74" s="139">
        <f t="shared" ca="1" si="24"/>
        <v>0.29999999999988702</v>
      </c>
      <c r="I74" s="140" t="str">
        <f t="shared" ca="1" si="25"/>
        <v>IDLE</v>
      </c>
      <c r="J74" s="138">
        <f t="shared" ca="1" si="26"/>
        <v>69.549999999999855</v>
      </c>
      <c r="K74" s="138">
        <f t="shared" ca="1" si="27"/>
        <v>69.183333333333351</v>
      </c>
      <c r="L74" s="138">
        <f t="shared" ca="1" si="28"/>
        <v>0.29999999999988702</v>
      </c>
      <c r="M74" s="147">
        <f t="shared" ca="1" si="20"/>
        <v>0.29999999999988702</v>
      </c>
      <c r="N74" s="148">
        <f t="shared" ca="1" si="21"/>
        <v>0</v>
      </c>
      <c r="O74" s="138">
        <f t="shared" ca="1" si="18"/>
        <v>0</v>
      </c>
      <c r="P74" s="138">
        <f t="shared" ca="1" si="19"/>
        <v>0</v>
      </c>
      <c r="Q74" s="138"/>
    </row>
    <row r="75" spans="1:17" x14ac:dyDescent="0.25">
      <c r="A75" s="133">
        <v>70</v>
      </c>
      <c r="B75" s="138">
        <v>3.3333333333311899E-2</v>
      </c>
      <c r="C75" s="138">
        <f t="shared" si="30"/>
        <v>69.283333333333289</v>
      </c>
      <c r="D75" s="138">
        <f t="shared" ca="1" si="29"/>
        <v>0</v>
      </c>
      <c r="E75" s="138">
        <v>0.15000000000010338</v>
      </c>
      <c r="F75" s="138">
        <f t="shared" ca="1" si="22"/>
        <v>69.433333333333394</v>
      </c>
      <c r="G75" s="138" t="str">
        <f t="shared" ca="1" si="23"/>
        <v>S2</v>
      </c>
      <c r="H75" s="139" t="str">
        <f t="shared" ca="1" si="24"/>
        <v>IDLE</v>
      </c>
      <c r="I75" s="140">
        <f t="shared" ca="1" si="25"/>
        <v>0.15000000000010338</v>
      </c>
      <c r="J75" s="138">
        <f t="shared" ca="1" si="26"/>
        <v>69.549999999999855</v>
      </c>
      <c r="K75" s="138">
        <f t="shared" ca="1" si="27"/>
        <v>69.433333333333394</v>
      </c>
      <c r="L75" s="138">
        <f t="shared" ca="1" si="28"/>
        <v>0.15000000000010338</v>
      </c>
      <c r="M75" s="147">
        <f t="shared" ca="1" si="20"/>
        <v>0</v>
      </c>
      <c r="N75" s="148">
        <f t="shared" ca="1" si="21"/>
        <v>0.15000000000010338</v>
      </c>
      <c r="O75" s="138">
        <f t="shared" ca="1" si="18"/>
        <v>0</v>
      </c>
      <c r="P75" s="138">
        <f t="shared" ca="1" si="19"/>
        <v>0</v>
      </c>
      <c r="Q75" s="138"/>
    </row>
    <row r="76" spans="1:17" x14ac:dyDescent="0.25">
      <c r="A76" s="133">
        <v>71</v>
      </c>
      <c r="B76" s="138">
        <v>0.25000000000011902</v>
      </c>
      <c r="C76" s="138">
        <f t="shared" si="30"/>
        <v>69.533333333333402</v>
      </c>
      <c r="D76" s="138">
        <f t="shared" ca="1" si="29"/>
        <v>0</v>
      </c>
      <c r="E76" s="138">
        <v>0.33333333333327886</v>
      </c>
      <c r="F76" s="138">
        <f t="shared" ca="1" si="22"/>
        <v>69.866666666666674</v>
      </c>
      <c r="G76" s="138" t="str">
        <f t="shared" ca="1" si="23"/>
        <v>S2</v>
      </c>
      <c r="H76" s="139" t="str">
        <f t="shared" ca="1" si="24"/>
        <v>IDLE</v>
      </c>
      <c r="I76" s="140">
        <f t="shared" ca="1" si="25"/>
        <v>0.33333333333327886</v>
      </c>
      <c r="J76" s="138">
        <f t="shared" ca="1" si="26"/>
        <v>69.549999999999855</v>
      </c>
      <c r="K76" s="138">
        <f t="shared" ca="1" si="27"/>
        <v>69.866666666666674</v>
      </c>
      <c r="L76" s="138">
        <f t="shared" ca="1" si="28"/>
        <v>0.33333333333327886</v>
      </c>
      <c r="M76" s="147">
        <f t="shared" ca="1" si="20"/>
        <v>0</v>
      </c>
      <c r="N76" s="148">
        <f t="shared" ca="1" si="21"/>
        <v>0.33333333333327886</v>
      </c>
      <c r="O76" s="138">
        <f t="shared" ca="1" si="18"/>
        <v>0</v>
      </c>
      <c r="P76" s="138">
        <f t="shared" ca="1" si="19"/>
        <v>0</v>
      </c>
      <c r="Q76" s="138"/>
    </row>
    <row r="77" spans="1:17" x14ac:dyDescent="0.25">
      <c r="A77" s="133">
        <v>72</v>
      </c>
      <c r="B77" s="138">
        <v>3.3333333333311899E-2</v>
      </c>
      <c r="C77" s="138">
        <f t="shared" si="30"/>
        <v>69.56666666666672</v>
      </c>
      <c r="D77" s="138">
        <f t="shared" ca="1" si="29"/>
        <v>0</v>
      </c>
      <c r="E77" s="138">
        <v>8.3333333333319715E-2</v>
      </c>
      <c r="F77" s="138">
        <f t="shared" ca="1" si="22"/>
        <v>69.650000000000034</v>
      </c>
      <c r="G77" s="138" t="str">
        <f t="shared" ca="1" si="23"/>
        <v>S1</v>
      </c>
      <c r="H77" s="139">
        <f t="shared" ca="1" si="24"/>
        <v>8.3333333333319715E-2</v>
      </c>
      <c r="I77" s="140" t="str">
        <f t="shared" ca="1" si="25"/>
        <v>IDLE</v>
      </c>
      <c r="J77" s="138">
        <f t="shared" ca="1" si="26"/>
        <v>69.650000000000034</v>
      </c>
      <c r="K77" s="138">
        <f t="shared" ca="1" si="27"/>
        <v>69.866666666666674</v>
      </c>
      <c r="L77" s="138">
        <f t="shared" ca="1" si="28"/>
        <v>8.3333333333319715E-2</v>
      </c>
      <c r="M77" s="147">
        <f t="shared" ca="1" si="20"/>
        <v>8.3333333333319715E-2</v>
      </c>
      <c r="N77" s="148">
        <f t="shared" ca="1" si="21"/>
        <v>0</v>
      </c>
      <c r="O77" s="138">
        <f t="shared" ca="1" si="18"/>
        <v>0</v>
      </c>
      <c r="P77" s="138">
        <f t="shared" ca="1" si="19"/>
        <v>0</v>
      </c>
      <c r="Q77" s="138"/>
    </row>
    <row r="78" spans="1:17" x14ac:dyDescent="0.25">
      <c r="A78" s="133">
        <v>73</v>
      </c>
      <c r="B78" s="138">
        <v>0.26666666666657513</v>
      </c>
      <c r="C78" s="138">
        <f t="shared" si="30"/>
        <v>69.8333333333333</v>
      </c>
      <c r="D78" s="138">
        <f t="shared" ca="1" si="29"/>
        <v>0</v>
      </c>
      <c r="E78" s="138">
        <v>0.21666666666680712</v>
      </c>
      <c r="F78" s="138">
        <f t="shared" ca="1" si="22"/>
        <v>70.050000000000111</v>
      </c>
      <c r="G78" s="138" t="str">
        <f t="shared" ca="1" si="23"/>
        <v>S2</v>
      </c>
      <c r="H78" s="139" t="str">
        <f t="shared" ca="1" si="24"/>
        <v>IDLE</v>
      </c>
      <c r="I78" s="140">
        <f t="shared" ca="1" si="25"/>
        <v>0.21666666666680712</v>
      </c>
      <c r="J78" s="138">
        <f t="shared" ca="1" si="26"/>
        <v>69.650000000000034</v>
      </c>
      <c r="K78" s="138">
        <f t="shared" ca="1" si="27"/>
        <v>70.050000000000111</v>
      </c>
      <c r="L78" s="138">
        <f t="shared" ca="1" si="28"/>
        <v>0.21666666666680712</v>
      </c>
      <c r="M78" s="147">
        <f t="shared" ca="1" si="20"/>
        <v>0</v>
      </c>
      <c r="N78" s="148">
        <f t="shared" ca="1" si="21"/>
        <v>0.21666666666680712</v>
      </c>
      <c r="O78" s="138">
        <f t="shared" ca="1" si="18"/>
        <v>0</v>
      </c>
      <c r="P78" s="138">
        <f t="shared" ca="1" si="19"/>
        <v>0</v>
      </c>
      <c r="Q78" s="138"/>
    </row>
    <row r="79" spans="1:17" x14ac:dyDescent="0.25">
      <c r="A79" s="133">
        <v>74</v>
      </c>
      <c r="B79" s="138">
        <v>8.3333333333319715E-2</v>
      </c>
      <c r="C79" s="138">
        <f t="shared" si="30"/>
        <v>69.916666666666615</v>
      </c>
      <c r="D79" s="138">
        <f t="shared" ca="1" si="29"/>
        <v>0</v>
      </c>
      <c r="E79" s="138">
        <v>0.10000000000001563</v>
      </c>
      <c r="F79" s="138">
        <f t="shared" ca="1" si="22"/>
        <v>70.016666666666623</v>
      </c>
      <c r="G79" s="138" t="str">
        <f t="shared" ca="1" si="23"/>
        <v>S1</v>
      </c>
      <c r="H79" s="139">
        <f t="shared" ca="1" si="24"/>
        <v>0.10000000000001563</v>
      </c>
      <c r="I79" s="140" t="str">
        <f t="shared" ca="1" si="25"/>
        <v>IDLE</v>
      </c>
      <c r="J79" s="138">
        <f t="shared" ca="1" si="26"/>
        <v>70.016666666666623</v>
      </c>
      <c r="K79" s="138">
        <f t="shared" ca="1" si="27"/>
        <v>70.050000000000111</v>
      </c>
      <c r="L79" s="138">
        <f t="shared" ca="1" si="28"/>
        <v>0.10000000000001563</v>
      </c>
      <c r="M79" s="147">
        <f t="shared" ca="1" si="20"/>
        <v>0.10000000000001563</v>
      </c>
      <c r="N79" s="148">
        <f t="shared" ca="1" si="21"/>
        <v>0</v>
      </c>
      <c r="O79" s="138">
        <f t="shared" ca="1" si="18"/>
        <v>0</v>
      </c>
      <c r="P79" s="138">
        <f t="shared" ca="1" si="19"/>
        <v>0</v>
      </c>
      <c r="Q79" s="138"/>
    </row>
    <row r="80" spans="1:17" x14ac:dyDescent="0.25">
      <c r="A80" s="133">
        <v>75</v>
      </c>
      <c r="B80" s="138">
        <v>8.3333333333399651E-2</v>
      </c>
      <c r="C80" s="138">
        <f t="shared" si="30"/>
        <v>70.000000000000014</v>
      </c>
      <c r="D80" s="138">
        <f t="shared" ca="1" si="29"/>
        <v>0</v>
      </c>
      <c r="E80" s="138">
        <v>6.6666666666623797E-2</v>
      </c>
      <c r="F80" s="138">
        <f t="shared" ca="1" si="22"/>
        <v>70.066666666666634</v>
      </c>
      <c r="G80" s="138" t="str">
        <f t="shared" ca="1" si="23"/>
        <v>S1</v>
      </c>
      <c r="H80" s="139">
        <f t="shared" ca="1" si="24"/>
        <v>6.6666666666623797E-2</v>
      </c>
      <c r="I80" s="140" t="str">
        <f t="shared" ca="1" si="25"/>
        <v>IDLE</v>
      </c>
      <c r="J80" s="138">
        <f t="shared" ca="1" si="26"/>
        <v>70.066666666666634</v>
      </c>
      <c r="K80" s="138">
        <f t="shared" ca="1" si="27"/>
        <v>70.050000000000111</v>
      </c>
      <c r="L80" s="138">
        <f t="shared" ca="1" si="28"/>
        <v>6.6666666666623797E-2</v>
      </c>
      <c r="M80" s="147">
        <f t="shared" ca="1" si="20"/>
        <v>6.6666666666623797E-2</v>
      </c>
      <c r="N80" s="148">
        <f t="shared" ca="1" si="21"/>
        <v>0</v>
      </c>
      <c r="O80" s="138">
        <f t="shared" ca="1" si="18"/>
        <v>0</v>
      </c>
      <c r="P80" s="138">
        <f t="shared" ca="1" si="19"/>
        <v>0</v>
      </c>
      <c r="Q80" s="138"/>
    </row>
    <row r="81" spans="1:17" x14ac:dyDescent="0.25">
      <c r="A81" s="133">
        <v>76</v>
      </c>
      <c r="B81" s="138">
        <v>0.49999999999999822</v>
      </c>
      <c r="C81" s="138">
        <f t="shared" si="30"/>
        <v>70.500000000000014</v>
      </c>
      <c r="D81" s="138">
        <f t="shared" ca="1" si="29"/>
        <v>0</v>
      </c>
      <c r="E81" s="138">
        <v>8.3333333333319715E-2</v>
      </c>
      <c r="F81" s="138">
        <f t="shared" ca="1" si="22"/>
        <v>70.583333333333329</v>
      </c>
      <c r="G81" s="138" t="str">
        <f t="shared" ca="1" si="23"/>
        <v>S1</v>
      </c>
      <c r="H81" s="139">
        <f t="shared" ca="1" si="24"/>
        <v>8.3333333333319715E-2</v>
      </c>
      <c r="I81" s="140" t="str">
        <f t="shared" ca="1" si="25"/>
        <v>IDLE</v>
      </c>
      <c r="J81" s="138">
        <f t="shared" ca="1" si="26"/>
        <v>70.583333333333329</v>
      </c>
      <c r="K81" s="138">
        <f t="shared" ca="1" si="27"/>
        <v>70.050000000000111</v>
      </c>
      <c r="L81" s="138">
        <f t="shared" ca="1" si="28"/>
        <v>8.3333333333319715E-2</v>
      </c>
      <c r="M81" s="147">
        <f t="shared" ca="1" si="20"/>
        <v>8.3333333333319715E-2</v>
      </c>
      <c r="N81" s="148">
        <f t="shared" ca="1" si="21"/>
        <v>0</v>
      </c>
      <c r="O81" s="138">
        <f t="shared" ca="1" si="18"/>
        <v>0</v>
      </c>
      <c r="P81" s="138">
        <f t="shared" ca="1" si="19"/>
        <v>0</v>
      </c>
      <c r="Q81" s="138"/>
    </row>
    <row r="82" spans="1:17" x14ac:dyDescent="0.25">
      <c r="A82" s="133">
        <v>77</v>
      </c>
      <c r="B82" s="138">
        <v>0.16666666666663943</v>
      </c>
      <c r="C82" s="138">
        <f t="shared" si="30"/>
        <v>70.666666666666657</v>
      </c>
      <c r="D82" s="138">
        <f t="shared" ca="1" si="29"/>
        <v>0</v>
      </c>
      <c r="E82" s="138">
        <v>0.10000000000001563</v>
      </c>
      <c r="F82" s="138">
        <f t="shared" ca="1" si="22"/>
        <v>70.76666666666668</v>
      </c>
      <c r="G82" s="138" t="str">
        <f t="shared" ca="1" si="23"/>
        <v>S1</v>
      </c>
      <c r="H82" s="139">
        <f t="shared" ca="1" si="24"/>
        <v>0.10000000000001563</v>
      </c>
      <c r="I82" s="140" t="str">
        <f t="shared" ca="1" si="25"/>
        <v>IDLE</v>
      </c>
      <c r="J82" s="138">
        <f t="shared" ca="1" si="26"/>
        <v>70.76666666666668</v>
      </c>
      <c r="K82" s="138">
        <f t="shared" ca="1" si="27"/>
        <v>70.050000000000111</v>
      </c>
      <c r="L82" s="138">
        <f t="shared" ca="1" si="28"/>
        <v>0.10000000000001563</v>
      </c>
      <c r="M82" s="147">
        <f t="shared" ca="1" si="20"/>
        <v>0.10000000000001563</v>
      </c>
      <c r="N82" s="148">
        <f t="shared" ca="1" si="21"/>
        <v>0</v>
      </c>
      <c r="O82" s="138">
        <f t="shared" ca="1" si="18"/>
        <v>0</v>
      </c>
      <c r="P82" s="138">
        <f t="shared" ca="1" si="19"/>
        <v>0</v>
      </c>
      <c r="Q82" s="138"/>
    </row>
    <row r="83" spans="1:17" x14ac:dyDescent="0.25">
      <c r="A83" s="133">
        <v>78</v>
      </c>
      <c r="B83" s="138">
        <v>5.0000000000007816E-2</v>
      </c>
      <c r="C83" s="138">
        <f t="shared" si="30"/>
        <v>70.716666666666669</v>
      </c>
      <c r="D83" s="138">
        <f t="shared" ca="1" si="29"/>
        <v>0</v>
      </c>
      <c r="E83" s="138">
        <v>6.6666666666623797E-2</v>
      </c>
      <c r="F83" s="138">
        <f t="shared" ca="1" si="22"/>
        <v>70.783333333333289</v>
      </c>
      <c r="G83" s="138" t="str">
        <f t="shared" ca="1" si="23"/>
        <v>S2</v>
      </c>
      <c r="H83" s="139" t="str">
        <f t="shared" ca="1" si="24"/>
        <v>IDLE</v>
      </c>
      <c r="I83" s="140">
        <f t="shared" ca="1" si="25"/>
        <v>6.6666666666623797E-2</v>
      </c>
      <c r="J83" s="138">
        <f t="shared" ca="1" si="26"/>
        <v>70.76666666666668</v>
      </c>
      <c r="K83" s="138">
        <f t="shared" ca="1" si="27"/>
        <v>70.783333333333289</v>
      </c>
      <c r="L83" s="138">
        <f t="shared" ca="1" si="28"/>
        <v>6.6666666666623797E-2</v>
      </c>
      <c r="M83" s="147">
        <f t="shared" ca="1" si="20"/>
        <v>0</v>
      </c>
      <c r="N83" s="148">
        <f t="shared" ca="1" si="21"/>
        <v>6.6666666666623797E-2</v>
      </c>
      <c r="O83" s="138">
        <f t="shared" ca="1" si="18"/>
        <v>0</v>
      </c>
      <c r="P83" s="138">
        <f t="shared" ca="1" si="19"/>
        <v>0</v>
      </c>
      <c r="Q83" s="138"/>
    </row>
    <row r="84" spans="1:17" x14ac:dyDescent="0.25">
      <c r="A84" s="133">
        <v>79</v>
      </c>
      <c r="B84" s="138">
        <v>3.3333333333311899E-2</v>
      </c>
      <c r="C84" s="138">
        <f t="shared" si="30"/>
        <v>70.749999999999986</v>
      </c>
      <c r="D84" s="138">
        <f t="shared" ca="1" si="29"/>
        <v>1.6666666666694141E-2</v>
      </c>
      <c r="E84" s="138">
        <v>8.3333333333239779E-2</v>
      </c>
      <c r="F84" s="138">
        <f t="shared" ca="1" si="22"/>
        <v>70.849999999999923</v>
      </c>
      <c r="G84" s="138" t="str">
        <f t="shared" ca="1" si="23"/>
        <v>S2</v>
      </c>
      <c r="H84" s="139" t="str">
        <f t="shared" ca="1" si="24"/>
        <v>IDLE</v>
      </c>
      <c r="I84" s="140">
        <f t="shared" ca="1" si="25"/>
        <v>8.3333333333239779E-2</v>
      </c>
      <c r="J84" s="138">
        <f t="shared" ca="1" si="26"/>
        <v>70.76666666666668</v>
      </c>
      <c r="K84" s="138">
        <f t="shared" ca="1" si="27"/>
        <v>70.833333333333229</v>
      </c>
      <c r="L84" s="138">
        <f t="shared" ca="1" si="28"/>
        <v>9.999999999993392E-2</v>
      </c>
      <c r="M84" s="147">
        <f t="shared" ca="1" si="20"/>
        <v>0</v>
      </c>
      <c r="N84" s="148">
        <f t="shared" ca="1" si="21"/>
        <v>8.3333333333239779E-2</v>
      </c>
      <c r="O84" s="138">
        <f t="shared" ca="1" si="18"/>
        <v>0</v>
      </c>
      <c r="P84" s="138">
        <f t="shared" ca="1" si="19"/>
        <v>1.6666666666694141E-2</v>
      </c>
      <c r="Q84" s="138"/>
    </row>
    <row r="85" spans="1:17" x14ac:dyDescent="0.25">
      <c r="A85" s="133">
        <v>80</v>
      </c>
      <c r="B85" s="138">
        <v>1.100000000000092</v>
      </c>
      <c r="C85" s="138">
        <f t="shared" si="30"/>
        <v>71.85000000000008</v>
      </c>
      <c r="D85" s="138">
        <f t="shared" ca="1" si="29"/>
        <v>0</v>
      </c>
      <c r="E85" s="138">
        <v>6.6666666666703733E-2</v>
      </c>
      <c r="F85" s="138">
        <f t="shared" ca="1" si="22"/>
        <v>71.916666666666785</v>
      </c>
      <c r="G85" s="138" t="str">
        <f t="shared" ca="1" si="23"/>
        <v>S1</v>
      </c>
      <c r="H85" s="139">
        <f t="shared" ca="1" si="24"/>
        <v>6.6666666666703733E-2</v>
      </c>
      <c r="I85" s="140" t="str">
        <f t="shared" ca="1" si="25"/>
        <v>IDLE</v>
      </c>
      <c r="J85" s="138">
        <f t="shared" ca="1" si="26"/>
        <v>71.916666666666785</v>
      </c>
      <c r="K85" s="138">
        <f t="shared" ca="1" si="27"/>
        <v>70.833333333333229</v>
      </c>
      <c r="L85" s="138">
        <f t="shared" ca="1" si="28"/>
        <v>6.6666666666703733E-2</v>
      </c>
      <c r="M85" s="147">
        <f t="shared" ca="1" si="20"/>
        <v>6.6666666666703733E-2</v>
      </c>
      <c r="N85" s="148">
        <f t="shared" ca="1" si="21"/>
        <v>0</v>
      </c>
      <c r="O85" s="138">
        <f t="shared" ca="1" si="18"/>
        <v>0</v>
      </c>
      <c r="P85" s="138">
        <f t="shared" ca="1" si="19"/>
        <v>0</v>
      </c>
      <c r="Q85" s="138"/>
    </row>
    <row r="86" spans="1:17" x14ac:dyDescent="0.25">
      <c r="A86" s="133">
        <v>81</v>
      </c>
      <c r="B86" s="138">
        <v>0.13333333333324759</v>
      </c>
      <c r="C86" s="138">
        <f t="shared" si="30"/>
        <v>71.98333333333332</v>
      </c>
      <c r="D86" s="138">
        <f t="shared" ca="1" si="29"/>
        <v>0</v>
      </c>
      <c r="E86" s="138">
        <v>8.3333333333399651E-2</v>
      </c>
      <c r="F86" s="138">
        <f t="shared" ca="1" si="22"/>
        <v>72.06666666666672</v>
      </c>
      <c r="G86" s="138" t="str">
        <f t="shared" ca="1" si="23"/>
        <v>S1</v>
      </c>
      <c r="H86" s="139">
        <f t="shared" ca="1" si="24"/>
        <v>8.3333333333399651E-2</v>
      </c>
      <c r="I86" s="140" t="str">
        <f t="shared" ca="1" si="25"/>
        <v>IDLE</v>
      </c>
      <c r="J86" s="138">
        <f t="shared" ca="1" si="26"/>
        <v>72.06666666666672</v>
      </c>
      <c r="K86" s="138">
        <f t="shared" ca="1" si="27"/>
        <v>70.833333333333229</v>
      </c>
      <c r="L86" s="138">
        <f t="shared" ca="1" si="28"/>
        <v>8.3333333333399651E-2</v>
      </c>
      <c r="M86" s="147">
        <f t="shared" ca="1" si="20"/>
        <v>8.3333333333399651E-2</v>
      </c>
      <c r="N86" s="148">
        <f t="shared" ca="1" si="21"/>
        <v>0</v>
      </c>
      <c r="O86" s="138">
        <f t="shared" ca="1" si="18"/>
        <v>0</v>
      </c>
      <c r="P86" s="138">
        <f t="shared" ca="1" si="19"/>
        <v>0</v>
      </c>
      <c r="Q86" s="138"/>
    </row>
    <row r="87" spans="1:17" x14ac:dyDescent="0.25">
      <c r="A87" s="133">
        <v>82</v>
      </c>
      <c r="B87" s="138">
        <v>1.6666666666695917E-2</v>
      </c>
      <c r="C87" s="138">
        <f t="shared" si="30"/>
        <v>72.000000000000014</v>
      </c>
      <c r="D87" s="138">
        <f t="shared" ca="1" si="29"/>
        <v>0</v>
      </c>
      <c r="E87" s="138">
        <v>0.10000000000001563</v>
      </c>
      <c r="F87" s="138">
        <f t="shared" ca="1" si="22"/>
        <v>72.100000000000023</v>
      </c>
      <c r="G87" s="138" t="str">
        <f t="shared" ca="1" si="23"/>
        <v>S1</v>
      </c>
      <c r="H87" s="139">
        <f t="shared" ca="1" si="24"/>
        <v>0.10000000000001563</v>
      </c>
      <c r="I87" s="140" t="str">
        <f t="shared" ca="1" si="25"/>
        <v>IDLE</v>
      </c>
      <c r="J87" s="138">
        <f t="shared" ca="1" si="26"/>
        <v>72.100000000000023</v>
      </c>
      <c r="K87" s="138">
        <f t="shared" ca="1" si="27"/>
        <v>70.833333333333229</v>
      </c>
      <c r="L87" s="138">
        <f t="shared" ca="1" si="28"/>
        <v>0.10000000000001563</v>
      </c>
      <c r="M87" s="147">
        <f t="shared" ca="1" si="20"/>
        <v>0.10000000000001563</v>
      </c>
      <c r="N87" s="148">
        <f t="shared" ca="1" si="21"/>
        <v>0</v>
      </c>
      <c r="O87" s="138">
        <f t="shared" ca="1" si="18"/>
        <v>0</v>
      </c>
      <c r="P87" s="138">
        <f t="shared" ca="1" si="19"/>
        <v>0</v>
      </c>
      <c r="Q87" s="138"/>
    </row>
    <row r="88" spans="1:17" x14ac:dyDescent="0.25">
      <c r="A88" s="133">
        <v>83</v>
      </c>
      <c r="B88" s="138">
        <v>1.6666666666615981E-2</v>
      </c>
      <c r="C88" s="138">
        <f t="shared" si="30"/>
        <v>72.016666666666623</v>
      </c>
      <c r="D88" s="138">
        <f t="shared" ca="1" si="29"/>
        <v>0</v>
      </c>
      <c r="E88" s="138">
        <v>8.3333333333319715E-2</v>
      </c>
      <c r="F88" s="138">
        <f t="shared" ca="1" si="22"/>
        <v>72.099999999999937</v>
      </c>
      <c r="G88" s="138" t="str">
        <f t="shared" ca="1" si="23"/>
        <v>S2</v>
      </c>
      <c r="H88" s="139" t="str">
        <f t="shared" ca="1" si="24"/>
        <v>IDLE</v>
      </c>
      <c r="I88" s="140">
        <f t="shared" ca="1" si="25"/>
        <v>8.3333333333319715E-2</v>
      </c>
      <c r="J88" s="138">
        <f t="shared" ca="1" si="26"/>
        <v>72.100000000000023</v>
      </c>
      <c r="K88" s="138">
        <f t="shared" ca="1" si="27"/>
        <v>72.099999999999937</v>
      </c>
      <c r="L88" s="138">
        <f t="shared" ca="1" si="28"/>
        <v>8.3333333333319715E-2</v>
      </c>
      <c r="M88" s="147">
        <f t="shared" ca="1" si="20"/>
        <v>0</v>
      </c>
      <c r="N88" s="148">
        <f t="shared" ca="1" si="21"/>
        <v>8.3333333333319715E-2</v>
      </c>
      <c r="O88" s="138">
        <f t="shared" ca="1" si="18"/>
        <v>0</v>
      </c>
      <c r="P88" s="138">
        <f t="shared" ca="1" si="19"/>
        <v>0</v>
      </c>
      <c r="Q88" s="138"/>
    </row>
    <row r="89" spans="1:17" x14ac:dyDescent="0.25">
      <c r="A89" s="133">
        <v>84</v>
      </c>
      <c r="B89" s="138">
        <v>6.6666666666703733E-2</v>
      </c>
      <c r="C89" s="138">
        <f t="shared" si="30"/>
        <v>72.083333333333329</v>
      </c>
      <c r="D89" s="138">
        <f t="shared" ca="1" si="29"/>
        <v>1.6666666666608876E-2</v>
      </c>
      <c r="E89" s="138">
        <v>3.3333333333391835E-2</v>
      </c>
      <c r="F89" s="138">
        <f t="shared" ca="1" si="22"/>
        <v>72.133333333333326</v>
      </c>
      <c r="G89" s="138" t="str">
        <f t="shared" ca="1" si="23"/>
        <v>S1</v>
      </c>
      <c r="H89" s="139">
        <f t="shared" ca="1" si="24"/>
        <v>3.3333333333391835E-2</v>
      </c>
      <c r="I89" s="140" t="str">
        <f t="shared" ca="1" si="25"/>
        <v>IDLE</v>
      </c>
      <c r="J89" s="138">
        <f t="shared" ca="1" si="26"/>
        <v>72.116666666666717</v>
      </c>
      <c r="K89" s="138">
        <f t="shared" ca="1" si="27"/>
        <v>72.099999999999937</v>
      </c>
      <c r="L89" s="138">
        <f t="shared" ca="1" si="28"/>
        <v>5.0000000000000711E-2</v>
      </c>
      <c r="M89" s="147">
        <f t="shared" ca="1" si="20"/>
        <v>3.3333333333391835E-2</v>
      </c>
      <c r="N89" s="148">
        <f t="shared" ca="1" si="21"/>
        <v>0</v>
      </c>
      <c r="O89" s="138">
        <f t="shared" ca="1" si="18"/>
        <v>1.6666666666608876E-2</v>
      </c>
      <c r="P89" s="138">
        <f t="shared" ca="1" si="19"/>
        <v>0</v>
      </c>
      <c r="Q89" s="138"/>
    </row>
    <row r="90" spans="1:17" x14ac:dyDescent="0.25">
      <c r="A90" s="133">
        <v>85</v>
      </c>
      <c r="B90" s="138">
        <v>0.41666666666667851</v>
      </c>
      <c r="C90" s="138">
        <f t="shared" si="30"/>
        <v>72.5</v>
      </c>
      <c r="D90" s="138">
        <f t="shared" ca="1" si="29"/>
        <v>0</v>
      </c>
      <c r="E90" s="138">
        <v>0.11666666666663161</v>
      </c>
      <c r="F90" s="138">
        <f t="shared" ca="1" si="22"/>
        <v>72.616666666666632</v>
      </c>
      <c r="G90" s="138" t="str">
        <f t="shared" ca="1" si="23"/>
        <v>S2</v>
      </c>
      <c r="H90" s="139" t="str">
        <f t="shared" ca="1" si="24"/>
        <v>IDLE</v>
      </c>
      <c r="I90" s="140">
        <f t="shared" ca="1" si="25"/>
        <v>0.11666666666663161</v>
      </c>
      <c r="J90" s="138">
        <f t="shared" ca="1" si="26"/>
        <v>72.116666666666717</v>
      </c>
      <c r="K90" s="138">
        <f t="shared" ca="1" si="27"/>
        <v>72.616666666666632</v>
      </c>
      <c r="L90" s="138">
        <f t="shared" ca="1" si="28"/>
        <v>0.11666666666663161</v>
      </c>
      <c r="M90" s="147">
        <f t="shared" ca="1" si="20"/>
        <v>0</v>
      </c>
      <c r="N90" s="148">
        <f t="shared" ca="1" si="21"/>
        <v>0.11666666666663161</v>
      </c>
      <c r="O90" s="138">
        <f t="shared" ca="1" si="18"/>
        <v>0</v>
      </c>
      <c r="P90" s="138">
        <f t="shared" ca="1" si="19"/>
        <v>0</v>
      </c>
      <c r="Q90" s="138"/>
    </row>
    <row r="91" spans="1:17" x14ac:dyDescent="0.25">
      <c r="A91" s="133">
        <v>86</v>
      </c>
      <c r="B91" s="138">
        <v>0.31666666666666288</v>
      </c>
      <c r="C91" s="138">
        <f t="shared" si="30"/>
        <v>72.816666666666663</v>
      </c>
      <c r="D91" s="138">
        <f t="shared" ca="1" si="29"/>
        <v>0</v>
      </c>
      <c r="E91" s="138">
        <v>6.6666666666623797E-2</v>
      </c>
      <c r="F91" s="138">
        <f t="shared" ca="1" si="22"/>
        <v>72.883333333333283</v>
      </c>
      <c r="G91" s="138" t="str">
        <f t="shared" ca="1" si="23"/>
        <v>S1</v>
      </c>
      <c r="H91" s="139">
        <f t="shared" ca="1" si="24"/>
        <v>6.6666666666623797E-2</v>
      </c>
      <c r="I91" s="140" t="str">
        <f t="shared" ca="1" si="25"/>
        <v>IDLE</v>
      </c>
      <c r="J91" s="138">
        <f t="shared" ca="1" si="26"/>
        <v>72.883333333333283</v>
      </c>
      <c r="K91" s="138">
        <f t="shared" ca="1" si="27"/>
        <v>72.616666666666632</v>
      </c>
      <c r="L91" s="138">
        <f t="shared" ca="1" si="28"/>
        <v>6.6666666666623797E-2</v>
      </c>
      <c r="M91" s="147">
        <f t="shared" ca="1" si="20"/>
        <v>6.6666666666623797E-2</v>
      </c>
      <c r="N91" s="148">
        <f t="shared" ca="1" si="21"/>
        <v>0</v>
      </c>
      <c r="O91" s="138">
        <f t="shared" ca="1" si="18"/>
        <v>0</v>
      </c>
      <c r="P91" s="138">
        <f t="shared" ca="1" si="19"/>
        <v>0</v>
      </c>
      <c r="Q91" s="138"/>
    </row>
    <row r="92" spans="1:17" x14ac:dyDescent="0.25">
      <c r="A92" s="133">
        <v>87</v>
      </c>
      <c r="B92" s="138">
        <v>0.18333333333325541</v>
      </c>
      <c r="C92" s="138">
        <f t="shared" si="30"/>
        <v>72.999999999999915</v>
      </c>
      <c r="D92" s="138">
        <f t="shared" ca="1" si="29"/>
        <v>0</v>
      </c>
      <c r="E92" s="138">
        <v>0.33333333333327886</v>
      </c>
      <c r="F92" s="138">
        <f t="shared" ca="1" si="22"/>
        <v>73.333333333333201</v>
      </c>
      <c r="G92" s="138" t="str">
        <f t="shared" ca="1" si="23"/>
        <v>S1</v>
      </c>
      <c r="H92" s="139">
        <f t="shared" ca="1" si="24"/>
        <v>0.33333333333327886</v>
      </c>
      <c r="I92" s="140" t="str">
        <f t="shared" ca="1" si="25"/>
        <v>IDLE</v>
      </c>
      <c r="J92" s="138">
        <f t="shared" ca="1" si="26"/>
        <v>73.333333333333201</v>
      </c>
      <c r="K92" s="138">
        <f t="shared" ca="1" si="27"/>
        <v>72.616666666666632</v>
      </c>
      <c r="L92" s="138">
        <f t="shared" ca="1" si="28"/>
        <v>0.33333333333327886</v>
      </c>
      <c r="M92" s="147">
        <f t="shared" ca="1" si="20"/>
        <v>0.33333333333327886</v>
      </c>
      <c r="N92" s="148">
        <f t="shared" ca="1" si="21"/>
        <v>0</v>
      </c>
      <c r="O92" s="138">
        <f t="shared" ca="1" si="18"/>
        <v>0</v>
      </c>
      <c r="P92" s="138">
        <f t="shared" ca="1" si="19"/>
        <v>0</v>
      </c>
      <c r="Q92" s="138"/>
    </row>
    <row r="93" spans="1:17" x14ac:dyDescent="0.25">
      <c r="A93" s="133">
        <v>88</v>
      </c>
      <c r="B93" s="138">
        <v>0.50000000000007816</v>
      </c>
      <c r="C93" s="138">
        <f t="shared" si="30"/>
        <v>73.5</v>
      </c>
      <c r="D93" s="138">
        <f t="shared" ca="1" si="29"/>
        <v>0</v>
      </c>
      <c r="E93" s="138">
        <v>8.3333333333319715E-2</v>
      </c>
      <c r="F93" s="138">
        <f t="shared" ca="1" si="22"/>
        <v>73.583333333333314</v>
      </c>
      <c r="G93" s="138" t="str">
        <f t="shared" ca="1" si="23"/>
        <v>S2</v>
      </c>
      <c r="H93" s="139" t="str">
        <f t="shared" ca="1" si="24"/>
        <v>IDLE</v>
      </c>
      <c r="I93" s="140">
        <f t="shared" ca="1" si="25"/>
        <v>8.3333333333319715E-2</v>
      </c>
      <c r="J93" s="138">
        <f t="shared" ca="1" si="26"/>
        <v>73.333333333333201</v>
      </c>
      <c r="K93" s="138">
        <f t="shared" ca="1" si="27"/>
        <v>73.583333333333314</v>
      </c>
      <c r="L93" s="138">
        <f t="shared" ca="1" si="28"/>
        <v>8.3333333333319715E-2</v>
      </c>
      <c r="M93" s="147">
        <f t="shared" ca="1" si="20"/>
        <v>0</v>
      </c>
      <c r="N93" s="148">
        <f t="shared" ca="1" si="21"/>
        <v>8.3333333333319715E-2</v>
      </c>
      <c r="O93" s="138">
        <f t="shared" ca="1" si="18"/>
        <v>0</v>
      </c>
      <c r="P93" s="138">
        <f t="shared" ca="1" si="19"/>
        <v>0</v>
      </c>
      <c r="Q93" s="138"/>
    </row>
    <row r="94" spans="1:17" x14ac:dyDescent="0.25">
      <c r="A94" s="133">
        <v>89</v>
      </c>
      <c r="B94" s="138">
        <v>0</v>
      </c>
      <c r="C94" s="138">
        <f t="shared" si="30"/>
        <v>73.5</v>
      </c>
      <c r="D94" s="138">
        <f t="shared" ca="1" si="29"/>
        <v>0</v>
      </c>
      <c r="E94" s="138">
        <v>5.0000000000007816E-2</v>
      </c>
      <c r="F94" s="138">
        <f t="shared" ca="1" si="22"/>
        <v>73.550000000000011</v>
      </c>
      <c r="G94" s="138" t="str">
        <f t="shared" ca="1" si="23"/>
        <v>S1</v>
      </c>
      <c r="H94" s="139">
        <f t="shared" ca="1" si="24"/>
        <v>5.0000000000007816E-2</v>
      </c>
      <c r="I94" s="140" t="str">
        <f t="shared" ca="1" si="25"/>
        <v>IDLE</v>
      </c>
      <c r="J94" s="138">
        <f t="shared" ca="1" si="26"/>
        <v>73.550000000000011</v>
      </c>
      <c r="K94" s="138">
        <f t="shared" ca="1" si="27"/>
        <v>73.583333333333314</v>
      </c>
      <c r="L94" s="138">
        <f t="shared" ca="1" si="28"/>
        <v>5.0000000000007816E-2</v>
      </c>
      <c r="M94" s="147">
        <f t="shared" ca="1" si="20"/>
        <v>5.0000000000007816E-2</v>
      </c>
      <c r="N94" s="148">
        <f t="shared" ca="1" si="21"/>
        <v>0</v>
      </c>
      <c r="O94" s="138">
        <f t="shared" ca="1" si="18"/>
        <v>0</v>
      </c>
      <c r="P94" s="138">
        <f t="shared" ca="1" si="19"/>
        <v>0</v>
      </c>
      <c r="Q94" s="138"/>
    </row>
    <row r="95" spans="1:17" x14ac:dyDescent="0.25">
      <c r="A95" s="133">
        <v>90</v>
      </c>
      <c r="B95" s="138">
        <v>3.3333333333391835E-2</v>
      </c>
      <c r="C95" s="138">
        <f t="shared" si="30"/>
        <v>73.533333333333388</v>
      </c>
      <c r="D95" s="138">
        <f t="shared" ca="1" si="29"/>
        <v>0</v>
      </c>
      <c r="E95" s="138">
        <v>8.3333333333399651E-2</v>
      </c>
      <c r="F95" s="138">
        <f t="shared" ca="1" si="22"/>
        <v>73.616666666666788</v>
      </c>
      <c r="G95" s="138" t="str">
        <f t="shared" ca="1" si="23"/>
        <v>S1</v>
      </c>
      <c r="H95" s="139">
        <f t="shared" ca="1" si="24"/>
        <v>8.3333333333399651E-2</v>
      </c>
      <c r="I95" s="140" t="str">
        <f t="shared" ca="1" si="25"/>
        <v>IDLE</v>
      </c>
      <c r="J95" s="138">
        <f t="shared" ca="1" si="26"/>
        <v>73.616666666666788</v>
      </c>
      <c r="K95" s="138">
        <f t="shared" ca="1" si="27"/>
        <v>73.583333333333314</v>
      </c>
      <c r="L95" s="138">
        <f t="shared" ca="1" si="28"/>
        <v>8.3333333333399651E-2</v>
      </c>
      <c r="M95" s="147">
        <f t="shared" ca="1" si="20"/>
        <v>8.3333333333399651E-2</v>
      </c>
      <c r="N95" s="148">
        <f t="shared" ca="1" si="21"/>
        <v>0</v>
      </c>
      <c r="O95" s="138">
        <f t="shared" ca="1" si="18"/>
        <v>0</v>
      </c>
      <c r="P95" s="138">
        <f t="shared" ca="1" si="19"/>
        <v>0</v>
      </c>
      <c r="Q95" s="138"/>
    </row>
    <row r="96" spans="1:17" x14ac:dyDescent="0.25">
      <c r="A96" s="133">
        <v>91</v>
      </c>
      <c r="B96" s="138">
        <v>0.63333333333332575</v>
      </c>
      <c r="C96" s="138">
        <f t="shared" si="30"/>
        <v>74.166666666666714</v>
      </c>
      <c r="D96" s="138">
        <f t="shared" ca="1" si="29"/>
        <v>0</v>
      </c>
      <c r="E96" s="138">
        <v>5.0000000000007816E-2</v>
      </c>
      <c r="F96" s="138">
        <f t="shared" ca="1" si="22"/>
        <v>74.216666666666725</v>
      </c>
      <c r="G96" s="138" t="str">
        <f t="shared" ca="1" si="23"/>
        <v>S1</v>
      </c>
      <c r="H96" s="139">
        <f t="shared" ca="1" si="24"/>
        <v>5.0000000000007816E-2</v>
      </c>
      <c r="I96" s="140" t="str">
        <f t="shared" ca="1" si="25"/>
        <v>IDLE</v>
      </c>
      <c r="J96" s="138">
        <f t="shared" ca="1" si="26"/>
        <v>74.216666666666725</v>
      </c>
      <c r="K96" s="138">
        <f t="shared" ca="1" si="27"/>
        <v>73.583333333333314</v>
      </c>
      <c r="L96" s="138">
        <f t="shared" ca="1" si="28"/>
        <v>5.0000000000007816E-2</v>
      </c>
      <c r="M96" s="147">
        <f t="shared" ca="1" si="20"/>
        <v>5.0000000000007816E-2</v>
      </c>
      <c r="N96" s="148">
        <f t="shared" ca="1" si="21"/>
        <v>0</v>
      </c>
      <c r="O96" s="138">
        <f t="shared" ca="1" si="18"/>
        <v>0</v>
      </c>
      <c r="P96" s="138">
        <f t="shared" ca="1" si="19"/>
        <v>0</v>
      </c>
      <c r="Q96" s="138"/>
    </row>
    <row r="97" spans="1:17" x14ac:dyDescent="0.25">
      <c r="A97" s="133">
        <v>92</v>
      </c>
      <c r="B97" s="138">
        <v>0.21666666666664725</v>
      </c>
      <c r="C97" s="138">
        <f t="shared" si="30"/>
        <v>74.383333333333354</v>
      </c>
      <c r="D97" s="138">
        <f t="shared" ca="1" si="29"/>
        <v>0</v>
      </c>
      <c r="E97" s="138">
        <v>8.3333333333399651E-2</v>
      </c>
      <c r="F97" s="138">
        <f t="shared" ca="1" si="22"/>
        <v>74.466666666666754</v>
      </c>
      <c r="G97" s="138" t="str">
        <f t="shared" ca="1" si="23"/>
        <v>S2</v>
      </c>
      <c r="H97" s="139" t="str">
        <f t="shared" ca="1" si="24"/>
        <v>IDLE</v>
      </c>
      <c r="I97" s="140">
        <f t="shared" ca="1" si="25"/>
        <v>8.3333333333399651E-2</v>
      </c>
      <c r="J97" s="138">
        <f t="shared" ca="1" si="26"/>
        <v>74.216666666666725</v>
      </c>
      <c r="K97" s="138">
        <f t="shared" ca="1" si="27"/>
        <v>74.466666666666754</v>
      </c>
      <c r="L97" s="138">
        <f t="shared" ca="1" si="28"/>
        <v>8.3333333333399651E-2</v>
      </c>
      <c r="M97" s="147">
        <f t="shared" ca="1" si="20"/>
        <v>0</v>
      </c>
      <c r="N97" s="148">
        <f t="shared" ca="1" si="21"/>
        <v>8.3333333333399651E-2</v>
      </c>
      <c r="O97" s="138">
        <f t="shared" ca="1" si="18"/>
        <v>0</v>
      </c>
      <c r="P97" s="138">
        <f t="shared" ca="1" si="19"/>
        <v>0</v>
      </c>
      <c r="Q97" s="138"/>
    </row>
    <row r="98" spans="1:17" x14ac:dyDescent="0.25">
      <c r="A98" s="133">
        <v>93</v>
      </c>
      <c r="B98" s="138">
        <v>8.3333333333239779E-2</v>
      </c>
      <c r="C98" s="138">
        <f t="shared" si="30"/>
        <v>74.466666666666598</v>
      </c>
      <c r="D98" s="138">
        <f t="shared" ca="1" si="29"/>
        <v>0</v>
      </c>
      <c r="E98" s="138">
        <v>8.3333333333319715E-2</v>
      </c>
      <c r="F98" s="138">
        <f t="shared" ca="1" si="22"/>
        <v>74.549999999999912</v>
      </c>
      <c r="G98" s="138" t="str">
        <f t="shared" ca="1" si="23"/>
        <v>S1</v>
      </c>
      <c r="H98" s="139">
        <f t="shared" ca="1" si="24"/>
        <v>8.3333333333319715E-2</v>
      </c>
      <c r="I98" s="140" t="str">
        <f t="shared" ca="1" si="25"/>
        <v>IDLE</v>
      </c>
      <c r="J98" s="138">
        <f t="shared" ca="1" si="26"/>
        <v>74.549999999999912</v>
      </c>
      <c r="K98" s="138">
        <f t="shared" ca="1" si="27"/>
        <v>74.466666666666754</v>
      </c>
      <c r="L98" s="138">
        <f t="shared" ca="1" si="28"/>
        <v>8.3333333333319715E-2</v>
      </c>
      <c r="M98" s="147">
        <f t="shared" ca="1" si="20"/>
        <v>8.3333333333319715E-2</v>
      </c>
      <c r="N98" s="148">
        <f t="shared" ca="1" si="21"/>
        <v>0</v>
      </c>
      <c r="O98" s="138">
        <f t="shared" ca="1" si="18"/>
        <v>0</v>
      </c>
      <c r="P98" s="138">
        <f t="shared" ca="1" si="19"/>
        <v>0</v>
      </c>
      <c r="Q98" s="138"/>
    </row>
    <row r="99" spans="1:17" x14ac:dyDescent="0.25">
      <c r="A99" s="133">
        <v>94</v>
      </c>
      <c r="B99" s="138">
        <v>1.6666666666775853E-2</v>
      </c>
      <c r="C99" s="138">
        <f t="shared" si="30"/>
        <v>74.483333333333377</v>
      </c>
      <c r="D99" s="138">
        <f t="shared" ca="1" si="29"/>
        <v>0</v>
      </c>
      <c r="E99" s="138">
        <v>6.6666666666703733E-2</v>
      </c>
      <c r="F99" s="138">
        <f t="shared" ca="1" si="22"/>
        <v>74.550000000000082</v>
      </c>
      <c r="G99" s="138" t="str">
        <f t="shared" ca="1" si="23"/>
        <v>S2</v>
      </c>
      <c r="H99" s="139" t="str">
        <f t="shared" ca="1" si="24"/>
        <v>IDLE</v>
      </c>
      <c r="I99" s="140">
        <f t="shared" ca="1" si="25"/>
        <v>6.6666666666703733E-2</v>
      </c>
      <c r="J99" s="138">
        <f t="shared" ca="1" si="26"/>
        <v>74.549999999999912</v>
      </c>
      <c r="K99" s="138">
        <f t="shared" ca="1" si="27"/>
        <v>74.550000000000082</v>
      </c>
      <c r="L99" s="138">
        <f t="shared" ca="1" si="28"/>
        <v>6.6666666666703733E-2</v>
      </c>
      <c r="M99" s="147">
        <f t="shared" ca="1" si="20"/>
        <v>0</v>
      </c>
      <c r="N99" s="148">
        <f t="shared" ca="1" si="21"/>
        <v>6.6666666666703733E-2</v>
      </c>
      <c r="O99" s="138">
        <f t="shared" ca="1" si="18"/>
        <v>0</v>
      </c>
      <c r="P99" s="138">
        <f t="shared" ca="1" si="19"/>
        <v>0</v>
      </c>
      <c r="Q99" s="138"/>
    </row>
    <row r="100" spans="1:17" x14ac:dyDescent="0.25">
      <c r="A100" s="133">
        <v>95</v>
      </c>
      <c r="B100" s="138">
        <v>0.51666666666669414</v>
      </c>
      <c r="C100" s="138">
        <f t="shared" si="30"/>
        <v>75.000000000000071</v>
      </c>
      <c r="D100" s="138">
        <f t="shared" ca="1" si="29"/>
        <v>0</v>
      </c>
      <c r="E100" s="138">
        <v>0.14999999999994351</v>
      </c>
      <c r="F100" s="138">
        <f t="shared" ca="1" si="22"/>
        <v>75.15000000000002</v>
      </c>
      <c r="G100" s="138" t="str">
        <f t="shared" ca="1" si="23"/>
        <v>S1</v>
      </c>
      <c r="H100" s="139">
        <f t="shared" ca="1" si="24"/>
        <v>0.14999999999994351</v>
      </c>
      <c r="I100" s="140" t="str">
        <f t="shared" ca="1" si="25"/>
        <v>IDLE</v>
      </c>
      <c r="J100" s="138">
        <f t="shared" ca="1" si="26"/>
        <v>75.15000000000002</v>
      </c>
      <c r="K100" s="138">
        <f t="shared" ca="1" si="27"/>
        <v>74.550000000000082</v>
      </c>
      <c r="L100" s="138">
        <f t="shared" ca="1" si="28"/>
        <v>0.14999999999994351</v>
      </c>
      <c r="M100" s="147">
        <f t="shared" ca="1" si="20"/>
        <v>0.14999999999994351</v>
      </c>
      <c r="N100" s="148">
        <f t="shared" ca="1" si="21"/>
        <v>0</v>
      </c>
      <c r="O100" s="138">
        <f t="shared" ca="1" si="18"/>
        <v>0</v>
      </c>
      <c r="P100" s="138">
        <f t="shared" ca="1" si="19"/>
        <v>0</v>
      </c>
      <c r="Q100" s="138"/>
    </row>
    <row r="101" spans="1:17" x14ac:dyDescent="0.25">
      <c r="A101" s="133">
        <v>96</v>
      </c>
      <c r="B101" s="138">
        <v>0.33333333333327886</v>
      </c>
      <c r="C101" s="138">
        <f t="shared" si="30"/>
        <v>75.333333333333343</v>
      </c>
      <c r="D101" s="138">
        <f t="shared" ca="1" si="29"/>
        <v>0</v>
      </c>
      <c r="E101" s="138">
        <v>0.10000000000001563</v>
      </c>
      <c r="F101" s="138">
        <f t="shared" ca="1" si="22"/>
        <v>75.433333333333366</v>
      </c>
      <c r="G101" s="138" t="str">
        <f t="shared" ca="1" si="23"/>
        <v>S1</v>
      </c>
      <c r="H101" s="139">
        <f t="shared" ca="1" si="24"/>
        <v>0.10000000000001563</v>
      </c>
      <c r="I101" s="140" t="str">
        <f t="shared" ca="1" si="25"/>
        <v>IDLE</v>
      </c>
      <c r="J101" s="138">
        <f t="shared" ca="1" si="26"/>
        <v>75.433333333333366</v>
      </c>
      <c r="K101" s="138">
        <f t="shared" ca="1" si="27"/>
        <v>74.550000000000082</v>
      </c>
      <c r="L101" s="138">
        <f t="shared" ca="1" si="28"/>
        <v>0.10000000000001563</v>
      </c>
      <c r="M101" s="147">
        <f t="shared" ca="1" si="20"/>
        <v>0.10000000000001563</v>
      </c>
      <c r="N101" s="148">
        <f t="shared" ca="1" si="21"/>
        <v>0</v>
      </c>
      <c r="O101" s="138">
        <f t="shared" ref="O101:O132" ca="1" si="31">IF(AND(D101&gt;0,G101="S1"),D101,0)</f>
        <v>0</v>
      </c>
      <c r="P101" s="138">
        <f t="shared" ref="P101:P132" ca="1" si="32">IF(AND(D101&gt;0,G101="S2"),D101,0)</f>
        <v>0</v>
      </c>
      <c r="Q101" s="138"/>
    </row>
    <row r="102" spans="1:17" x14ac:dyDescent="0.25">
      <c r="A102" s="133">
        <v>97</v>
      </c>
      <c r="B102" s="138">
        <v>3.3333333333311899E-2</v>
      </c>
      <c r="C102" s="138">
        <f t="shared" si="30"/>
        <v>75.36666666666666</v>
      </c>
      <c r="D102" s="138">
        <f t="shared" ca="1" si="29"/>
        <v>0</v>
      </c>
      <c r="E102" s="138">
        <v>8.3333333333319715E-2</v>
      </c>
      <c r="F102" s="138">
        <f t="shared" ca="1" si="22"/>
        <v>75.449999999999974</v>
      </c>
      <c r="G102" s="138" t="str">
        <f t="shared" ca="1" si="23"/>
        <v>S1</v>
      </c>
      <c r="H102" s="139">
        <f t="shared" ca="1" si="24"/>
        <v>8.3333333333319715E-2</v>
      </c>
      <c r="I102" s="140" t="str">
        <f t="shared" ca="1" si="25"/>
        <v>IDLE</v>
      </c>
      <c r="J102" s="138">
        <f t="shared" ca="1" si="26"/>
        <v>75.449999999999974</v>
      </c>
      <c r="K102" s="138">
        <f t="shared" ca="1" si="27"/>
        <v>74.550000000000082</v>
      </c>
      <c r="L102" s="138">
        <f t="shared" ca="1" si="28"/>
        <v>8.3333333333319715E-2</v>
      </c>
      <c r="M102" s="147">
        <f t="shared" ref="M102:M133" ca="1" si="33">IF(H102="IDLE",0,H102)</f>
        <v>8.3333333333319715E-2</v>
      </c>
      <c r="N102" s="148">
        <f t="shared" ref="N102:N133" ca="1" si="34">IF(I102="IDLE",0,I102)</f>
        <v>0</v>
      </c>
      <c r="O102" s="138">
        <f t="shared" ca="1" si="31"/>
        <v>0</v>
      </c>
      <c r="P102" s="138">
        <f t="shared" ca="1" si="32"/>
        <v>0</v>
      </c>
      <c r="Q102" s="138"/>
    </row>
    <row r="103" spans="1:17" x14ac:dyDescent="0.25">
      <c r="A103" s="133">
        <v>98</v>
      </c>
      <c r="B103" s="138">
        <v>4.999999999992788E-2</v>
      </c>
      <c r="C103" s="138">
        <f t="shared" si="30"/>
        <v>75.416666666666586</v>
      </c>
      <c r="D103" s="138">
        <f t="shared" ca="1" si="29"/>
        <v>0</v>
      </c>
      <c r="E103" s="138">
        <v>5.0000000000007816E-2</v>
      </c>
      <c r="F103" s="138">
        <f t="shared" ca="1" si="22"/>
        <v>75.466666666666598</v>
      </c>
      <c r="G103" s="138" t="str">
        <f t="shared" ca="1" si="23"/>
        <v>S1</v>
      </c>
      <c r="H103" s="139">
        <f t="shared" ca="1" si="24"/>
        <v>5.0000000000007816E-2</v>
      </c>
      <c r="I103" s="140" t="str">
        <f t="shared" ca="1" si="25"/>
        <v>IDLE</v>
      </c>
      <c r="J103" s="138">
        <f t="shared" ca="1" si="26"/>
        <v>75.466666666666598</v>
      </c>
      <c r="K103" s="138">
        <f t="shared" ca="1" si="27"/>
        <v>74.550000000000082</v>
      </c>
      <c r="L103" s="138">
        <f t="shared" ca="1" si="28"/>
        <v>5.0000000000007816E-2</v>
      </c>
      <c r="M103" s="147">
        <f t="shared" ca="1" si="33"/>
        <v>5.0000000000007816E-2</v>
      </c>
      <c r="N103" s="148">
        <f t="shared" ca="1" si="34"/>
        <v>0</v>
      </c>
      <c r="O103" s="138">
        <f t="shared" ca="1" si="31"/>
        <v>0</v>
      </c>
      <c r="P103" s="138">
        <f t="shared" ca="1" si="32"/>
        <v>0</v>
      </c>
      <c r="Q103" s="138"/>
    </row>
    <row r="104" spans="1:17" x14ac:dyDescent="0.25">
      <c r="A104" s="133">
        <v>99</v>
      </c>
      <c r="B104" s="138">
        <v>0.25000000000011902</v>
      </c>
      <c r="C104" s="138">
        <f t="shared" si="30"/>
        <v>75.6666666666667</v>
      </c>
      <c r="D104" s="138">
        <f t="shared" ca="1" si="29"/>
        <v>0</v>
      </c>
      <c r="E104" s="138">
        <v>0.13333333333324759</v>
      </c>
      <c r="F104" s="138">
        <f t="shared" ca="1" si="22"/>
        <v>75.799999999999955</v>
      </c>
      <c r="G104" s="138" t="str">
        <f t="shared" ca="1" si="23"/>
        <v>S1</v>
      </c>
      <c r="H104" s="139">
        <f t="shared" ca="1" si="24"/>
        <v>0.13333333333324759</v>
      </c>
      <c r="I104" s="140" t="str">
        <f t="shared" ca="1" si="25"/>
        <v>IDLE</v>
      </c>
      <c r="J104" s="138">
        <f t="shared" ca="1" si="26"/>
        <v>75.799999999999955</v>
      </c>
      <c r="K104" s="138">
        <f t="shared" ca="1" si="27"/>
        <v>74.550000000000082</v>
      </c>
      <c r="L104" s="138">
        <f t="shared" ca="1" si="28"/>
        <v>0.13333333333324759</v>
      </c>
      <c r="M104" s="147">
        <f t="shared" ca="1" si="33"/>
        <v>0.13333333333324759</v>
      </c>
      <c r="N104" s="148">
        <f t="shared" ca="1" si="34"/>
        <v>0</v>
      </c>
      <c r="O104" s="138">
        <f t="shared" ca="1" si="31"/>
        <v>0</v>
      </c>
      <c r="P104" s="138">
        <f t="shared" ca="1" si="32"/>
        <v>0</v>
      </c>
      <c r="Q104" s="138"/>
    </row>
    <row r="105" spans="1:17" x14ac:dyDescent="0.25">
      <c r="A105" s="133">
        <v>100</v>
      </c>
      <c r="B105" s="138">
        <v>4.999999999992788E-2</v>
      </c>
      <c r="C105" s="138">
        <f t="shared" si="30"/>
        <v>75.716666666666626</v>
      </c>
      <c r="D105" s="138">
        <f t="shared" ca="1" si="29"/>
        <v>0</v>
      </c>
      <c r="E105" s="138">
        <v>0.18333333333333535</v>
      </c>
      <c r="F105" s="138">
        <f t="shared" ca="1" si="22"/>
        <v>75.899999999999963</v>
      </c>
      <c r="G105" s="138" t="str">
        <f t="shared" ca="1" si="23"/>
        <v>S2</v>
      </c>
      <c r="H105" s="139" t="str">
        <f t="shared" ca="1" si="24"/>
        <v>IDLE</v>
      </c>
      <c r="I105" s="140">
        <f t="shared" ca="1" si="25"/>
        <v>0.18333333333333535</v>
      </c>
      <c r="J105" s="138">
        <f t="shared" ca="1" si="26"/>
        <v>75.799999999999955</v>
      </c>
      <c r="K105" s="138">
        <f t="shared" ca="1" si="27"/>
        <v>75.899999999999963</v>
      </c>
      <c r="L105" s="138">
        <f t="shared" ca="1" si="28"/>
        <v>0.18333333333333535</v>
      </c>
      <c r="M105" s="147">
        <f t="shared" ca="1" si="33"/>
        <v>0</v>
      </c>
      <c r="N105" s="148">
        <f t="shared" ca="1" si="34"/>
        <v>0.18333333333333535</v>
      </c>
      <c r="O105" s="138">
        <f t="shared" ca="1" si="31"/>
        <v>0</v>
      </c>
      <c r="P105" s="138">
        <f t="shared" ca="1" si="32"/>
        <v>0</v>
      </c>
      <c r="Q105" s="138"/>
    </row>
    <row r="106" spans="1:17" x14ac:dyDescent="0.25">
      <c r="A106" s="133">
        <v>101</v>
      </c>
      <c r="B106" s="138">
        <v>0.3000000000000469</v>
      </c>
      <c r="C106" s="138">
        <f t="shared" si="30"/>
        <v>76.01666666666668</v>
      </c>
      <c r="D106" s="138">
        <f t="shared" ca="1" si="29"/>
        <v>0</v>
      </c>
      <c r="E106" s="138">
        <v>0.25000000000003908</v>
      </c>
      <c r="F106" s="138">
        <f t="shared" ca="1" si="22"/>
        <v>76.266666666666723</v>
      </c>
      <c r="G106" s="138" t="str">
        <f t="shared" ca="1" si="23"/>
        <v>S1</v>
      </c>
      <c r="H106" s="139">
        <f t="shared" ca="1" si="24"/>
        <v>0.25000000000003908</v>
      </c>
      <c r="I106" s="140" t="str">
        <f t="shared" ca="1" si="25"/>
        <v>IDLE</v>
      </c>
      <c r="J106" s="138">
        <f t="shared" ca="1" si="26"/>
        <v>76.266666666666723</v>
      </c>
      <c r="K106" s="138">
        <f t="shared" ca="1" si="27"/>
        <v>75.899999999999963</v>
      </c>
      <c r="L106" s="138">
        <f t="shared" ca="1" si="28"/>
        <v>0.25000000000003908</v>
      </c>
      <c r="M106" s="147">
        <f t="shared" ca="1" si="33"/>
        <v>0.25000000000003908</v>
      </c>
      <c r="N106" s="148">
        <f t="shared" ca="1" si="34"/>
        <v>0</v>
      </c>
      <c r="O106" s="138">
        <f t="shared" ca="1" si="31"/>
        <v>0</v>
      </c>
      <c r="P106" s="138">
        <f t="shared" ca="1" si="32"/>
        <v>0</v>
      </c>
      <c r="Q106" s="138"/>
    </row>
    <row r="107" spans="1:17" x14ac:dyDescent="0.25">
      <c r="A107" s="133">
        <v>102</v>
      </c>
      <c r="B107" s="138">
        <v>6.6666666666623797E-2</v>
      </c>
      <c r="C107" s="138">
        <f t="shared" si="30"/>
        <v>76.0833333333333</v>
      </c>
      <c r="D107" s="138">
        <f t="shared" ca="1" si="29"/>
        <v>0</v>
      </c>
      <c r="E107" s="138">
        <v>0.18333333333333535</v>
      </c>
      <c r="F107" s="138">
        <f t="shared" ca="1" si="22"/>
        <v>76.266666666666637</v>
      </c>
      <c r="G107" s="138" t="str">
        <f t="shared" ca="1" si="23"/>
        <v>S2</v>
      </c>
      <c r="H107" s="139" t="str">
        <f t="shared" ca="1" si="24"/>
        <v>IDLE</v>
      </c>
      <c r="I107" s="140">
        <f t="shared" ca="1" si="25"/>
        <v>0.18333333333333535</v>
      </c>
      <c r="J107" s="138">
        <f t="shared" ca="1" si="26"/>
        <v>76.266666666666723</v>
      </c>
      <c r="K107" s="138">
        <f t="shared" ca="1" si="27"/>
        <v>76.266666666666637</v>
      </c>
      <c r="L107" s="138">
        <f t="shared" ca="1" si="28"/>
        <v>0.18333333333333535</v>
      </c>
      <c r="M107" s="147">
        <f t="shared" ca="1" si="33"/>
        <v>0</v>
      </c>
      <c r="N107" s="148">
        <f t="shared" ca="1" si="34"/>
        <v>0.18333333333333535</v>
      </c>
      <c r="O107" s="138">
        <f t="shared" ca="1" si="31"/>
        <v>0</v>
      </c>
      <c r="P107" s="138">
        <f t="shared" ca="1" si="32"/>
        <v>0</v>
      </c>
      <c r="Q107" s="138"/>
    </row>
    <row r="108" spans="1:17" x14ac:dyDescent="0.25">
      <c r="A108" s="133">
        <v>103</v>
      </c>
      <c r="B108" s="138">
        <v>0.21666666666672718</v>
      </c>
      <c r="C108" s="138">
        <f t="shared" si="30"/>
        <v>76.300000000000026</v>
      </c>
      <c r="D108" s="138">
        <f t="shared" ca="1" si="29"/>
        <v>0</v>
      </c>
      <c r="E108" s="138">
        <v>0.3000000000000469</v>
      </c>
      <c r="F108" s="138">
        <f t="shared" ca="1" si="22"/>
        <v>76.60000000000008</v>
      </c>
      <c r="G108" s="138" t="str">
        <f t="shared" ca="1" si="23"/>
        <v>S2</v>
      </c>
      <c r="H108" s="139" t="str">
        <f t="shared" ca="1" si="24"/>
        <v>IDLE</v>
      </c>
      <c r="I108" s="140">
        <f t="shared" ca="1" si="25"/>
        <v>0.3000000000000469</v>
      </c>
      <c r="J108" s="138">
        <f t="shared" ca="1" si="26"/>
        <v>76.266666666666723</v>
      </c>
      <c r="K108" s="138">
        <f t="shared" ca="1" si="27"/>
        <v>76.60000000000008</v>
      </c>
      <c r="L108" s="138">
        <f t="shared" ca="1" si="28"/>
        <v>0.3000000000000469</v>
      </c>
      <c r="M108" s="147">
        <f t="shared" ca="1" si="33"/>
        <v>0</v>
      </c>
      <c r="N108" s="148">
        <f t="shared" ca="1" si="34"/>
        <v>0.3000000000000469</v>
      </c>
      <c r="O108" s="138">
        <f t="shared" ca="1" si="31"/>
        <v>0</v>
      </c>
      <c r="P108" s="138">
        <f t="shared" ca="1" si="32"/>
        <v>0</v>
      </c>
      <c r="Q108" s="138"/>
    </row>
    <row r="109" spans="1:17" x14ac:dyDescent="0.25">
      <c r="A109" s="133">
        <v>104</v>
      </c>
      <c r="B109" s="138">
        <v>0.8833333333332849</v>
      </c>
      <c r="C109" s="138">
        <f t="shared" si="30"/>
        <v>77.183333333333309</v>
      </c>
      <c r="D109" s="138">
        <f t="shared" ca="1" si="29"/>
        <v>0</v>
      </c>
      <c r="E109" s="138">
        <v>0.19999999999995133</v>
      </c>
      <c r="F109" s="138">
        <f t="shared" ca="1" si="22"/>
        <v>77.383333333333255</v>
      </c>
      <c r="G109" s="138" t="str">
        <f t="shared" ca="1" si="23"/>
        <v>S2</v>
      </c>
      <c r="H109" s="139" t="str">
        <f t="shared" ca="1" si="24"/>
        <v>IDLE</v>
      </c>
      <c r="I109" s="140">
        <f t="shared" ca="1" si="25"/>
        <v>0.19999999999995133</v>
      </c>
      <c r="J109" s="138">
        <f t="shared" ca="1" si="26"/>
        <v>76.266666666666723</v>
      </c>
      <c r="K109" s="138">
        <f t="shared" ca="1" si="27"/>
        <v>77.383333333333255</v>
      </c>
      <c r="L109" s="138">
        <f t="shared" ca="1" si="28"/>
        <v>0.19999999999995133</v>
      </c>
      <c r="M109" s="147">
        <f t="shared" ca="1" si="33"/>
        <v>0</v>
      </c>
      <c r="N109" s="148">
        <f t="shared" ca="1" si="34"/>
        <v>0.19999999999995133</v>
      </c>
      <c r="O109" s="138">
        <f t="shared" ca="1" si="31"/>
        <v>0</v>
      </c>
      <c r="P109" s="138">
        <f t="shared" ca="1" si="32"/>
        <v>0</v>
      </c>
      <c r="Q109" s="138"/>
    </row>
    <row r="110" spans="1:17" x14ac:dyDescent="0.25">
      <c r="A110" s="133">
        <v>105</v>
      </c>
      <c r="B110" s="138">
        <v>4.9833333333333663</v>
      </c>
      <c r="C110" s="138">
        <f t="shared" si="30"/>
        <v>82.166666666666671</v>
      </c>
      <c r="D110" s="138">
        <f t="shared" ca="1" si="29"/>
        <v>0</v>
      </c>
      <c r="E110" s="138">
        <v>0.14999999999994351</v>
      </c>
      <c r="F110" s="138">
        <f t="shared" ca="1" si="22"/>
        <v>82.31666666666662</v>
      </c>
      <c r="G110" s="138" t="str">
        <f t="shared" ca="1" si="23"/>
        <v>S1</v>
      </c>
      <c r="H110" s="139">
        <f t="shared" ca="1" si="24"/>
        <v>0.14999999999994351</v>
      </c>
      <c r="I110" s="140" t="str">
        <f t="shared" ca="1" si="25"/>
        <v>IDLE</v>
      </c>
      <c r="J110" s="138">
        <f t="shared" ca="1" si="26"/>
        <v>82.31666666666662</v>
      </c>
      <c r="K110" s="138">
        <f t="shared" ca="1" si="27"/>
        <v>77.383333333333255</v>
      </c>
      <c r="L110" s="138">
        <f t="shared" ca="1" si="28"/>
        <v>0.14999999999994351</v>
      </c>
      <c r="M110" s="147">
        <f t="shared" ca="1" si="33"/>
        <v>0.14999999999994351</v>
      </c>
      <c r="N110" s="148">
        <f t="shared" ca="1" si="34"/>
        <v>0</v>
      </c>
      <c r="O110" s="138">
        <f t="shared" ca="1" si="31"/>
        <v>0</v>
      </c>
      <c r="P110" s="138">
        <f t="shared" ca="1" si="32"/>
        <v>0</v>
      </c>
      <c r="Q110" s="138"/>
    </row>
    <row r="111" spans="1:17" x14ac:dyDescent="0.25">
      <c r="A111" s="133">
        <v>106</v>
      </c>
      <c r="B111" s="138">
        <v>0.21666666666664725</v>
      </c>
      <c r="C111" s="138">
        <f t="shared" si="30"/>
        <v>82.383333333333326</v>
      </c>
      <c r="D111" s="138">
        <f t="shared" ca="1" si="29"/>
        <v>0</v>
      </c>
      <c r="E111" s="138">
        <v>0.24999999999995914</v>
      </c>
      <c r="F111" s="138">
        <f t="shared" ca="1" si="22"/>
        <v>82.633333333333283</v>
      </c>
      <c r="G111" s="138" t="str">
        <f t="shared" ca="1" si="23"/>
        <v>S1</v>
      </c>
      <c r="H111" s="139">
        <f t="shared" ca="1" si="24"/>
        <v>0.24999999999995914</v>
      </c>
      <c r="I111" s="140" t="str">
        <f t="shared" ca="1" si="25"/>
        <v>IDLE</v>
      </c>
      <c r="J111" s="138">
        <f t="shared" ca="1" si="26"/>
        <v>82.633333333333283</v>
      </c>
      <c r="K111" s="138">
        <f t="shared" ca="1" si="27"/>
        <v>77.383333333333255</v>
      </c>
      <c r="L111" s="138">
        <f t="shared" ca="1" si="28"/>
        <v>0.24999999999995914</v>
      </c>
      <c r="M111" s="147">
        <f t="shared" ca="1" si="33"/>
        <v>0.24999999999995914</v>
      </c>
      <c r="N111" s="148">
        <f t="shared" ca="1" si="34"/>
        <v>0</v>
      </c>
      <c r="O111" s="138">
        <f t="shared" ca="1" si="31"/>
        <v>0</v>
      </c>
      <c r="P111" s="138">
        <f t="shared" ca="1" si="32"/>
        <v>0</v>
      </c>
      <c r="Q111" s="138"/>
    </row>
    <row r="112" spans="1:17" x14ac:dyDescent="0.25">
      <c r="A112" s="133">
        <v>107</v>
      </c>
      <c r="B112" s="138">
        <v>0.28333333333327104</v>
      </c>
      <c r="C112" s="138">
        <f t="shared" si="30"/>
        <v>82.6666666666666</v>
      </c>
      <c r="D112" s="138">
        <f t="shared" ca="1" si="29"/>
        <v>0</v>
      </c>
      <c r="E112" s="138">
        <v>0.266666666666735</v>
      </c>
      <c r="F112" s="138">
        <f t="shared" ca="1" si="22"/>
        <v>82.933333333333337</v>
      </c>
      <c r="G112" s="138" t="str">
        <f t="shared" ca="1" si="23"/>
        <v>S2</v>
      </c>
      <c r="H112" s="139" t="str">
        <f t="shared" ca="1" si="24"/>
        <v>IDLE</v>
      </c>
      <c r="I112" s="140">
        <f t="shared" ca="1" si="25"/>
        <v>0.266666666666735</v>
      </c>
      <c r="J112" s="138">
        <f t="shared" ca="1" si="26"/>
        <v>82.633333333333283</v>
      </c>
      <c r="K112" s="138">
        <f t="shared" ca="1" si="27"/>
        <v>82.933333333333337</v>
      </c>
      <c r="L112" s="138">
        <f t="shared" ca="1" si="28"/>
        <v>0.266666666666735</v>
      </c>
      <c r="M112" s="147">
        <f t="shared" ca="1" si="33"/>
        <v>0</v>
      </c>
      <c r="N112" s="148">
        <f t="shared" ca="1" si="34"/>
        <v>0.266666666666735</v>
      </c>
      <c r="O112" s="138">
        <f t="shared" ca="1" si="31"/>
        <v>0</v>
      </c>
      <c r="P112" s="138">
        <f t="shared" ca="1" si="32"/>
        <v>0</v>
      </c>
      <c r="Q112" s="138"/>
    </row>
    <row r="113" spans="1:17" x14ac:dyDescent="0.25">
      <c r="A113" s="133">
        <v>108</v>
      </c>
      <c r="B113" s="138">
        <v>0.25000000000003908</v>
      </c>
      <c r="C113" s="138">
        <f t="shared" si="30"/>
        <v>82.916666666666643</v>
      </c>
      <c r="D113" s="138">
        <f t="shared" ca="1" si="29"/>
        <v>0</v>
      </c>
      <c r="E113" s="138">
        <v>0.41666666666667851</v>
      </c>
      <c r="F113" s="138">
        <f t="shared" ca="1" si="22"/>
        <v>83.333333333333314</v>
      </c>
      <c r="G113" s="138" t="str">
        <f t="shared" ca="1" si="23"/>
        <v>S1</v>
      </c>
      <c r="H113" s="139">
        <f t="shared" ca="1" si="24"/>
        <v>0.41666666666667851</v>
      </c>
      <c r="I113" s="140" t="str">
        <f t="shared" ca="1" si="25"/>
        <v>IDLE</v>
      </c>
      <c r="J113" s="138">
        <f t="shared" ca="1" si="26"/>
        <v>83.333333333333314</v>
      </c>
      <c r="K113" s="138">
        <f t="shared" ca="1" si="27"/>
        <v>82.933333333333337</v>
      </c>
      <c r="L113" s="138">
        <f t="shared" ca="1" si="28"/>
        <v>0.41666666666667851</v>
      </c>
      <c r="M113" s="147">
        <f t="shared" ca="1" si="33"/>
        <v>0.41666666666667851</v>
      </c>
      <c r="N113" s="148">
        <f t="shared" ca="1" si="34"/>
        <v>0</v>
      </c>
      <c r="O113" s="138">
        <f t="shared" ca="1" si="31"/>
        <v>0</v>
      </c>
      <c r="P113" s="138">
        <f t="shared" ca="1" si="32"/>
        <v>0</v>
      </c>
      <c r="Q113" s="138"/>
    </row>
    <row r="114" spans="1:17" x14ac:dyDescent="0.25">
      <c r="A114" s="133">
        <v>109</v>
      </c>
      <c r="B114" s="138">
        <v>0.33333333333335879</v>
      </c>
      <c r="C114" s="138">
        <f t="shared" si="30"/>
        <v>83.25</v>
      </c>
      <c r="D114" s="138">
        <f t="shared" ca="1" si="29"/>
        <v>0</v>
      </c>
      <c r="E114" s="138">
        <v>0.20000000000003126</v>
      </c>
      <c r="F114" s="138">
        <f t="shared" ca="1" si="22"/>
        <v>83.450000000000031</v>
      </c>
      <c r="G114" s="138" t="str">
        <f t="shared" ca="1" si="23"/>
        <v>S2</v>
      </c>
      <c r="H114" s="139" t="str">
        <f t="shared" ca="1" si="24"/>
        <v>IDLE</v>
      </c>
      <c r="I114" s="140">
        <f t="shared" ca="1" si="25"/>
        <v>0.20000000000003126</v>
      </c>
      <c r="J114" s="138">
        <f t="shared" ca="1" si="26"/>
        <v>83.333333333333314</v>
      </c>
      <c r="K114" s="138">
        <f t="shared" ca="1" si="27"/>
        <v>83.450000000000031</v>
      </c>
      <c r="L114" s="138">
        <f t="shared" ca="1" si="28"/>
        <v>0.20000000000003126</v>
      </c>
      <c r="M114" s="147">
        <f t="shared" ca="1" si="33"/>
        <v>0</v>
      </c>
      <c r="N114" s="148">
        <f t="shared" ca="1" si="34"/>
        <v>0.20000000000003126</v>
      </c>
      <c r="O114" s="138">
        <f t="shared" ca="1" si="31"/>
        <v>0</v>
      </c>
      <c r="P114" s="138">
        <f t="shared" ca="1" si="32"/>
        <v>0</v>
      </c>
      <c r="Q114" s="138"/>
    </row>
    <row r="115" spans="1:17" x14ac:dyDescent="0.25">
      <c r="A115" s="133">
        <v>110</v>
      </c>
      <c r="B115" s="138">
        <v>8.3333333333319715E-2</v>
      </c>
      <c r="C115" s="138">
        <f t="shared" si="30"/>
        <v>83.333333333333314</v>
      </c>
      <c r="D115" s="138">
        <f t="shared" ca="1" si="29"/>
        <v>0</v>
      </c>
      <c r="E115" s="138">
        <v>0.45000000000007034</v>
      </c>
      <c r="F115" s="138">
        <f t="shared" ca="1" si="22"/>
        <v>83.783333333333388</v>
      </c>
      <c r="G115" s="138" t="str">
        <f t="shared" ca="1" si="23"/>
        <v>S1</v>
      </c>
      <c r="H115" s="139">
        <f t="shared" ca="1" si="24"/>
        <v>0.45000000000007034</v>
      </c>
      <c r="I115" s="140" t="str">
        <f t="shared" ca="1" si="25"/>
        <v>IDLE</v>
      </c>
      <c r="J115" s="138">
        <f t="shared" ca="1" si="26"/>
        <v>83.783333333333388</v>
      </c>
      <c r="K115" s="138">
        <f t="shared" ca="1" si="27"/>
        <v>83.450000000000031</v>
      </c>
      <c r="L115" s="138">
        <f t="shared" ca="1" si="28"/>
        <v>0.45000000000007034</v>
      </c>
      <c r="M115" s="147">
        <f t="shared" ca="1" si="33"/>
        <v>0.45000000000007034</v>
      </c>
      <c r="N115" s="148">
        <f t="shared" ca="1" si="34"/>
        <v>0</v>
      </c>
      <c r="O115" s="138">
        <f t="shared" ca="1" si="31"/>
        <v>0</v>
      </c>
      <c r="P115" s="138">
        <f t="shared" ca="1" si="32"/>
        <v>0</v>
      </c>
      <c r="Q115" s="138"/>
    </row>
    <row r="116" spans="1:17" x14ac:dyDescent="0.25">
      <c r="A116" s="133">
        <v>111</v>
      </c>
      <c r="B116" s="138">
        <v>3.3333333333311899E-2</v>
      </c>
      <c r="C116" s="138">
        <f t="shared" si="30"/>
        <v>83.366666666666632</v>
      </c>
      <c r="D116" s="138">
        <f t="shared" ca="1" si="29"/>
        <v>0</v>
      </c>
      <c r="E116" s="138">
        <v>0.46666666666660639</v>
      </c>
      <c r="F116" s="138">
        <f t="shared" ca="1" si="22"/>
        <v>83.833333333333243</v>
      </c>
      <c r="G116" s="138" t="str">
        <f t="shared" ca="1" si="23"/>
        <v>S2</v>
      </c>
      <c r="H116" s="139" t="str">
        <f t="shared" ca="1" si="24"/>
        <v>IDLE</v>
      </c>
      <c r="I116" s="140">
        <f t="shared" ca="1" si="25"/>
        <v>0.46666666666660639</v>
      </c>
      <c r="J116" s="138">
        <f t="shared" ca="1" si="26"/>
        <v>83.783333333333388</v>
      </c>
      <c r="K116" s="138">
        <f t="shared" ca="1" si="27"/>
        <v>83.833333333333243</v>
      </c>
      <c r="L116" s="138">
        <f t="shared" ca="1" si="28"/>
        <v>0.46666666666660639</v>
      </c>
      <c r="M116" s="147">
        <f t="shared" ca="1" si="33"/>
        <v>0</v>
      </c>
      <c r="N116" s="148">
        <f t="shared" ca="1" si="34"/>
        <v>0.46666666666660639</v>
      </c>
      <c r="O116" s="138">
        <f t="shared" ca="1" si="31"/>
        <v>0</v>
      </c>
      <c r="P116" s="138">
        <f t="shared" ca="1" si="32"/>
        <v>0</v>
      </c>
      <c r="Q116" s="138"/>
    </row>
    <row r="117" spans="1:17" x14ac:dyDescent="0.25">
      <c r="A117" s="133">
        <v>112</v>
      </c>
      <c r="B117" s="138">
        <v>0.36666666666675063</v>
      </c>
      <c r="C117" s="138">
        <f t="shared" si="30"/>
        <v>83.733333333333377</v>
      </c>
      <c r="D117" s="138">
        <f t="shared" ca="1" si="29"/>
        <v>5.0000000000011369E-2</v>
      </c>
      <c r="E117" s="138">
        <v>0.60000000000001386</v>
      </c>
      <c r="F117" s="138">
        <f t="shared" ca="1" si="22"/>
        <v>84.383333333333397</v>
      </c>
      <c r="G117" s="138" t="str">
        <f t="shared" ca="1" si="23"/>
        <v>S2</v>
      </c>
      <c r="H117" s="139" t="str">
        <f t="shared" ca="1" si="24"/>
        <v>IDLE</v>
      </c>
      <c r="I117" s="140">
        <f t="shared" ca="1" si="25"/>
        <v>0.60000000000001386</v>
      </c>
      <c r="J117" s="138">
        <f t="shared" ca="1" si="26"/>
        <v>83.783333333333388</v>
      </c>
      <c r="K117" s="138">
        <f t="shared" ca="1" si="27"/>
        <v>84.333333333333385</v>
      </c>
      <c r="L117" s="138">
        <f t="shared" ca="1" si="28"/>
        <v>0.65000000000002522</v>
      </c>
      <c r="M117" s="147">
        <f t="shared" ca="1" si="33"/>
        <v>0</v>
      </c>
      <c r="N117" s="148">
        <f t="shared" ca="1" si="34"/>
        <v>0.60000000000001386</v>
      </c>
      <c r="O117" s="138">
        <f t="shared" ca="1" si="31"/>
        <v>0</v>
      </c>
      <c r="P117" s="138">
        <f t="shared" ca="1" si="32"/>
        <v>5.0000000000011369E-2</v>
      </c>
      <c r="Q117" s="138"/>
    </row>
    <row r="118" spans="1:17" x14ac:dyDescent="0.25">
      <c r="A118" s="133">
        <v>113</v>
      </c>
      <c r="B118" s="138">
        <v>2.0666666666666167</v>
      </c>
      <c r="C118" s="138">
        <f t="shared" si="30"/>
        <v>85.8</v>
      </c>
      <c r="D118" s="138">
        <f t="shared" ca="1" si="29"/>
        <v>0</v>
      </c>
      <c r="E118" s="138">
        <v>0.35000000000005471</v>
      </c>
      <c r="F118" s="138">
        <f t="shared" ca="1" si="22"/>
        <v>86.150000000000048</v>
      </c>
      <c r="G118" s="138" t="str">
        <f t="shared" ca="1" si="23"/>
        <v>S1</v>
      </c>
      <c r="H118" s="139">
        <f t="shared" ca="1" si="24"/>
        <v>0.35000000000005471</v>
      </c>
      <c r="I118" s="140" t="str">
        <f t="shared" ca="1" si="25"/>
        <v>IDLE</v>
      </c>
      <c r="J118" s="138">
        <f t="shared" ca="1" si="26"/>
        <v>86.150000000000048</v>
      </c>
      <c r="K118" s="138">
        <f t="shared" ca="1" si="27"/>
        <v>84.333333333333385</v>
      </c>
      <c r="L118" s="138">
        <f t="shared" ca="1" si="28"/>
        <v>0.35000000000005471</v>
      </c>
      <c r="M118" s="147">
        <f t="shared" ca="1" si="33"/>
        <v>0.35000000000005471</v>
      </c>
      <c r="N118" s="148">
        <f t="shared" ca="1" si="34"/>
        <v>0</v>
      </c>
      <c r="O118" s="138">
        <f t="shared" ca="1" si="31"/>
        <v>0</v>
      </c>
      <c r="P118" s="138">
        <f t="shared" ca="1" si="32"/>
        <v>0</v>
      </c>
      <c r="Q118" s="138"/>
    </row>
    <row r="119" spans="1:17" x14ac:dyDescent="0.25">
      <c r="A119" s="133">
        <v>114</v>
      </c>
      <c r="B119" s="138">
        <v>0.91666666666667673</v>
      </c>
      <c r="C119" s="138">
        <f t="shared" si="30"/>
        <v>86.716666666666669</v>
      </c>
      <c r="D119" s="138">
        <f t="shared" ca="1" si="29"/>
        <v>0</v>
      </c>
      <c r="E119" s="138">
        <v>0.16666666666655949</v>
      </c>
      <c r="F119" s="138">
        <f t="shared" ca="1" si="22"/>
        <v>86.883333333333226</v>
      </c>
      <c r="G119" s="138" t="str">
        <f t="shared" ca="1" si="23"/>
        <v>S2</v>
      </c>
      <c r="H119" s="139" t="str">
        <f t="shared" ca="1" si="24"/>
        <v>IDLE</v>
      </c>
      <c r="I119" s="140">
        <f t="shared" ca="1" si="25"/>
        <v>0.16666666666655949</v>
      </c>
      <c r="J119" s="138">
        <f t="shared" ca="1" si="26"/>
        <v>86.150000000000048</v>
      </c>
      <c r="K119" s="138">
        <f t="shared" ca="1" si="27"/>
        <v>86.883333333333226</v>
      </c>
      <c r="L119" s="138">
        <f t="shared" ca="1" si="28"/>
        <v>0.16666666666655949</v>
      </c>
      <c r="M119" s="147">
        <f t="shared" ca="1" si="33"/>
        <v>0</v>
      </c>
      <c r="N119" s="148">
        <f t="shared" ca="1" si="34"/>
        <v>0.16666666666655949</v>
      </c>
      <c r="O119" s="138">
        <f t="shared" ca="1" si="31"/>
        <v>0</v>
      </c>
      <c r="P119" s="138">
        <f t="shared" ca="1" si="32"/>
        <v>0</v>
      </c>
      <c r="Q119" s="138"/>
    </row>
    <row r="120" spans="1:17" x14ac:dyDescent="0.25">
      <c r="A120" s="133">
        <v>115</v>
      </c>
      <c r="B120" s="138">
        <v>0.10000000000001563</v>
      </c>
      <c r="C120" s="138">
        <f t="shared" si="30"/>
        <v>86.816666666666691</v>
      </c>
      <c r="D120" s="138">
        <f t="shared" ca="1" si="29"/>
        <v>0</v>
      </c>
      <c r="E120" s="138">
        <v>0.29999999999996696</v>
      </c>
      <c r="F120" s="138">
        <f t="shared" ca="1" si="22"/>
        <v>87.11666666666666</v>
      </c>
      <c r="G120" s="138" t="str">
        <f t="shared" ca="1" si="23"/>
        <v>S1</v>
      </c>
      <c r="H120" s="139">
        <f t="shared" ca="1" si="24"/>
        <v>0.29999999999996696</v>
      </c>
      <c r="I120" s="140" t="str">
        <f t="shared" ca="1" si="25"/>
        <v>IDLE</v>
      </c>
      <c r="J120" s="138">
        <f t="shared" ca="1" si="26"/>
        <v>87.11666666666666</v>
      </c>
      <c r="K120" s="138">
        <f t="shared" ca="1" si="27"/>
        <v>86.883333333333226</v>
      </c>
      <c r="L120" s="138">
        <f t="shared" ca="1" si="28"/>
        <v>0.29999999999996696</v>
      </c>
      <c r="M120" s="147">
        <f t="shared" ca="1" si="33"/>
        <v>0.29999999999996696</v>
      </c>
      <c r="N120" s="148">
        <f t="shared" ca="1" si="34"/>
        <v>0</v>
      </c>
      <c r="O120" s="138">
        <f t="shared" ca="1" si="31"/>
        <v>0</v>
      </c>
      <c r="P120" s="138">
        <f t="shared" ca="1" si="32"/>
        <v>0</v>
      </c>
      <c r="Q120" s="138"/>
    </row>
    <row r="121" spans="1:17" x14ac:dyDescent="0.25">
      <c r="A121" s="133">
        <v>116</v>
      </c>
      <c r="B121" s="138">
        <v>0.849999999999973</v>
      </c>
      <c r="C121" s="138">
        <f t="shared" si="30"/>
        <v>87.666666666666657</v>
      </c>
      <c r="D121" s="138">
        <f t="shared" ca="1" si="29"/>
        <v>0</v>
      </c>
      <c r="E121" s="138">
        <v>0.31666666666666288</v>
      </c>
      <c r="F121" s="138">
        <f t="shared" ca="1" si="22"/>
        <v>87.98333333333332</v>
      </c>
      <c r="G121" s="138" t="str">
        <f t="shared" ca="1" si="23"/>
        <v>S2</v>
      </c>
      <c r="H121" s="139" t="str">
        <f t="shared" ca="1" si="24"/>
        <v>IDLE</v>
      </c>
      <c r="I121" s="140">
        <f t="shared" ca="1" si="25"/>
        <v>0.31666666666666288</v>
      </c>
      <c r="J121" s="138">
        <f t="shared" ca="1" si="26"/>
        <v>87.11666666666666</v>
      </c>
      <c r="K121" s="138">
        <f t="shared" ca="1" si="27"/>
        <v>87.98333333333332</v>
      </c>
      <c r="L121" s="138">
        <f t="shared" ca="1" si="28"/>
        <v>0.31666666666666288</v>
      </c>
      <c r="M121" s="147">
        <f t="shared" ca="1" si="33"/>
        <v>0</v>
      </c>
      <c r="N121" s="148">
        <f t="shared" ca="1" si="34"/>
        <v>0.31666666666666288</v>
      </c>
      <c r="O121" s="138">
        <f t="shared" ca="1" si="31"/>
        <v>0</v>
      </c>
      <c r="P121" s="138">
        <f t="shared" ca="1" si="32"/>
        <v>0</v>
      </c>
      <c r="Q121" s="138"/>
    </row>
    <row r="122" spans="1:17" x14ac:dyDescent="0.25">
      <c r="A122" s="133">
        <v>117</v>
      </c>
      <c r="B122" s="138">
        <v>0.10000000000001563</v>
      </c>
      <c r="C122" s="138">
        <f t="shared" si="30"/>
        <v>87.76666666666668</v>
      </c>
      <c r="D122" s="138">
        <f t="shared" ca="1" si="29"/>
        <v>0</v>
      </c>
      <c r="E122" s="138">
        <v>0.41666666666667851</v>
      </c>
      <c r="F122" s="138">
        <f t="shared" ca="1" si="22"/>
        <v>88.183333333333366</v>
      </c>
      <c r="G122" s="138" t="str">
        <f t="shared" ca="1" si="23"/>
        <v>S1</v>
      </c>
      <c r="H122" s="139">
        <f t="shared" ca="1" si="24"/>
        <v>0.41666666666667851</v>
      </c>
      <c r="I122" s="140" t="str">
        <f t="shared" ca="1" si="25"/>
        <v>IDLE</v>
      </c>
      <c r="J122" s="138">
        <f t="shared" ca="1" si="26"/>
        <v>88.183333333333366</v>
      </c>
      <c r="K122" s="138">
        <f t="shared" ca="1" si="27"/>
        <v>87.98333333333332</v>
      </c>
      <c r="L122" s="138">
        <f t="shared" ca="1" si="28"/>
        <v>0.41666666666667851</v>
      </c>
      <c r="M122" s="147">
        <f t="shared" ca="1" si="33"/>
        <v>0.41666666666667851</v>
      </c>
      <c r="N122" s="148">
        <f t="shared" ca="1" si="34"/>
        <v>0</v>
      </c>
      <c r="O122" s="138">
        <f t="shared" ca="1" si="31"/>
        <v>0</v>
      </c>
      <c r="P122" s="138">
        <f t="shared" ca="1" si="32"/>
        <v>0</v>
      </c>
      <c r="Q122" s="138"/>
    </row>
    <row r="123" spans="1:17" x14ac:dyDescent="0.25">
      <c r="A123" s="133">
        <v>118</v>
      </c>
      <c r="B123" s="138">
        <v>1.0166666666666924</v>
      </c>
      <c r="C123" s="138">
        <f t="shared" si="30"/>
        <v>88.783333333333374</v>
      </c>
      <c r="D123" s="138">
        <f t="shared" ca="1" si="29"/>
        <v>0</v>
      </c>
      <c r="E123" s="138">
        <v>0.266666666666735</v>
      </c>
      <c r="F123" s="138">
        <f t="shared" ca="1" si="22"/>
        <v>89.050000000000111</v>
      </c>
      <c r="G123" s="138" t="str">
        <f t="shared" ca="1" si="23"/>
        <v>S2</v>
      </c>
      <c r="H123" s="139" t="str">
        <f t="shared" ca="1" si="24"/>
        <v>IDLE</v>
      </c>
      <c r="I123" s="140">
        <f t="shared" ca="1" si="25"/>
        <v>0.266666666666735</v>
      </c>
      <c r="J123" s="138">
        <f t="shared" ca="1" si="26"/>
        <v>88.183333333333366</v>
      </c>
      <c r="K123" s="138">
        <f t="shared" ca="1" si="27"/>
        <v>89.050000000000111</v>
      </c>
      <c r="L123" s="138">
        <f t="shared" ca="1" si="28"/>
        <v>0.266666666666735</v>
      </c>
      <c r="M123" s="147">
        <f t="shared" ca="1" si="33"/>
        <v>0</v>
      </c>
      <c r="N123" s="148">
        <f t="shared" ca="1" si="34"/>
        <v>0.266666666666735</v>
      </c>
      <c r="O123" s="138">
        <f t="shared" ca="1" si="31"/>
        <v>0</v>
      </c>
      <c r="P123" s="138">
        <f t="shared" ca="1" si="32"/>
        <v>0</v>
      </c>
      <c r="Q123" s="138"/>
    </row>
    <row r="124" spans="1:17" x14ac:dyDescent="0.25">
      <c r="A124" s="133">
        <v>119</v>
      </c>
      <c r="B124" s="138">
        <v>0.16666666666663943</v>
      </c>
      <c r="C124" s="138">
        <f t="shared" si="30"/>
        <v>88.950000000000017</v>
      </c>
      <c r="D124" s="138">
        <f t="shared" ca="1" si="29"/>
        <v>0</v>
      </c>
      <c r="E124" s="138">
        <v>0.83333333333335702</v>
      </c>
      <c r="F124" s="138">
        <f t="shared" ca="1" si="22"/>
        <v>89.783333333333374</v>
      </c>
      <c r="G124" s="138" t="str">
        <f t="shared" ca="1" si="23"/>
        <v>S2</v>
      </c>
      <c r="H124" s="139" t="str">
        <f t="shared" ca="1" si="24"/>
        <v>IDLE</v>
      </c>
      <c r="I124" s="140">
        <f t="shared" ca="1" si="25"/>
        <v>0.83333333333335702</v>
      </c>
      <c r="J124" s="138">
        <f t="shared" ca="1" si="26"/>
        <v>88.183333333333366</v>
      </c>
      <c r="K124" s="138">
        <f t="shared" ca="1" si="27"/>
        <v>89.783333333333374</v>
      </c>
      <c r="L124" s="138">
        <f t="shared" ca="1" si="28"/>
        <v>0.83333333333335702</v>
      </c>
      <c r="M124" s="147">
        <f t="shared" ca="1" si="33"/>
        <v>0</v>
      </c>
      <c r="N124" s="148">
        <f t="shared" ca="1" si="34"/>
        <v>0.83333333333335702</v>
      </c>
      <c r="O124" s="138">
        <f t="shared" ca="1" si="31"/>
        <v>0</v>
      </c>
      <c r="P124" s="138">
        <f t="shared" ca="1" si="32"/>
        <v>0</v>
      </c>
      <c r="Q124" s="138"/>
    </row>
    <row r="125" spans="1:17" x14ac:dyDescent="0.25">
      <c r="A125" s="133">
        <v>120</v>
      </c>
      <c r="B125" s="138">
        <v>1.8333333333333535</v>
      </c>
      <c r="C125" s="138">
        <f t="shared" si="30"/>
        <v>90.783333333333374</v>
      </c>
      <c r="D125" s="138">
        <f t="shared" ca="1" si="29"/>
        <v>0</v>
      </c>
      <c r="E125" s="138">
        <v>0.7166666666667254</v>
      </c>
      <c r="F125" s="138">
        <f t="shared" ca="1" si="22"/>
        <v>91.500000000000099</v>
      </c>
      <c r="G125" s="138" t="str">
        <f t="shared" ca="1" si="23"/>
        <v>S1</v>
      </c>
      <c r="H125" s="139">
        <f t="shared" ca="1" si="24"/>
        <v>0.7166666666667254</v>
      </c>
      <c r="I125" s="140" t="str">
        <f t="shared" ca="1" si="25"/>
        <v>IDLE</v>
      </c>
      <c r="J125" s="138">
        <f t="shared" ca="1" si="26"/>
        <v>91.500000000000099</v>
      </c>
      <c r="K125" s="138">
        <f t="shared" ca="1" si="27"/>
        <v>89.783333333333374</v>
      </c>
      <c r="L125" s="138">
        <f t="shared" ca="1" si="28"/>
        <v>0.7166666666667254</v>
      </c>
      <c r="M125" s="147">
        <f t="shared" ca="1" si="33"/>
        <v>0.7166666666667254</v>
      </c>
      <c r="N125" s="148">
        <f t="shared" ca="1" si="34"/>
        <v>0</v>
      </c>
      <c r="O125" s="138">
        <f t="shared" ca="1" si="31"/>
        <v>0</v>
      </c>
      <c r="P125" s="138">
        <f t="shared" ca="1" si="32"/>
        <v>0</v>
      </c>
      <c r="Q125" s="138"/>
    </row>
    <row r="126" spans="1:17" x14ac:dyDescent="0.25">
      <c r="A126" s="133">
        <v>121</v>
      </c>
      <c r="B126" s="138">
        <v>0.71666666666656553</v>
      </c>
      <c r="C126" s="138">
        <f t="shared" si="30"/>
        <v>91.499999999999943</v>
      </c>
      <c r="D126" s="138">
        <f t="shared" ca="1" si="29"/>
        <v>0</v>
      </c>
      <c r="E126" s="138">
        <v>0.46666666666660639</v>
      </c>
      <c r="F126" s="138">
        <f t="shared" ca="1" si="22"/>
        <v>91.966666666666555</v>
      </c>
      <c r="G126" s="138" t="str">
        <f t="shared" ca="1" si="23"/>
        <v>S1</v>
      </c>
      <c r="H126" s="139">
        <f t="shared" ca="1" si="24"/>
        <v>0.46666666666660639</v>
      </c>
      <c r="I126" s="140" t="str">
        <f t="shared" ca="1" si="25"/>
        <v>IDLE</v>
      </c>
      <c r="J126" s="138">
        <f t="shared" ca="1" si="26"/>
        <v>91.966666666666555</v>
      </c>
      <c r="K126" s="138">
        <f t="shared" ca="1" si="27"/>
        <v>89.783333333333374</v>
      </c>
      <c r="L126" s="138">
        <f t="shared" ca="1" si="28"/>
        <v>0.46666666666660639</v>
      </c>
      <c r="M126" s="147">
        <f t="shared" ca="1" si="33"/>
        <v>0.46666666666660639</v>
      </c>
      <c r="N126" s="148">
        <f t="shared" ca="1" si="34"/>
        <v>0</v>
      </c>
      <c r="O126" s="138">
        <f t="shared" ca="1" si="31"/>
        <v>0</v>
      </c>
      <c r="P126" s="138">
        <f t="shared" ca="1" si="32"/>
        <v>0</v>
      </c>
      <c r="Q126" s="138"/>
    </row>
    <row r="127" spans="1:17" x14ac:dyDescent="0.25">
      <c r="A127" s="133">
        <v>122</v>
      </c>
      <c r="B127" s="138">
        <v>3.8333333333334263</v>
      </c>
      <c r="C127" s="138">
        <f t="shared" si="30"/>
        <v>95.333333333333371</v>
      </c>
      <c r="D127" s="138">
        <f t="shared" ca="1" si="29"/>
        <v>0</v>
      </c>
      <c r="E127" s="138">
        <v>0.53333333333331012</v>
      </c>
      <c r="F127" s="138">
        <f t="shared" ca="1" si="22"/>
        <v>95.866666666666674</v>
      </c>
      <c r="G127" s="138" t="str">
        <f t="shared" ca="1" si="23"/>
        <v>S2</v>
      </c>
      <c r="H127" s="139" t="str">
        <f t="shared" ca="1" si="24"/>
        <v>IDLE</v>
      </c>
      <c r="I127" s="140">
        <f t="shared" ca="1" si="25"/>
        <v>0.53333333333331012</v>
      </c>
      <c r="J127" s="138">
        <f t="shared" ca="1" si="26"/>
        <v>91.966666666666555</v>
      </c>
      <c r="K127" s="138">
        <f t="shared" ca="1" si="27"/>
        <v>95.866666666666674</v>
      </c>
      <c r="L127" s="138">
        <f t="shared" ca="1" si="28"/>
        <v>0.53333333333331012</v>
      </c>
      <c r="M127" s="147">
        <f t="shared" ca="1" si="33"/>
        <v>0</v>
      </c>
      <c r="N127" s="148">
        <f t="shared" ca="1" si="34"/>
        <v>0.53333333333331012</v>
      </c>
      <c r="O127" s="138">
        <f t="shared" ca="1" si="31"/>
        <v>0</v>
      </c>
      <c r="P127" s="138">
        <f t="shared" ca="1" si="32"/>
        <v>0</v>
      </c>
      <c r="Q127" s="138"/>
    </row>
    <row r="128" spans="1:17" x14ac:dyDescent="0.25">
      <c r="A128" s="133">
        <v>123</v>
      </c>
      <c r="B128" s="138">
        <v>3.2166666666667165</v>
      </c>
      <c r="C128" s="138">
        <f t="shared" si="30"/>
        <v>98.550000000000082</v>
      </c>
      <c r="D128" s="138">
        <f t="shared" ca="1" si="29"/>
        <v>0</v>
      </c>
      <c r="E128" s="138">
        <v>0.31666666666666288</v>
      </c>
      <c r="F128" s="138">
        <f t="shared" ca="1" si="22"/>
        <v>98.866666666666745</v>
      </c>
      <c r="G128" s="138" t="str">
        <f t="shared" ca="1" si="23"/>
        <v>S2</v>
      </c>
      <c r="H128" s="139" t="str">
        <f t="shared" ca="1" si="24"/>
        <v>IDLE</v>
      </c>
      <c r="I128" s="140">
        <f t="shared" ca="1" si="25"/>
        <v>0.31666666666666288</v>
      </c>
      <c r="J128" s="138">
        <f t="shared" ca="1" si="26"/>
        <v>91.966666666666555</v>
      </c>
      <c r="K128" s="138">
        <f t="shared" ca="1" si="27"/>
        <v>98.866666666666745</v>
      </c>
      <c r="L128" s="138">
        <f t="shared" ca="1" si="28"/>
        <v>0.31666666666666288</v>
      </c>
      <c r="M128" s="147">
        <f t="shared" ca="1" si="33"/>
        <v>0</v>
      </c>
      <c r="N128" s="148">
        <f t="shared" ca="1" si="34"/>
        <v>0.31666666666666288</v>
      </c>
      <c r="O128" s="138">
        <f t="shared" ca="1" si="31"/>
        <v>0</v>
      </c>
      <c r="P128" s="138">
        <f t="shared" ca="1" si="32"/>
        <v>0</v>
      </c>
      <c r="Q128" s="138"/>
    </row>
    <row r="129" spans="1:17" x14ac:dyDescent="0.25">
      <c r="A129" s="133">
        <v>124</v>
      </c>
      <c r="B129" s="138">
        <v>4.5833333333332238</v>
      </c>
      <c r="C129" s="138">
        <f t="shared" si="30"/>
        <v>103.13333333333331</v>
      </c>
      <c r="D129" s="138">
        <f t="shared" ca="1" si="29"/>
        <v>0</v>
      </c>
      <c r="E129" s="138">
        <v>0.49999999999999822</v>
      </c>
      <c r="F129" s="138">
        <f t="shared" ca="1" si="22"/>
        <v>103.63333333333331</v>
      </c>
      <c r="G129" s="138" t="str">
        <f t="shared" ca="1" si="23"/>
        <v>S2</v>
      </c>
      <c r="H129" s="139" t="str">
        <f t="shared" ca="1" si="24"/>
        <v>IDLE</v>
      </c>
      <c r="I129" s="140">
        <f t="shared" ca="1" si="25"/>
        <v>0.49999999999999822</v>
      </c>
      <c r="J129" s="138">
        <f t="shared" ca="1" si="26"/>
        <v>91.966666666666555</v>
      </c>
      <c r="K129" s="138">
        <f t="shared" ca="1" si="27"/>
        <v>103.63333333333331</v>
      </c>
      <c r="L129" s="138">
        <f t="shared" ca="1" si="28"/>
        <v>0.49999999999999822</v>
      </c>
      <c r="M129" s="147">
        <f t="shared" ca="1" si="33"/>
        <v>0</v>
      </c>
      <c r="N129" s="148">
        <f t="shared" ca="1" si="34"/>
        <v>0.49999999999999822</v>
      </c>
      <c r="O129" s="138">
        <f t="shared" ca="1" si="31"/>
        <v>0</v>
      </c>
      <c r="P129" s="138">
        <f t="shared" ca="1" si="32"/>
        <v>0</v>
      </c>
      <c r="Q129" s="138"/>
    </row>
    <row r="130" spans="1:17" x14ac:dyDescent="0.25">
      <c r="A130" s="133">
        <v>125</v>
      </c>
      <c r="B130" s="138">
        <v>3.36666666666666</v>
      </c>
      <c r="C130" s="138">
        <f t="shared" si="30"/>
        <v>106.49999999999997</v>
      </c>
      <c r="D130" s="138">
        <f t="shared" ca="1" si="29"/>
        <v>0</v>
      </c>
      <c r="E130" s="138">
        <v>0.38333333333328667</v>
      </c>
      <c r="F130" s="138">
        <f t="shared" ca="1" si="22"/>
        <v>106.88333333333325</v>
      </c>
      <c r="G130" s="138" t="str">
        <f t="shared" ca="1" si="23"/>
        <v>S1</v>
      </c>
      <c r="H130" s="139">
        <f t="shared" ca="1" si="24"/>
        <v>0.38333333333328667</v>
      </c>
      <c r="I130" s="140" t="str">
        <f t="shared" ca="1" si="25"/>
        <v>IDLE</v>
      </c>
      <c r="J130" s="138">
        <f t="shared" ca="1" si="26"/>
        <v>106.88333333333325</v>
      </c>
      <c r="K130" s="138">
        <f t="shared" ca="1" si="27"/>
        <v>103.63333333333331</v>
      </c>
      <c r="L130" s="138">
        <f t="shared" ca="1" si="28"/>
        <v>0.38333333333328667</v>
      </c>
      <c r="M130" s="147">
        <f t="shared" ca="1" si="33"/>
        <v>0.38333333333328667</v>
      </c>
      <c r="N130" s="148">
        <f t="shared" ca="1" si="34"/>
        <v>0</v>
      </c>
      <c r="O130" s="138">
        <f t="shared" ca="1" si="31"/>
        <v>0</v>
      </c>
      <c r="P130" s="138">
        <f t="shared" ca="1" si="32"/>
        <v>0</v>
      </c>
      <c r="Q130" s="138"/>
    </row>
    <row r="131" spans="1:17" x14ac:dyDescent="0.25">
      <c r="A131" s="133">
        <v>126</v>
      </c>
      <c r="B131" s="138">
        <v>2.2166666666667201</v>
      </c>
      <c r="C131" s="138">
        <f t="shared" si="30"/>
        <v>108.7166666666667</v>
      </c>
      <c r="D131" s="138">
        <f t="shared" ca="1" si="29"/>
        <v>0</v>
      </c>
      <c r="E131" s="138">
        <v>0.849999999999973</v>
      </c>
      <c r="F131" s="138">
        <f t="shared" ca="1" si="22"/>
        <v>109.56666666666666</v>
      </c>
      <c r="G131" s="138" t="str">
        <f t="shared" ca="1" si="23"/>
        <v>S2</v>
      </c>
      <c r="H131" s="139" t="str">
        <f t="shared" ca="1" si="24"/>
        <v>IDLE</v>
      </c>
      <c r="I131" s="140">
        <f t="shared" ca="1" si="25"/>
        <v>0.849999999999973</v>
      </c>
      <c r="J131" s="138">
        <f t="shared" ca="1" si="26"/>
        <v>106.88333333333325</v>
      </c>
      <c r="K131" s="138">
        <f t="shared" ca="1" si="27"/>
        <v>109.56666666666666</v>
      </c>
      <c r="L131" s="138">
        <f t="shared" ca="1" si="28"/>
        <v>0.849999999999973</v>
      </c>
      <c r="M131" s="147">
        <f t="shared" ca="1" si="33"/>
        <v>0</v>
      </c>
      <c r="N131" s="148">
        <f t="shared" ca="1" si="34"/>
        <v>0.849999999999973</v>
      </c>
      <c r="O131" s="138">
        <f t="shared" ca="1" si="31"/>
        <v>0</v>
      </c>
      <c r="P131" s="138">
        <f t="shared" ca="1" si="32"/>
        <v>0</v>
      </c>
      <c r="Q131" s="138"/>
    </row>
    <row r="132" spans="1:17" x14ac:dyDescent="0.25">
      <c r="A132" s="133">
        <v>127</v>
      </c>
      <c r="B132" s="138">
        <v>9.9999999999935696E-2</v>
      </c>
      <c r="C132" s="138">
        <f t="shared" si="30"/>
        <v>108.81666666666663</v>
      </c>
      <c r="D132" s="138">
        <f t="shared" ca="1" si="29"/>
        <v>0</v>
      </c>
      <c r="E132" s="138">
        <v>0.55000000000000604</v>
      </c>
      <c r="F132" s="138">
        <f t="shared" ca="1" si="22"/>
        <v>109.36666666666665</v>
      </c>
      <c r="G132" s="138" t="str">
        <f t="shared" ca="1" si="23"/>
        <v>S1</v>
      </c>
      <c r="H132" s="139">
        <f t="shared" ca="1" si="24"/>
        <v>0.55000000000000604</v>
      </c>
      <c r="I132" s="140" t="str">
        <f t="shared" ca="1" si="25"/>
        <v>IDLE</v>
      </c>
      <c r="J132" s="138">
        <f t="shared" ca="1" si="26"/>
        <v>109.36666666666665</v>
      </c>
      <c r="K132" s="138">
        <f t="shared" ca="1" si="27"/>
        <v>109.56666666666666</v>
      </c>
      <c r="L132" s="138">
        <f t="shared" ca="1" si="28"/>
        <v>0.55000000000000604</v>
      </c>
      <c r="M132" s="147">
        <f t="shared" ca="1" si="33"/>
        <v>0.55000000000000604</v>
      </c>
      <c r="N132" s="148">
        <f t="shared" ca="1" si="34"/>
        <v>0</v>
      </c>
      <c r="O132" s="138">
        <f t="shared" ca="1" si="31"/>
        <v>0</v>
      </c>
      <c r="P132" s="138">
        <f t="shared" ca="1" si="32"/>
        <v>0</v>
      </c>
      <c r="Q132" s="138"/>
    </row>
    <row r="133" spans="1:17" x14ac:dyDescent="0.25">
      <c r="A133" s="133">
        <v>128</v>
      </c>
      <c r="B133" s="138">
        <v>5.083333333333302</v>
      </c>
      <c r="C133" s="138">
        <f t="shared" si="30"/>
        <v>113.89999999999993</v>
      </c>
      <c r="D133" s="138">
        <f t="shared" ca="1" si="29"/>
        <v>0</v>
      </c>
      <c r="E133" s="138">
        <v>1.0333333333333883</v>
      </c>
      <c r="F133" s="138">
        <f t="shared" ca="1" si="22"/>
        <v>114.93333333333332</v>
      </c>
      <c r="G133" s="138" t="str">
        <f t="shared" ca="1" si="23"/>
        <v>S2</v>
      </c>
      <c r="H133" s="139" t="str">
        <f t="shared" ca="1" si="24"/>
        <v>IDLE</v>
      </c>
      <c r="I133" s="140">
        <f t="shared" ca="1" si="25"/>
        <v>1.0333333333333883</v>
      </c>
      <c r="J133" s="138">
        <f t="shared" ca="1" si="26"/>
        <v>109.36666666666665</v>
      </c>
      <c r="K133" s="138">
        <f t="shared" ca="1" si="27"/>
        <v>114.93333333333332</v>
      </c>
      <c r="L133" s="138">
        <f t="shared" ca="1" si="28"/>
        <v>1.0333333333333883</v>
      </c>
      <c r="M133" s="147">
        <f t="shared" ca="1" si="33"/>
        <v>0</v>
      </c>
      <c r="N133" s="148">
        <f t="shared" ca="1" si="34"/>
        <v>1.0333333333333883</v>
      </c>
      <c r="O133" s="138">
        <f t="shared" ref="O133:O155" ca="1" si="35">IF(AND(D133&gt;0,G133="S1"),D133,0)</f>
        <v>0</v>
      </c>
      <c r="P133" s="138">
        <f t="shared" ref="P133:P155" ca="1" si="36">IF(AND(D133&gt;0,G133="S2"),D133,0)</f>
        <v>0</v>
      </c>
      <c r="Q133" s="138"/>
    </row>
    <row r="134" spans="1:17" x14ac:dyDescent="0.25">
      <c r="A134" s="133">
        <v>129</v>
      </c>
      <c r="B134" s="138">
        <v>2.1000000000000085</v>
      </c>
      <c r="C134" s="138">
        <f t="shared" si="30"/>
        <v>115.99999999999994</v>
      </c>
      <c r="D134" s="138">
        <f t="shared" ca="1" si="29"/>
        <v>0</v>
      </c>
      <c r="E134" s="138">
        <v>0.66666666666663765</v>
      </c>
      <c r="F134" s="138">
        <f t="shared" ca="1" si="22"/>
        <v>116.66666666666659</v>
      </c>
      <c r="G134" s="138" t="str">
        <f t="shared" ca="1" si="23"/>
        <v>S1</v>
      </c>
      <c r="H134" s="139">
        <f t="shared" ca="1" si="24"/>
        <v>0.66666666666663765</v>
      </c>
      <c r="I134" s="140" t="str">
        <f t="shared" ca="1" si="25"/>
        <v>IDLE</v>
      </c>
      <c r="J134" s="138">
        <f t="shared" ca="1" si="26"/>
        <v>116.66666666666659</v>
      </c>
      <c r="K134" s="138">
        <f t="shared" ca="1" si="27"/>
        <v>114.93333333333332</v>
      </c>
      <c r="L134" s="138">
        <f t="shared" ca="1" si="28"/>
        <v>0.66666666666663765</v>
      </c>
      <c r="M134" s="147">
        <f t="shared" ref="M134:M155" ca="1" si="37">IF(H134="IDLE",0,H134)</f>
        <v>0.66666666666663765</v>
      </c>
      <c r="N134" s="148">
        <f t="shared" ref="N134:N155" ca="1" si="38">IF(I134="IDLE",0,I134)</f>
        <v>0</v>
      </c>
      <c r="O134" s="138">
        <f t="shared" ca="1" si="35"/>
        <v>0</v>
      </c>
      <c r="P134" s="138">
        <f t="shared" ca="1" si="36"/>
        <v>0</v>
      </c>
      <c r="Q134" s="138"/>
    </row>
    <row r="135" spans="1:17" x14ac:dyDescent="0.25">
      <c r="A135" s="133">
        <v>130</v>
      </c>
      <c r="B135" s="138">
        <v>0.76666666666673322</v>
      </c>
      <c r="C135" s="138">
        <f t="shared" si="30"/>
        <v>116.76666666666668</v>
      </c>
      <c r="D135" s="138">
        <f t="shared" ca="1" si="29"/>
        <v>0</v>
      </c>
      <c r="E135" s="138">
        <v>0.26666666666657513</v>
      </c>
      <c r="F135" s="138">
        <f t="shared" ref="F135:F156" ca="1" si="39">C135+E135+D135</f>
        <v>117.03333333333326</v>
      </c>
      <c r="G135" s="138" t="str">
        <f t="shared" ref="G135:G155" ca="1" si="40">IF((OR(E135=F135,(AND(F135&gt;F134,F135&gt;F133)))),"S"&amp;RANDBETWEEN(1,2),IF((G134="S1"),"S2","S1"))</f>
        <v>S2</v>
      </c>
      <c r="H135" s="139" t="str">
        <f t="shared" ref="H135:H155" ca="1" si="41">IF((G135="S1"),E135,"IDLE")</f>
        <v>IDLE</v>
      </c>
      <c r="I135" s="140">
        <f t="shared" ref="I135:I155" ca="1" si="42">IF((G135="S2"),E135,"IDLE")</f>
        <v>0.26666666666657513</v>
      </c>
      <c r="J135" s="138">
        <f t="shared" ref="J135:J154" ca="1" si="43">IF((G135="S1"),E135+C135,J134)</f>
        <v>116.66666666666659</v>
      </c>
      <c r="K135" s="138">
        <f t="shared" ref="K135:K155" ca="1" si="44">IF((G135="S2"),E135+C135,K134)</f>
        <v>117.03333333333326</v>
      </c>
      <c r="L135" s="138">
        <f t="shared" ref="L135:L155" ca="1" si="45">D135+E135</f>
        <v>0.26666666666657513</v>
      </c>
      <c r="M135" s="147">
        <f t="shared" ca="1" si="37"/>
        <v>0</v>
      </c>
      <c r="N135" s="148">
        <f t="shared" ca="1" si="38"/>
        <v>0.26666666666657513</v>
      </c>
      <c r="O135" s="138">
        <f t="shared" ca="1" si="35"/>
        <v>0</v>
      </c>
      <c r="P135" s="138">
        <f t="shared" ca="1" si="36"/>
        <v>0</v>
      </c>
      <c r="Q135" s="138"/>
    </row>
    <row r="136" spans="1:17" x14ac:dyDescent="0.25">
      <c r="A136" s="133">
        <v>131</v>
      </c>
      <c r="B136" s="138">
        <v>5.0000000000007816E-2</v>
      </c>
      <c r="C136" s="138">
        <f t="shared" si="30"/>
        <v>116.81666666666669</v>
      </c>
      <c r="D136" s="138">
        <f t="shared" ca="1" si="29"/>
        <v>0</v>
      </c>
      <c r="E136" s="138">
        <v>0.44999999999999041</v>
      </c>
      <c r="F136" s="138">
        <f t="shared" ca="1" si="39"/>
        <v>117.26666666666668</v>
      </c>
      <c r="G136" s="138" t="str">
        <f t="shared" ca="1" si="40"/>
        <v>S1</v>
      </c>
      <c r="H136" s="139">
        <f t="shared" ca="1" si="41"/>
        <v>0.44999999999999041</v>
      </c>
      <c r="I136" s="140" t="str">
        <f t="shared" ca="1" si="42"/>
        <v>IDLE</v>
      </c>
      <c r="J136" s="138">
        <f t="shared" ca="1" si="43"/>
        <v>117.26666666666668</v>
      </c>
      <c r="K136" s="138">
        <f t="shared" ca="1" si="44"/>
        <v>117.03333333333326</v>
      </c>
      <c r="L136" s="138">
        <f t="shared" ca="1" si="45"/>
        <v>0.44999999999999041</v>
      </c>
      <c r="M136" s="147">
        <f t="shared" ca="1" si="37"/>
        <v>0.44999999999999041</v>
      </c>
      <c r="N136" s="148">
        <f t="shared" ca="1" si="38"/>
        <v>0</v>
      </c>
      <c r="O136" s="138">
        <f t="shared" ca="1" si="35"/>
        <v>0</v>
      </c>
      <c r="P136" s="138">
        <f t="shared" ca="1" si="36"/>
        <v>0</v>
      </c>
      <c r="Q136" s="138"/>
    </row>
    <row r="137" spans="1:17" x14ac:dyDescent="0.25">
      <c r="A137" s="133">
        <v>132</v>
      </c>
      <c r="B137" s="138">
        <v>3.3333333333391835E-2</v>
      </c>
      <c r="C137" s="138">
        <f t="shared" si="30"/>
        <v>116.85000000000008</v>
      </c>
      <c r="D137" s="138">
        <f ca="1">IF(AND(G135="S1",F135&gt;C137,G136="S2",F136&gt;C137),(MIN(F135:F136)-C137),0)</f>
        <v>0</v>
      </c>
      <c r="E137" s="138">
        <v>0.28333333333327104</v>
      </c>
      <c r="F137" s="138">
        <f t="shared" ca="1" si="39"/>
        <v>117.13333333333335</v>
      </c>
      <c r="G137" s="138" t="str">
        <f t="shared" ca="1" si="40"/>
        <v>S2</v>
      </c>
      <c r="H137" s="139" t="str">
        <f t="shared" ca="1" si="41"/>
        <v>IDLE</v>
      </c>
      <c r="I137" s="140">
        <f t="shared" ca="1" si="42"/>
        <v>0.28333333333327104</v>
      </c>
      <c r="J137" s="138">
        <f t="shared" ca="1" si="43"/>
        <v>117.26666666666668</v>
      </c>
      <c r="K137" s="138">
        <f t="shared" ca="1" si="44"/>
        <v>117.13333333333335</v>
      </c>
      <c r="L137" s="138">
        <f t="shared" ca="1" si="45"/>
        <v>0.28333333333327104</v>
      </c>
      <c r="M137" s="147">
        <f t="shared" ca="1" si="37"/>
        <v>0</v>
      </c>
      <c r="N137" s="148">
        <f t="shared" ca="1" si="38"/>
        <v>0.28333333333327104</v>
      </c>
      <c r="O137" s="138">
        <f t="shared" ca="1" si="35"/>
        <v>0</v>
      </c>
      <c r="P137" s="138">
        <f t="shared" ca="1" si="36"/>
        <v>0</v>
      </c>
      <c r="Q137" s="138"/>
    </row>
    <row r="138" spans="1:17" x14ac:dyDescent="0.25">
      <c r="A138" s="133">
        <v>133</v>
      </c>
      <c r="B138" s="138">
        <v>1.4333333333332909</v>
      </c>
      <c r="C138" s="138">
        <f t="shared" ref="C138:C155" si="46">B138+C137</f>
        <v>118.28333333333337</v>
      </c>
      <c r="D138" s="138">
        <f t="shared" ref="D138:D155" ca="1" si="47">IF(AND(G136="S1",F136&gt;C138,G137="S2",F137&gt;C138),(MIN(F136:F137)-C138),0)</f>
        <v>0</v>
      </c>
      <c r="E138" s="138">
        <v>0.38333333333336661</v>
      </c>
      <c r="F138" s="138">
        <f t="shared" ca="1" si="39"/>
        <v>118.66666666666674</v>
      </c>
      <c r="G138" s="138" t="str">
        <f t="shared" ca="1" si="40"/>
        <v>S1</v>
      </c>
      <c r="H138" s="139">
        <f t="shared" ca="1" si="41"/>
        <v>0.38333333333336661</v>
      </c>
      <c r="I138" s="140" t="str">
        <f t="shared" ca="1" si="42"/>
        <v>IDLE</v>
      </c>
      <c r="J138" s="138">
        <f t="shared" ca="1" si="43"/>
        <v>118.66666666666674</v>
      </c>
      <c r="K138" s="138">
        <f t="shared" ca="1" si="44"/>
        <v>117.13333333333335</v>
      </c>
      <c r="L138" s="138">
        <f t="shared" ca="1" si="45"/>
        <v>0.38333333333336661</v>
      </c>
      <c r="M138" s="147">
        <f t="shared" ca="1" si="37"/>
        <v>0.38333333333336661</v>
      </c>
      <c r="N138" s="148">
        <f t="shared" ca="1" si="38"/>
        <v>0</v>
      </c>
      <c r="O138" s="138">
        <f t="shared" ca="1" si="35"/>
        <v>0</v>
      </c>
      <c r="P138" s="138">
        <f t="shared" ca="1" si="36"/>
        <v>0</v>
      </c>
      <c r="Q138" s="138"/>
    </row>
    <row r="139" spans="1:17" x14ac:dyDescent="0.25">
      <c r="A139" s="133">
        <v>134</v>
      </c>
      <c r="B139" s="138">
        <v>1.3833333333332831</v>
      </c>
      <c r="C139" s="138">
        <f t="shared" si="46"/>
        <v>119.66666666666666</v>
      </c>
      <c r="D139" s="138">
        <f t="shared" ca="1" si="47"/>
        <v>0</v>
      </c>
      <c r="E139" s="138">
        <v>0.23333333333334316</v>
      </c>
      <c r="F139" s="138">
        <f t="shared" ca="1" si="39"/>
        <v>119.9</v>
      </c>
      <c r="G139" s="138" t="str">
        <f t="shared" ca="1" si="40"/>
        <v>S1</v>
      </c>
      <c r="H139" s="139">
        <f t="shared" ca="1" si="41"/>
        <v>0.23333333333334316</v>
      </c>
      <c r="I139" s="140" t="str">
        <f t="shared" ca="1" si="42"/>
        <v>IDLE</v>
      </c>
      <c r="J139" s="138">
        <f t="shared" ca="1" si="43"/>
        <v>119.9</v>
      </c>
      <c r="K139" s="138">
        <f t="shared" ca="1" si="44"/>
        <v>117.13333333333335</v>
      </c>
      <c r="L139" s="138">
        <f t="shared" ca="1" si="45"/>
        <v>0.23333333333334316</v>
      </c>
      <c r="M139" s="147">
        <f t="shared" ca="1" si="37"/>
        <v>0.23333333333334316</v>
      </c>
      <c r="N139" s="148">
        <f t="shared" ca="1" si="38"/>
        <v>0</v>
      </c>
      <c r="O139" s="138">
        <f t="shared" ca="1" si="35"/>
        <v>0</v>
      </c>
      <c r="P139" s="138">
        <f t="shared" ca="1" si="36"/>
        <v>0</v>
      </c>
      <c r="Q139" s="138"/>
    </row>
    <row r="140" spans="1:17" x14ac:dyDescent="0.25">
      <c r="A140" s="133">
        <v>135</v>
      </c>
      <c r="B140" s="138">
        <v>0.71666666666664547</v>
      </c>
      <c r="C140" s="138">
        <f t="shared" si="46"/>
        <v>120.3833333333333</v>
      </c>
      <c r="D140" s="138">
        <f t="shared" ca="1" si="47"/>
        <v>0</v>
      </c>
      <c r="E140" s="138">
        <v>0.21666666666664725</v>
      </c>
      <c r="F140" s="138">
        <f t="shared" ca="1" si="39"/>
        <v>120.59999999999994</v>
      </c>
      <c r="G140" s="138" t="str">
        <f t="shared" ca="1" si="40"/>
        <v>S1</v>
      </c>
      <c r="H140" s="139">
        <f t="shared" ca="1" si="41"/>
        <v>0.21666666666664725</v>
      </c>
      <c r="I140" s="140" t="str">
        <f t="shared" ca="1" si="42"/>
        <v>IDLE</v>
      </c>
      <c r="J140" s="138">
        <f t="shared" ca="1" si="43"/>
        <v>120.59999999999994</v>
      </c>
      <c r="K140" s="138">
        <f t="shared" ca="1" si="44"/>
        <v>117.13333333333335</v>
      </c>
      <c r="L140" s="138">
        <f t="shared" ca="1" si="45"/>
        <v>0.21666666666664725</v>
      </c>
      <c r="M140" s="147">
        <f t="shared" ca="1" si="37"/>
        <v>0.21666666666664725</v>
      </c>
      <c r="N140" s="148">
        <f t="shared" ca="1" si="38"/>
        <v>0</v>
      </c>
      <c r="O140" s="138">
        <f t="shared" ca="1" si="35"/>
        <v>0</v>
      </c>
      <c r="P140" s="138">
        <f t="shared" ca="1" si="36"/>
        <v>0</v>
      </c>
      <c r="Q140" s="138"/>
    </row>
    <row r="141" spans="1:17" x14ac:dyDescent="0.25">
      <c r="A141" s="133">
        <v>136</v>
      </c>
      <c r="B141" s="138">
        <v>0.11666666666671155</v>
      </c>
      <c r="C141" s="138">
        <f t="shared" si="46"/>
        <v>120.50000000000001</v>
      </c>
      <c r="D141" s="138">
        <f t="shared" ca="1" si="47"/>
        <v>0</v>
      </c>
      <c r="E141" s="138">
        <v>0.45000000000007034</v>
      </c>
      <c r="F141" s="138">
        <f t="shared" ca="1" si="39"/>
        <v>120.95000000000009</v>
      </c>
      <c r="G141" s="138" t="str">
        <f t="shared" ca="1" si="40"/>
        <v>S2</v>
      </c>
      <c r="H141" s="139" t="str">
        <f t="shared" ca="1" si="41"/>
        <v>IDLE</v>
      </c>
      <c r="I141" s="140">
        <f t="shared" ca="1" si="42"/>
        <v>0.45000000000007034</v>
      </c>
      <c r="J141" s="138">
        <f t="shared" ca="1" si="43"/>
        <v>120.59999999999994</v>
      </c>
      <c r="K141" s="138">
        <f t="shared" ca="1" si="44"/>
        <v>120.95000000000009</v>
      </c>
      <c r="L141" s="138">
        <f t="shared" ca="1" si="45"/>
        <v>0.45000000000007034</v>
      </c>
      <c r="M141" s="147">
        <f t="shared" ca="1" si="37"/>
        <v>0</v>
      </c>
      <c r="N141" s="148">
        <f t="shared" ca="1" si="38"/>
        <v>0.45000000000007034</v>
      </c>
      <c r="O141" s="138">
        <f t="shared" ca="1" si="35"/>
        <v>0</v>
      </c>
      <c r="P141" s="138">
        <f t="shared" ca="1" si="36"/>
        <v>0</v>
      </c>
      <c r="Q141" s="138"/>
    </row>
    <row r="142" spans="1:17" x14ac:dyDescent="0.25">
      <c r="A142" s="133">
        <v>137</v>
      </c>
      <c r="B142" s="138">
        <v>1.3166666666666593</v>
      </c>
      <c r="C142" s="138">
        <f t="shared" si="46"/>
        <v>121.81666666666668</v>
      </c>
      <c r="D142" s="138">
        <f ca="1">IF(AND(G140="S1",F140&gt;C142,G141="S2",F141&gt;C142),(MIN(F140:F141)-C142),0)</f>
        <v>0</v>
      </c>
      <c r="E142" s="138">
        <v>0.13333333333324759</v>
      </c>
      <c r="F142" s="138">
        <f t="shared" ca="1" si="39"/>
        <v>121.94999999999993</v>
      </c>
      <c r="G142" s="138" t="str">
        <f t="shared" ca="1" si="40"/>
        <v>S2</v>
      </c>
      <c r="H142" s="139" t="str">
        <f t="shared" ca="1" si="41"/>
        <v>IDLE</v>
      </c>
      <c r="I142" s="140">
        <f t="shared" ca="1" si="42"/>
        <v>0.13333333333324759</v>
      </c>
      <c r="J142" s="138">
        <f t="shared" ca="1" si="43"/>
        <v>120.59999999999994</v>
      </c>
      <c r="K142" s="138">
        <f t="shared" ca="1" si="44"/>
        <v>121.94999999999993</v>
      </c>
      <c r="L142" s="138">
        <f t="shared" ca="1" si="45"/>
        <v>0.13333333333324759</v>
      </c>
      <c r="M142" s="147">
        <f t="shared" ca="1" si="37"/>
        <v>0</v>
      </c>
      <c r="N142" s="148">
        <f t="shared" ca="1" si="38"/>
        <v>0.13333333333324759</v>
      </c>
      <c r="O142" s="138">
        <f t="shared" ca="1" si="35"/>
        <v>0</v>
      </c>
      <c r="P142" s="138">
        <f t="shared" ca="1" si="36"/>
        <v>0</v>
      </c>
      <c r="Q142" s="138"/>
    </row>
    <row r="143" spans="1:17" x14ac:dyDescent="0.25">
      <c r="A143" s="133">
        <v>138</v>
      </c>
      <c r="B143" s="138">
        <v>0.73333333333334139</v>
      </c>
      <c r="C143" s="138">
        <f t="shared" si="46"/>
        <v>122.55000000000001</v>
      </c>
      <c r="D143" s="138">
        <f t="shared" ca="1" si="47"/>
        <v>0</v>
      </c>
      <c r="E143" s="138">
        <v>0.34999999999997478</v>
      </c>
      <c r="F143" s="138">
        <f t="shared" ca="1" si="39"/>
        <v>122.89999999999999</v>
      </c>
      <c r="G143" s="138" t="str">
        <f t="shared" ca="1" si="40"/>
        <v>S2</v>
      </c>
      <c r="H143" s="139" t="str">
        <f t="shared" ca="1" si="41"/>
        <v>IDLE</v>
      </c>
      <c r="I143" s="140">
        <f t="shared" ca="1" si="42"/>
        <v>0.34999999999997478</v>
      </c>
      <c r="J143" s="138">
        <f t="shared" ca="1" si="43"/>
        <v>120.59999999999994</v>
      </c>
      <c r="K143" s="138">
        <f t="shared" ca="1" si="44"/>
        <v>122.89999999999999</v>
      </c>
      <c r="L143" s="138">
        <f t="shared" ca="1" si="45"/>
        <v>0.34999999999997478</v>
      </c>
      <c r="M143" s="147">
        <f t="shared" ca="1" si="37"/>
        <v>0</v>
      </c>
      <c r="N143" s="148">
        <f t="shared" ca="1" si="38"/>
        <v>0.34999999999997478</v>
      </c>
      <c r="O143" s="138">
        <f t="shared" ca="1" si="35"/>
        <v>0</v>
      </c>
      <c r="P143" s="138">
        <f t="shared" ca="1" si="36"/>
        <v>0</v>
      </c>
      <c r="Q143" s="138"/>
    </row>
    <row r="144" spans="1:17" x14ac:dyDescent="0.25">
      <c r="A144" s="133">
        <v>139</v>
      </c>
      <c r="B144" s="138">
        <v>0.11666666666671155</v>
      </c>
      <c r="C144" s="138">
        <f t="shared" si="46"/>
        <v>122.66666666666673</v>
      </c>
      <c r="D144" s="138">
        <f t="shared" ca="1" si="47"/>
        <v>0</v>
      </c>
      <c r="E144" s="138">
        <v>8.3333333333319715E-2</v>
      </c>
      <c r="F144" s="138">
        <f t="shared" ca="1" si="39"/>
        <v>122.75000000000004</v>
      </c>
      <c r="G144" s="138" t="str">
        <f t="shared" ca="1" si="40"/>
        <v>S1</v>
      </c>
      <c r="H144" s="139">
        <f t="shared" ca="1" si="41"/>
        <v>8.3333333333319715E-2</v>
      </c>
      <c r="I144" s="140" t="str">
        <f t="shared" ca="1" si="42"/>
        <v>IDLE</v>
      </c>
      <c r="J144" s="138">
        <f t="shared" ca="1" si="43"/>
        <v>122.75000000000004</v>
      </c>
      <c r="K144" s="138">
        <f t="shared" ca="1" si="44"/>
        <v>122.89999999999999</v>
      </c>
      <c r="L144" s="138">
        <f t="shared" ca="1" si="45"/>
        <v>8.3333333333319715E-2</v>
      </c>
      <c r="M144" s="147">
        <f t="shared" ca="1" si="37"/>
        <v>8.3333333333319715E-2</v>
      </c>
      <c r="N144" s="148">
        <f t="shared" ca="1" si="38"/>
        <v>0</v>
      </c>
      <c r="O144" s="138">
        <f t="shared" ca="1" si="35"/>
        <v>0</v>
      </c>
      <c r="P144" s="138">
        <f t="shared" ca="1" si="36"/>
        <v>0</v>
      </c>
      <c r="Q144" s="138"/>
    </row>
    <row r="145" spans="1:17" x14ac:dyDescent="0.25">
      <c r="A145" s="133">
        <v>140</v>
      </c>
      <c r="B145" s="138">
        <v>1.6666666666615981E-2</v>
      </c>
      <c r="C145" s="138">
        <f t="shared" si="46"/>
        <v>122.68333333333334</v>
      </c>
      <c r="D145" s="138">
        <f t="shared" ca="1" si="47"/>
        <v>0</v>
      </c>
      <c r="E145" s="138">
        <v>0.11666666666663161</v>
      </c>
      <c r="F145" s="138">
        <f t="shared" ca="1" si="39"/>
        <v>122.79999999999997</v>
      </c>
      <c r="G145" s="138" t="str">
        <f t="shared" ca="1" si="40"/>
        <v>S2</v>
      </c>
      <c r="H145" s="139" t="str">
        <f t="shared" ca="1" si="41"/>
        <v>IDLE</v>
      </c>
      <c r="I145" s="140">
        <f t="shared" ca="1" si="42"/>
        <v>0.11666666666663161</v>
      </c>
      <c r="J145" s="138">
        <f t="shared" ca="1" si="43"/>
        <v>122.75000000000004</v>
      </c>
      <c r="K145" s="138">
        <f t="shared" ca="1" si="44"/>
        <v>122.79999999999997</v>
      </c>
      <c r="L145" s="138">
        <f t="shared" ca="1" si="45"/>
        <v>0.11666666666663161</v>
      </c>
      <c r="M145" s="147">
        <f t="shared" ca="1" si="37"/>
        <v>0</v>
      </c>
      <c r="N145" s="148">
        <f t="shared" ca="1" si="38"/>
        <v>0.11666666666663161</v>
      </c>
      <c r="O145" s="138">
        <f t="shared" ca="1" si="35"/>
        <v>0</v>
      </c>
      <c r="P145" s="138">
        <f t="shared" ca="1" si="36"/>
        <v>0</v>
      </c>
      <c r="Q145" s="138"/>
    </row>
    <row r="146" spans="1:17" x14ac:dyDescent="0.25">
      <c r="A146" s="133">
        <v>141</v>
      </c>
      <c r="B146" s="138">
        <v>0.70000000000002949</v>
      </c>
      <c r="C146" s="138">
        <f t="shared" si="46"/>
        <v>123.38333333333337</v>
      </c>
      <c r="D146" s="138">
        <f t="shared" ca="1" si="47"/>
        <v>0</v>
      </c>
      <c r="E146" s="138">
        <v>0.38333333333328667</v>
      </c>
      <c r="F146" s="138">
        <f t="shared" ca="1" si="39"/>
        <v>123.76666666666665</v>
      </c>
      <c r="G146" s="138" t="str">
        <f t="shared" ca="1" si="40"/>
        <v>S1</v>
      </c>
      <c r="H146" s="139">
        <f t="shared" ca="1" si="41"/>
        <v>0.38333333333328667</v>
      </c>
      <c r="I146" s="140" t="str">
        <f t="shared" ca="1" si="42"/>
        <v>IDLE</v>
      </c>
      <c r="J146" s="138">
        <f t="shared" ca="1" si="43"/>
        <v>123.76666666666665</v>
      </c>
      <c r="K146" s="138">
        <f t="shared" ca="1" si="44"/>
        <v>122.79999999999997</v>
      </c>
      <c r="L146" s="138">
        <f t="shared" ca="1" si="45"/>
        <v>0.38333333333328667</v>
      </c>
      <c r="M146" s="147">
        <f t="shared" ca="1" si="37"/>
        <v>0.38333333333328667</v>
      </c>
      <c r="N146" s="148">
        <f t="shared" ca="1" si="38"/>
        <v>0</v>
      </c>
      <c r="O146" s="138">
        <f t="shared" ca="1" si="35"/>
        <v>0</v>
      </c>
      <c r="P146" s="138">
        <f t="shared" ca="1" si="36"/>
        <v>0</v>
      </c>
      <c r="Q146" s="138"/>
    </row>
    <row r="147" spans="1:17" x14ac:dyDescent="0.25">
      <c r="A147" s="133">
        <v>142</v>
      </c>
      <c r="B147" s="138">
        <v>0.55000000000000604</v>
      </c>
      <c r="C147" s="138">
        <f t="shared" si="46"/>
        <v>123.93333333333338</v>
      </c>
      <c r="D147" s="138">
        <f t="shared" ca="1" si="47"/>
        <v>0</v>
      </c>
      <c r="E147" s="138">
        <v>0.3000000000000469</v>
      </c>
      <c r="F147" s="138">
        <f t="shared" ca="1" si="39"/>
        <v>124.23333333333343</v>
      </c>
      <c r="G147" s="138" t="str">
        <f t="shared" ca="1" si="40"/>
        <v>S2</v>
      </c>
      <c r="H147" s="139" t="str">
        <f t="shared" ca="1" si="41"/>
        <v>IDLE</v>
      </c>
      <c r="I147" s="140">
        <f t="shared" ca="1" si="42"/>
        <v>0.3000000000000469</v>
      </c>
      <c r="J147" s="138">
        <f t="shared" ca="1" si="43"/>
        <v>123.76666666666665</v>
      </c>
      <c r="K147" s="138">
        <f t="shared" ca="1" si="44"/>
        <v>124.23333333333343</v>
      </c>
      <c r="L147" s="138">
        <f t="shared" ca="1" si="45"/>
        <v>0.3000000000000469</v>
      </c>
      <c r="M147" s="147">
        <f t="shared" ca="1" si="37"/>
        <v>0</v>
      </c>
      <c r="N147" s="148">
        <f t="shared" ca="1" si="38"/>
        <v>0.3000000000000469</v>
      </c>
      <c r="O147" s="138">
        <f t="shared" ca="1" si="35"/>
        <v>0</v>
      </c>
      <c r="P147" s="138">
        <f t="shared" ca="1" si="36"/>
        <v>0</v>
      </c>
      <c r="Q147" s="138"/>
    </row>
    <row r="148" spans="1:17" x14ac:dyDescent="0.25">
      <c r="A148" s="133">
        <v>143</v>
      </c>
      <c r="B148" s="138">
        <v>6.6666666666703733E-2</v>
      </c>
      <c r="C148" s="138">
        <f t="shared" si="46"/>
        <v>124.00000000000009</v>
      </c>
      <c r="D148" s="138">
        <f t="shared" ca="1" si="47"/>
        <v>0</v>
      </c>
      <c r="E148" s="138">
        <v>0.43333333333329449</v>
      </c>
      <c r="F148" s="138">
        <f t="shared" ca="1" si="39"/>
        <v>124.43333333333338</v>
      </c>
      <c r="G148" s="138" t="str">
        <f t="shared" ca="1" si="40"/>
        <v>S1</v>
      </c>
      <c r="H148" s="139">
        <f t="shared" ca="1" si="41"/>
        <v>0.43333333333329449</v>
      </c>
      <c r="I148" s="140" t="str">
        <f t="shared" ca="1" si="42"/>
        <v>IDLE</v>
      </c>
      <c r="J148" s="138">
        <f t="shared" ca="1" si="43"/>
        <v>124.43333333333338</v>
      </c>
      <c r="K148" s="138">
        <f t="shared" ca="1" si="44"/>
        <v>124.23333333333343</v>
      </c>
      <c r="L148" s="138">
        <f t="shared" ca="1" si="45"/>
        <v>0.43333333333329449</v>
      </c>
      <c r="M148" s="147">
        <f t="shared" ca="1" si="37"/>
        <v>0.43333333333329449</v>
      </c>
      <c r="N148" s="148">
        <f t="shared" ca="1" si="38"/>
        <v>0</v>
      </c>
      <c r="O148" s="138">
        <f t="shared" ca="1" si="35"/>
        <v>0</v>
      </c>
      <c r="P148" s="138">
        <f t="shared" ca="1" si="36"/>
        <v>0</v>
      </c>
      <c r="Q148" s="138"/>
    </row>
    <row r="149" spans="1:17" x14ac:dyDescent="0.25">
      <c r="A149" s="133">
        <v>144</v>
      </c>
      <c r="B149" s="138">
        <v>0.24999999999995914</v>
      </c>
      <c r="C149" s="138">
        <f t="shared" si="46"/>
        <v>124.25000000000004</v>
      </c>
      <c r="D149" s="138">
        <f t="shared" ca="1" si="47"/>
        <v>0</v>
      </c>
      <c r="E149" s="138">
        <v>0.13333333333324759</v>
      </c>
      <c r="F149" s="138">
        <f t="shared" ca="1" si="39"/>
        <v>124.3833333333333</v>
      </c>
      <c r="G149" s="138" t="str">
        <f t="shared" ca="1" si="40"/>
        <v>S2</v>
      </c>
      <c r="H149" s="139" t="str">
        <f t="shared" ca="1" si="41"/>
        <v>IDLE</v>
      </c>
      <c r="I149" s="140">
        <f t="shared" ca="1" si="42"/>
        <v>0.13333333333324759</v>
      </c>
      <c r="J149" s="138">
        <f t="shared" ca="1" si="43"/>
        <v>124.43333333333338</v>
      </c>
      <c r="K149" s="138">
        <f t="shared" ca="1" si="44"/>
        <v>124.3833333333333</v>
      </c>
      <c r="L149" s="138">
        <f t="shared" ca="1" si="45"/>
        <v>0.13333333333324759</v>
      </c>
      <c r="M149" s="147">
        <f t="shared" ca="1" si="37"/>
        <v>0</v>
      </c>
      <c r="N149" s="148">
        <f t="shared" ca="1" si="38"/>
        <v>0.13333333333324759</v>
      </c>
      <c r="O149" s="138">
        <f t="shared" ca="1" si="35"/>
        <v>0</v>
      </c>
      <c r="P149" s="138">
        <f t="shared" ca="1" si="36"/>
        <v>0</v>
      </c>
      <c r="Q149" s="138"/>
    </row>
    <row r="150" spans="1:17" x14ac:dyDescent="0.25">
      <c r="A150" s="133">
        <v>145</v>
      </c>
      <c r="B150" s="138">
        <v>0.18333333333333535</v>
      </c>
      <c r="C150" s="138">
        <f t="shared" si="46"/>
        <v>124.43333333333338</v>
      </c>
      <c r="D150" s="138">
        <f t="shared" ca="1" si="47"/>
        <v>0</v>
      </c>
      <c r="E150" s="138">
        <v>0.19999999999995133</v>
      </c>
      <c r="F150" s="138">
        <f t="shared" ca="1" si="39"/>
        <v>124.63333333333333</v>
      </c>
      <c r="G150" s="138" t="str">
        <f t="shared" ca="1" si="40"/>
        <v>S2</v>
      </c>
      <c r="H150" s="139" t="str">
        <f t="shared" ca="1" si="41"/>
        <v>IDLE</v>
      </c>
      <c r="I150" s="140">
        <f t="shared" ca="1" si="42"/>
        <v>0.19999999999995133</v>
      </c>
      <c r="J150" s="138">
        <f t="shared" ca="1" si="43"/>
        <v>124.43333333333338</v>
      </c>
      <c r="K150" s="138">
        <f t="shared" ca="1" si="44"/>
        <v>124.63333333333333</v>
      </c>
      <c r="L150" s="138">
        <f t="shared" ca="1" si="45"/>
        <v>0.19999999999995133</v>
      </c>
      <c r="M150" s="147">
        <f t="shared" ca="1" si="37"/>
        <v>0</v>
      </c>
      <c r="N150" s="148">
        <f t="shared" ca="1" si="38"/>
        <v>0.19999999999995133</v>
      </c>
      <c r="O150" s="138">
        <f t="shared" ca="1" si="35"/>
        <v>0</v>
      </c>
      <c r="P150" s="138">
        <f t="shared" ca="1" si="36"/>
        <v>0</v>
      </c>
      <c r="Q150" s="138"/>
    </row>
    <row r="151" spans="1:17" x14ac:dyDescent="0.25">
      <c r="A151" s="133">
        <v>146</v>
      </c>
      <c r="B151" s="138">
        <v>0.65000000000002167</v>
      </c>
      <c r="C151" s="138">
        <f t="shared" si="46"/>
        <v>125.0833333333334</v>
      </c>
      <c r="D151" s="138">
        <f t="shared" ca="1" si="47"/>
        <v>0</v>
      </c>
      <c r="E151" s="138">
        <v>0.35000000000005471</v>
      </c>
      <c r="F151" s="138">
        <f t="shared" ca="1" si="39"/>
        <v>125.43333333333345</v>
      </c>
      <c r="G151" s="138" t="str">
        <f t="shared" ca="1" si="40"/>
        <v>S1</v>
      </c>
      <c r="H151" s="139">
        <f t="shared" ca="1" si="41"/>
        <v>0.35000000000005471</v>
      </c>
      <c r="I151" s="140" t="str">
        <f t="shared" ca="1" si="42"/>
        <v>IDLE</v>
      </c>
      <c r="J151" s="138">
        <f t="shared" ca="1" si="43"/>
        <v>125.43333333333345</v>
      </c>
      <c r="K151" s="138">
        <f t="shared" ca="1" si="44"/>
        <v>124.63333333333333</v>
      </c>
      <c r="L151" s="138">
        <f t="shared" ca="1" si="45"/>
        <v>0.35000000000005471</v>
      </c>
      <c r="M151" s="147">
        <f t="shared" ca="1" si="37"/>
        <v>0.35000000000005471</v>
      </c>
      <c r="N151" s="148">
        <f t="shared" ca="1" si="38"/>
        <v>0</v>
      </c>
      <c r="O151" s="138">
        <f t="shared" ca="1" si="35"/>
        <v>0</v>
      </c>
      <c r="P151" s="138">
        <f t="shared" ca="1" si="36"/>
        <v>0</v>
      </c>
      <c r="Q151" s="138"/>
    </row>
    <row r="152" spans="1:17" x14ac:dyDescent="0.25">
      <c r="A152" s="133">
        <v>147</v>
      </c>
      <c r="B152" s="138">
        <v>0.16666666666655949</v>
      </c>
      <c r="C152" s="138">
        <f t="shared" si="46"/>
        <v>125.24999999999996</v>
      </c>
      <c r="D152" s="138">
        <f t="shared" ca="1" si="47"/>
        <v>0</v>
      </c>
      <c r="E152" s="138">
        <v>8.3333333333399651E-2</v>
      </c>
      <c r="F152" s="138">
        <f t="shared" ca="1" si="39"/>
        <v>125.33333333333336</v>
      </c>
      <c r="G152" s="138" t="str">
        <f t="shared" ca="1" si="40"/>
        <v>S2</v>
      </c>
      <c r="H152" s="139" t="str">
        <f t="shared" ca="1" si="41"/>
        <v>IDLE</v>
      </c>
      <c r="I152" s="140">
        <f t="shared" ca="1" si="42"/>
        <v>8.3333333333399651E-2</v>
      </c>
      <c r="J152" s="138">
        <f t="shared" ca="1" si="43"/>
        <v>125.43333333333345</v>
      </c>
      <c r="K152" s="138">
        <f t="shared" ca="1" si="44"/>
        <v>125.33333333333336</v>
      </c>
      <c r="L152" s="138">
        <f t="shared" ca="1" si="45"/>
        <v>8.3333333333399651E-2</v>
      </c>
      <c r="M152" s="147">
        <f t="shared" ca="1" si="37"/>
        <v>0</v>
      </c>
      <c r="N152" s="148">
        <f t="shared" ca="1" si="38"/>
        <v>8.3333333333399651E-2</v>
      </c>
      <c r="O152" s="138">
        <f t="shared" ca="1" si="35"/>
        <v>0</v>
      </c>
      <c r="P152" s="138">
        <f t="shared" ca="1" si="36"/>
        <v>0</v>
      </c>
      <c r="Q152" s="138"/>
    </row>
    <row r="153" spans="1:17" x14ac:dyDescent="0.25">
      <c r="A153" s="133">
        <v>148</v>
      </c>
      <c r="B153" s="138">
        <v>0.2333333333334231</v>
      </c>
      <c r="C153" s="138">
        <f t="shared" si="46"/>
        <v>125.48333333333338</v>
      </c>
      <c r="D153" s="138">
        <f t="shared" ca="1" si="47"/>
        <v>0</v>
      </c>
      <c r="E153" s="138">
        <v>0.18333333333341528</v>
      </c>
      <c r="F153" s="138">
        <f t="shared" ca="1" si="39"/>
        <v>125.6666666666668</v>
      </c>
      <c r="G153" s="138" t="str">
        <f t="shared" ca="1" si="40"/>
        <v>S1</v>
      </c>
      <c r="H153" s="139">
        <f t="shared" ca="1" si="41"/>
        <v>0.18333333333341528</v>
      </c>
      <c r="I153" s="140" t="str">
        <f t="shared" ca="1" si="42"/>
        <v>IDLE</v>
      </c>
      <c r="J153" s="138">
        <f t="shared" ca="1" si="43"/>
        <v>125.6666666666668</v>
      </c>
      <c r="K153" s="138">
        <f t="shared" ca="1" si="44"/>
        <v>125.33333333333336</v>
      </c>
      <c r="L153" s="138">
        <f t="shared" ca="1" si="45"/>
        <v>0.18333333333341528</v>
      </c>
      <c r="M153" s="147">
        <f t="shared" ca="1" si="37"/>
        <v>0.18333333333341528</v>
      </c>
      <c r="N153" s="148">
        <f t="shared" ca="1" si="38"/>
        <v>0</v>
      </c>
      <c r="O153" s="138">
        <f t="shared" ca="1" si="35"/>
        <v>0</v>
      </c>
      <c r="P153" s="138">
        <f t="shared" ca="1" si="36"/>
        <v>0</v>
      </c>
      <c r="Q153" s="138"/>
    </row>
    <row r="154" spans="1:17" x14ac:dyDescent="0.25">
      <c r="A154" s="133">
        <v>149</v>
      </c>
      <c r="B154" s="138">
        <v>0.34999999999997478</v>
      </c>
      <c r="C154" s="138">
        <f t="shared" si="46"/>
        <v>125.83333333333336</v>
      </c>
      <c r="D154" s="138">
        <f t="shared" ca="1" si="47"/>
        <v>0</v>
      </c>
      <c r="E154" s="138">
        <v>0.58333333333331794</v>
      </c>
      <c r="F154" s="138">
        <f t="shared" ca="1" si="39"/>
        <v>126.41666666666667</v>
      </c>
      <c r="G154" s="138" t="str">
        <f t="shared" ca="1" si="40"/>
        <v>S1</v>
      </c>
      <c r="H154" s="139">
        <f t="shared" ca="1" si="41"/>
        <v>0.58333333333331794</v>
      </c>
      <c r="I154" s="140" t="str">
        <f t="shared" ca="1" si="42"/>
        <v>IDLE</v>
      </c>
      <c r="J154" s="138">
        <f t="shared" ca="1" si="43"/>
        <v>126.41666666666667</v>
      </c>
      <c r="K154" s="138">
        <f t="shared" ca="1" si="44"/>
        <v>125.33333333333336</v>
      </c>
      <c r="L154" s="138">
        <f t="shared" ca="1" si="45"/>
        <v>0.58333333333331794</v>
      </c>
      <c r="M154" s="147">
        <f t="shared" ca="1" si="37"/>
        <v>0.58333333333331794</v>
      </c>
      <c r="N154" s="148">
        <f t="shared" ca="1" si="38"/>
        <v>0</v>
      </c>
      <c r="O154" s="138">
        <f t="shared" ca="1" si="35"/>
        <v>0</v>
      </c>
      <c r="P154" s="138">
        <f t="shared" ca="1" si="36"/>
        <v>0</v>
      </c>
      <c r="Q154" s="138"/>
    </row>
    <row r="155" spans="1:17" x14ac:dyDescent="0.25">
      <c r="A155" s="133">
        <v>150</v>
      </c>
      <c r="B155" s="142">
        <v>0.14999999999994351</v>
      </c>
      <c r="C155" s="143">
        <f t="shared" si="46"/>
        <v>125.98333333333331</v>
      </c>
      <c r="D155" s="143">
        <f t="shared" ca="1" si="47"/>
        <v>0</v>
      </c>
      <c r="E155" s="142">
        <v>0.39999999999990266</v>
      </c>
      <c r="F155" s="143">
        <f t="shared" ca="1" si="39"/>
        <v>126.38333333333321</v>
      </c>
      <c r="G155" s="142" t="str">
        <f t="shared" ca="1" si="40"/>
        <v>S2</v>
      </c>
      <c r="H155" s="143" t="str">
        <f t="shared" ca="1" si="41"/>
        <v>IDLE</v>
      </c>
      <c r="I155" s="143">
        <f t="shared" ca="1" si="42"/>
        <v>0.39999999999990266</v>
      </c>
      <c r="J155" s="143">
        <f ca="1">IF((G155="S1"),E155+C155,J154)</f>
        <v>126.41666666666667</v>
      </c>
      <c r="K155" s="143">
        <f t="shared" ca="1" si="44"/>
        <v>126.38333333333321</v>
      </c>
      <c r="L155" s="143">
        <f t="shared" ca="1" si="45"/>
        <v>0.39999999999990266</v>
      </c>
      <c r="M155" s="143">
        <f t="shared" ca="1" si="37"/>
        <v>0</v>
      </c>
      <c r="N155" s="143">
        <f t="shared" ca="1" si="38"/>
        <v>0.39999999999990266</v>
      </c>
      <c r="O155" s="143">
        <f t="shared" ca="1" si="35"/>
        <v>0</v>
      </c>
      <c r="P155" s="143">
        <f t="shared" ca="1" si="36"/>
        <v>0</v>
      </c>
      <c r="Q155" s="138"/>
    </row>
    <row r="156" spans="1:17" x14ac:dyDescent="0.25">
      <c r="A156" s="149"/>
      <c r="B156" s="150"/>
      <c r="C156" s="138">
        <f>B156+C155</f>
        <v>125.98333333333331</v>
      </c>
      <c r="D156" s="138">
        <f ca="1">SUM(D6:D155)</f>
        <v>1.1833333333332448</v>
      </c>
      <c r="E156" s="150"/>
      <c r="F156" s="138">
        <f t="shared" ca="1" si="39"/>
        <v>127.16666666666654</v>
      </c>
      <c r="G156" s="150"/>
      <c r="H156" s="139">
        <f ca="1">SUM(H6:H155)</f>
        <v>27.366666666666578</v>
      </c>
      <c r="I156" s="144">
        <f ca="1">SUM(I6:I155)</f>
        <v>30.750000000000501</v>
      </c>
      <c r="J156" s="150"/>
      <c r="K156" s="150" t="s">
        <v>122</v>
      </c>
      <c r="L156" s="150" t="s">
        <v>90</v>
      </c>
      <c r="M156" s="139">
        <f ca="1">COUNTIF(M6:M155,K156)</f>
        <v>74</v>
      </c>
      <c r="N156" s="148">
        <f ca="1">COUNTIF(N6:N155,K156)</f>
        <v>76</v>
      </c>
      <c r="O156" s="138">
        <f ca="1">SUM(O5:O155)</f>
        <v>9.9999999999930367E-2</v>
      </c>
      <c r="P156" s="138">
        <f ca="1">SUM(P5:P155)</f>
        <v>1.0833333333333144</v>
      </c>
      <c r="Q156" s="138"/>
    </row>
    <row r="157" spans="1:17" x14ac:dyDescent="0.25">
      <c r="A157" s="151"/>
      <c r="B157" s="150"/>
      <c r="C157" s="150"/>
      <c r="D157" s="150"/>
      <c r="E157" s="150"/>
      <c r="F157" s="150"/>
      <c r="G157" s="150"/>
      <c r="H157" s="140">
        <f ca="1">COUNTIF(H6:H156,"IDLE")</f>
        <v>76</v>
      </c>
      <c r="I157" s="139">
        <f ca="1">COUNTIF(I6:I156,"IDLE")</f>
        <v>74</v>
      </c>
      <c r="J157" s="150"/>
      <c r="K157" s="150" t="s">
        <v>93</v>
      </c>
      <c r="L157" s="150" t="s">
        <v>176</v>
      </c>
      <c r="M157" s="139">
        <f ca="1">SUM(M6:M155)</f>
        <v>27.366666666666578</v>
      </c>
      <c r="N157" s="148">
        <f ca="1">SUM(N6:N155)</f>
        <v>30.750000000000501</v>
      </c>
      <c r="O157" s="138">
        <f ca="1">AVERAGEIF(O5:O155,K156)</f>
        <v>4.9999999999965183E-2</v>
      </c>
      <c r="P157" s="138">
        <f ca="1">AVERAGEIF(P5:P155,K156)</f>
        <v>0.18055555555555239</v>
      </c>
      <c r="Q157" s="138"/>
    </row>
    <row r="158" spans="1:17" x14ac:dyDescent="0.25">
      <c r="A158" s="151"/>
      <c r="B158" s="150"/>
      <c r="C158" s="150"/>
      <c r="D158" s="138">
        <f ca="1">COUNTIF(D6:D155,K156)</f>
        <v>8</v>
      </c>
      <c r="E158" s="150"/>
      <c r="F158" s="150"/>
      <c r="G158" s="138"/>
      <c r="H158" s="139"/>
      <c r="I158" s="140"/>
      <c r="J158" s="138"/>
      <c r="K158" s="138" t="s">
        <v>8</v>
      </c>
      <c r="L158" s="138" t="s">
        <v>177</v>
      </c>
      <c r="M158" s="139">
        <f ca="1">AVERAGE(M6:M155)</f>
        <v>0.18244444444444385</v>
      </c>
      <c r="N158" s="139">
        <f ca="1">AVERAGE(N6:N155)</f>
        <v>0.20500000000000335</v>
      </c>
      <c r="O158" s="138">
        <f ca="1">COUNTIF(O5:O155,K156)</f>
        <v>2</v>
      </c>
      <c r="P158" s="138">
        <f ca="1">COUNTIF(P5:P155,K156)</f>
        <v>6</v>
      </c>
      <c r="Q158" s="138"/>
    </row>
    <row r="159" spans="1:17" x14ac:dyDescent="0.25">
      <c r="A159" s="151"/>
      <c r="B159" s="150"/>
      <c r="C159" s="150"/>
      <c r="D159" s="138"/>
      <c r="E159" s="150"/>
      <c r="F159" s="150"/>
      <c r="G159" s="138"/>
      <c r="H159" s="139"/>
      <c r="I159" s="140"/>
      <c r="J159" s="138"/>
      <c r="K159" s="138" t="s">
        <v>121</v>
      </c>
      <c r="L159" s="138"/>
      <c r="M159" s="147"/>
      <c r="N159" s="148"/>
      <c r="O159" s="138">
        <f ca="1">MAX(O5:O155)</f>
        <v>8.3333333333321491E-2</v>
      </c>
      <c r="P159" s="138">
        <f ca="1">MAX(P5:P155)</f>
        <v>0.48333333333330586</v>
      </c>
      <c r="Q159" s="138"/>
    </row>
    <row r="160" spans="1:17" x14ac:dyDescent="0.25">
      <c r="A160" s="151"/>
      <c r="B160" s="150"/>
      <c r="C160" s="150"/>
      <c r="D160" s="138"/>
      <c r="E160" s="150"/>
      <c r="F160" s="150"/>
      <c r="G160" s="138"/>
      <c r="H160" s="139"/>
      <c r="I160" s="140"/>
      <c r="J160" s="138"/>
      <c r="K160" s="138"/>
      <c r="L160" s="152"/>
      <c r="M160" s="147"/>
      <c r="N160" s="148"/>
      <c r="O160" s="141"/>
      <c r="P160" s="138"/>
      <c r="Q160" s="138"/>
    </row>
    <row r="161" spans="2:16" x14ac:dyDescent="0.25">
      <c r="L161" s="52"/>
      <c r="M161" s="49"/>
      <c r="N161" s="49"/>
      <c r="O161" s="52"/>
    </row>
    <row r="162" spans="2:16" x14ac:dyDescent="0.25">
      <c r="L162" s="11">
        <f ca="1">SUM(M156:N156)</f>
        <v>150</v>
      </c>
      <c r="M162" s="49"/>
      <c r="N162" s="49"/>
      <c r="O162" s="52"/>
    </row>
    <row r="163" spans="2:16" x14ac:dyDescent="0.25">
      <c r="L163" s="52"/>
      <c r="M163" s="49"/>
      <c r="N163" s="49"/>
      <c r="O163" s="52"/>
    </row>
    <row r="164" spans="2:16" x14ac:dyDescent="0.25">
      <c r="L164" s="52"/>
      <c r="M164" s="49"/>
      <c r="N164" s="49"/>
      <c r="O164" s="52"/>
    </row>
    <row r="165" spans="2:16" x14ac:dyDescent="0.25">
      <c r="L165" s="52"/>
      <c r="M165" s="49"/>
      <c r="N165" s="49"/>
      <c r="O165" s="52"/>
    </row>
    <row r="166" spans="2:16" x14ac:dyDescent="0.25">
      <c r="B166" s="11"/>
      <c r="D166" s="11"/>
      <c r="L166" s="52"/>
      <c r="M166" s="49"/>
      <c r="N166" s="49"/>
      <c r="O166" s="52"/>
    </row>
    <row r="167" spans="2:16" x14ac:dyDescent="0.25">
      <c r="L167" s="52"/>
      <c r="M167" s="49"/>
      <c r="N167" s="49"/>
      <c r="O167" s="52"/>
    </row>
    <row r="168" spans="2:16" x14ac:dyDescent="0.25">
      <c r="L168" s="52"/>
      <c r="M168" s="49"/>
      <c r="N168" s="49"/>
      <c r="O168" s="52"/>
    </row>
    <row r="169" spans="2:16" x14ac:dyDescent="0.25">
      <c r="L169" s="52"/>
      <c r="M169" s="49"/>
      <c r="N169" s="49"/>
      <c r="O169" s="52"/>
    </row>
    <row r="170" spans="2:16" x14ac:dyDescent="0.25">
      <c r="L170" s="82"/>
      <c r="M170" s="83"/>
      <c r="N170" s="83"/>
      <c r="O170" s="82"/>
      <c r="P170" s="82"/>
    </row>
    <row r="171" spans="2:16" x14ac:dyDescent="0.25">
      <c r="L171" s="82"/>
      <c r="M171" s="83"/>
      <c r="N171" s="83"/>
      <c r="O171" s="82"/>
      <c r="P171" s="82"/>
    </row>
    <row r="172" spans="2:16" x14ac:dyDescent="0.25">
      <c r="L172" s="82"/>
      <c r="M172" s="83"/>
      <c r="N172" s="83"/>
      <c r="O172" s="82"/>
      <c r="P172" s="82"/>
    </row>
    <row r="173" spans="2:16" x14ac:dyDescent="0.25">
      <c r="L173" s="82"/>
      <c r="M173" s="83"/>
      <c r="N173" s="83"/>
      <c r="O173" s="82"/>
      <c r="P173" s="82"/>
    </row>
    <row r="174" spans="2:16" x14ac:dyDescent="0.25">
      <c r="L174" s="82"/>
      <c r="M174" s="83"/>
      <c r="N174" s="83"/>
      <c r="O174" s="82"/>
      <c r="P174" s="82"/>
    </row>
    <row r="175" spans="2:16" x14ac:dyDescent="0.25">
      <c r="L175" s="82"/>
      <c r="M175" s="83"/>
      <c r="N175" s="83"/>
      <c r="O175" s="82"/>
      <c r="P175" s="82"/>
    </row>
    <row r="176" spans="2:16" x14ac:dyDescent="0.25">
      <c r="L176" s="82"/>
      <c r="M176" s="83"/>
      <c r="N176" s="83"/>
      <c r="O176" s="82"/>
      <c r="P176" s="82"/>
    </row>
    <row r="177" spans="12:16" x14ac:dyDescent="0.25">
      <c r="L177" s="82"/>
      <c r="M177" s="83"/>
      <c r="N177" s="83"/>
      <c r="O177" s="82"/>
      <c r="P177" s="82"/>
    </row>
    <row r="178" spans="12:16" x14ac:dyDescent="0.25">
      <c r="L178" s="82"/>
      <c r="M178" s="83"/>
      <c r="N178" s="83"/>
      <c r="O178" s="82"/>
      <c r="P178" s="82"/>
    </row>
    <row r="179" spans="12:16" x14ac:dyDescent="0.25">
      <c r="L179" s="82"/>
      <c r="M179" s="83"/>
      <c r="N179" s="83"/>
      <c r="O179" s="82"/>
      <c r="P179" s="82"/>
    </row>
    <row r="180" spans="12:16" x14ac:dyDescent="0.25">
      <c r="L180" s="82"/>
      <c r="M180" s="83"/>
      <c r="N180" s="83"/>
      <c r="O180" s="82"/>
      <c r="P180" s="82"/>
    </row>
    <row r="181" spans="12:16" x14ac:dyDescent="0.25">
      <c r="L181" s="82"/>
      <c r="M181" s="83"/>
      <c r="N181" s="83"/>
      <c r="O181" s="82"/>
      <c r="P181" s="82"/>
    </row>
    <row r="182" spans="12:16" x14ac:dyDescent="0.25">
      <c r="L182" s="82"/>
      <c r="M182" s="83"/>
      <c r="N182" s="83"/>
      <c r="O182" s="82"/>
      <c r="P182" s="82"/>
    </row>
    <row r="183" spans="12:16" x14ac:dyDescent="0.25">
      <c r="L183" s="82"/>
      <c r="M183" s="83"/>
      <c r="N183" s="83"/>
      <c r="O183" s="82"/>
      <c r="P183" s="82"/>
    </row>
    <row r="184" spans="12:16" x14ac:dyDescent="0.25">
      <c r="L184" s="82"/>
      <c r="M184" s="83"/>
      <c r="N184" s="83"/>
      <c r="O184" s="82"/>
      <c r="P184" s="82"/>
    </row>
    <row r="185" spans="12:16" x14ac:dyDescent="0.25">
      <c r="L185" s="82"/>
      <c r="M185" s="83"/>
      <c r="N185" s="83"/>
      <c r="O185" s="82"/>
      <c r="P185" s="82"/>
    </row>
    <row r="186" spans="12:16" x14ac:dyDescent="0.25">
      <c r="L186" s="82"/>
      <c r="M186" s="83"/>
      <c r="N186" s="83"/>
      <c r="O186" s="82"/>
      <c r="P186" s="82"/>
    </row>
    <row r="187" spans="12:16" x14ac:dyDescent="0.25">
      <c r="L187" s="82"/>
      <c r="M187" s="83"/>
      <c r="N187" s="83"/>
      <c r="O187" s="82"/>
      <c r="P187" s="82"/>
    </row>
    <row r="188" spans="12:16" x14ac:dyDescent="0.25">
      <c r="L188" s="82"/>
      <c r="M188" s="83"/>
      <c r="N188" s="83"/>
      <c r="O188" s="82"/>
      <c r="P188" s="82"/>
    </row>
    <row r="189" spans="12:16" x14ac:dyDescent="0.25">
      <c r="L189" s="82"/>
      <c r="M189" s="83"/>
      <c r="N189" s="83"/>
      <c r="O189" s="82"/>
      <c r="P189" s="82"/>
    </row>
    <row r="190" spans="12:16" x14ac:dyDescent="0.25">
      <c r="L190" s="82"/>
      <c r="M190" s="83"/>
      <c r="N190" s="83"/>
      <c r="O190" s="82"/>
      <c r="P190" s="82"/>
    </row>
    <row r="191" spans="12:16" x14ac:dyDescent="0.25">
      <c r="L191" s="82"/>
      <c r="M191" s="83"/>
      <c r="N191" s="83"/>
      <c r="O191" s="82"/>
      <c r="P191" s="82"/>
    </row>
    <row r="192" spans="12:16" x14ac:dyDescent="0.25">
      <c r="L192" s="82"/>
      <c r="M192" s="83"/>
      <c r="N192" s="83"/>
      <c r="O192" s="82"/>
      <c r="P192" s="82"/>
    </row>
    <row r="193" spans="12:16" x14ac:dyDescent="0.25">
      <c r="L193" s="82"/>
      <c r="M193" s="83"/>
      <c r="N193" s="83"/>
      <c r="O193" s="82"/>
      <c r="P193" s="82"/>
    </row>
    <row r="194" spans="12:16" x14ac:dyDescent="0.25">
      <c r="L194" s="82"/>
      <c r="M194" s="83"/>
      <c r="N194" s="83"/>
      <c r="O194" s="82"/>
      <c r="P194" s="82"/>
    </row>
    <row r="195" spans="12:16" x14ac:dyDescent="0.25">
      <c r="L195" s="82"/>
      <c r="M195" s="83"/>
      <c r="N195" s="83"/>
      <c r="O195" s="82"/>
      <c r="P195" s="82"/>
    </row>
    <row r="196" spans="12:16" x14ac:dyDescent="0.25">
      <c r="L196" s="82"/>
      <c r="M196" s="83"/>
      <c r="N196" s="83"/>
      <c r="O196" s="82"/>
      <c r="P196" s="82"/>
    </row>
    <row r="197" spans="12:16" x14ac:dyDescent="0.25">
      <c r="L197" s="82"/>
      <c r="M197" s="83"/>
      <c r="N197" s="83"/>
      <c r="O197" s="82"/>
      <c r="P197" s="82"/>
    </row>
    <row r="198" spans="12:16" x14ac:dyDescent="0.25">
      <c r="L198" s="82"/>
      <c r="M198" s="83"/>
      <c r="N198" s="83"/>
      <c r="O198" s="82"/>
      <c r="P198" s="82"/>
    </row>
    <row r="199" spans="12:16" x14ac:dyDescent="0.25">
      <c r="L199" s="82"/>
      <c r="M199" s="83"/>
      <c r="N199" s="83"/>
      <c r="O199" s="82"/>
      <c r="P199" s="82"/>
    </row>
    <row r="200" spans="12:16" x14ac:dyDescent="0.25">
      <c r="L200" s="82"/>
      <c r="M200" s="83"/>
      <c r="N200" s="83"/>
      <c r="O200" s="82"/>
      <c r="P200" s="82"/>
    </row>
    <row r="201" spans="12:16" x14ac:dyDescent="0.25">
      <c r="L201" s="82"/>
      <c r="M201" s="83"/>
      <c r="N201" s="83"/>
      <c r="O201" s="82"/>
      <c r="P201" s="82"/>
    </row>
    <row r="202" spans="12:16" x14ac:dyDescent="0.25">
      <c r="L202" s="82"/>
      <c r="M202" s="83"/>
      <c r="N202" s="83"/>
      <c r="O202" s="82"/>
      <c r="P202" s="82"/>
    </row>
    <row r="203" spans="12:16" x14ac:dyDescent="0.25">
      <c r="L203" s="82"/>
      <c r="M203" s="83"/>
      <c r="N203" s="83"/>
      <c r="O203" s="82"/>
      <c r="P203" s="82"/>
    </row>
    <row r="204" spans="12:16" x14ac:dyDescent="0.25">
      <c r="L204" s="82"/>
      <c r="M204" s="83"/>
      <c r="N204" s="83"/>
      <c r="O204" s="82"/>
      <c r="P204" s="82"/>
    </row>
    <row r="205" spans="12:16" x14ac:dyDescent="0.25">
      <c r="L205" s="82"/>
      <c r="M205" s="83"/>
      <c r="N205" s="83"/>
      <c r="O205" s="82"/>
      <c r="P205" s="82"/>
    </row>
    <row r="206" spans="12:16" x14ac:dyDescent="0.25">
      <c r="L206" s="82"/>
      <c r="M206" s="83"/>
      <c r="N206" s="83"/>
      <c r="O206" s="82"/>
      <c r="P206" s="82"/>
    </row>
    <row r="207" spans="12:16" x14ac:dyDescent="0.25">
      <c r="L207" s="82"/>
      <c r="M207" s="83"/>
      <c r="N207" s="83"/>
      <c r="O207" s="82"/>
      <c r="P207" s="82"/>
    </row>
    <row r="208" spans="12:16" x14ac:dyDescent="0.25">
      <c r="L208" s="82"/>
      <c r="M208" s="83"/>
      <c r="N208" s="83"/>
      <c r="O208" s="82"/>
      <c r="P208" s="82"/>
    </row>
    <row r="209" spans="12:16" x14ac:dyDescent="0.25">
      <c r="L209" s="82"/>
      <c r="M209" s="83"/>
      <c r="N209" s="83"/>
      <c r="O209" s="82"/>
      <c r="P209" s="82"/>
    </row>
    <row r="210" spans="12:16" x14ac:dyDescent="0.25">
      <c r="L210" s="82"/>
      <c r="M210" s="83"/>
      <c r="N210" s="83"/>
      <c r="O210" s="82"/>
      <c r="P210" s="82"/>
    </row>
    <row r="211" spans="12:16" x14ac:dyDescent="0.25">
      <c r="L211" s="82"/>
      <c r="M211" s="83"/>
      <c r="N211" s="83"/>
      <c r="O211" s="82"/>
      <c r="P211" s="82"/>
    </row>
    <row r="212" spans="12:16" x14ac:dyDescent="0.25">
      <c r="L212" s="82"/>
      <c r="M212" s="83"/>
      <c r="N212" s="83"/>
      <c r="O212" s="82"/>
      <c r="P212" s="82"/>
    </row>
    <row r="213" spans="12:16" x14ac:dyDescent="0.25">
      <c r="L213" s="82"/>
      <c r="M213" s="83"/>
      <c r="N213" s="83"/>
      <c r="O213" s="82"/>
      <c r="P213" s="82"/>
    </row>
    <row r="214" spans="12:16" x14ac:dyDescent="0.25">
      <c r="L214" s="82"/>
      <c r="M214" s="83"/>
      <c r="N214" s="83"/>
      <c r="O214" s="82"/>
      <c r="P214" s="82"/>
    </row>
    <row r="215" spans="12:16" x14ac:dyDescent="0.25">
      <c r="L215" s="82"/>
      <c r="M215" s="83"/>
      <c r="N215" s="83"/>
      <c r="O215" s="82"/>
      <c r="P215" s="82"/>
    </row>
    <row r="216" spans="12:16" x14ac:dyDescent="0.25">
      <c r="L216" s="82"/>
      <c r="M216" s="83"/>
      <c r="N216" s="83"/>
      <c r="O216" s="82"/>
      <c r="P216" s="82"/>
    </row>
    <row r="217" spans="12:16" x14ac:dyDescent="0.25">
      <c r="L217" s="82"/>
      <c r="M217" s="83"/>
      <c r="N217" s="83"/>
      <c r="O217" s="82"/>
      <c r="P217" s="82"/>
    </row>
    <row r="218" spans="12:16" x14ac:dyDescent="0.25">
      <c r="L218" s="82"/>
      <c r="M218" s="83"/>
      <c r="N218" s="83"/>
      <c r="O218" s="82"/>
      <c r="P218" s="82"/>
    </row>
    <row r="219" spans="12:16" x14ac:dyDescent="0.25">
      <c r="L219" s="82"/>
      <c r="M219" s="83"/>
      <c r="N219" s="83"/>
      <c r="O219" s="82"/>
      <c r="P219" s="82"/>
    </row>
    <row r="220" spans="12:16" x14ac:dyDescent="0.25">
      <c r="L220" s="82"/>
      <c r="M220" s="83"/>
      <c r="N220" s="83"/>
      <c r="O220" s="82"/>
      <c r="P220" s="82"/>
    </row>
    <row r="221" spans="12:16" x14ac:dyDescent="0.25">
      <c r="L221" s="82"/>
      <c r="M221" s="83"/>
      <c r="N221" s="83"/>
      <c r="O221" s="82"/>
      <c r="P221" s="82"/>
    </row>
    <row r="222" spans="12:16" x14ac:dyDescent="0.25">
      <c r="L222" s="82"/>
      <c r="M222" s="83"/>
      <c r="N222" s="83"/>
      <c r="O222" s="82"/>
      <c r="P222" s="82"/>
    </row>
    <row r="223" spans="12:16" x14ac:dyDescent="0.25">
      <c r="L223" s="82"/>
      <c r="M223" s="83"/>
      <c r="N223" s="83"/>
      <c r="O223" s="82"/>
      <c r="P223" s="82"/>
    </row>
    <row r="224" spans="12:16" x14ac:dyDescent="0.25">
      <c r="L224" s="82"/>
      <c r="M224" s="83"/>
      <c r="N224" s="83"/>
      <c r="O224" s="82"/>
      <c r="P224" s="82"/>
    </row>
    <row r="225" spans="12:16" x14ac:dyDescent="0.25">
      <c r="L225" s="82"/>
      <c r="M225" s="83"/>
      <c r="N225" s="83"/>
      <c r="O225" s="82"/>
      <c r="P225" s="82"/>
    </row>
    <row r="226" spans="12:16" x14ac:dyDescent="0.25">
      <c r="L226" s="82"/>
      <c r="M226" s="83"/>
      <c r="N226" s="83"/>
      <c r="O226" s="82"/>
      <c r="P226" s="82"/>
    </row>
    <row r="227" spans="12:16" x14ac:dyDescent="0.25">
      <c r="L227" s="82"/>
      <c r="M227" s="83"/>
      <c r="N227" s="83"/>
      <c r="O227" s="82"/>
      <c r="P227" s="82"/>
    </row>
    <row r="228" spans="12:16" x14ac:dyDescent="0.25">
      <c r="L228" s="82"/>
      <c r="M228" s="83"/>
      <c r="N228" s="83"/>
      <c r="O228" s="82"/>
      <c r="P228" s="82"/>
    </row>
    <row r="229" spans="12:16" x14ac:dyDescent="0.25">
      <c r="L229" s="82"/>
      <c r="M229" s="83"/>
      <c r="N229" s="83"/>
      <c r="O229" s="82"/>
      <c r="P229" s="82"/>
    </row>
    <row r="230" spans="12:16" x14ac:dyDescent="0.25">
      <c r="L230" s="82"/>
      <c r="M230" s="83"/>
      <c r="N230" s="83"/>
      <c r="O230" s="82"/>
      <c r="P230" s="82"/>
    </row>
    <row r="231" spans="12:16" x14ac:dyDescent="0.25">
      <c r="L231" s="82"/>
      <c r="M231" s="83"/>
      <c r="N231" s="83"/>
      <c r="O231" s="82"/>
      <c r="P231" s="82"/>
    </row>
    <row r="232" spans="12:16" x14ac:dyDescent="0.25">
      <c r="L232" s="82"/>
      <c r="M232" s="83"/>
      <c r="N232" s="83"/>
      <c r="O232" s="82"/>
      <c r="P232" s="82"/>
    </row>
    <row r="233" spans="12:16" x14ac:dyDescent="0.25">
      <c r="L233" s="82"/>
      <c r="M233" s="83"/>
      <c r="N233" s="83"/>
      <c r="O233" s="82"/>
      <c r="P233" s="82"/>
    </row>
    <row r="234" spans="12:16" x14ac:dyDescent="0.25">
      <c r="L234" s="82"/>
      <c r="M234" s="83"/>
      <c r="N234" s="83"/>
      <c r="O234" s="82"/>
      <c r="P234" s="82"/>
    </row>
    <row r="235" spans="12:16" x14ac:dyDescent="0.25">
      <c r="L235" s="82"/>
      <c r="M235" s="83"/>
      <c r="N235" s="83"/>
      <c r="O235" s="82"/>
      <c r="P235" s="82"/>
    </row>
    <row r="236" spans="12:16" x14ac:dyDescent="0.25">
      <c r="L236" s="82"/>
      <c r="M236" s="83"/>
      <c r="N236" s="83"/>
      <c r="O236" s="82"/>
      <c r="P236" s="82"/>
    </row>
    <row r="237" spans="12:16" x14ac:dyDescent="0.25">
      <c r="L237" s="82"/>
      <c r="M237" s="83"/>
      <c r="N237" s="83"/>
      <c r="O237" s="82"/>
      <c r="P237" s="82"/>
    </row>
    <row r="238" spans="12:16" x14ac:dyDescent="0.25">
      <c r="L238" s="82"/>
      <c r="M238" s="83"/>
      <c r="N238" s="83"/>
      <c r="O238" s="82"/>
      <c r="P238" s="82"/>
    </row>
    <row r="239" spans="12:16" x14ac:dyDescent="0.25">
      <c r="L239" s="82"/>
      <c r="M239" s="83"/>
      <c r="N239" s="83"/>
      <c r="O239" s="82"/>
      <c r="P239" s="82"/>
    </row>
    <row r="240" spans="12:16" x14ac:dyDescent="0.25">
      <c r="L240" s="82"/>
      <c r="M240" s="83"/>
      <c r="N240" s="83"/>
      <c r="O240" s="82"/>
      <c r="P240" s="82"/>
    </row>
    <row r="241" spans="12:16" x14ac:dyDescent="0.25">
      <c r="L241" s="82"/>
      <c r="M241" s="83"/>
      <c r="N241" s="83"/>
      <c r="O241" s="82"/>
      <c r="P241" s="82"/>
    </row>
    <row r="242" spans="12:16" x14ac:dyDescent="0.25">
      <c r="L242" s="82"/>
      <c r="M242" s="83"/>
      <c r="N242" s="83"/>
      <c r="O242" s="82"/>
      <c r="P242" s="82"/>
    </row>
    <row r="243" spans="12:16" x14ac:dyDescent="0.25">
      <c r="L243" s="82"/>
      <c r="M243" s="83"/>
      <c r="N243" s="83"/>
      <c r="O243" s="82"/>
      <c r="P243" s="82"/>
    </row>
    <row r="244" spans="12:16" x14ac:dyDescent="0.25">
      <c r="L244" s="82"/>
      <c r="M244" s="83"/>
      <c r="N244" s="83"/>
      <c r="O244" s="82"/>
      <c r="P244" s="82"/>
    </row>
    <row r="245" spans="12:16" x14ac:dyDescent="0.25">
      <c r="L245" s="82"/>
      <c r="M245" s="83"/>
      <c r="N245" s="83"/>
      <c r="O245" s="82"/>
      <c r="P245" s="82"/>
    </row>
    <row r="246" spans="12:16" x14ac:dyDescent="0.25">
      <c r="L246" s="82"/>
      <c r="M246" s="83"/>
      <c r="N246" s="83"/>
      <c r="O246" s="82"/>
      <c r="P246" s="82"/>
    </row>
    <row r="247" spans="12:16" x14ac:dyDescent="0.25">
      <c r="L247" s="82"/>
      <c r="M247" s="83"/>
      <c r="N247" s="83"/>
      <c r="O247" s="82"/>
      <c r="P247" s="82"/>
    </row>
    <row r="248" spans="12:16" x14ac:dyDescent="0.25">
      <c r="L248" s="82"/>
      <c r="M248" s="83"/>
      <c r="N248" s="83"/>
      <c r="O248" s="82"/>
      <c r="P248" s="82"/>
    </row>
    <row r="249" spans="12:16" x14ac:dyDescent="0.25">
      <c r="L249" s="82"/>
      <c r="M249" s="83"/>
      <c r="N249" s="83"/>
      <c r="O249" s="82"/>
      <c r="P249" s="82"/>
    </row>
    <row r="250" spans="12:16" x14ac:dyDescent="0.25">
      <c r="L250" s="82"/>
      <c r="M250" s="83"/>
      <c r="N250" s="83"/>
      <c r="O250" s="82"/>
      <c r="P250" s="82"/>
    </row>
    <row r="251" spans="12:16" x14ac:dyDescent="0.25">
      <c r="L251" s="82"/>
      <c r="M251" s="83"/>
      <c r="N251" s="83"/>
      <c r="O251" s="82"/>
      <c r="P251" s="82"/>
    </row>
    <row r="252" spans="12:16" x14ac:dyDescent="0.25">
      <c r="L252" s="82"/>
      <c r="M252" s="83"/>
      <c r="N252" s="83"/>
      <c r="O252" s="82"/>
      <c r="P252" s="82"/>
    </row>
    <row r="253" spans="12:16" x14ac:dyDescent="0.25">
      <c r="L253" s="82"/>
      <c r="M253" s="83"/>
      <c r="N253" s="83"/>
      <c r="O253" s="82"/>
      <c r="P253" s="82"/>
    </row>
    <row r="254" spans="12:16" x14ac:dyDescent="0.25">
      <c r="L254" s="82"/>
      <c r="M254" s="83"/>
      <c r="N254" s="83"/>
      <c r="O254" s="82"/>
      <c r="P254" s="82"/>
    </row>
    <row r="255" spans="12:16" x14ac:dyDescent="0.25">
      <c r="L255" s="82"/>
      <c r="M255" s="83"/>
      <c r="N255" s="83"/>
      <c r="O255" s="82"/>
      <c r="P255" s="82"/>
    </row>
    <row r="256" spans="12:16" x14ac:dyDescent="0.25">
      <c r="L256" s="82"/>
      <c r="M256" s="83"/>
      <c r="N256" s="83"/>
      <c r="O256" s="82"/>
      <c r="P256" s="82"/>
    </row>
    <row r="257" spans="12:16" x14ac:dyDescent="0.25">
      <c r="L257" s="82"/>
      <c r="M257" s="83"/>
      <c r="N257" s="83"/>
      <c r="O257" s="82"/>
      <c r="P257" s="82"/>
    </row>
    <row r="258" spans="12:16" x14ac:dyDescent="0.25">
      <c r="L258" s="82"/>
      <c r="M258" s="83"/>
      <c r="N258" s="83"/>
      <c r="O258" s="82"/>
      <c r="P258" s="82"/>
    </row>
    <row r="259" spans="12:16" x14ac:dyDescent="0.25">
      <c r="L259" s="82"/>
      <c r="M259" s="83"/>
      <c r="N259" s="83"/>
      <c r="O259" s="82"/>
      <c r="P259" s="82"/>
    </row>
    <row r="260" spans="12:16" x14ac:dyDescent="0.25">
      <c r="L260" s="82"/>
      <c r="M260" s="83"/>
      <c r="N260" s="83"/>
      <c r="O260" s="82"/>
      <c r="P260" s="82"/>
    </row>
    <row r="261" spans="12:16" x14ac:dyDescent="0.25">
      <c r="L261" s="82"/>
      <c r="M261" s="83"/>
      <c r="N261" s="83"/>
      <c r="O261" s="82"/>
      <c r="P261" s="82"/>
    </row>
    <row r="262" spans="12:16" x14ac:dyDescent="0.25">
      <c r="L262" s="82"/>
      <c r="M262" s="83"/>
      <c r="N262" s="83"/>
      <c r="O262" s="82"/>
      <c r="P262" s="82"/>
    </row>
    <row r="263" spans="12:16" x14ac:dyDescent="0.25">
      <c r="L263" s="82"/>
      <c r="M263" s="83"/>
      <c r="N263" s="83"/>
      <c r="O263" s="82"/>
      <c r="P263" s="82"/>
    </row>
    <row r="264" spans="12:16" x14ac:dyDescent="0.25">
      <c r="L264" s="82"/>
      <c r="M264" s="83"/>
      <c r="N264" s="83"/>
      <c r="O264" s="82"/>
      <c r="P264" s="82"/>
    </row>
    <row r="265" spans="12:16" x14ac:dyDescent="0.25">
      <c r="L265" s="82"/>
      <c r="M265" s="83"/>
      <c r="N265" s="83"/>
      <c r="O265" s="82"/>
      <c r="P265" s="82"/>
    </row>
    <row r="266" spans="12:16" x14ac:dyDescent="0.25">
      <c r="L266" s="82"/>
      <c r="M266" s="83"/>
      <c r="N266" s="83"/>
      <c r="O266" s="82"/>
      <c r="P266" s="82"/>
    </row>
    <row r="267" spans="12:16" x14ac:dyDescent="0.25">
      <c r="L267" s="82"/>
      <c r="M267" s="83"/>
      <c r="N267" s="83"/>
      <c r="O267" s="82"/>
      <c r="P267" s="82"/>
    </row>
    <row r="268" spans="12:16" x14ac:dyDescent="0.25">
      <c r="L268" s="82"/>
      <c r="M268" s="83"/>
      <c r="N268" s="83"/>
      <c r="O268" s="82"/>
      <c r="P268" s="82"/>
    </row>
    <row r="269" spans="12:16" x14ac:dyDescent="0.25">
      <c r="L269" s="82"/>
      <c r="M269" s="83"/>
      <c r="N269" s="83"/>
      <c r="O269" s="82"/>
      <c r="P269" s="82"/>
    </row>
    <row r="270" spans="12:16" x14ac:dyDescent="0.25">
      <c r="L270" s="82"/>
      <c r="M270" s="83"/>
      <c r="N270" s="83"/>
      <c r="O270" s="82"/>
      <c r="P270" s="82"/>
    </row>
    <row r="271" spans="12:16" x14ac:dyDescent="0.25">
      <c r="L271" s="82"/>
      <c r="M271" s="83"/>
      <c r="N271" s="83"/>
      <c r="O271" s="82"/>
      <c r="P271" s="82"/>
    </row>
    <row r="272" spans="12:16" x14ac:dyDescent="0.25">
      <c r="L272" s="82"/>
      <c r="M272" s="83"/>
      <c r="N272" s="83"/>
      <c r="O272" s="82"/>
      <c r="P272" s="82"/>
    </row>
    <row r="273" spans="12:16" x14ac:dyDescent="0.25">
      <c r="L273" s="82"/>
      <c r="M273" s="83"/>
      <c r="N273" s="83"/>
      <c r="O273" s="82"/>
      <c r="P273" s="82"/>
    </row>
    <row r="274" spans="12:16" x14ac:dyDescent="0.25">
      <c r="L274" s="82"/>
      <c r="M274" s="83"/>
      <c r="N274" s="83"/>
      <c r="O274" s="82"/>
      <c r="P274" s="82"/>
    </row>
    <row r="275" spans="12:16" x14ac:dyDescent="0.25">
      <c r="L275" s="82"/>
      <c r="M275" s="83"/>
      <c r="N275" s="83"/>
      <c r="O275" s="82"/>
      <c r="P275" s="82"/>
    </row>
    <row r="276" spans="12:16" x14ac:dyDescent="0.25">
      <c r="L276" s="82"/>
      <c r="M276" s="83"/>
      <c r="N276" s="83"/>
      <c r="O276" s="82"/>
      <c r="P276" s="82"/>
    </row>
    <row r="277" spans="12:16" x14ac:dyDescent="0.25">
      <c r="L277" s="82"/>
      <c r="M277" s="83"/>
      <c r="N277" s="83"/>
      <c r="O277" s="82"/>
      <c r="P277" s="82"/>
    </row>
    <row r="278" spans="12:16" x14ac:dyDescent="0.25">
      <c r="L278" s="82"/>
      <c r="M278" s="83"/>
      <c r="N278" s="83"/>
      <c r="O278" s="82"/>
      <c r="P278" s="82"/>
    </row>
    <row r="279" spans="12:16" x14ac:dyDescent="0.25">
      <c r="L279" s="82"/>
      <c r="M279" s="83"/>
      <c r="N279" s="83"/>
      <c r="O279" s="82"/>
      <c r="P279" s="82"/>
    </row>
    <row r="280" spans="12:16" x14ac:dyDescent="0.25">
      <c r="L280" s="82"/>
      <c r="M280" s="83"/>
      <c r="N280" s="83"/>
      <c r="O280" s="82"/>
      <c r="P280" s="82"/>
    </row>
    <row r="281" spans="12:16" x14ac:dyDescent="0.25">
      <c r="L281" s="82"/>
      <c r="M281" s="83"/>
      <c r="N281" s="83"/>
      <c r="O281" s="82"/>
      <c r="P281" s="82"/>
    </row>
    <row r="282" spans="12:16" x14ac:dyDescent="0.25">
      <c r="L282" s="82"/>
      <c r="M282" s="83"/>
      <c r="N282" s="83"/>
      <c r="O282" s="82"/>
      <c r="P282" s="82"/>
    </row>
    <row r="283" spans="12:16" x14ac:dyDescent="0.25">
      <c r="L283" s="82"/>
      <c r="M283" s="83"/>
      <c r="N283" s="83"/>
      <c r="O283" s="82"/>
      <c r="P283" s="82"/>
    </row>
    <row r="284" spans="12:16" x14ac:dyDescent="0.25">
      <c r="L284" s="82"/>
      <c r="M284" s="83"/>
      <c r="N284" s="83"/>
      <c r="O284" s="82"/>
      <c r="P284" s="82"/>
    </row>
    <row r="285" spans="12:16" x14ac:dyDescent="0.25">
      <c r="L285" s="82"/>
      <c r="M285" s="83"/>
      <c r="N285" s="83"/>
      <c r="O285" s="82"/>
      <c r="P285" s="82"/>
    </row>
    <row r="286" spans="12:16" x14ac:dyDescent="0.25">
      <c r="L286" s="82"/>
      <c r="M286" s="83"/>
      <c r="N286" s="83"/>
      <c r="O286" s="82"/>
      <c r="P286" s="82"/>
    </row>
    <row r="287" spans="12:16" x14ac:dyDescent="0.25">
      <c r="L287" s="82"/>
      <c r="M287" s="83"/>
      <c r="N287" s="83"/>
      <c r="O287" s="82"/>
      <c r="P287" s="82"/>
    </row>
    <row r="288" spans="12:16" x14ac:dyDescent="0.25">
      <c r="L288" s="82"/>
      <c r="M288" s="83"/>
      <c r="N288" s="83"/>
      <c r="O288" s="82"/>
      <c r="P288" s="82"/>
    </row>
    <row r="289" spans="12:16" x14ac:dyDescent="0.25">
      <c r="L289" s="82"/>
      <c r="M289" s="83"/>
      <c r="N289" s="83"/>
      <c r="O289" s="82"/>
      <c r="P289" s="82"/>
    </row>
    <row r="290" spans="12:16" x14ac:dyDescent="0.25">
      <c r="L290" s="82"/>
      <c r="M290" s="83"/>
      <c r="N290" s="83"/>
      <c r="O290" s="82"/>
      <c r="P290" s="82"/>
    </row>
    <row r="291" spans="12:16" x14ac:dyDescent="0.25">
      <c r="L291" s="82"/>
      <c r="M291" s="83"/>
      <c r="N291" s="83"/>
      <c r="O291" s="82"/>
      <c r="P291" s="82"/>
    </row>
    <row r="292" spans="12:16" x14ac:dyDescent="0.25">
      <c r="L292" s="82"/>
      <c r="M292" s="83"/>
      <c r="N292" s="83"/>
      <c r="O292" s="82"/>
      <c r="P292" s="82"/>
    </row>
    <row r="293" spans="12:16" x14ac:dyDescent="0.25">
      <c r="L293" s="82"/>
      <c r="M293" s="83"/>
      <c r="N293" s="83"/>
      <c r="O293" s="82"/>
      <c r="P293" s="82"/>
    </row>
    <row r="294" spans="12:16" x14ac:dyDescent="0.25">
      <c r="L294" s="82"/>
      <c r="M294" s="83"/>
      <c r="N294" s="83"/>
      <c r="O294" s="82"/>
      <c r="P294" s="82"/>
    </row>
    <row r="295" spans="12:16" x14ac:dyDescent="0.25">
      <c r="L295" s="82"/>
      <c r="M295" s="83"/>
      <c r="N295" s="83"/>
      <c r="O295" s="82"/>
      <c r="P295" s="82"/>
    </row>
    <row r="296" spans="12:16" x14ac:dyDescent="0.25">
      <c r="L296" s="82"/>
      <c r="M296" s="83"/>
      <c r="N296" s="83"/>
      <c r="O296" s="82"/>
      <c r="P296" s="82"/>
    </row>
    <row r="297" spans="12:16" x14ac:dyDescent="0.25">
      <c r="L297" s="82"/>
      <c r="M297" s="83"/>
      <c r="N297" s="83"/>
      <c r="O297" s="82"/>
      <c r="P297" s="82"/>
    </row>
    <row r="298" spans="12:16" x14ac:dyDescent="0.25">
      <c r="L298" s="82"/>
      <c r="M298" s="83"/>
      <c r="N298" s="83"/>
      <c r="O298" s="82"/>
      <c r="P298" s="82"/>
    </row>
    <row r="299" spans="12:16" x14ac:dyDescent="0.25">
      <c r="L299" s="82"/>
      <c r="M299" s="83"/>
      <c r="N299" s="83"/>
      <c r="O299" s="82"/>
      <c r="P299" s="82"/>
    </row>
    <row r="300" spans="12:16" x14ac:dyDescent="0.25">
      <c r="L300" s="82"/>
      <c r="M300" s="83"/>
      <c r="N300" s="83"/>
      <c r="O300" s="82"/>
      <c r="P300" s="82"/>
    </row>
    <row r="301" spans="12:16" x14ac:dyDescent="0.25">
      <c r="L301" s="82"/>
      <c r="M301" s="83"/>
      <c r="N301" s="83"/>
      <c r="O301" s="82"/>
      <c r="P301" s="82"/>
    </row>
    <row r="302" spans="12:16" x14ac:dyDescent="0.25">
      <c r="L302" s="82"/>
      <c r="M302" s="83"/>
      <c r="N302" s="83"/>
      <c r="O302" s="82"/>
      <c r="P302" s="82"/>
    </row>
    <row r="303" spans="12:16" x14ac:dyDescent="0.25">
      <c r="L303" s="82"/>
      <c r="M303" s="83"/>
      <c r="N303" s="83"/>
      <c r="O303" s="82"/>
      <c r="P303" s="82"/>
    </row>
    <row r="304" spans="12:16" x14ac:dyDescent="0.25">
      <c r="L304" s="82"/>
      <c r="M304" s="83"/>
      <c r="N304" s="83"/>
      <c r="O304" s="82"/>
      <c r="P304" s="82"/>
    </row>
    <row r="305" spans="12:16" x14ac:dyDescent="0.25">
      <c r="L305" s="82"/>
      <c r="M305" s="83"/>
      <c r="N305" s="83"/>
      <c r="O305" s="82"/>
      <c r="P305" s="82"/>
    </row>
    <row r="306" spans="12:16" x14ac:dyDescent="0.25">
      <c r="L306" s="82"/>
      <c r="M306" s="83"/>
      <c r="N306" s="83"/>
      <c r="O306" s="82"/>
      <c r="P306" s="82"/>
    </row>
    <row r="307" spans="12:16" x14ac:dyDescent="0.25">
      <c r="L307" s="82"/>
      <c r="M307" s="83"/>
      <c r="N307" s="83"/>
      <c r="O307" s="82"/>
      <c r="P307" s="82"/>
    </row>
    <row r="308" spans="12:16" x14ac:dyDescent="0.25">
      <c r="L308" s="82"/>
      <c r="M308" s="83"/>
      <c r="N308" s="83"/>
      <c r="O308" s="82"/>
      <c r="P308" s="82"/>
    </row>
    <row r="309" spans="12:16" x14ac:dyDescent="0.25">
      <c r="L309" s="82"/>
      <c r="M309" s="83"/>
      <c r="N309" s="83"/>
      <c r="O309" s="82"/>
      <c r="P309" s="82"/>
    </row>
    <row r="310" spans="12:16" x14ac:dyDescent="0.25">
      <c r="L310" s="82"/>
      <c r="M310" s="83"/>
      <c r="N310" s="83"/>
      <c r="O310" s="82"/>
      <c r="P310" s="82"/>
    </row>
    <row r="311" spans="12:16" x14ac:dyDescent="0.25">
      <c r="L311" s="82"/>
      <c r="M311" s="83"/>
      <c r="N311" s="83"/>
      <c r="O311" s="82"/>
      <c r="P311" s="82"/>
    </row>
    <row r="312" spans="12:16" x14ac:dyDescent="0.25">
      <c r="L312" s="82"/>
      <c r="M312" s="83"/>
      <c r="N312" s="83"/>
      <c r="O312" s="82"/>
      <c r="P312" s="82"/>
    </row>
    <row r="313" spans="12:16" x14ac:dyDescent="0.25">
      <c r="L313" s="82"/>
      <c r="M313" s="83"/>
      <c r="N313" s="83"/>
      <c r="O313" s="82"/>
      <c r="P313" s="82"/>
    </row>
    <row r="314" spans="12:16" x14ac:dyDescent="0.25">
      <c r="L314" s="82"/>
      <c r="M314" s="83"/>
      <c r="N314" s="83"/>
      <c r="O314" s="82"/>
      <c r="P314" s="82"/>
    </row>
    <row r="315" spans="12:16" x14ac:dyDescent="0.25">
      <c r="L315" s="82"/>
      <c r="M315" s="83"/>
      <c r="N315" s="83"/>
      <c r="O315" s="82"/>
      <c r="P315" s="82"/>
    </row>
    <row r="316" spans="12:16" x14ac:dyDescent="0.25">
      <c r="L316" s="82"/>
      <c r="M316" s="83"/>
      <c r="N316" s="83"/>
      <c r="O316" s="82"/>
      <c r="P316" s="82"/>
    </row>
    <row r="317" spans="12:16" x14ac:dyDescent="0.25">
      <c r="L317" s="82"/>
      <c r="M317" s="83"/>
      <c r="N317" s="83"/>
      <c r="O317" s="82"/>
      <c r="P317" s="82"/>
    </row>
    <row r="318" spans="12:16" x14ac:dyDescent="0.25">
      <c r="L318" s="82"/>
      <c r="M318" s="83"/>
      <c r="N318" s="83"/>
      <c r="O318" s="82"/>
      <c r="P318" s="82"/>
    </row>
    <row r="319" spans="12:16" x14ac:dyDescent="0.25">
      <c r="L319" s="82"/>
      <c r="M319" s="83"/>
      <c r="N319" s="83"/>
      <c r="O319" s="82"/>
      <c r="P319" s="82"/>
    </row>
    <row r="320" spans="12:16" x14ac:dyDescent="0.25">
      <c r="L320" s="82"/>
      <c r="M320" s="83"/>
      <c r="N320" s="83"/>
      <c r="O320" s="82"/>
      <c r="P320" s="82"/>
    </row>
    <row r="321" spans="12:16" x14ac:dyDescent="0.25">
      <c r="L321" s="82"/>
      <c r="M321" s="83"/>
      <c r="N321" s="83"/>
      <c r="O321" s="82"/>
      <c r="P321" s="82"/>
    </row>
    <row r="322" spans="12:16" x14ac:dyDescent="0.25">
      <c r="L322" s="82"/>
      <c r="M322" s="83"/>
      <c r="N322" s="83"/>
      <c r="O322" s="82"/>
      <c r="P322" s="82"/>
    </row>
    <row r="323" spans="12:16" x14ac:dyDescent="0.25">
      <c r="L323" s="82"/>
      <c r="M323" s="83"/>
      <c r="N323" s="83"/>
      <c r="O323" s="82"/>
      <c r="P323" s="82"/>
    </row>
    <row r="324" spans="12:16" x14ac:dyDescent="0.25">
      <c r="L324" s="82"/>
      <c r="M324" s="83"/>
      <c r="N324" s="83"/>
      <c r="O324" s="82"/>
      <c r="P324" s="82"/>
    </row>
    <row r="325" spans="12:16" x14ac:dyDescent="0.25">
      <c r="L325" s="82"/>
      <c r="M325" s="83"/>
      <c r="N325" s="83"/>
      <c r="O325" s="82"/>
      <c r="P325" s="82"/>
    </row>
    <row r="326" spans="12:16" x14ac:dyDescent="0.25">
      <c r="L326" s="82"/>
      <c r="M326" s="83"/>
      <c r="N326" s="83"/>
      <c r="O326" s="82"/>
      <c r="P326" s="82"/>
    </row>
    <row r="327" spans="12:16" x14ac:dyDescent="0.25">
      <c r="L327" s="82"/>
      <c r="M327" s="83"/>
      <c r="N327" s="83"/>
      <c r="O327" s="82"/>
      <c r="P327" s="82"/>
    </row>
    <row r="328" spans="12:16" x14ac:dyDescent="0.25">
      <c r="L328" s="82"/>
      <c r="M328" s="83"/>
      <c r="N328" s="83"/>
      <c r="O328" s="82"/>
      <c r="P328" s="82"/>
    </row>
    <row r="329" spans="12:16" x14ac:dyDescent="0.25">
      <c r="L329" s="82"/>
      <c r="M329" s="83"/>
      <c r="N329" s="83"/>
      <c r="O329" s="82"/>
      <c r="P329" s="82"/>
    </row>
    <row r="330" spans="12:16" x14ac:dyDescent="0.25">
      <c r="L330" s="82"/>
      <c r="M330" s="83"/>
      <c r="N330" s="83"/>
      <c r="O330" s="82"/>
      <c r="P330" s="82"/>
    </row>
    <row r="331" spans="12:16" x14ac:dyDescent="0.25">
      <c r="L331" s="82"/>
      <c r="M331" s="83"/>
      <c r="N331" s="83"/>
      <c r="O331" s="82"/>
      <c r="P331" s="82"/>
    </row>
    <row r="332" spans="12:16" x14ac:dyDescent="0.25">
      <c r="L332" s="82"/>
      <c r="M332" s="83"/>
      <c r="N332" s="83"/>
      <c r="O332" s="82"/>
      <c r="P332" s="82"/>
    </row>
    <row r="333" spans="12:16" x14ac:dyDescent="0.25">
      <c r="L333" s="82"/>
      <c r="M333" s="83"/>
      <c r="N333" s="83"/>
      <c r="O333" s="82"/>
      <c r="P333" s="82"/>
    </row>
    <row r="334" spans="12:16" x14ac:dyDescent="0.25">
      <c r="L334" s="82"/>
      <c r="M334" s="83"/>
      <c r="N334" s="83"/>
      <c r="O334" s="82"/>
      <c r="P334" s="82"/>
    </row>
    <row r="335" spans="12:16" x14ac:dyDescent="0.25">
      <c r="L335" s="82"/>
      <c r="M335" s="83"/>
      <c r="N335" s="83"/>
      <c r="O335" s="82"/>
      <c r="P335" s="82"/>
    </row>
    <row r="336" spans="12:16" x14ac:dyDescent="0.25">
      <c r="L336" s="82"/>
      <c r="M336" s="83"/>
      <c r="N336" s="83"/>
      <c r="O336" s="82"/>
      <c r="P336" s="82"/>
    </row>
    <row r="337" spans="12:16" x14ac:dyDescent="0.25">
      <c r="L337" s="82"/>
      <c r="M337" s="83"/>
      <c r="N337" s="83"/>
      <c r="O337" s="82"/>
      <c r="P337" s="82"/>
    </row>
    <row r="338" spans="12:16" x14ac:dyDescent="0.25">
      <c r="L338" s="82"/>
      <c r="M338" s="83"/>
      <c r="N338" s="83"/>
      <c r="O338" s="82"/>
      <c r="P338" s="82"/>
    </row>
    <row r="339" spans="12:16" x14ac:dyDescent="0.25">
      <c r="L339" s="82"/>
      <c r="M339" s="83"/>
      <c r="N339" s="83"/>
      <c r="O339" s="82"/>
      <c r="P339" s="82"/>
    </row>
    <row r="340" spans="12:16" x14ac:dyDescent="0.25">
      <c r="L340" s="82"/>
      <c r="M340" s="83"/>
      <c r="N340" s="83"/>
      <c r="O340" s="82"/>
      <c r="P340" s="82"/>
    </row>
    <row r="341" spans="12:16" x14ac:dyDescent="0.25">
      <c r="L341" s="82"/>
      <c r="M341" s="83"/>
      <c r="N341" s="83"/>
      <c r="O341" s="82"/>
      <c r="P341" s="82"/>
    </row>
    <row r="342" spans="12:16" x14ac:dyDescent="0.25">
      <c r="L342" s="82"/>
      <c r="M342" s="83"/>
      <c r="N342" s="83"/>
      <c r="O342" s="82"/>
      <c r="P342" s="82"/>
    </row>
    <row r="343" spans="12:16" x14ac:dyDescent="0.25">
      <c r="L343" s="82"/>
      <c r="M343" s="83"/>
      <c r="N343" s="83"/>
      <c r="O343" s="82"/>
      <c r="P343" s="82"/>
    </row>
    <row r="344" spans="12:16" x14ac:dyDescent="0.25">
      <c r="L344" s="82"/>
      <c r="M344" s="83"/>
      <c r="N344" s="83"/>
      <c r="O344" s="82"/>
      <c r="P344" s="82"/>
    </row>
    <row r="345" spans="12:16" x14ac:dyDescent="0.25">
      <c r="L345" s="82"/>
      <c r="M345" s="83"/>
      <c r="N345" s="83"/>
      <c r="O345" s="82"/>
      <c r="P345" s="82"/>
    </row>
    <row r="346" spans="12:16" x14ac:dyDescent="0.25">
      <c r="L346" s="82"/>
      <c r="M346" s="83"/>
      <c r="N346" s="83"/>
      <c r="O346" s="82"/>
      <c r="P346" s="82"/>
    </row>
    <row r="347" spans="12:16" x14ac:dyDescent="0.25">
      <c r="L347" s="82"/>
      <c r="M347" s="83"/>
      <c r="N347" s="83"/>
      <c r="O347" s="82"/>
      <c r="P347" s="82"/>
    </row>
    <row r="348" spans="12:16" x14ac:dyDescent="0.25">
      <c r="L348" s="82"/>
      <c r="M348" s="83"/>
      <c r="N348" s="83"/>
      <c r="O348" s="82"/>
      <c r="P348" s="82"/>
    </row>
    <row r="349" spans="12:16" x14ac:dyDescent="0.25">
      <c r="L349" s="82"/>
      <c r="M349" s="83"/>
      <c r="N349" s="83"/>
      <c r="O349" s="82"/>
      <c r="P349" s="82"/>
    </row>
    <row r="350" spans="12:16" x14ac:dyDescent="0.25">
      <c r="L350" s="82"/>
      <c r="M350" s="83"/>
      <c r="N350" s="83"/>
      <c r="O350" s="82"/>
      <c r="P350" s="82"/>
    </row>
    <row r="351" spans="12:16" x14ac:dyDescent="0.25">
      <c r="L351" s="82"/>
      <c r="M351" s="83"/>
      <c r="N351" s="83"/>
      <c r="O351" s="82"/>
      <c r="P351" s="82"/>
    </row>
    <row r="352" spans="12:16" x14ac:dyDescent="0.25">
      <c r="L352" s="82"/>
      <c r="M352" s="83"/>
      <c r="N352" s="83"/>
      <c r="O352" s="82"/>
      <c r="P352" s="82"/>
    </row>
    <row r="353" spans="12:16" x14ac:dyDescent="0.25">
      <c r="L353" s="82"/>
      <c r="M353" s="83"/>
      <c r="N353" s="83"/>
      <c r="O353" s="82"/>
      <c r="P353" s="82"/>
    </row>
    <row r="354" spans="12:16" x14ac:dyDescent="0.25">
      <c r="L354" s="82"/>
      <c r="M354" s="83"/>
      <c r="N354" s="83"/>
      <c r="O354" s="82"/>
      <c r="P354" s="82"/>
    </row>
    <row r="355" spans="12:16" x14ac:dyDescent="0.25">
      <c r="L355" s="82"/>
      <c r="M355" s="83"/>
      <c r="N355" s="83"/>
      <c r="O355" s="82"/>
      <c r="P355" s="82"/>
    </row>
    <row r="356" spans="12:16" x14ac:dyDescent="0.25">
      <c r="L356" s="82"/>
      <c r="M356" s="83"/>
      <c r="N356" s="83"/>
      <c r="O356" s="82"/>
      <c r="P356" s="82"/>
    </row>
    <row r="357" spans="12:16" x14ac:dyDescent="0.25">
      <c r="L357" s="82"/>
      <c r="M357" s="83"/>
      <c r="N357" s="83"/>
      <c r="O357" s="82"/>
      <c r="P357" s="82"/>
    </row>
    <row r="358" spans="12:16" x14ac:dyDescent="0.25">
      <c r="L358" s="82"/>
      <c r="M358" s="83"/>
      <c r="N358" s="83"/>
      <c r="O358" s="82"/>
      <c r="P358" s="82"/>
    </row>
    <row r="359" spans="12:16" x14ac:dyDescent="0.25">
      <c r="L359" s="82"/>
      <c r="M359" s="83"/>
      <c r="N359" s="83"/>
      <c r="O359" s="82"/>
      <c r="P359" s="82"/>
    </row>
    <row r="360" spans="12:16" x14ac:dyDescent="0.25">
      <c r="L360" s="82"/>
      <c r="M360" s="83"/>
      <c r="N360" s="83"/>
      <c r="O360" s="82"/>
      <c r="P360" s="82"/>
    </row>
    <row r="361" spans="12:16" x14ac:dyDescent="0.25">
      <c r="L361" s="82"/>
      <c r="M361" s="83"/>
      <c r="N361" s="83"/>
      <c r="O361" s="82"/>
      <c r="P361" s="82"/>
    </row>
    <row r="362" spans="12:16" x14ac:dyDescent="0.25">
      <c r="L362" s="82"/>
      <c r="M362" s="83"/>
      <c r="N362" s="83"/>
      <c r="O362" s="82"/>
      <c r="P362" s="82"/>
    </row>
    <row r="363" spans="12:16" x14ac:dyDescent="0.25">
      <c r="L363" s="82"/>
      <c r="M363" s="83"/>
      <c r="N363" s="83"/>
      <c r="O363" s="82"/>
      <c r="P363" s="82"/>
    </row>
    <row r="364" spans="12:16" x14ac:dyDescent="0.25">
      <c r="L364" s="82"/>
      <c r="M364" s="83"/>
      <c r="N364" s="83"/>
      <c r="O364" s="82"/>
      <c r="P364" s="82"/>
    </row>
    <row r="365" spans="12:16" x14ac:dyDescent="0.25">
      <c r="L365" s="82"/>
      <c r="M365" s="83"/>
      <c r="N365" s="83"/>
      <c r="O365" s="82"/>
      <c r="P365" s="82"/>
    </row>
    <row r="366" spans="12:16" x14ac:dyDescent="0.25">
      <c r="L366" s="82"/>
      <c r="M366" s="83"/>
      <c r="N366" s="83"/>
      <c r="O366" s="82"/>
      <c r="P366" s="82"/>
    </row>
    <row r="367" spans="12:16" x14ac:dyDescent="0.25">
      <c r="L367" s="82"/>
      <c r="M367" s="83"/>
      <c r="N367" s="83"/>
      <c r="O367" s="82"/>
      <c r="P367" s="82"/>
    </row>
    <row r="368" spans="12:16" x14ac:dyDescent="0.25">
      <c r="L368" s="82"/>
      <c r="M368" s="83"/>
      <c r="N368" s="83"/>
      <c r="O368" s="82"/>
      <c r="P368" s="82"/>
    </row>
    <row r="369" spans="12:16" x14ac:dyDescent="0.25">
      <c r="L369" s="82"/>
      <c r="M369" s="83"/>
      <c r="N369" s="83"/>
      <c r="O369" s="82"/>
      <c r="P369" s="82"/>
    </row>
    <row r="370" spans="12:16" x14ac:dyDescent="0.25">
      <c r="L370" s="82"/>
      <c r="M370" s="83"/>
      <c r="N370" s="83"/>
      <c r="O370" s="82"/>
      <c r="P370" s="82"/>
    </row>
    <row r="371" spans="12:16" x14ac:dyDescent="0.25">
      <c r="L371" s="82"/>
      <c r="M371" s="83"/>
      <c r="N371" s="83"/>
      <c r="O371" s="82"/>
      <c r="P371" s="82"/>
    </row>
    <row r="372" spans="12:16" x14ac:dyDescent="0.25">
      <c r="L372" s="82"/>
      <c r="M372" s="83"/>
      <c r="N372" s="83"/>
      <c r="O372" s="82"/>
      <c r="P372" s="82"/>
    </row>
    <row r="373" spans="12:16" x14ac:dyDescent="0.25">
      <c r="L373" s="82"/>
      <c r="M373" s="83"/>
      <c r="N373" s="83"/>
      <c r="O373" s="82"/>
      <c r="P373" s="82"/>
    </row>
    <row r="374" spans="12:16" x14ac:dyDescent="0.25">
      <c r="L374" s="82"/>
      <c r="M374" s="83"/>
      <c r="N374" s="83"/>
      <c r="O374" s="82"/>
      <c r="P374" s="82"/>
    </row>
    <row r="375" spans="12:16" x14ac:dyDescent="0.25">
      <c r="L375" s="82"/>
      <c r="M375" s="83"/>
      <c r="N375" s="83"/>
      <c r="O375" s="82"/>
      <c r="P375" s="82"/>
    </row>
    <row r="376" spans="12:16" x14ac:dyDescent="0.25">
      <c r="L376" s="82"/>
      <c r="M376" s="83"/>
      <c r="N376" s="83"/>
      <c r="O376" s="82"/>
      <c r="P376" s="82"/>
    </row>
    <row r="377" spans="12:16" x14ac:dyDescent="0.25">
      <c r="L377" s="82"/>
      <c r="M377" s="83"/>
      <c r="N377" s="83"/>
      <c r="O377" s="82"/>
      <c r="P377" s="82"/>
    </row>
    <row r="378" spans="12:16" x14ac:dyDescent="0.25">
      <c r="L378" s="82"/>
      <c r="M378" s="83"/>
      <c r="N378" s="83"/>
      <c r="O378" s="82"/>
      <c r="P378" s="82"/>
    </row>
    <row r="379" spans="12:16" x14ac:dyDescent="0.25">
      <c r="L379" s="82"/>
      <c r="M379" s="83"/>
      <c r="N379" s="83"/>
      <c r="O379" s="82"/>
      <c r="P379" s="82"/>
    </row>
    <row r="380" spans="12:16" x14ac:dyDescent="0.25">
      <c r="L380" s="82"/>
      <c r="M380" s="83"/>
      <c r="N380" s="83"/>
      <c r="O380" s="82"/>
      <c r="P380" s="82"/>
    </row>
    <row r="381" spans="12:16" x14ac:dyDescent="0.25">
      <c r="L381" s="82"/>
      <c r="M381" s="83"/>
      <c r="N381" s="83"/>
      <c r="O381" s="82"/>
      <c r="P381" s="82"/>
    </row>
    <row r="382" spans="12:16" x14ac:dyDescent="0.25">
      <c r="L382" s="82"/>
      <c r="M382" s="83"/>
      <c r="N382" s="83"/>
      <c r="O382" s="82"/>
      <c r="P382" s="82"/>
    </row>
    <row r="383" spans="12:16" x14ac:dyDescent="0.25">
      <c r="L383" s="82"/>
      <c r="M383" s="83"/>
      <c r="N383" s="83"/>
      <c r="O383" s="82"/>
      <c r="P383" s="82"/>
    </row>
    <row r="384" spans="12:16" x14ac:dyDescent="0.25">
      <c r="L384" s="82"/>
      <c r="M384" s="83"/>
      <c r="N384" s="83"/>
      <c r="O384" s="82"/>
      <c r="P384" s="82"/>
    </row>
    <row r="385" spans="12:16" x14ac:dyDescent="0.25">
      <c r="L385" s="82"/>
      <c r="M385" s="83"/>
      <c r="N385" s="83"/>
      <c r="O385" s="82"/>
      <c r="P385" s="82"/>
    </row>
    <row r="386" spans="12:16" x14ac:dyDescent="0.25">
      <c r="L386" s="82"/>
      <c r="M386" s="83"/>
      <c r="N386" s="83"/>
      <c r="O386" s="82"/>
      <c r="P386" s="82"/>
    </row>
    <row r="387" spans="12:16" x14ac:dyDescent="0.25">
      <c r="L387" s="82"/>
      <c r="M387" s="83"/>
      <c r="N387" s="83"/>
      <c r="O387" s="82"/>
      <c r="P387" s="82"/>
    </row>
    <row r="388" spans="12:16" x14ac:dyDescent="0.25">
      <c r="L388" s="82"/>
      <c r="M388" s="83"/>
      <c r="N388" s="83"/>
      <c r="O388" s="82"/>
      <c r="P388" s="82"/>
    </row>
    <row r="389" spans="12:16" x14ac:dyDescent="0.25">
      <c r="L389" s="82"/>
      <c r="M389" s="83"/>
      <c r="N389" s="83"/>
      <c r="O389" s="82"/>
      <c r="P389" s="82"/>
    </row>
    <row r="390" spans="12:16" x14ac:dyDescent="0.25">
      <c r="L390" s="82"/>
      <c r="M390" s="83"/>
      <c r="N390" s="83"/>
      <c r="O390" s="82"/>
      <c r="P390" s="82"/>
    </row>
    <row r="391" spans="12:16" x14ac:dyDescent="0.25">
      <c r="L391" s="82"/>
      <c r="M391" s="83"/>
      <c r="N391" s="83"/>
      <c r="O391" s="82"/>
      <c r="P391" s="82"/>
    </row>
    <row r="392" spans="12:16" x14ac:dyDescent="0.25">
      <c r="L392" s="82"/>
      <c r="M392" s="83"/>
      <c r="N392" s="83"/>
      <c r="O392" s="82"/>
      <c r="P392" s="82"/>
    </row>
    <row r="393" spans="12:16" x14ac:dyDescent="0.25">
      <c r="L393" s="82"/>
      <c r="M393" s="83"/>
      <c r="N393" s="83"/>
      <c r="O393" s="82"/>
      <c r="P393" s="82"/>
    </row>
    <row r="394" spans="12:16" x14ac:dyDescent="0.25">
      <c r="L394" s="82"/>
      <c r="M394" s="83"/>
      <c r="N394" s="83"/>
      <c r="O394" s="82"/>
      <c r="P394" s="82"/>
    </row>
    <row r="395" spans="12:16" x14ac:dyDescent="0.25">
      <c r="L395" s="82"/>
      <c r="M395" s="83"/>
      <c r="N395" s="83"/>
      <c r="O395" s="82"/>
      <c r="P395" s="82"/>
    </row>
    <row r="396" spans="12:16" x14ac:dyDescent="0.25">
      <c r="L396" s="82"/>
      <c r="M396" s="83"/>
      <c r="N396" s="83"/>
      <c r="O396" s="82"/>
      <c r="P396" s="82"/>
    </row>
    <row r="397" spans="12:16" x14ac:dyDescent="0.25">
      <c r="L397" s="82"/>
      <c r="M397" s="83"/>
      <c r="N397" s="83"/>
      <c r="O397" s="82"/>
      <c r="P397" s="82"/>
    </row>
    <row r="398" spans="12:16" x14ac:dyDescent="0.25">
      <c r="L398" s="82"/>
      <c r="M398" s="83"/>
      <c r="N398" s="83"/>
      <c r="O398" s="82"/>
      <c r="P398" s="82"/>
    </row>
    <row r="399" spans="12:16" x14ac:dyDescent="0.25">
      <c r="L399" s="82"/>
      <c r="M399" s="83"/>
      <c r="N399" s="83"/>
      <c r="O399" s="82"/>
      <c r="P399" s="82"/>
    </row>
    <row r="400" spans="12:16" x14ac:dyDescent="0.25">
      <c r="L400" s="82"/>
      <c r="M400" s="83"/>
      <c r="N400" s="83"/>
      <c r="O400" s="82"/>
      <c r="P400" s="82"/>
    </row>
    <row r="401" spans="12:16" x14ac:dyDescent="0.25">
      <c r="L401" s="82"/>
      <c r="M401" s="83"/>
      <c r="N401" s="83"/>
      <c r="O401" s="82"/>
      <c r="P401" s="82"/>
    </row>
    <row r="402" spans="12:16" x14ac:dyDescent="0.25">
      <c r="L402" s="82"/>
      <c r="M402" s="83"/>
      <c r="N402" s="83"/>
      <c r="O402" s="82"/>
      <c r="P402" s="82"/>
    </row>
    <row r="403" spans="12:16" x14ac:dyDescent="0.25">
      <c r="L403" s="82"/>
      <c r="M403" s="83"/>
      <c r="N403" s="83"/>
      <c r="O403" s="82"/>
      <c r="P403" s="82"/>
    </row>
    <row r="404" spans="12:16" x14ac:dyDescent="0.25">
      <c r="L404" s="82"/>
      <c r="M404" s="83"/>
      <c r="N404" s="83"/>
      <c r="O404" s="82"/>
      <c r="P404" s="82"/>
    </row>
    <row r="405" spans="12:16" x14ac:dyDescent="0.25">
      <c r="L405" s="82"/>
      <c r="M405" s="83"/>
      <c r="N405" s="83"/>
      <c r="O405" s="82"/>
      <c r="P405" s="82"/>
    </row>
    <row r="406" spans="12:16" x14ac:dyDescent="0.25">
      <c r="L406" s="82"/>
      <c r="M406" s="83"/>
      <c r="N406" s="83"/>
      <c r="O406" s="82"/>
      <c r="P406" s="82"/>
    </row>
    <row r="407" spans="12:16" x14ac:dyDescent="0.25">
      <c r="L407" s="82"/>
      <c r="M407" s="83"/>
      <c r="N407" s="83"/>
      <c r="O407" s="82"/>
      <c r="P407" s="82"/>
    </row>
    <row r="408" spans="12:16" x14ac:dyDescent="0.25">
      <c r="L408" s="82"/>
      <c r="M408" s="83"/>
      <c r="N408" s="83"/>
      <c r="O408" s="82"/>
      <c r="P408" s="82"/>
    </row>
    <row r="409" spans="12:16" x14ac:dyDescent="0.25">
      <c r="L409" s="82"/>
      <c r="M409" s="83"/>
      <c r="N409" s="83"/>
      <c r="O409" s="82"/>
      <c r="P409" s="82"/>
    </row>
    <row r="410" spans="12:16" x14ac:dyDescent="0.25">
      <c r="L410" s="82"/>
      <c r="M410" s="83"/>
      <c r="N410" s="83"/>
      <c r="O410" s="82"/>
      <c r="P410" s="82"/>
    </row>
    <row r="411" spans="12:16" x14ac:dyDescent="0.25">
      <c r="L411" s="82"/>
      <c r="M411" s="83"/>
      <c r="N411" s="83"/>
      <c r="O411" s="82"/>
      <c r="P411" s="82"/>
    </row>
    <row r="412" spans="12:16" x14ac:dyDescent="0.25">
      <c r="L412" s="82"/>
      <c r="M412" s="83"/>
      <c r="N412" s="83"/>
      <c r="O412" s="82"/>
      <c r="P412" s="82"/>
    </row>
    <row r="413" spans="12:16" x14ac:dyDescent="0.25">
      <c r="L413" s="82"/>
      <c r="M413" s="83"/>
      <c r="N413" s="83"/>
      <c r="O413" s="82"/>
      <c r="P413" s="82"/>
    </row>
    <row r="414" spans="12:16" x14ac:dyDescent="0.25">
      <c r="L414" s="82"/>
      <c r="M414" s="83"/>
      <c r="N414" s="83"/>
      <c r="O414" s="82"/>
      <c r="P414" s="82"/>
    </row>
    <row r="415" spans="12:16" x14ac:dyDescent="0.25">
      <c r="L415" s="82"/>
      <c r="M415" s="83"/>
      <c r="N415" s="83"/>
      <c r="O415" s="82"/>
      <c r="P415" s="82"/>
    </row>
    <row r="416" spans="12:16" x14ac:dyDescent="0.25">
      <c r="L416" s="82"/>
      <c r="M416" s="83"/>
      <c r="N416" s="83"/>
      <c r="O416" s="82"/>
      <c r="P416" s="82"/>
    </row>
    <row r="417" spans="12:16" x14ac:dyDescent="0.25">
      <c r="L417" s="82"/>
      <c r="M417" s="83"/>
      <c r="N417" s="83"/>
      <c r="O417" s="82"/>
      <c r="P417" s="82"/>
    </row>
    <row r="418" spans="12:16" x14ac:dyDescent="0.25">
      <c r="L418" s="82"/>
      <c r="M418" s="83"/>
      <c r="N418" s="83"/>
      <c r="O418" s="82"/>
      <c r="P418" s="82"/>
    </row>
    <row r="419" spans="12:16" x14ac:dyDescent="0.25">
      <c r="L419" s="82"/>
      <c r="M419" s="83"/>
      <c r="N419" s="83"/>
      <c r="O419" s="82"/>
      <c r="P419" s="82"/>
    </row>
    <row r="420" spans="12:16" x14ac:dyDescent="0.25">
      <c r="L420" s="82"/>
      <c r="M420" s="83"/>
      <c r="N420" s="83"/>
      <c r="O420" s="82"/>
      <c r="P420" s="82"/>
    </row>
    <row r="421" spans="12:16" x14ac:dyDescent="0.25">
      <c r="L421" s="82"/>
      <c r="M421" s="83"/>
      <c r="N421" s="83"/>
      <c r="O421" s="82"/>
      <c r="P421" s="82"/>
    </row>
    <row r="422" spans="12:16" x14ac:dyDescent="0.25">
      <c r="L422" s="82"/>
      <c r="M422" s="83"/>
      <c r="N422" s="83"/>
      <c r="O422" s="82"/>
      <c r="P422" s="82"/>
    </row>
    <row r="423" spans="12:16" x14ac:dyDescent="0.25">
      <c r="L423" s="82"/>
      <c r="M423" s="83"/>
      <c r="N423" s="83"/>
      <c r="O423" s="82"/>
      <c r="P423" s="82"/>
    </row>
    <row r="424" spans="12:16" x14ac:dyDescent="0.25">
      <c r="L424" s="82"/>
      <c r="M424" s="83"/>
      <c r="N424" s="83"/>
      <c r="O424" s="82"/>
      <c r="P424" s="82"/>
    </row>
    <row r="425" spans="12:16" x14ac:dyDescent="0.25">
      <c r="L425" s="82"/>
      <c r="M425" s="83"/>
      <c r="N425" s="83"/>
      <c r="O425" s="82"/>
      <c r="P425" s="82"/>
    </row>
    <row r="426" spans="12:16" x14ac:dyDescent="0.25">
      <c r="L426" s="82"/>
      <c r="M426" s="83"/>
      <c r="N426" s="83"/>
      <c r="O426" s="82"/>
      <c r="P426" s="82"/>
    </row>
    <row r="427" spans="12:16" x14ac:dyDescent="0.25">
      <c r="L427" s="82"/>
      <c r="M427" s="83"/>
      <c r="N427" s="83"/>
      <c r="O427" s="82"/>
      <c r="P427" s="82"/>
    </row>
    <row r="428" spans="12:16" x14ac:dyDescent="0.25">
      <c r="L428" s="82"/>
      <c r="M428" s="83"/>
      <c r="N428" s="83"/>
      <c r="O428" s="82"/>
      <c r="P428" s="82"/>
    </row>
    <row r="429" spans="12:16" x14ac:dyDescent="0.25">
      <c r="L429" s="82"/>
      <c r="M429" s="83"/>
      <c r="N429" s="83"/>
      <c r="O429" s="82"/>
      <c r="P429" s="82"/>
    </row>
    <row r="430" spans="12:16" x14ac:dyDescent="0.25">
      <c r="L430" s="82"/>
      <c r="M430" s="83"/>
      <c r="N430" s="83"/>
      <c r="O430" s="82"/>
      <c r="P430" s="82"/>
    </row>
    <row r="431" spans="12:16" x14ac:dyDescent="0.25">
      <c r="L431" s="82"/>
      <c r="M431" s="83"/>
      <c r="N431" s="83"/>
      <c r="O431" s="82"/>
      <c r="P431" s="82"/>
    </row>
    <row r="432" spans="12:16" x14ac:dyDescent="0.25">
      <c r="L432" s="82"/>
      <c r="M432" s="83"/>
      <c r="N432" s="83"/>
      <c r="O432" s="82"/>
      <c r="P432" s="82"/>
    </row>
    <row r="433" spans="12:16" x14ac:dyDescent="0.25">
      <c r="L433" s="82"/>
      <c r="M433" s="83"/>
      <c r="N433" s="83"/>
      <c r="O433" s="82"/>
      <c r="P433" s="82"/>
    </row>
    <row r="434" spans="12:16" x14ac:dyDescent="0.25">
      <c r="L434" s="82"/>
      <c r="M434" s="83"/>
      <c r="N434" s="83"/>
      <c r="O434" s="82"/>
      <c r="P434" s="82"/>
    </row>
    <row r="435" spans="12:16" x14ac:dyDescent="0.25">
      <c r="L435" s="82"/>
      <c r="M435" s="83"/>
      <c r="N435" s="83"/>
      <c r="O435" s="82"/>
      <c r="P435" s="82"/>
    </row>
    <row r="436" spans="12:16" x14ac:dyDescent="0.25">
      <c r="L436" s="82"/>
      <c r="M436" s="83"/>
      <c r="N436" s="83"/>
      <c r="O436" s="82"/>
      <c r="P436" s="82"/>
    </row>
    <row r="437" spans="12:16" x14ac:dyDescent="0.25">
      <c r="L437" s="82"/>
      <c r="M437" s="83"/>
      <c r="N437" s="83"/>
      <c r="O437" s="82"/>
      <c r="P437" s="82"/>
    </row>
    <row r="438" spans="12:16" x14ac:dyDescent="0.25">
      <c r="L438" s="82"/>
      <c r="M438" s="83"/>
      <c r="N438" s="83"/>
      <c r="O438" s="82"/>
      <c r="P438" s="82"/>
    </row>
    <row r="439" spans="12:16" x14ac:dyDescent="0.25">
      <c r="L439" s="82"/>
      <c r="M439" s="83"/>
      <c r="N439" s="83"/>
      <c r="O439" s="82"/>
      <c r="P439" s="82"/>
    </row>
    <row r="440" spans="12:16" x14ac:dyDescent="0.25">
      <c r="L440" s="82"/>
      <c r="M440" s="83"/>
      <c r="N440" s="83"/>
      <c r="O440" s="82"/>
      <c r="P440" s="82"/>
    </row>
    <row r="441" spans="12:16" x14ac:dyDescent="0.25">
      <c r="L441" s="82"/>
      <c r="M441" s="83"/>
      <c r="N441" s="83"/>
      <c r="O441" s="82"/>
      <c r="P441" s="82"/>
    </row>
    <row r="442" spans="12:16" x14ac:dyDescent="0.25">
      <c r="L442" s="82"/>
      <c r="M442" s="83"/>
      <c r="N442" s="83"/>
      <c r="O442" s="82"/>
      <c r="P442" s="82"/>
    </row>
    <row r="443" spans="12:16" x14ac:dyDescent="0.25">
      <c r="L443" s="82"/>
      <c r="M443" s="83"/>
      <c r="N443" s="83"/>
      <c r="O443" s="82"/>
      <c r="P443" s="82"/>
    </row>
    <row r="444" spans="12:16" x14ac:dyDescent="0.25">
      <c r="L444" s="82"/>
      <c r="M444" s="83"/>
      <c r="N444" s="83"/>
      <c r="O444" s="82"/>
      <c r="P444" s="82"/>
    </row>
    <row r="445" spans="12:16" x14ac:dyDescent="0.25">
      <c r="L445" s="82"/>
      <c r="M445" s="83"/>
      <c r="N445" s="83"/>
      <c r="O445" s="82"/>
      <c r="P445" s="82"/>
    </row>
    <row r="446" spans="12:16" x14ac:dyDescent="0.25">
      <c r="L446" s="82"/>
      <c r="M446" s="83"/>
      <c r="N446" s="83"/>
      <c r="O446" s="82"/>
      <c r="P446" s="82"/>
    </row>
    <row r="447" spans="12:16" x14ac:dyDescent="0.25">
      <c r="L447" s="82"/>
      <c r="M447" s="83"/>
      <c r="N447" s="83"/>
      <c r="O447" s="82"/>
      <c r="P447" s="82"/>
    </row>
    <row r="448" spans="12:16" x14ac:dyDescent="0.25">
      <c r="L448" s="82"/>
      <c r="M448" s="83"/>
      <c r="N448" s="83"/>
      <c r="O448" s="82"/>
      <c r="P448" s="82"/>
    </row>
    <row r="449" spans="12:16" x14ac:dyDescent="0.25">
      <c r="L449" s="82"/>
      <c r="M449" s="83"/>
      <c r="N449" s="83"/>
      <c r="O449" s="82"/>
      <c r="P449" s="82"/>
    </row>
    <row r="450" spans="12:16" x14ac:dyDescent="0.25">
      <c r="L450" s="82"/>
      <c r="M450" s="83"/>
      <c r="N450" s="83"/>
      <c r="O450" s="82"/>
      <c r="P450" s="82"/>
    </row>
    <row r="451" spans="12:16" x14ac:dyDescent="0.25">
      <c r="L451" s="82"/>
      <c r="M451" s="83"/>
      <c r="N451" s="83"/>
      <c r="O451" s="82"/>
      <c r="P451" s="82"/>
    </row>
    <row r="452" spans="12:16" x14ac:dyDescent="0.25">
      <c r="L452" s="82"/>
      <c r="M452" s="83"/>
      <c r="N452" s="83"/>
      <c r="O452" s="82"/>
      <c r="P452" s="82"/>
    </row>
    <row r="453" spans="12:16" x14ac:dyDescent="0.25">
      <c r="L453" s="82"/>
      <c r="M453" s="83"/>
      <c r="N453" s="83"/>
      <c r="O453" s="82"/>
      <c r="P453" s="82"/>
    </row>
    <row r="454" spans="12:16" x14ac:dyDescent="0.25">
      <c r="L454" s="82"/>
      <c r="M454" s="83"/>
      <c r="N454" s="83"/>
      <c r="O454" s="82"/>
      <c r="P454" s="82"/>
    </row>
    <row r="455" spans="12:16" x14ac:dyDescent="0.25">
      <c r="L455" s="82"/>
      <c r="M455" s="83"/>
      <c r="N455" s="83"/>
      <c r="O455" s="82"/>
      <c r="P455" s="82"/>
    </row>
    <row r="456" spans="12:16" x14ac:dyDescent="0.25">
      <c r="L456" s="82"/>
      <c r="M456" s="83"/>
      <c r="N456" s="83"/>
      <c r="O456" s="82"/>
      <c r="P456" s="82"/>
    </row>
    <row r="457" spans="12:16" x14ac:dyDescent="0.25">
      <c r="L457" s="82"/>
      <c r="M457" s="83"/>
      <c r="N457" s="83"/>
      <c r="O457" s="82"/>
      <c r="P457" s="82"/>
    </row>
    <row r="458" spans="12:16" x14ac:dyDescent="0.25">
      <c r="L458" s="82"/>
      <c r="M458" s="83"/>
      <c r="N458" s="83"/>
      <c r="O458" s="82"/>
      <c r="P458" s="82"/>
    </row>
    <row r="459" spans="12:16" x14ac:dyDescent="0.25">
      <c r="L459" s="82"/>
      <c r="M459" s="83"/>
      <c r="N459" s="83"/>
      <c r="O459" s="82"/>
      <c r="P459" s="82"/>
    </row>
    <row r="460" spans="12:16" x14ac:dyDescent="0.25">
      <c r="L460" s="82"/>
      <c r="M460" s="83"/>
      <c r="N460" s="83"/>
      <c r="O460" s="82"/>
      <c r="P460" s="82"/>
    </row>
    <row r="461" spans="12:16" x14ac:dyDescent="0.25">
      <c r="L461" s="82"/>
      <c r="M461" s="83"/>
      <c r="N461" s="83"/>
      <c r="O461" s="82"/>
      <c r="P461" s="82"/>
    </row>
    <row r="462" spans="12:16" x14ac:dyDescent="0.25">
      <c r="L462" s="82"/>
      <c r="M462" s="83"/>
      <c r="N462" s="83"/>
      <c r="O462" s="82"/>
      <c r="P462" s="82"/>
    </row>
    <row r="463" spans="12:16" x14ac:dyDescent="0.25">
      <c r="L463" s="82"/>
      <c r="M463" s="83"/>
      <c r="N463" s="83"/>
      <c r="O463" s="82"/>
      <c r="P463" s="82"/>
    </row>
    <row r="464" spans="12:16" x14ac:dyDescent="0.25">
      <c r="L464" s="82"/>
      <c r="M464" s="83"/>
      <c r="N464" s="83"/>
      <c r="O464" s="82"/>
      <c r="P464" s="82"/>
    </row>
    <row r="465" spans="12:16" x14ac:dyDescent="0.25">
      <c r="L465" s="82"/>
      <c r="M465" s="83"/>
      <c r="N465" s="83"/>
      <c r="O465" s="82"/>
      <c r="P465" s="82"/>
    </row>
    <row r="466" spans="12:16" x14ac:dyDescent="0.25">
      <c r="L466" s="82"/>
      <c r="M466" s="83"/>
      <c r="N466" s="83"/>
      <c r="O466" s="82"/>
      <c r="P466" s="82"/>
    </row>
    <row r="467" spans="12:16" x14ac:dyDescent="0.25">
      <c r="L467" s="82"/>
      <c r="M467" s="83"/>
      <c r="N467" s="83"/>
      <c r="O467" s="82"/>
      <c r="P467" s="82"/>
    </row>
    <row r="468" spans="12:16" x14ac:dyDescent="0.25">
      <c r="L468" s="82"/>
      <c r="M468" s="83"/>
      <c r="N468" s="83"/>
      <c r="O468" s="82"/>
      <c r="P468" s="82"/>
    </row>
    <row r="469" spans="12:16" x14ac:dyDescent="0.25">
      <c r="L469" s="82"/>
      <c r="M469" s="83"/>
      <c r="N469" s="83"/>
      <c r="O469" s="82"/>
      <c r="P469" s="82"/>
    </row>
    <row r="470" spans="12:16" x14ac:dyDescent="0.25">
      <c r="L470" s="82"/>
      <c r="M470" s="83"/>
      <c r="N470" s="83"/>
      <c r="O470" s="82"/>
      <c r="P470" s="82"/>
    </row>
    <row r="471" spans="12:16" x14ac:dyDescent="0.25">
      <c r="L471" s="82"/>
      <c r="M471" s="83"/>
      <c r="N471" s="83"/>
      <c r="O471" s="82"/>
      <c r="P471" s="82"/>
    </row>
    <row r="472" spans="12:16" x14ac:dyDescent="0.25">
      <c r="L472" s="82"/>
      <c r="M472" s="83"/>
      <c r="N472" s="83"/>
      <c r="O472" s="82"/>
      <c r="P472" s="82"/>
    </row>
    <row r="473" spans="12:16" x14ac:dyDescent="0.25">
      <c r="L473" s="82"/>
      <c r="M473" s="83"/>
      <c r="N473" s="83"/>
      <c r="O473" s="82"/>
      <c r="P473" s="82"/>
    </row>
    <row r="474" spans="12:16" x14ac:dyDescent="0.25">
      <c r="L474" s="82"/>
      <c r="M474" s="83"/>
      <c r="N474" s="83"/>
      <c r="O474" s="82"/>
      <c r="P474" s="82"/>
    </row>
    <row r="475" spans="12:16" x14ac:dyDescent="0.25">
      <c r="L475" s="82"/>
      <c r="M475" s="83"/>
      <c r="N475" s="83"/>
      <c r="O475" s="82"/>
      <c r="P475" s="82"/>
    </row>
    <row r="476" spans="12:16" x14ac:dyDescent="0.25">
      <c r="L476" s="82"/>
      <c r="M476" s="83"/>
      <c r="N476" s="83"/>
      <c r="O476" s="82"/>
      <c r="P476" s="82"/>
    </row>
    <row r="477" spans="12:16" x14ac:dyDescent="0.25">
      <c r="L477" s="82"/>
      <c r="M477" s="83"/>
      <c r="N477" s="83"/>
      <c r="O477" s="82"/>
      <c r="P477" s="82"/>
    </row>
    <row r="478" spans="12:16" x14ac:dyDescent="0.25">
      <c r="L478" s="82"/>
      <c r="M478" s="83"/>
      <c r="N478" s="83"/>
      <c r="O478" s="82"/>
      <c r="P478" s="82"/>
    </row>
    <row r="479" spans="12:16" x14ac:dyDescent="0.25">
      <c r="L479" s="82"/>
      <c r="M479" s="83"/>
      <c r="N479" s="83"/>
      <c r="O479" s="82"/>
      <c r="P479" s="82"/>
    </row>
    <row r="480" spans="12:16" x14ac:dyDescent="0.25">
      <c r="L480" s="82"/>
      <c r="M480" s="83"/>
      <c r="N480" s="83"/>
      <c r="O480" s="82"/>
      <c r="P480" s="82"/>
    </row>
    <row r="481" spans="12:16" x14ac:dyDescent="0.25">
      <c r="L481" s="82"/>
      <c r="M481" s="83"/>
      <c r="N481" s="83"/>
      <c r="O481" s="82"/>
      <c r="P481" s="82"/>
    </row>
    <row r="482" spans="12:16" x14ac:dyDescent="0.25">
      <c r="L482" s="82"/>
      <c r="M482" s="83"/>
      <c r="N482" s="83"/>
      <c r="O482" s="82"/>
      <c r="P482" s="82"/>
    </row>
    <row r="483" spans="12:16" x14ac:dyDescent="0.25">
      <c r="L483" s="82"/>
      <c r="M483" s="83"/>
      <c r="N483" s="83"/>
      <c r="O483" s="82"/>
      <c r="P483" s="82"/>
    </row>
    <row r="484" spans="12:16" x14ac:dyDescent="0.25">
      <c r="L484" s="82"/>
      <c r="M484" s="83"/>
      <c r="N484" s="83"/>
      <c r="O484" s="82"/>
      <c r="P484" s="82"/>
    </row>
    <row r="485" spans="12:16" x14ac:dyDescent="0.25">
      <c r="L485" s="82"/>
      <c r="M485" s="83"/>
      <c r="N485" s="83"/>
      <c r="O485" s="82"/>
      <c r="P485" s="82"/>
    </row>
    <row r="486" spans="12:16" x14ac:dyDescent="0.25">
      <c r="L486" s="82"/>
      <c r="M486" s="83"/>
      <c r="N486" s="83"/>
      <c r="O486" s="82"/>
      <c r="P486" s="82"/>
    </row>
    <row r="487" spans="12:16" x14ac:dyDescent="0.25">
      <c r="L487" s="82"/>
      <c r="M487" s="83"/>
      <c r="N487" s="83"/>
      <c r="O487" s="82"/>
      <c r="P487" s="82"/>
    </row>
    <row r="488" spans="12:16" x14ac:dyDescent="0.25">
      <c r="L488" s="82"/>
      <c r="M488" s="83"/>
      <c r="N488" s="83"/>
      <c r="O488" s="82"/>
      <c r="P488" s="82"/>
    </row>
    <row r="489" spans="12:16" x14ac:dyDescent="0.25">
      <c r="L489" s="82"/>
      <c r="M489" s="83"/>
      <c r="N489" s="83"/>
      <c r="O489" s="82"/>
      <c r="P489" s="82"/>
    </row>
    <row r="490" spans="12:16" x14ac:dyDescent="0.25">
      <c r="L490" s="82"/>
      <c r="M490" s="83"/>
      <c r="N490" s="83"/>
      <c r="O490" s="82"/>
      <c r="P490" s="82"/>
    </row>
    <row r="491" spans="12:16" x14ac:dyDescent="0.25">
      <c r="L491" s="82"/>
      <c r="M491" s="83"/>
      <c r="N491" s="83"/>
      <c r="O491" s="82"/>
      <c r="P491" s="82"/>
    </row>
    <row r="492" spans="12:16" x14ac:dyDescent="0.25">
      <c r="L492" s="82"/>
      <c r="M492" s="83"/>
      <c r="N492" s="83"/>
      <c r="O492" s="82"/>
      <c r="P492" s="82"/>
    </row>
    <row r="493" spans="12:16" x14ac:dyDescent="0.25">
      <c r="L493" s="82"/>
      <c r="M493" s="83"/>
      <c r="N493" s="83"/>
      <c r="O493" s="82"/>
      <c r="P493" s="82"/>
    </row>
    <row r="494" spans="12:16" x14ac:dyDescent="0.25">
      <c r="L494" s="82"/>
      <c r="M494" s="83"/>
      <c r="N494" s="83"/>
      <c r="O494" s="82"/>
      <c r="P494" s="82"/>
    </row>
    <row r="495" spans="12:16" x14ac:dyDescent="0.25">
      <c r="L495" s="82"/>
      <c r="M495" s="83"/>
      <c r="N495" s="83"/>
      <c r="O495" s="82"/>
      <c r="P495" s="82"/>
    </row>
    <row r="496" spans="12:16" x14ac:dyDescent="0.25">
      <c r="L496" s="82"/>
      <c r="M496" s="83"/>
      <c r="N496" s="83"/>
      <c r="O496" s="82"/>
      <c r="P496" s="82"/>
    </row>
    <row r="497" spans="12:16" x14ac:dyDescent="0.25">
      <c r="L497" s="82"/>
      <c r="M497" s="83"/>
      <c r="N497" s="83"/>
      <c r="O497" s="82"/>
      <c r="P497" s="82"/>
    </row>
    <row r="498" spans="12:16" x14ac:dyDescent="0.25">
      <c r="L498" s="82"/>
      <c r="M498" s="83"/>
      <c r="N498" s="83"/>
      <c r="O498" s="82"/>
      <c r="P498" s="82"/>
    </row>
    <row r="499" spans="12:16" x14ac:dyDescent="0.25">
      <c r="L499" s="82"/>
      <c r="M499" s="83"/>
      <c r="N499" s="83"/>
      <c r="O499" s="82"/>
      <c r="P499" s="82"/>
    </row>
    <row r="500" spans="12:16" x14ac:dyDescent="0.25">
      <c r="L500" s="82"/>
      <c r="M500" s="83"/>
      <c r="N500" s="83"/>
      <c r="O500" s="82"/>
      <c r="P500" s="82"/>
    </row>
    <row r="501" spans="12:16" x14ac:dyDescent="0.25">
      <c r="L501" s="82"/>
      <c r="M501" s="83"/>
      <c r="N501" s="83"/>
      <c r="O501" s="82"/>
      <c r="P501" s="82"/>
    </row>
    <row r="502" spans="12:16" x14ac:dyDescent="0.25">
      <c r="L502" s="82"/>
      <c r="M502" s="83"/>
      <c r="N502" s="83"/>
      <c r="O502" s="82"/>
      <c r="P502" s="82"/>
    </row>
    <row r="503" spans="12:16" x14ac:dyDescent="0.25">
      <c r="L503" s="82"/>
      <c r="M503" s="83"/>
      <c r="N503" s="83"/>
      <c r="O503" s="82"/>
      <c r="P503" s="82"/>
    </row>
    <row r="504" spans="12:16" x14ac:dyDescent="0.25">
      <c r="L504" s="82"/>
      <c r="M504" s="83"/>
      <c r="N504" s="83"/>
      <c r="O504" s="82"/>
      <c r="P504" s="82"/>
    </row>
    <row r="505" spans="12:16" x14ac:dyDescent="0.25">
      <c r="L505" s="82"/>
      <c r="M505" s="83"/>
      <c r="N505" s="83"/>
      <c r="O505" s="82"/>
      <c r="P505" s="82"/>
    </row>
    <row r="506" spans="12:16" x14ac:dyDescent="0.25">
      <c r="L506" s="82"/>
      <c r="M506" s="83"/>
      <c r="N506" s="83"/>
      <c r="O506" s="82"/>
      <c r="P506" s="82"/>
    </row>
    <row r="507" spans="12:16" x14ac:dyDescent="0.25">
      <c r="L507" s="82"/>
      <c r="M507" s="83"/>
      <c r="N507" s="83"/>
      <c r="O507" s="82"/>
      <c r="P507" s="82"/>
    </row>
    <row r="508" spans="12:16" x14ac:dyDescent="0.25">
      <c r="L508" s="82"/>
      <c r="M508" s="83"/>
      <c r="N508" s="83"/>
      <c r="O508" s="82"/>
      <c r="P508" s="82"/>
    </row>
    <row r="509" spans="12:16" x14ac:dyDescent="0.25">
      <c r="L509" s="82"/>
      <c r="M509" s="83"/>
      <c r="N509" s="83"/>
      <c r="O509" s="82"/>
      <c r="P509" s="82"/>
    </row>
    <row r="510" spans="12:16" x14ac:dyDescent="0.25">
      <c r="L510" s="82"/>
      <c r="M510" s="83"/>
      <c r="N510" s="83"/>
      <c r="O510" s="82"/>
      <c r="P510" s="82"/>
    </row>
    <row r="511" spans="12:16" x14ac:dyDescent="0.25">
      <c r="L511" s="82"/>
      <c r="M511" s="83"/>
      <c r="N511" s="83"/>
      <c r="O511" s="82"/>
      <c r="P511" s="82"/>
    </row>
    <row r="512" spans="12:16" x14ac:dyDescent="0.25">
      <c r="L512" s="82"/>
      <c r="M512" s="83"/>
      <c r="N512" s="83"/>
      <c r="O512" s="82"/>
      <c r="P512" s="82"/>
    </row>
    <row r="513" spans="12:16" x14ac:dyDescent="0.25">
      <c r="L513" s="82"/>
      <c r="M513" s="83"/>
      <c r="N513" s="83"/>
      <c r="O513" s="82"/>
      <c r="P513" s="82"/>
    </row>
    <row r="514" spans="12:16" x14ac:dyDescent="0.25">
      <c r="L514" s="82"/>
      <c r="M514" s="83"/>
      <c r="N514" s="83"/>
      <c r="O514" s="82"/>
      <c r="P514" s="82"/>
    </row>
    <row r="515" spans="12:16" x14ac:dyDescent="0.25">
      <c r="L515" s="82"/>
      <c r="M515" s="83"/>
      <c r="N515" s="83"/>
      <c r="O515" s="82"/>
      <c r="P515" s="82"/>
    </row>
    <row r="516" spans="12:16" x14ac:dyDescent="0.25">
      <c r="L516" s="82"/>
      <c r="M516" s="83"/>
      <c r="N516" s="83"/>
      <c r="O516" s="82"/>
      <c r="P516" s="82"/>
    </row>
    <row r="517" spans="12:16" x14ac:dyDescent="0.25">
      <c r="L517" s="82"/>
      <c r="M517" s="83"/>
      <c r="N517" s="83"/>
      <c r="O517" s="82"/>
      <c r="P517" s="82"/>
    </row>
    <row r="518" spans="12:16" x14ac:dyDescent="0.25">
      <c r="L518" s="82"/>
      <c r="M518" s="83"/>
      <c r="N518" s="83"/>
      <c r="O518" s="82"/>
      <c r="P518" s="82"/>
    </row>
    <row r="519" spans="12:16" x14ac:dyDescent="0.25">
      <c r="L519" s="82"/>
      <c r="M519" s="83"/>
      <c r="N519" s="83"/>
      <c r="O519" s="82"/>
      <c r="P519" s="82"/>
    </row>
    <row r="520" spans="12:16" x14ac:dyDescent="0.25">
      <c r="L520" s="82"/>
      <c r="M520" s="83"/>
      <c r="N520" s="83"/>
      <c r="O520" s="82"/>
      <c r="P520" s="82"/>
    </row>
    <row r="521" spans="12:16" x14ac:dyDescent="0.25">
      <c r="L521" s="82"/>
      <c r="M521" s="83"/>
      <c r="N521" s="83"/>
      <c r="O521" s="82"/>
      <c r="P521" s="82"/>
    </row>
    <row r="522" spans="12:16" x14ac:dyDescent="0.25">
      <c r="L522" s="82"/>
      <c r="M522" s="83"/>
      <c r="N522" s="83"/>
      <c r="O522" s="82"/>
      <c r="P522" s="82"/>
    </row>
    <row r="523" spans="12:16" x14ac:dyDescent="0.25">
      <c r="L523" s="82"/>
      <c r="M523" s="83"/>
      <c r="N523" s="83"/>
      <c r="O523" s="82"/>
      <c r="P523" s="82"/>
    </row>
    <row r="524" spans="12:16" x14ac:dyDescent="0.25">
      <c r="L524" s="82"/>
      <c r="M524" s="83"/>
      <c r="N524" s="83"/>
      <c r="O524" s="82"/>
      <c r="P524" s="82"/>
    </row>
    <row r="525" spans="12:16" x14ac:dyDescent="0.25">
      <c r="L525" s="82"/>
      <c r="M525" s="83"/>
      <c r="N525" s="83"/>
      <c r="O525" s="82"/>
      <c r="P525" s="82"/>
    </row>
    <row r="526" spans="12:16" x14ac:dyDescent="0.25">
      <c r="L526" s="82"/>
      <c r="M526" s="83"/>
      <c r="N526" s="83"/>
      <c r="O526" s="82"/>
      <c r="P526" s="82"/>
    </row>
    <row r="527" spans="12:16" x14ac:dyDescent="0.25">
      <c r="L527" s="82"/>
      <c r="M527" s="83"/>
      <c r="N527" s="83"/>
      <c r="O527" s="82"/>
      <c r="P527" s="82"/>
    </row>
    <row r="528" spans="12:16" x14ac:dyDescent="0.25">
      <c r="L528" s="82"/>
      <c r="M528" s="83"/>
      <c r="N528" s="83"/>
      <c r="O528" s="82"/>
      <c r="P528" s="82"/>
    </row>
    <row r="529" spans="12:16" x14ac:dyDescent="0.25">
      <c r="L529" s="82"/>
      <c r="M529" s="83"/>
      <c r="N529" s="83"/>
      <c r="O529" s="82"/>
      <c r="P529" s="82"/>
    </row>
    <row r="530" spans="12:16" x14ac:dyDescent="0.25">
      <c r="L530" s="82"/>
      <c r="M530" s="83"/>
      <c r="N530" s="83"/>
      <c r="O530" s="82"/>
      <c r="P530" s="82"/>
    </row>
    <row r="531" spans="12:16" x14ac:dyDescent="0.25">
      <c r="L531" s="82"/>
      <c r="M531" s="83"/>
      <c r="N531" s="83"/>
      <c r="O531" s="82"/>
      <c r="P531" s="82"/>
    </row>
    <row r="532" spans="12:16" x14ac:dyDescent="0.25">
      <c r="L532" s="82"/>
      <c r="M532" s="83"/>
      <c r="N532" s="83"/>
      <c r="O532" s="82"/>
      <c r="P532" s="82"/>
    </row>
    <row r="533" spans="12:16" x14ac:dyDescent="0.25">
      <c r="L533" s="82"/>
      <c r="M533" s="83"/>
      <c r="N533" s="83"/>
      <c r="O533" s="82"/>
      <c r="P533" s="82"/>
    </row>
    <row r="534" spans="12:16" x14ac:dyDescent="0.25">
      <c r="L534" s="82"/>
      <c r="M534" s="83"/>
      <c r="N534" s="83"/>
      <c r="O534" s="82"/>
      <c r="P534" s="82"/>
    </row>
    <row r="535" spans="12:16" x14ac:dyDescent="0.25">
      <c r="L535" s="82"/>
      <c r="M535" s="83"/>
      <c r="N535" s="83"/>
      <c r="O535" s="82"/>
      <c r="P535" s="82"/>
    </row>
    <row r="536" spans="12:16" x14ac:dyDescent="0.25">
      <c r="L536" s="82"/>
      <c r="M536" s="83"/>
      <c r="N536" s="83"/>
      <c r="O536" s="82"/>
      <c r="P536" s="82"/>
    </row>
    <row r="537" spans="12:16" x14ac:dyDescent="0.25">
      <c r="L537" s="82"/>
      <c r="M537" s="83"/>
      <c r="N537" s="83"/>
      <c r="O537" s="82"/>
      <c r="P537" s="82"/>
    </row>
    <row r="538" spans="12:16" x14ac:dyDescent="0.25">
      <c r="L538" s="82"/>
      <c r="M538" s="83"/>
      <c r="N538" s="83"/>
      <c r="O538" s="82"/>
      <c r="P538" s="82"/>
    </row>
    <row r="539" spans="12:16" x14ac:dyDescent="0.25">
      <c r="L539" s="82"/>
      <c r="M539" s="83"/>
      <c r="N539" s="83"/>
      <c r="O539" s="82"/>
      <c r="P539" s="82"/>
    </row>
    <row r="540" spans="12:16" x14ac:dyDescent="0.25">
      <c r="L540" s="82"/>
      <c r="M540" s="83"/>
      <c r="N540" s="83"/>
      <c r="O540" s="82"/>
      <c r="P540" s="82"/>
    </row>
    <row r="541" spans="12:16" x14ac:dyDescent="0.25">
      <c r="L541" s="82"/>
      <c r="M541" s="83"/>
      <c r="N541" s="83"/>
      <c r="O541" s="82"/>
      <c r="P541" s="82"/>
    </row>
    <row r="542" spans="12:16" x14ac:dyDescent="0.25">
      <c r="L542" s="82"/>
      <c r="M542" s="83"/>
      <c r="N542" s="83"/>
      <c r="O542" s="82"/>
      <c r="P542" s="82"/>
    </row>
    <row r="543" spans="12:16" x14ac:dyDescent="0.25">
      <c r="L543" s="82"/>
      <c r="M543" s="83"/>
      <c r="N543" s="83"/>
      <c r="O543" s="82"/>
      <c r="P543" s="82"/>
    </row>
    <row r="544" spans="12:16" x14ac:dyDescent="0.25">
      <c r="L544" s="82"/>
      <c r="M544" s="83"/>
      <c r="N544" s="83"/>
      <c r="O544" s="82"/>
      <c r="P544" s="82"/>
    </row>
    <row r="545" spans="12:16" x14ac:dyDescent="0.25">
      <c r="L545" s="82"/>
      <c r="M545" s="83"/>
      <c r="N545" s="83"/>
      <c r="O545" s="82"/>
      <c r="P545" s="82"/>
    </row>
    <row r="546" spans="12:16" x14ac:dyDescent="0.25">
      <c r="L546" s="82"/>
      <c r="M546" s="83"/>
      <c r="N546" s="83"/>
      <c r="O546" s="82"/>
      <c r="P546" s="82"/>
    </row>
    <row r="547" spans="12:16" x14ac:dyDescent="0.25">
      <c r="L547" s="82"/>
      <c r="M547" s="83"/>
      <c r="N547" s="83"/>
      <c r="O547" s="82"/>
      <c r="P547" s="82"/>
    </row>
    <row r="548" spans="12:16" x14ac:dyDescent="0.25">
      <c r="L548" s="82"/>
      <c r="M548" s="83"/>
      <c r="N548" s="83"/>
      <c r="O548" s="82"/>
      <c r="P548" s="82"/>
    </row>
    <row r="549" spans="12:16" x14ac:dyDescent="0.25">
      <c r="L549" s="82"/>
      <c r="M549" s="83"/>
      <c r="N549" s="83"/>
      <c r="O549" s="82"/>
      <c r="P549" s="82"/>
    </row>
    <row r="550" spans="12:16" x14ac:dyDescent="0.25">
      <c r="L550" s="82"/>
      <c r="M550" s="83"/>
      <c r="N550" s="83"/>
      <c r="O550" s="82"/>
      <c r="P550" s="82"/>
    </row>
    <row r="551" spans="12:16" x14ac:dyDescent="0.25">
      <c r="L551" s="82"/>
      <c r="M551" s="83"/>
      <c r="N551" s="83"/>
      <c r="O551" s="82"/>
      <c r="P551" s="82"/>
    </row>
    <row r="552" spans="12:16" x14ac:dyDescent="0.25">
      <c r="L552" s="82"/>
      <c r="M552" s="83"/>
      <c r="N552" s="83"/>
      <c r="O552" s="82"/>
      <c r="P552" s="82"/>
    </row>
    <row r="553" spans="12:16" x14ac:dyDescent="0.25">
      <c r="L553" s="82"/>
      <c r="M553" s="83"/>
      <c r="N553" s="83"/>
      <c r="O553" s="82"/>
      <c r="P553" s="82"/>
    </row>
    <row r="554" spans="12:16" x14ac:dyDescent="0.25">
      <c r="L554" s="82"/>
      <c r="M554" s="83"/>
      <c r="N554" s="83"/>
      <c r="O554" s="82"/>
      <c r="P554" s="82"/>
    </row>
    <row r="555" spans="12:16" x14ac:dyDescent="0.25">
      <c r="L555" s="82"/>
      <c r="M555" s="83"/>
      <c r="N555" s="83"/>
      <c r="O555" s="82"/>
      <c r="P555" s="82"/>
    </row>
    <row r="556" spans="12:16" x14ac:dyDescent="0.25">
      <c r="L556" s="82"/>
      <c r="M556" s="83"/>
      <c r="N556" s="83"/>
      <c r="O556" s="82"/>
      <c r="P556" s="82"/>
    </row>
    <row r="557" spans="12:16" x14ac:dyDescent="0.25">
      <c r="L557" s="82"/>
      <c r="M557" s="83"/>
      <c r="N557" s="83"/>
      <c r="O557" s="82"/>
      <c r="P557" s="82"/>
    </row>
    <row r="558" spans="12:16" x14ac:dyDescent="0.25">
      <c r="L558" s="82"/>
      <c r="M558" s="83"/>
      <c r="N558" s="83"/>
      <c r="O558" s="82"/>
      <c r="P558" s="82"/>
    </row>
    <row r="559" spans="12:16" x14ac:dyDescent="0.25">
      <c r="L559" s="82"/>
      <c r="M559" s="83"/>
      <c r="N559" s="83"/>
      <c r="O559" s="82"/>
      <c r="P559" s="82"/>
    </row>
    <row r="560" spans="12:16" x14ac:dyDescent="0.25">
      <c r="L560" s="82"/>
      <c r="M560" s="83"/>
      <c r="N560" s="83"/>
      <c r="O560" s="82"/>
      <c r="P560" s="82"/>
    </row>
    <row r="561" spans="12:16" x14ac:dyDescent="0.25">
      <c r="L561" s="82"/>
      <c r="M561" s="83"/>
      <c r="N561" s="83"/>
      <c r="O561" s="82"/>
      <c r="P561" s="82"/>
    </row>
    <row r="562" spans="12:16" x14ac:dyDescent="0.25">
      <c r="L562" s="82"/>
      <c r="M562" s="83"/>
      <c r="N562" s="83"/>
      <c r="O562" s="82"/>
      <c r="P562" s="82"/>
    </row>
    <row r="563" spans="12:16" x14ac:dyDescent="0.25">
      <c r="L563" s="82"/>
      <c r="M563" s="83"/>
      <c r="N563" s="83"/>
      <c r="O563" s="82"/>
      <c r="P563" s="82"/>
    </row>
    <row r="564" spans="12:16" x14ac:dyDescent="0.25">
      <c r="L564" s="82"/>
      <c r="M564" s="83"/>
      <c r="N564" s="83"/>
      <c r="O564" s="82"/>
      <c r="P564" s="82"/>
    </row>
    <row r="565" spans="12:16" x14ac:dyDescent="0.25">
      <c r="L565" s="82"/>
      <c r="M565" s="83"/>
      <c r="N565" s="83"/>
      <c r="O565" s="82"/>
      <c r="P565" s="82"/>
    </row>
    <row r="566" spans="12:16" x14ac:dyDescent="0.25">
      <c r="L566" s="82"/>
      <c r="M566" s="83"/>
      <c r="N566" s="83"/>
      <c r="O566" s="82"/>
      <c r="P566" s="82"/>
    </row>
    <row r="567" spans="12:16" x14ac:dyDescent="0.25">
      <c r="L567" s="82"/>
      <c r="M567" s="83"/>
      <c r="N567" s="83"/>
      <c r="O567" s="82"/>
      <c r="P567" s="82"/>
    </row>
    <row r="568" spans="12:16" x14ac:dyDescent="0.25">
      <c r="L568" s="82"/>
      <c r="M568" s="83"/>
      <c r="N568" s="83"/>
      <c r="O568" s="82"/>
      <c r="P568" s="82"/>
    </row>
    <row r="569" spans="12:16" x14ac:dyDescent="0.25">
      <c r="L569" s="82"/>
      <c r="M569" s="83"/>
      <c r="N569" s="83"/>
      <c r="O569" s="82"/>
      <c r="P569" s="82"/>
    </row>
    <row r="570" spans="12:16" x14ac:dyDescent="0.25">
      <c r="L570" s="82"/>
      <c r="M570" s="83"/>
      <c r="N570" s="83"/>
      <c r="O570" s="82"/>
      <c r="P570" s="82"/>
    </row>
    <row r="571" spans="12:16" x14ac:dyDescent="0.25">
      <c r="L571" s="82"/>
      <c r="M571" s="83"/>
      <c r="N571" s="83"/>
      <c r="O571" s="82"/>
      <c r="P571" s="82"/>
    </row>
    <row r="572" spans="12:16" x14ac:dyDescent="0.25">
      <c r="L572" s="82"/>
      <c r="M572" s="83"/>
      <c r="N572" s="83"/>
      <c r="O572" s="82"/>
      <c r="P572" s="82"/>
    </row>
    <row r="573" spans="12:16" x14ac:dyDescent="0.25">
      <c r="L573" s="82"/>
      <c r="M573" s="83"/>
      <c r="N573" s="83"/>
      <c r="O573" s="82"/>
      <c r="P573" s="82"/>
    </row>
    <row r="574" spans="12:16" x14ac:dyDescent="0.25">
      <c r="L574" s="82"/>
      <c r="M574" s="83"/>
      <c r="N574" s="83"/>
      <c r="O574" s="82"/>
      <c r="P574" s="82"/>
    </row>
    <row r="575" spans="12:16" x14ac:dyDescent="0.25">
      <c r="L575" s="82"/>
      <c r="M575" s="83"/>
      <c r="N575" s="83"/>
      <c r="O575" s="82"/>
      <c r="P575" s="82"/>
    </row>
    <row r="576" spans="12:16" x14ac:dyDescent="0.25">
      <c r="L576" s="82"/>
      <c r="M576" s="83"/>
      <c r="N576" s="83"/>
      <c r="O576" s="82"/>
      <c r="P576" s="82"/>
    </row>
    <row r="577" spans="12:16" x14ac:dyDescent="0.25">
      <c r="L577" s="82"/>
      <c r="M577" s="83"/>
      <c r="N577" s="83"/>
      <c r="O577" s="82"/>
      <c r="P577" s="82"/>
    </row>
    <row r="578" spans="12:16" x14ac:dyDescent="0.25">
      <c r="L578" s="82"/>
      <c r="M578" s="83"/>
      <c r="N578" s="83"/>
      <c r="O578" s="82"/>
      <c r="P578" s="82"/>
    </row>
    <row r="579" spans="12:16" x14ac:dyDescent="0.25">
      <c r="L579" s="82"/>
      <c r="M579" s="83"/>
      <c r="N579" s="83"/>
      <c r="O579" s="82"/>
      <c r="P579" s="82"/>
    </row>
    <row r="580" spans="12:16" x14ac:dyDescent="0.25">
      <c r="L580" s="82"/>
      <c r="M580" s="83"/>
      <c r="N580" s="83"/>
      <c r="O580" s="82"/>
      <c r="P580" s="82"/>
    </row>
    <row r="581" spans="12:16" x14ac:dyDescent="0.25">
      <c r="L581" s="82"/>
      <c r="M581" s="83"/>
      <c r="N581" s="83"/>
      <c r="O581" s="82"/>
      <c r="P581" s="82"/>
    </row>
    <row r="582" spans="12:16" x14ac:dyDescent="0.25">
      <c r="L582" s="82"/>
      <c r="M582" s="83"/>
      <c r="N582" s="83"/>
      <c r="O582" s="82"/>
      <c r="P582" s="82"/>
    </row>
    <row r="583" spans="12:16" x14ac:dyDescent="0.25">
      <c r="L583" s="82"/>
      <c r="M583" s="83"/>
      <c r="N583" s="83"/>
      <c r="O583" s="82"/>
      <c r="P583" s="82"/>
    </row>
    <row r="584" spans="12:16" x14ac:dyDescent="0.25">
      <c r="L584" s="82"/>
      <c r="M584" s="83"/>
      <c r="N584" s="83"/>
      <c r="O584" s="82"/>
      <c r="P584" s="82"/>
    </row>
    <row r="585" spans="12:16" x14ac:dyDescent="0.25">
      <c r="L585" s="82"/>
      <c r="M585" s="83"/>
      <c r="N585" s="83"/>
      <c r="O585" s="82"/>
      <c r="P585" s="82"/>
    </row>
    <row r="586" spans="12:16" x14ac:dyDescent="0.25">
      <c r="L586" s="82"/>
      <c r="M586" s="83"/>
      <c r="N586" s="83"/>
      <c r="O586" s="82"/>
      <c r="P586" s="82"/>
    </row>
    <row r="587" spans="12:16" x14ac:dyDescent="0.25">
      <c r="L587" s="82"/>
      <c r="M587" s="83"/>
      <c r="N587" s="83"/>
      <c r="O587" s="82"/>
      <c r="P587" s="82"/>
    </row>
    <row r="588" spans="12:16" x14ac:dyDescent="0.25">
      <c r="L588" s="82"/>
      <c r="M588" s="83"/>
      <c r="N588" s="83"/>
      <c r="O588" s="82"/>
      <c r="P588" s="82"/>
    </row>
    <row r="589" spans="12:16" x14ac:dyDescent="0.25">
      <c r="L589" s="82"/>
      <c r="M589" s="83"/>
      <c r="N589" s="83"/>
      <c r="O589" s="82"/>
      <c r="P589" s="82"/>
    </row>
    <row r="590" spans="12:16" x14ac:dyDescent="0.25">
      <c r="L590" s="82"/>
      <c r="M590" s="83"/>
      <c r="N590" s="83"/>
      <c r="O590" s="82"/>
      <c r="P590" s="82"/>
    </row>
    <row r="591" spans="12:16" x14ac:dyDescent="0.25">
      <c r="L591" s="82"/>
      <c r="M591" s="83"/>
      <c r="N591" s="83"/>
      <c r="O591" s="82"/>
      <c r="P591" s="82"/>
    </row>
    <row r="592" spans="12:16" x14ac:dyDescent="0.25">
      <c r="L592" s="82"/>
      <c r="M592" s="83"/>
      <c r="N592" s="83"/>
      <c r="O592" s="82"/>
      <c r="P592" s="82"/>
    </row>
    <row r="593" spans="12:16" x14ac:dyDescent="0.25">
      <c r="L593" s="82"/>
      <c r="M593" s="83"/>
      <c r="N593" s="83"/>
      <c r="O593" s="82"/>
      <c r="P593" s="82"/>
    </row>
    <row r="594" spans="12:16" x14ac:dyDescent="0.25">
      <c r="L594" s="82"/>
      <c r="M594" s="83"/>
      <c r="N594" s="83"/>
      <c r="O594" s="82"/>
      <c r="P594" s="82"/>
    </row>
    <row r="595" spans="12:16" x14ac:dyDescent="0.25">
      <c r="L595" s="82"/>
      <c r="M595" s="83"/>
      <c r="N595" s="83"/>
      <c r="O595" s="82"/>
      <c r="P595" s="82"/>
    </row>
    <row r="596" spans="12:16" x14ac:dyDescent="0.25">
      <c r="L596" s="82"/>
      <c r="M596" s="83"/>
      <c r="N596" s="83"/>
      <c r="O596" s="82"/>
      <c r="P596" s="82"/>
    </row>
    <row r="597" spans="12:16" x14ac:dyDescent="0.25">
      <c r="L597" s="82"/>
      <c r="M597" s="83"/>
      <c r="N597" s="83"/>
      <c r="O597" s="82"/>
      <c r="P597" s="82"/>
    </row>
    <row r="598" spans="12:16" x14ac:dyDescent="0.25">
      <c r="L598" s="82"/>
      <c r="M598" s="83"/>
      <c r="N598" s="83"/>
      <c r="O598" s="82"/>
      <c r="P598" s="82"/>
    </row>
    <row r="599" spans="12:16" x14ac:dyDescent="0.25">
      <c r="L599" s="82"/>
      <c r="M599" s="83"/>
      <c r="N599" s="83"/>
      <c r="O599" s="82"/>
      <c r="P599" s="82"/>
    </row>
    <row r="600" spans="12:16" x14ac:dyDescent="0.25">
      <c r="L600" s="82"/>
      <c r="M600" s="83"/>
      <c r="N600" s="83"/>
      <c r="O600" s="82"/>
      <c r="P600" s="82"/>
    </row>
    <row r="601" spans="12:16" x14ac:dyDescent="0.25">
      <c r="L601" s="82"/>
      <c r="M601" s="83"/>
      <c r="N601" s="83"/>
      <c r="O601" s="82"/>
      <c r="P601" s="82"/>
    </row>
    <row r="602" spans="12:16" x14ac:dyDescent="0.25">
      <c r="L602" s="82"/>
      <c r="M602" s="83"/>
      <c r="N602" s="83"/>
      <c r="O602" s="82"/>
      <c r="P602" s="82"/>
    </row>
    <row r="603" spans="12:16" x14ac:dyDescent="0.25">
      <c r="L603" s="82"/>
      <c r="M603" s="83"/>
      <c r="N603" s="83"/>
      <c r="O603" s="82"/>
      <c r="P603" s="82"/>
    </row>
    <row r="604" spans="12:16" x14ac:dyDescent="0.25">
      <c r="L604" s="82"/>
      <c r="M604" s="83"/>
      <c r="N604" s="83"/>
      <c r="O604" s="82"/>
      <c r="P604" s="82"/>
    </row>
    <row r="605" spans="12:16" x14ac:dyDescent="0.25">
      <c r="L605" s="82"/>
      <c r="M605" s="83"/>
      <c r="N605" s="83"/>
      <c r="O605" s="82"/>
      <c r="P605" s="82"/>
    </row>
    <row r="606" spans="12:16" x14ac:dyDescent="0.25">
      <c r="L606" s="82"/>
      <c r="M606" s="83"/>
      <c r="N606" s="83"/>
      <c r="O606" s="82"/>
      <c r="P606" s="82"/>
    </row>
    <row r="607" spans="12:16" x14ac:dyDescent="0.25">
      <c r="L607" s="82"/>
      <c r="M607" s="83"/>
      <c r="N607" s="83"/>
      <c r="O607" s="82"/>
      <c r="P607" s="82"/>
    </row>
    <row r="608" spans="12:16" x14ac:dyDescent="0.25">
      <c r="L608" s="82"/>
      <c r="M608" s="83"/>
      <c r="N608" s="83"/>
      <c r="O608" s="82"/>
      <c r="P608" s="82"/>
    </row>
    <row r="609" spans="12:16" x14ac:dyDescent="0.25">
      <c r="L609" s="82"/>
      <c r="M609" s="83"/>
      <c r="N609" s="83"/>
      <c r="O609" s="82"/>
      <c r="P609" s="82"/>
    </row>
    <row r="610" spans="12:16" x14ac:dyDescent="0.25">
      <c r="L610" s="82"/>
      <c r="M610" s="83"/>
      <c r="N610" s="83"/>
      <c r="O610" s="82"/>
      <c r="P610" s="82"/>
    </row>
    <row r="611" spans="12:16" x14ac:dyDescent="0.25">
      <c r="L611" s="82"/>
      <c r="M611" s="83"/>
      <c r="N611" s="83"/>
      <c r="O611" s="82"/>
      <c r="P611" s="82"/>
    </row>
    <row r="612" spans="12:16" x14ac:dyDescent="0.25">
      <c r="L612" s="82"/>
      <c r="M612" s="83"/>
      <c r="N612" s="83"/>
      <c r="O612" s="82"/>
      <c r="P612" s="82"/>
    </row>
    <row r="613" spans="12:16" x14ac:dyDescent="0.25">
      <c r="L613" s="82"/>
      <c r="M613" s="83"/>
      <c r="N613" s="83"/>
      <c r="O613" s="82"/>
      <c r="P613" s="82"/>
    </row>
    <row r="614" spans="12:16" x14ac:dyDescent="0.25">
      <c r="L614" s="82"/>
      <c r="M614" s="83"/>
      <c r="N614" s="83"/>
      <c r="O614" s="82"/>
      <c r="P614" s="82"/>
    </row>
    <row r="615" spans="12:16" x14ac:dyDescent="0.25">
      <c r="L615" s="82"/>
      <c r="M615" s="83"/>
      <c r="N615" s="83"/>
      <c r="O615" s="82"/>
      <c r="P615" s="82"/>
    </row>
    <row r="616" spans="12:16" x14ac:dyDescent="0.25">
      <c r="L616" s="82"/>
      <c r="M616" s="83"/>
      <c r="N616" s="83"/>
      <c r="O616" s="82"/>
      <c r="P616" s="82"/>
    </row>
    <row r="617" spans="12:16" x14ac:dyDescent="0.25">
      <c r="L617" s="82"/>
      <c r="M617" s="83"/>
      <c r="N617" s="83"/>
      <c r="O617" s="82"/>
      <c r="P617" s="82"/>
    </row>
    <row r="618" spans="12:16" x14ac:dyDescent="0.25">
      <c r="L618" s="82"/>
      <c r="M618" s="83"/>
      <c r="N618" s="83"/>
      <c r="O618" s="82"/>
      <c r="P618" s="82"/>
    </row>
    <row r="619" spans="12:16" x14ac:dyDescent="0.25">
      <c r="L619" s="82"/>
      <c r="M619" s="83"/>
      <c r="N619" s="83"/>
      <c r="O619" s="82"/>
      <c r="P619" s="82"/>
    </row>
    <row r="620" spans="12:16" x14ac:dyDescent="0.25">
      <c r="L620" s="82"/>
      <c r="M620" s="83"/>
      <c r="N620" s="83"/>
      <c r="O620" s="82"/>
      <c r="P620" s="82"/>
    </row>
    <row r="621" spans="12:16" x14ac:dyDescent="0.25">
      <c r="L621" s="82"/>
      <c r="M621" s="83"/>
      <c r="N621" s="83"/>
      <c r="O621" s="82"/>
      <c r="P621" s="82"/>
    </row>
    <row r="622" spans="12:16" x14ac:dyDescent="0.25">
      <c r="L622" s="82"/>
      <c r="M622" s="83"/>
      <c r="N622" s="83"/>
      <c r="O622" s="82"/>
      <c r="P622" s="82"/>
    </row>
    <row r="623" spans="12:16" x14ac:dyDescent="0.25">
      <c r="L623" s="82"/>
      <c r="M623" s="83"/>
      <c r="N623" s="83"/>
      <c r="O623" s="82"/>
      <c r="P623" s="82"/>
    </row>
    <row r="624" spans="12:16" x14ac:dyDescent="0.25">
      <c r="L624" s="82"/>
      <c r="M624" s="83"/>
      <c r="N624" s="83"/>
      <c r="O624" s="82"/>
      <c r="P624" s="82"/>
    </row>
    <row r="625" spans="12:16" x14ac:dyDescent="0.25">
      <c r="L625" s="82"/>
      <c r="M625" s="83"/>
      <c r="N625" s="83"/>
      <c r="O625" s="82"/>
      <c r="P625" s="82"/>
    </row>
    <row r="626" spans="12:16" x14ac:dyDescent="0.25">
      <c r="L626" s="82"/>
      <c r="M626" s="83"/>
      <c r="N626" s="83"/>
      <c r="O626" s="82"/>
      <c r="P626" s="82"/>
    </row>
    <row r="627" spans="12:16" x14ac:dyDescent="0.25">
      <c r="L627" s="82"/>
      <c r="M627" s="83"/>
      <c r="N627" s="83"/>
      <c r="O627" s="82"/>
      <c r="P627" s="82"/>
    </row>
    <row r="628" spans="12:16" x14ac:dyDescent="0.25">
      <c r="L628" s="82"/>
      <c r="M628" s="83"/>
      <c r="N628" s="83"/>
      <c r="O628" s="82"/>
      <c r="P628" s="82"/>
    </row>
    <row r="629" spans="12:16" x14ac:dyDescent="0.25">
      <c r="L629" s="82"/>
      <c r="M629" s="83"/>
      <c r="N629" s="83"/>
      <c r="O629" s="82"/>
      <c r="P629" s="82"/>
    </row>
    <row r="630" spans="12:16" x14ac:dyDescent="0.25">
      <c r="L630" s="82"/>
      <c r="M630" s="83"/>
      <c r="N630" s="83"/>
      <c r="O630" s="82"/>
      <c r="P630" s="82"/>
    </row>
    <row r="631" spans="12:16" x14ac:dyDescent="0.25">
      <c r="L631" s="82"/>
      <c r="M631" s="83"/>
      <c r="N631" s="83"/>
      <c r="O631" s="82"/>
      <c r="P631" s="82"/>
    </row>
    <row r="632" spans="12:16" x14ac:dyDescent="0.25">
      <c r="L632" s="82"/>
      <c r="M632" s="83"/>
      <c r="N632" s="83"/>
      <c r="O632" s="82"/>
      <c r="P632" s="82"/>
    </row>
    <row r="633" spans="12:16" x14ac:dyDescent="0.25">
      <c r="L633" s="82"/>
      <c r="M633" s="83"/>
      <c r="N633" s="83"/>
      <c r="O633" s="82"/>
      <c r="P633" s="82"/>
    </row>
    <row r="634" spans="12:16" x14ac:dyDescent="0.25">
      <c r="L634" s="82"/>
      <c r="M634" s="83"/>
      <c r="N634" s="83"/>
      <c r="O634" s="82"/>
      <c r="P634" s="82"/>
    </row>
    <row r="635" spans="12:16" x14ac:dyDescent="0.25">
      <c r="L635" s="82"/>
      <c r="M635" s="83"/>
      <c r="N635" s="83"/>
      <c r="O635" s="82"/>
      <c r="P635" s="82"/>
    </row>
    <row r="636" spans="12:16" x14ac:dyDescent="0.25">
      <c r="L636" s="82"/>
      <c r="M636" s="83"/>
      <c r="N636" s="83"/>
      <c r="O636" s="82"/>
      <c r="P636" s="82"/>
    </row>
    <row r="637" spans="12:16" x14ac:dyDescent="0.25">
      <c r="L637" s="82"/>
      <c r="M637" s="83"/>
      <c r="N637" s="83"/>
      <c r="O637" s="82"/>
      <c r="P637" s="82"/>
    </row>
    <row r="638" spans="12:16" x14ac:dyDescent="0.25">
      <c r="L638" s="82"/>
      <c r="M638" s="83"/>
      <c r="N638" s="83"/>
      <c r="O638" s="82"/>
      <c r="P638" s="82"/>
    </row>
    <row r="639" spans="12:16" x14ac:dyDescent="0.25">
      <c r="L639" s="82"/>
      <c r="M639" s="83"/>
      <c r="N639" s="83"/>
      <c r="O639" s="82"/>
      <c r="P639" s="82"/>
    </row>
    <row r="640" spans="12:16" x14ac:dyDescent="0.25">
      <c r="L640" s="82"/>
      <c r="M640" s="83"/>
      <c r="N640" s="83"/>
      <c r="O640" s="82"/>
      <c r="P640" s="82"/>
    </row>
    <row r="641" spans="12:16" x14ac:dyDescent="0.25">
      <c r="L641" s="82"/>
      <c r="M641" s="83"/>
      <c r="N641" s="83"/>
      <c r="O641" s="82"/>
      <c r="P641" s="82"/>
    </row>
    <row r="642" spans="12:16" x14ac:dyDescent="0.25">
      <c r="L642" s="82"/>
      <c r="M642" s="83"/>
      <c r="N642" s="83"/>
      <c r="O642" s="82"/>
      <c r="P642" s="82"/>
    </row>
    <row r="643" spans="12:16" x14ac:dyDescent="0.25">
      <c r="L643" s="82"/>
      <c r="M643" s="83"/>
      <c r="N643" s="83"/>
      <c r="O643" s="82"/>
      <c r="P643" s="82"/>
    </row>
    <row r="644" spans="12:16" x14ac:dyDescent="0.25">
      <c r="L644" s="82"/>
      <c r="M644" s="83"/>
      <c r="N644" s="83"/>
      <c r="O644" s="82"/>
      <c r="P644" s="82"/>
    </row>
    <row r="645" spans="12:16" x14ac:dyDescent="0.25">
      <c r="L645" s="82"/>
      <c r="M645" s="83"/>
      <c r="N645" s="83"/>
      <c r="O645" s="82"/>
      <c r="P645" s="82"/>
    </row>
    <row r="646" spans="12:16" x14ac:dyDescent="0.25">
      <c r="L646" s="82"/>
      <c r="M646" s="83"/>
      <c r="N646" s="83"/>
      <c r="O646" s="82"/>
      <c r="P646" s="82"/>
    </row>
    <row r="647" spans="12:16" x14ac:dyDescent="0.25">
      <c r="L647" s="82"/>
      <c r="M647" s="83"/>
      <c r="N647" s="83"/>
      <c r="O647" s="82"/>
      <c r="P647" s="82"/>
    </row>
    <row r="648" spans="12:16" x14ac:dyDescent="0.25">
      <c r="L648" s="82"/>
      <c r="M648" s="83"/>
      <c r="N648" s="83"/>
      <c r="O648" s="82"/>
      <c r="P648" s="82"/>
    </row>
    <row r="649" spans="12:16" x14ac:dyDescent="0.25">
      <c r="L649" s="82"/>
      <c r="M649" s="83"/>
      <c r="N649" s="83"/>
      <c r="O649" s="82"/>
      <c r="P649" s="82"/>
    </row>
    <row r="650" spans="12:16" x14ac:dyDescent="0.25">
      <c r="L650" s="82"/>
      <c r="M650" s="83"/>
      <c r="N650" s="83"/>
      <c r="O650" s="82"/>
      <c r="P650" s="82"/>
    </row>
    <row r="651" spans="12:16" x14ac:dyDescent="0.25">
      <c r="L651" s="82"/>
      <c r="M651" s="83"/>
      <c r="N651" s="83"/>
      <c r="O651" s="82"/>
      <c r="P651" s="82"/>
    </row>
    <row r="652" spans="12:16" x14ac:dyDescent="0.25">
      <c r="L652" s="82"/>
      <c r="M652" s="83"/>
      <c r="N652" s="83"/>
      <c r="O652" s="82"/>
      <c r="P652" s="82"/>
    </row>
    <row r="653" spans="12:16" x14ac:dyDescent="0.25">
      <c r="L653" s="82"/>
      <c r="M653" s="83"/>
      <c r="N653" s="83"/>
      <c r="O653" s="82"/>
      <c r="P653" s="82"/>
    </row>
    <row r="654" spans="12:16" x14ac:dyDescent="0.25">
      <c r="L654" s="82"/>
      <c r="M654" s="83"/>
      <c r="N654" s="83"/>
      <c r="O654" s="82"/>
      <c r="P654" s="82"/>
    </row>
    <row r="655" spans="12:16" x14ac:dyDescent="0.25">
      <c r="L655" s="82"/>
      <c r="M655" s="83"/>
      <c r="N655" s="83"/>
      <c r="O655" s="82"/>
      <c r="P655" s="82"/>
    </row>
    <row r="656" spans="12:16" x14ac:dyDescent="0.25">
      <c r="L656" s="82"/>
      <c r="M656" s="83"/>
      <c r="N656" s="83"/>
      <c r="O656" s="82"/>
      <c r="P656" s="82"/>
    </row>
    <row r="657" spans="12:16" x14ac:dyDescent="0.25">
      <c r="L657" s="82"/>
      <c r="M657" s="83"/>
      <c r="N657" s="83"/>
      <c r="O657" s="82"/>
      <c r="P657" s="82"/>
    </row>
    <row r="658" spans="12:16" x14ac:dyDescent="0.25">
      <c r="L658" s="82"/>
      <c r="M658" s="83"/>
      <c r="N658" s="83"/>
      <c r="O658" s="82"/>
      <c r="P658" s="82"/>
    </row>
    <row r="659" spans="12:16" x14ac:dyDescent="0.25">
      <c r="L659" s="82"/>
      <c r="M659" s="83"/>
      <c r="N659" s="83"/>
      <c r="O659" s="82"/>
      <c r="P659" s="82"/>
    </row>
    <row r="660" spans="12:16" x14ac:dyDescent="0.25">
      <c r="L660" s="82"/>
      <c r="M660" s="83"/>
      <c r="N660" s="83"/>
      <c r="O660" s="82"/>
      <c r="P660" s="82"/>
    </row>
    <row r="661" spans="12:16" x14ac:dyDescent="0.25">
      <c r="L661" s="82"/>
      <c r="M661" s="83"/>
      <c r="N661" s="83"/>
      <c r="O661" s="82"/>
      <c r="P661" s="82"/>
    </row>
    <row r="662" spans="12:16" x14ac:dyDescent="0.25">
      <c r="L662" s="82"/>
      <c r="M662" s="83"/>
      <c r="N662" s="83"/>
      <c r="O662" s="82"/>
      <c r="P662" s="82"/>
    </row>
    <row r="663" spans="12:16" x14ac:dyDescent="0.25">
      <c r="L663" s="82"/>
      <c r="M663" s="83"/>
      <c r="N663" s="83"/>
      <c r="O663" s="82"/>
      <c r="P663" s="82"/>
    </row>
    <row r="664" spans="12:16" x14ac:dyDescent="0.25">
      <c r="L664" s="82"/>
      <c r="M664" s="83"/>
      <c r="N664" s="83"/>
      <c r="O664" s="82"/>
      <c r="P664" s="82"/>
    </row>
    <row r="665" spans="12:16" x14ac:dyDescent="0.25">
      <c r="L665" s="82"/>
      <c r="M665" s="83"/>
      <c r="N665" s="83"/>
      <c r="O665" s="82"/>
      <c r="P665" s="82"/>
    </row>
    <row r="666" spans="12:16" x14ac:dyDescent="0.25">
      <c r="L666" s="82"/>
      <c r="M666" s="83"/>
      <c r="N666" s="83"/>
      <c r="O666" s="82"/>
      <c r="P666" s="82"/>
    </row>
    <row r="667" spans="12:16" x14ac:dyDescent="0.25">
      <c r="L667" s="82"/>
      <c r="M667" s="83"/>
      <c r="N667" s="83"/>
      <c r="O667" s="82"/>
      <c r="P667" s="82"/>
    </row>
    <row r="668" spans="12:16" x14ac:dyDescent="0.25">
      <c r="L668" s="82"/>
      <c r="M668" s="83"/>
      <c r="N668" s="83"/>
      <c r="O668" s="82"/>
      <c r="P668" s="82"/>
    </row>
    <row r="669" spans="12:16" x14ac:dyDescent="0.25">
      <c r="L669" s="82"/>
      <c r="M669" s="83"/>
      <c r="N669" s="83"/>
      <c r="O669" s="82"/>
      <c r="P669" s="82"/>
    </row>
    <row r="670" spans="12:16" x14ac:dyDescent="0.25">
      <c r="L670" s="82"/>
      <c r="M670" s="83"/>
      <c r="N670" s="83"/>
      <c r="O670" s="82"/>
      <c r="P670" s="82"/>
    </row>
    <row r="671" spans="12:16" x14ac:dyDescent="0.25">
      <c r="L671" s="82"/>
      <c r="M671" s="83"/>
      <c r="N671" s="83"/>
      <c r="O671" s="82"/>
      <c r="P671" s="82"/>
    </row>
    <row r="672" spans="12:16" x14ac:dyDescent="0.25">
      <c r="L672" s="82"/>
      <c r="M672" s="83"/>
      <c r="N672" s="83"/>
      <c r="O672" s="82"/>
      <c r="P672" s="82"/>
    </row>
    <row r="673" spans="12:16" x14ac:dyDescent="0.25">
      <c r="L673" s="82"/>
      <c r="M673" s="83"/>
      <c r="N673" s="83"/>
      <c r="O673" s="82"/>
      <c r="P673" s="82"/>
    </row>
    <row r="674" spans="12:16" x14ac:dyDescent="0.25">
      <c r="L674" s="82"/>
      <c r="M674" s="83"/>
      <c r="N674" s="83"/>
      <c r="O674" s="82"/>
      <c r="P674" s="82"/>
    </row>
    <row r="675" spans="12:16" x14ac:dyDescent="0.25">
      <c r="L675" s="82"/>
      <c r="M675" s="83"/>
      <c r="N675" s="83"/>
      <c r="O675" s="82"/>
      <c r="P675" s="82"/>
    </row>
    <row r="676" spans="12:16" x14ac:dyDescent="0.25">
      <c r="L676" s="82"/>
      <c r="M676" s="83"/>
      <c r="N676" s="83"/>
      <c r="O676" s="82"/>
      <c r="P676" s="82"/>
    </row>
    <row r="677" spans="12:16" x14ac:dyDescent="0.25">
      <c r="L677" s="82"/>
      <c r="M677" s="83"/>
      <c r="N677" s="83"/>
      <c r="O677" s="82"/>
      <c r="P677" s="82"/>
    </row>
    <row r="678" spans="12:16" x14ac:dyDescent="0.25">
      <c r="L678" s="82"/>
      <c r="M678" s="83"/>
      <c r="N678" s="83"/>
      <c r="O678" s="82"/>
      <c r="P678" s="82"/>
    </row>
    <row r="679" spans="12:16" x14ac:dyDescent="0.25">
      <c r="L679" s="82"/>
      <c r="M679" s="83"/>
      <c r="N679" s="83"/>
      <c r="O679" s="82"/>
      <c r="P679" s="82"/>
    </row>
    <row r="680" spans="12:16" x14ac:dyDescent="0.25">
      <c r="L680" s="82"/>
      <c r="M680" s="83"/>
      <c r="N680" s="83"/>
      <c r="O680" s="82"/>
      <c r="P680" s="82"/>
    </row>
    <row r="681" spans="12:16" x14ac:dyDescent="0.25">
      <c r="L681" s="82"/>
      <c r="M681" s="83"/>
      <c r="N681" s="83"/>
      <c r="O681" s="82"/>
      <c r="P681" s="82"/>
    </row>
    <row r="682" spans="12:16" x14ac:dyDescent="0.25">
      <c r="L682" s="82"/>
      <c r="M682" s="83"/>
      <c r="N682" s="83"/>
      <c r="O682" s="82"/>
      <c r="P682" s="82"/>
    </row>
    <row r="683" spans="12:16" x14ac:dyDescent="0.25">
      <c r="L683" s="82"/>
      <c r="M683" s="83"/>
      <c r="N683" s="83"/>
      <c r="O683" s="82"/>
      <c r="P683" s="82"/>
    </row>
    <row r="684" spans="12:16" x14ac:dyDescent="0.25">
      <c r="L684" s="82"/>
      <c r="M684" s="83"/>
      <c r="N684" s="83"/>
      <c r="O684" s="82"/>
      <c r="P684" s="82"/>
    </row>
    <row r="685" spans="12:16" x14ac:dyDescent="0.25">
      <c r="L685" s="82"/>
      <c r="M685" s="83"/>
      <c r="N685" s="83"/>
      <c r="O685" s="82"/>
      <c r="P685" s="82"/>
    </row>
    <row r="686" spans="12:16" x14ac:dyDescent="0.25">
      <c r="L686" s="82"/>
      <c r="M686" s="83"/>
      <c r="N686" s="83"/>
      <c r="O686" s="82"/>
      <c r="P686" s="82"/>
    </row>
    <row r="687" spans="12:16" x14ac:dyDescent="0.25">
      <c r="L687" s="82"/>
      <c r="M687" s="83"/>
      <c r="N687" s="83"/>
      <c r="O687" s="82"/>
      <c r="P687" s="82"/>
    </row>
    <row r="688" spans="12:16" x14ac:dyDescent="0.25">
      <c r="L688" s="82"/>
      <c r="M688" s="83"/>
      <c r="N688" s="83"/>
      <c r="O688" s="82"/>
      <c r="P688" s="82"/>
    </row>
    <row r="689" spans="12:16" x14ac:dyDescent="0.25">
      <c r="L689" s="82"/>
      <c r="M689" s="83"/>
      <c r="N689" s="83"/>
      <c r="O689" s="82"/>
      <c r="P689" s="82"/>
    </row>
    <row r="690" spans="12:16" x14ac:dyDescent="0.25">
      <c r="L690" s="82"/>
      <c r="M690" s="83"/>
      <c r="N690" s="83"/>
      <c r="O690" s="82"/>
      <c r="P690" s="82"/>
    </row>
    <row r="691" spans="12:16" x14ac:dyDescent="0.25">
      <c r="L691" s="82"/>
      <c r="M691" s="83"/>
      <c r="N691" s="83"/>
      <c r="O691" s="82"/>
      <c r="P691" s="82"/>
    </row>
    <row r="692" spans="12:16" x14ac:dyDescent="0.25">
      <c r="L692" s="82"/>
      <c r="M692" s="83"/>
      <c r="N692" s="83"/>
      <c r="O692" s="82"/>
      <c r="P692" s="82"/>
    </row>
    <row r="693" spans="12:16" x14ac:dyDescent="0.25">
      <c r="L693" s="82"/>
      <c r="M693" s="83"/>
      <c r="N693" s="83"/>
      <c r="O693" s="82"/>
      <c r="P693" s="82"/>
    </row>
    <row r="694" spans="12:16" x14ac:dyDescent="0.25">
      <c r="L694" s="82"/>
      <c r="M694" s="83"/>
      <c r="N694" s="83"/>
      <c r="O694" s="82"/>
      <c r="P694" s="82"/>
    </row>
    <row r="695" spans="12:16" x14ac:dyDescent="0.25">
      <c r="L695" s="82"/>
      <c r="M695" s="83"/>
      <c r="N695" s="83"/>
      <c r="O695" s="82"/>
      <c r="P695" s="82"/>
    </row>
    <row r="696" spans="12:16" x14ac:dyDescent="0.25">
      <c r="L696" s="82"/>
      <c r="M696" s="83"/>
      <c r="N696" s="83"/>
      <c r="O696" s="82"/>
      <c r="P696" s="82"/>
    </row>
    <row r="697" spans="12:16" x14ac:dyDescent="0.25">
      <c r="L697" s="82"/>
      <c r="M697" s="83"/>
      <c r="N697" s="83"/>
      <c r="O697" s="82"/>
      <c r="P697" s="82"/>
    </row>
    <row r="698" spans="12:16" x14ac:dyDescent="0.25">
      <c r="L698" s="82"/>
      <c r="M698" s="83"/>
      <c r="N698" s="83"/>
      <c r="O698" s="82"/>
      <c r="P698" s="82"/>
    </row>
    <row r="699" spans="12:16" x14ac:dyDescent="0.25">
      <c r="L699" s="82"/>
      <c r="M699" s="83"/>
      <c r="N699" s="83"/>
      <c r="O699" s="82"/>
      <c r="P699" s="82"/>
    </row>
    <row r="700" spans="12:16" x14ac:dyDescent="0.25">
      <c r="L700" s="82"/>
      <c r="M700" s="83"/>
      <c r="N700" s="83"/>
      <c r="O700" s="82"/>
      <c r="P700" s="82"/>
    </row>
    <row r="701" spans="12:16" x14ac:dyDescent="0.25">
      <c r="L701" s="82"/>
      <c r="M701" s="83"/>
      <c r="N701" s="83"/>
      <c r="O701" s="82"/>
      <c r="P701" s="82"/>
    </row>
    <row r="702" spans="12:16" x14ac:dyDescent="0.25">
      <c r="L702" s="82"/>
      <c r="M702" s="83"/>
      <c r="N702" s="83"/>
      <c r="O702" s="82"/>
      <c r="P702" s="82"/>
    </row>
    <row r="703" spans="12:16" x14ac:dyDescent="0.25">
      <c r="L703" s="82"/>
      <c r="M703" s="83"/>
      <c r="N703" s="83"/>
      <c r="O703" s="82"/>
      <c r="P703" s="82"/>
    </row>
    <row r="704" spans="12:16" x14ac:dyDescent="0.25">
      <c r="L704" s="82"/>
      <c r="M704" s="83"/>
      <c r="N704" s="83"/>
      <c r="O704" s="82"/>
      <c r="P704" s="82"/>
    </row>
    <row r="705" spans="12:16" x14ac:dyDescent="0.25">
      <c r="L705" s="82"/>
      <c r="M705" s="83"/>
      <c r="N705" s="83"/>
      <c r="O705" s="82"/>
      <c r="P705" s="82"/>
    </row>
    <row r="706" spans="12:16" x14ac:dyDescent="0.25">
      <c r="L706" s="82"/>
      <c r="M706" s="83"/>
      <c r="N706" s="83"/>
      <c r="O706" s="82"/>
      <c r="P706" s="82"/>
    </row>
    <row r="707" spans="12:16" x14ac:dyDescent="0.25">
      <c r="L707" s="82"/>
      <c r="M707" s="83"/>
      <c r="N707" s="83"/>
      <c r="O707" s="82"/>
      <c r="P707" s="82"/>
    </row>
    <row r="708" spans="12:16" x14ac:dyDescent="0.25">
      <c r="L708" s="82"/>
      <c r="M708" s="83"/>
      <c r="N708" s="83"/>
      <c r="O708" s="82"/>
      <c r="P708" s="82"/>
    </row>
    <row r="709" spans="12:16" x14ac:dyDescent="0.25">
      <c r="L709" s="82"/>
      <c r="M709" s="83"/>
      <c r="N709" s="83"/>
      <c r="O709" s="82"/>
      <c r="P709" s="82"/>
    </row>
    <row r="710" spans="12:16" x14ac:dyDescent="0.25">
      <c r="L710" s="82"/>
      <c r="M710" s="83"/>
      <c r="N710" s="83"/>
      <c r="O710" s="82"/>
      <c r="P710" s="82"/>
    </row>
    <row r="711" spans="12:16" x14ac:dyDescent="0.25">
      <c r="L711" s="82"/>
      <c r="M711" s="83"/>
      <c r="N711" s="83"/>
      <c r="O711" s="82"/>
      <c r="P711" s="82"/>
    </row>
    <row r="712" spans="12:16" x14ac:dyDescent="0.25">
      <c r="L712" s="82"/>
      <c r="M712" s="83"/>
      <c r="N712" s="83"/>
      <c r="O712" s="82"/>
      <c r="P712" s="82"/>
    </row>
    <row r="713" spans="12:16" x14ac:dyDescent="0.25">
      <c r="L713" s="82"/>
      <c r="M713" s="83"/>
      <c r="N713" s="83"/>
      <c r="O713" s="82"/>
      <c r="P713" s="82"/>
    </row>
    <row r="714" spans="12:16" x14ac:dyDescent="0.25">
      <c r="L714" s="82"/>
      <c r="M714" s="83"/>
      <c r="N714" s="83"/>
      <c r="O714" s="82"/>
      <c r="P714" s="82"/>
    </row>
    <row r="715" spans="12:16" x14ac:dyDescent="0.25">
      <c r="L715" s="82"/>
      <c r="M715" s="83"/>
      <c r="N715" s="83"/>
      <c r="O715" s="82"/>
      <c r="P715" s="82"/>
    </row>
    <row r="716" spans="12:16" x14ac:dyDescent="0.25">
      <c r="L716" s="82"/>
      <c r="M716" s="83"/>
      <c r="N716" s="83"/>
      <c r="O716" s="82"/>
      <c r="P716" s="82"/>
    </row>
    <row r="717" spans="12:16" x14ac:dyDescent="0.25">
      <c r="L717" s="82"/>
      <c r="M717" s="83"/>
      <c r="N717" s="83"/>
      <c r="O717" s="82"/>
      <c r="P717" s="82"/>
    </row>
    <row r="718" spans="12:16" x14ac:dyDescent="0.25">
      <c r="L718" s="82"/>
      <c r="M718" s="83"/>
      <c r="N718" s="83"/>
      <c r="O718" s="82"/>
      <c r="P718" s="82"/>
    </row>
    <row r="719" spans="12:16" x14ac:dyDescent="0.25">
      <c r="L719" s="82"/>
      <c r="M719" s="83"/>
      <c r="N719" s="83"/>
      <c r="O719" s="82"/>
      <c r="P719" s="82"/>
    </row>
    <row r="720" spans="12:16" x14ac:dyDescent="0.25">
      <c r="L720" s="82"/>
      <c r="M720" s="83"/>
      <c r="N720" s="83"/>
      <c r="O720" s="82"/>
      <c r="P720" s="82"/>
    </row>
    <row r="721" spans="12:16" x14ac:dyDescent="0.25">
      <c r="L721" s="82"/>
      <c r="M721" s="83"/>
      <c r="N721" s="83"/>
      <c r="O721" s="82"/>
      <c r="P721" s="82"/>
    </row>
    <row r="722" spans="12:16" x14ac:dyDescent="0.25">
      <c r="L722" s="82"/>
      <c r="M722" s="83"/>
      <c r="N722" s="83"/>
      <c r="O722" s="82"/>
      <c r="P722" s="82"/>
    </row>
    <row r="723" spans="12:16" x14ac:dyDescent="0.25">
      <c r="L723" s="82"/>
      <c r="M723" s="83"/>
      <c r="N723" s="83"/>
      <c r="O723" s="82"/>
      <c r="P723" s="82"/>
    </row>
    <row r="724" spans="12:16" x14ac:dyDescent="0.25">
      <c r="L724" s="82"/>
      <c r="M724" s="83"/>
      <c r="N724" s="83"/>
      <c r="O724" s="82"/>
      <c r="P724" s="82"/>
    </row>
    <row r="725" spans="12:16" x14ac:dyDescent="0.25">
      <c r="L725" s="82"/>
      <c r="M725" s="83"/>
      <c r="N725" s="83"/>
      <c r="O725" s="82"/>
      <c r="P725" s="82"/>
    </row>
    <row r="726" spans="12:16" x14ac:dyDescent="0.25">
      <c r="L726" s="82"/>
      <c r="M726" s="83"/>
      <c r="N726" s="83"/>
      <c r="O726" s="82"/>
      <c r="P726" s="82"/>
    </row>
    <row r="727" spans="12:16" x14ac:dyDescent="0.25">
      <c r="L727" s="82"/>
      <c r="M727" s="83"/>
      <c r="N727" s="83"/>
      <c r="O727" s="82"/>
      <c r="P727" s="82"/>
    </row>
    <row r="728" spans="12:16" x14ac:dyDescent="0.25">
      <c r="L728" s="82"/>
      <c r="M728" s="83"/>
      <c r="N728" s="83"/>
      <c r="O728" s="82"/>
      <c r="P728" s="82"/>
    </row>
    <row r="729" spans="12:16" x14ac:dyDescent="0.25">
      <c r="L729" s="82"/>
      <c r="M729" s="83"/>
      <c r="N729" s="83"/>
      <c r="O729" s="82"/>
      <c r="P729" s="82"/>
    </row>
    <row r="730" spans="12:16" x14ac:dyDescent="0.25">
      <c r="L730" s="82"/>
      <c r="M730" s="83"/>
      <c r="N730" s="83"/>
      <c r="O730" s="82"/>
      <c r="P730" s="82"/>
    </row>
    <row r="731" spans="12:16" x14ac:dyDescent="0.25">
      <c r="L731" s="82"/>
      <c r="M731" s="83"/>
      <c r="N731" s="83"/>
      <c r="O731" s="82"/>
      <c r="P731" s="82"/>
    </row>
    <row r="732" spans="12:16" x14ac:dyDescent="0.25">
      <c r="L732" s="82"/>
      <c r="M732" s="83"/>
      <c r="N732" s="83"/>
      <c r="O732" s="82"/>
      <c r="P732" s="82"/>
    </row>
    <row r="733" spans="12:16" x14ac:dyDescent="0.25">
      <c r="L733" s="82"/>
      <c r="M733" s="83"/>
      <c r="N733" s="83"/>
      <c r="O733" s="82"/>
      <c r="P733" s="82"/>
    </row>
    <row r="734" spans="12:16" x14ac:dyDescent="0.25">
      <c r="L734" s="82"/>
      <c r="M734" s="83"/>
      <c r="N734" s="83"/>
      <c r="O734" s="82"/>
      <c r="P734" s="82"/>
    </row>
    <row r="735" spans="12:16" x14ac:dyDescent="0.25">
      <c r="L735" s="82"/>
      <c r="M735" s="83"/>
      <c r="N735" s="83"/>
      <c r="O735" s="82"/>
      <c r="P735" s="82"/>
    </row>
    <row r="736" spans="12:16" x14ac:dyDescent="0.25">
      <c r="L736" s="82"/>
      <c r="M736" s="83"/>
      <c r="N736" s="83"/>
      <c r="O736" s="82"/>
      <c r="P736" s="82"/>
    </row>
    <row r="737" spans="12:16" x14ac:dyDescent="0.25">
      <c r="L737" s="82"/>
      <c r="M737" s="83"/>
      <c r="N737" s="83"/>
      <c r="O737" s="82"/>
      <c r="P737" s="82"/>
    </row>
    <row r="738" spans="12:16" x14ac:dyDescent="0.25">
      <c r="L738" s="82"/>
      <c r="M738" s="83"/>
      <c r="N738" s="83"/>
      <c r="O738" s="82"/>
      <c r="P738" s="82"/>
    </row>
    <row r="739" spans="12:16" x14ac:dyDescent="0.25">
      <c r="L739" s="82"/>
      <c r="M739" s="83"/>
      <c r="N739" s="83"/>
      <c r="O739" s="82"/>
      <c r="P739" s="82"/>
    </row>
    <row r="740" spans="12:16" x14ac:dyDescent="0.25">
      <c r="L740" s="82"/>
      <c r="M740" s="83"/>
      <c r="N740" s="83"/>
      <c r="O740" s="82"/>
      <c r="P740" s="82"/>
    </row>
    <row r="741" spans="12:16" x14ac:dyDescent="0.25">
      <c r="L741" s="82"/>
      <c r="M741" s="83"/>
      <c r="N741" s="83"/>
      <c r="O741" s="82"/>
      <c r="P741" s="82"/>
    </row>
    <row r="742" spans="12:16" x14ac:dyDescent="0.25">
      <c r="L742" s="82"/>
      <c r="M742" s="83"/>
      <c r="N742" s="83"/>
      <c r="O742" s="82"/>
      <c r="P742" s="82"/>
    </row>
    <row r="743" spans="12:16" x14ac:dyDescent="0.25">
      <c r="L743" s="82"/>
      <c r="M743" s="83"/>
      <c r="N743" s="83"/>
      <c r="O743" s="82"/>
      <c r="P743" s="82"/>
    </row>
    <row r="744" spans="12:16" x14ac:dyDescent="0.25">
      <c r="L744" s="82"/>
      <c r="M744" s="83"/>
      <c r="N744" s="83"/>
      <c r="O744" s="82"/>
      <c r="P744" s="82"/>
    </row>
    <row r="745" spans="12:16" x14ac:dyDescent="0.25">
      <c r="L745" s="82"/>
      <c r="M745" s="83"/>
      <c r="N745" s="83"/>
      <c r="O745" s="82"/>
      <c r="P745" s="82"/>
    </row>
    <row r="746" spans="12:16" x14ac:dyDescent="0.25">
      <c r="L746" s="82"/>
      <c r="M746" s="83"/>
      <c r="N746" s="83"/>
      <c r="O746" s="82"/>
      <c r="P746" s="82"/>
    </row>
    <row r="747" spans="12:16" x14ac:dyDescent="0.25">
      <c r="L747" s="82"/>
      <c r="M747" s="83"/>
      <c r="N747" s="83"/>
      <c r="O747" s="82"/>
      <c r="P747" s="82"/>
    </row>
    <row r="748" spans="12:16" x14ac:dyDescent="0.25">
      <c r="L748" s="82"/>
      <c r="M748" s="83"/>
      <c r="N748" s="83"/>
      <c r="O748" s="82"/>
      <c r="P748" s="82"/>
    </row>
    <row r="749" spans="12:16" x14ac:dyDescent="0.25">
      <c r="L749" s="82"/>
      <c r="M749" s="83"/>
      <c r="N749" s="83"/>
      <c r="O749" s="82"/>
      <c r="P749" s="82"/>
    </row>
    <row r="750" spans="12:16" x14ac:dyDescent="0.25">
      <c r="L750" s="82"/>
      <c r="M750" s="83"/>
      <c r="N750" s="83"/>
      <c r="O750" s="82"/>
      <c r="P750" s="82"/>
    </row>
    <row r="751" spans="12:16" x14ac:dyDescent="0.25">
      <c r="L751" s="82"/>
      <c r="M751" s="83"/>
      <c r="N751" s="83"/>
      <c r="O751" s="82"/>
      <c r="P751" s="82"/>
    </row>
    <row r="752" spans="12:16" x14ac:dyDescent="0.25">
      <c r="L752" s="82"/>
      <c r="M752" s="83"/>
      <c r="N752" s="83"/>
      <c r="O752" s="82"/>
      <c r="P752" s="82"/>
    </row>
    <row r="753" spans="12:16" x14ac:dyDescent="0.25">
      <c r="L753" s="82"/>
      <c r="M753" s="83"/>
      <c r="N753" s="83"/>
      <c r="O753" s="82"/>
      <c r="P753" s="82"/>
    </row>
    <row r="754" spans="12:16" x14ac:dyDescent="0.25">
      <c r="L754" s="82"/>
      <c r="M754" s="83"/>
      <c r="N754" s="83"/>
      <c r="O754" s="82"/>
      <c r="P754" s="82"/>
    </row>
    <row r="755" spans="12:16" x14ac:dyDescent="0.25">
      <c r="L755" s="82"/>
      <c r="M755" s="83"/>
      <c r="N755" s="83"/>
      <c r="O755" s="82"/>
      <c r="P755" s="82"/>
    </row>
    <row r="756" spans="12:16" x14ac:dyDescent="0.25">
      <c r="L756" s="82"/>
      <c r="M756" s="83"/>
      <c r="N756" s="83"/>
      <c r="O756" s="82"/>
      <c r="P756" s="82"/>
    </row>
    <row r="757" spans="12:16" x14ac:dyDescent="0.25">
      <c r="L757" s="82"/>
      <c r="M757" s="83"/>
      <c r="N757" s="83"/>
      <c r="O757" s="82"/>
      <c r="P757" s="82"/>
    </row>
    <row r="758" spans="12:16" x14ac:dyDescent="0.25">
      <c r="L758" s="82"/>
      <c r="M758" s="83"/>
      <c r="N758" s="83"/>
      <c r="O758" s="82"/>
      <c r="P758" s="82"/>
    </row>
    <row r="759" spans="12:16" x14ac:dyDescent="0.25">
      <c r="L759" s="82"/>
      <c r="M759" s="83"/>
      <c r="N759" s="83"/>
      <c r="O759" s="82"/>
      <c r="P759" s="82"/>
    </row>
    <row r="760" spans="12:16" x14ac:dyDescent="0.25">
      <c r="L760" s="82"/>
      <c r="M760" s="83"/>
      <c r="N760" s="83"/>
      <c r="O760" s="82"/>
      <c r="P760" s="82"/>
    </row>
    <row r="761" spans="12:16" x14ac:dyDescent="0.25">
      <c r="L761" s="82"/>
      <c r="M761" s="83"/>
      <c r="N761" s="83"/>
      <c r="O761" s="82"/>
      <c r="P761" s="82"/>
    </row>
    <row r="762" spans="12:16" x14ac:dyDescent="0.25">
      <c r="L762" s="82"/>
      <c r="M762" s="83"/>
      <c r="N762" s="83"/>
      <c r="O762" s="82"/>
      <c r="P762" s="82"/>
    </row>
    <row r="763" spans="12:16" x14ac:dyDescent="0.25">
      <c r="L763" s="82"/>
      <c r="M763" s="83"/>
      <c r="N763" s="83"/>
      <c r="O763" s="82"/>
      <c r="P763" s="82"/>
    </row>
    <row r="764" spans="12:16" x14ac:dyDescent="0.25">
      <c r="L764" s="82"/>
      <c r="M764" s="83"/>
      <c r="N764" s="83"/>
      <c r="O764" s="82"/>
      <c r="P764" s="82"/>
    </row>
    <row r="765" spans="12:16" x14ac:dyDescent="0.25">
      <c r="L765" s="82"/>
      <c r="M765" s="83"/>
      <c r="N765" s="83"/>
      <c r="O765" s="82"/>
      <c r="P765" s="82"/>
    </row>
    <row r="766" spans="12:16" x14ac:dyDescent="0.25">
      <c r="L766" s="82"/>
      <c r="M766" s="83"/>
      <c r="N766" s="83"/>
      <c r="O766" s="82"/>
      <c r="P766" s="82"/>
    </row>
    <row r="767" spans="12:16" x14ac:dyDescent="0.25">
      <c r="L767" s="82"/>
      <c r="M767" s="83"/>
      <c r="N767" s="83"/>
      <c r="O767" s="82"/>
      <c r="P767" s="82"/>
    </row>
    <row r="768" spans="12:16" x14ac:dyDescent="0.25">
      <c r="L768" s="82"/>
      <c r="M768" s="83"/>
      <c r="N768" s="83"/>
      <c r="O768" s="82"/>
      <c r="P768" s="82"/>
    </row>
    <row r="769" spans="12:16" x14ac:dyDescent="0.25">
      <c r="L769" s="82"/>
      <c r="M769" s="83"/>
      <c r="N769" s="83"/>
      <c r="O769" s="82"/>
      <c r="P769" s="82"/>
    </row>
    <row r="770" spans="12:16" x14ac:dyDescent="0.25">
      <c r="L770" s="82"/>
      <c r="M770" s="83"/>
      <c r="N770" s="83"/>
      <c r="O770" s="82"/>
      <c r="P770" s="82"/>
    </row>
    <row r="771" spans="12:16" x14ac:dyDescent="0.25">
      <c r="L771" s="82"/>
      <c r="M771" s="83"/>
      <c r="N771" s="83"/>
      <c r="O771" s="82"/>
      <c r="P771" s="82"/>
    </row>
    <row r="772" spans="12:16" x14ac:dyDescent="0.25">
      <c r="L772" s="82"/>
      <c r="M772" s="83"/>
      <c r="N772" s="83"/>
      <c r="O772" s="82"/>
      <c r="P772" s="82"/>
    </row>
    <row r="773" spans="12:16" x14ac:dyDescent="0.25">
      <c r="L773" s="82"/>
      <c r="M773" s="83"/>
      <c r="N773" s="83"/>
      <c r="O773" s="82"/>
      <c r="P773" s="82"/>
    </row>
    <row r="774" spans="12:16" x14ac:dyDescent="0.25">
      <c r="L774" s="82"/>
      <c r="M774" s="83"/>
      <c r="N774" s="83"/>
      <c r="O774" s="82"/>
      <c r="P774" s="82"/>
    </row>
    <row r="775" spans="12:16" x14ac:dyDescent="0.25">
      <c r="L775" s="82"/>
      <c r="M775" s="83"/>
      <c r="N775" s="83"/>
      <c r="O775" s="82"/>
      <c r="P775" s="82"/>
    </row>
    <row r="776" spans="12:16" x14ac:dyDescent="0.25">
      <c r="L776" s="82"/>
      <c r="M776" s="83"/>
      <c r="N776" s="83"/>
      <c r="O776" s="82"/>
      <c r="P776" s="82"/>
    </row>
    <row r="777" spans="12:16" x14ac:dyDescent="0.25">
      <c r="L777" s="82"/>
      <c r="M777" s="83"/>
      <c r="N777" s="83"/>
      <c r="O777" s="82"/>
      <c r="P777" s="82"/>
    </row>
    <row r="778" spans="12:16" x14ac:dyDescent="0.25">
      <c r="L778" s="82"/>
      <c r="M778" s="83"/>
      <c r="N778" s="83"/>
      <c r="O778" s="82"/>
      <c r="P778" s="82"/>
    </row>
    <row r="779" spans="12:16" x14ac:dyDescent="0.25">
      <c r="L779" s="82"/>
      <c r="M779" s="83"/>
      <c r="N779" s="83"/>
      <c r="O779" s="82"/>
      <c r="P779" s="82"/>
    </row>
    <row r="780" spans="12:16" x14ac:dyDescent="0.25">
      <c r="L780" s="82"/>
      <c r="M780" s="83"/>
      <c r="N780" s="83"/>
      <c r="O780" s="82"/>
      <c r="P780" s="82"/>
    </row>
    <row r="781" spans="12:16" x14ac:dyDescent="0.25">
      <c r="L781" s="82"/>
      <c r="M781" s="83"/>
      <c r="N781" s="83"/>
      <c r="O781" s="82"/>
      <c r="P781" s="82"/>
    </row>
    <row r="782" spans="12:16" x14ac:dyDescent="0.25">
      <c r="L782" s="82"/>
      <c r="M782" s="83"/>
      <c r="N782" s="83"/>
      <c r="O782" s="82"/>
      <c r="P782" s="82"/>
    </row>
    <row r="783" spans="12:16" x14ac:dyDescent="0.25">
      <c r="L783" s="82"/>
      <c r="M783" s="83"/>
      <c r="N783" s="83"/>
      <c r="O783" s="82"/>
      <c r="P783" s="82"/>
    </row>
    <row r="784" spans="12:16" x14ac:dyDescent="0.25">
      <c r="L784" s="82"/>
      <c r="M784" s="83"/>
      <c r="N784" s="83"/>
      <c r="O784" s="82"/>
      <c r="P784" s="82"/>
    </row>
    <row r="785" spans="12:16" x14ac:dyDescent="0.25">
      <c r="L785" s="82"/>
      <c r="M785" s="83"/>
      <c r="N785" s="83"/>
      <c r="O785" s="82"/>
      <c r="P785" s="82"/>
    </row>
    <row r="786" spans="12:16" x14ac:dyDescent="0.25">
      <c r="L786" s="82"/>
      <c r="M786" s="83"/>
      <c r="N786" s="83"/>
      <c r="O786" s="82"/>
      <c r="P786" s="82"/>
    </row>
    <row r="787" spans="12:16" x14ac:dyDescent="0.25">
      <c r="L787" s="82"/>
      <c r="M787" s="83"/>
      <c r="N787" s="83"/>
      <c r="O787" s="82"/>
      <c r="P787" s="82"/>
    </row>
    <row r="788" spans="12:16" x14ac:dyDescent="0.25">
      <c r="L788" s="82"/>
      <c r="M788" s="83"/>
      <c r="N788" s="83"/>
      <c r="O788" s="82"/>
      <c r="P788" s="82"/>
    </row>
    <row r="789" spans="12:16" x14ac:dyDescent="0.25">
      <c r="L789" s="82"/>
      <c r="M789" s="83"/>
      <c r="N789" s="83"/>
      <c r="O789" s="82"/>
      <c r="P789" s="82"/>
    </row>
    <row r="790" spans="12:16" x14ac:dyDescent="0.25">
      <c r="L790" s="82"/>
      <c r="M790" s="83"/>
      <c r="N790" s="83"/>
      <c r="O790" s="82"/>
      <c r="P790" s="82"/>
    </row>
    <row r="791" spans="12:16" x14ac:dyDescent="0.25">
      <c r="L791" s="82"/>
      <c r="M791" s="83"/>
      <c r="N791" s="83"/>
      <c r="O791" s="82"/>
      <c r="P791" s="82"/>
    </row>
    <row r="792" spans="12:16" x14ac:dyDescent="0.25">
      <c r="L792" s="82"/>
      <c r="M792" s="83"/>
      <c r="N792" s="83"/>
      <c r="O792" s="82"/>
      <c r="P792" s="82"/>
    </row>
    <row r="793" spans="12:16" x14ac:dyDescent="0.25">
      <c r="L793" s="82"/>
      <c r="M793" s="83"/>
      <c r="N793" s="83"/>
      <c r="O793" s="82"/>
      <c r="P793" s="82"/>
    </row>
    <row r="794" spans="12:16" x14ac:dyDescent="0.25">
      <c r="L794" s="82"/>
      <c r="M794" s="83"/>
      <c r="N794" s="83"/>
      <c r="O794" s="82"/>
      <c r="P794" s="82"/>
    </row>
    <row r="795" spans="12:16" x14ac:dyDescent="0.25">
      <c r="L795" s="82"/>
      <c r="M795" s="83"/>
      <c r="N795" s="83"/>
      <c r="O795" s="82"/>
      <c r="P795" s="82"/>
    </row>
    <row r="796" spans="12:16" x14ac:dyDescent="0.25">
      <c r="L796" s="82"/>
      <c r="M796" s="83"/>
      <c r="N796" s="83"/>
      <c r="O796" s="82"/>
      <c r="P796" s="82"/>
    </row>
    <row r="797" spans="12:16" x14ac:dyDescent="0.25">
      <c r="L797" s="82"/>
      <c r="M797" s="83"/>
      <c r="N797" s="83"/>
      <c r="O797" s="82"/>
      <c r="P797" s="82"/>
    </row>
    <row r="798" spans="12:16" x14ac:dyDescent="0.25">
      <c r="L798" s="82"/>
      <c r="M798" s="83"/>
      <c r="N798" s="83"/>
      <c r="O798" s="82"/>
      <c r="P798" s="82"/>
    </row>
    <row r="799" spans="12:16" x14ac:dyDescent="0.25">
      <c r="L799" s="82"/>
      <c r="M799" s="83"/>
      <c r="N799" s="83"/>
      <c r="O799" s="82"/>
      <c r="P799" s="82"/>
    </row>
    <row r="800" spans="12:16" x14ac:dyDescent="0.25">
      <c r="L800" s="82"/>
      <c r="M800" s="83"/>
      <c r="N800" s="83"/>
      <c r="O800" s="82"/>
      <c r="P800" s="82"/>
    </row>
    <row r="801" spans="12:16" x14ac:dyDescent="0.25">
      <c r="L801" s="82"/>
      <c r="M801" s="83"/>
      <c r="N801" s="83"/>
      <c r="O801" s="82"/>
      <c r="P801" s="82"/>
    </row>
    <row r="802" spans="12:16" x14ac:dyDescent="0.25">
      <c r="L802" s="82"/>
      <c r="M802" s="83"/>
      <c r="N802" s="83"/>
      <c r="O802" s="82"/>
      <c r="P802" s="82"/>
    </row>
    <row r="803" spans="12:16" x14ac:dyDescent="0.25">
      <c r="L803" s="82"/>
      <c r="M803" s="83"/>
      <c r="N803" s="83"/>
      <c r="O803" s="82"/>
      <c r="P803" s="82"/>
    </row>
    <row r="804" spans="12:16" x14ac:dyDescent="0.25">
      <c r="L804" s="82"/>
      <c r="M804" s="83"/>
      <c r="N804" s="83"/>
      <c r="O804" s="82"/>
      <c r="P804" s="82"/>
    </row>
    <row r="805" spans="12:16" x14ac:dyDescent="0.25">
      <c r="L805" s="82"/>
      <c r="M805" s="83"/>
      <c r="N805" s="83"/>
      <c r="O805" s="82"/>
      <c r="P805" s="82"/>
    </row>
    <row r="806" spans="12:16" x14ac:dyDescent="0.25">
      <c r="L806" s="82"/>
      <c r="M806" s="83"/>
      <c r="N806" s="83"/>
      <c r="O806" s="82"/>
      <c r="P806" s="82"/>
    </row>
    <row r="807" spans="12:16" x14ac:dyDescent="0.25">
      <c r="L807" s="82"/>
      <c r="M807" s="83"/>
      <c r="N807" s="83"/>
      <c r="O807" s="82"/>
      <c r="P807" s="82"/>
    </row>
    <row r="808" spans="12:16" x14ac:dyDescent="0.25">
      <c r="L808" s="82"/>
      <c r="M808" s="83"/>
      <c r="N808" s="83"/>
      <c r="O808" s="82"/>
      <c r="P808" s="82"/>
    </row>
    <row r="809" spans="12:16" x14ac:dyDescent="0.25">
      <c r="L809" s="82"/>
      <c r="M809" s="83"/>
      <c r="N809" s="83"/>
      <c r="O809" s="82"/>
      <c r="P809" s="82"/>
    </row>
    <row r="810" spans="12:16" x14ac:dyDescent="0.25">
      <c r="L810" s="82"/>
      <c r="M810" s="83"/>
      <c r="N810" s="83"/>
      <c r="O810" s="82"/>
      <c r="P810" s="82"/>
    </row>
    <row r="811" spans="12:16" x14ac:dyDescent="0.25">
      <c r="L811" s="82"/>
      <c r="M811" s="83"/>
      <c r="N811" s="83"/>
      <c r="O811" s="82"/>
      <c r="P811" s="82"/>
    </row>
    <row r="812" spans="12:16" x14ac:dyDescent="0.25">
      <c r="L812" s="82"/>
      <c r="M812" s="83"/>
      <c r="N812" s="83"/>
      <c r="O812" s="82"/>
      <c r="P812" s="82"/>
    </row>
    <row r="813" spans="12:16" x14ac:dyDescent="0.25">
      <c r="L813" s="82"/>
      <c r="M813" s="83"/>
      <c r="N813" s="83"/>
      <c r="O813" s="82"/>
      <c r="P813" s="82"/>
    </row>
    <row r="814" spans="12:16" x14ac:dyDescent="0.25">
      <c r="L814" s="82"/>
      <c r="M814" s="83"/>
      <c r="N814" s="83"/>
      <c r="O814" s="82"/>
      <c r="P814" s="82"/>
    </row>
    <row r="815" spans="12:16" x14ac:dyDescent="0.25">
      <c r="L815" s="82"/>
      <c r="M815" s="83"/>
      <c r="N815" s="83"/>
      <c r="O815" s="82"/>
      <c r="P815" s="82"/>
    </row>
    <row r="816" spans="12:16" x14ac:dyDescent="0.25">
      <c r="L816" s="82"/>
      <c r="M816" s="83"/>
      <c r="N816" s="83"/>
      <c r="O816" s="82"/>
      <c r="P816" s="82"/>
    </row>
    <row r="817" spans="12:16" x14ac:dyDescent="0.25">
      <c r="L817" s="82"/>
      <c r="M817" s="83"/>
      <c r="N817" s="83"/>
      <c r="O817" s="82"/>
      <c r="P817" s="82"/>
    </row>
    <row r="818" spans="12:16" x14ac:dyDescent="0.25">
      <c r="L818" s="82"/>
      <c r="M818" s="83"/>
      <c r="N818" s="83"/>
      <c r="O818" s="82"/>
      <c r="P818" s="82"/>
    </row>
    <row r="819" spans="12:16" x14ac:dyDescent="0.25">
      <c r="L819" s="82"/>
      <c r="M819" s="83"/>
      <c r="N819" s="83"/>
      <c r="O819" s="82"/>
      <c r="P819" s="82"/>
    </row>
    <row r="820" spans="12:16" x14ac:dyDescent="0.25">
      <c r="L820" s="82"/>
      <c r="M820" s="83"/>
      <c r="N820" s="83"/>
      <c r="O820" s="82"/>
      <c r="P820" s="82"/>
    </row>
    <row r="821" spans="12:16" x14ac:dyDescent="0.25">
      <c r="L821" s="82"/>
      <c r="M821" s="83"/>
      <c r="N821" s="83"/>
      <c r="O821" s="82"/>
      <c r="P821" s="82"/>
    </row>
    <row r="822" spans="12:16" x14ac:dyDescent="0.25">
      <c r="L822" s="82"/>
      <c r="M822" s="83"/>
      <c r="N822" s="83"/>
      <c r="O822" s="82"/>
      <c r="P822" s="82"/>
    </row>
    <row r="823" spans="12:16" x14ac:dyDescent="0.25">
      <c r="L823" s="82"/>
      <c r="M823" s="83"/>
      <c r="N823" s="83"/>
      <c r="O823" s="82"/>
      <c r="P823" s="82"/>
    </row>
    <row r="824" spans="12:16" x14ac:dyDescent="0.25">
      <c r="L824" s="82"/>
      <c r="M824" s="83"/>
      <c r="N824" s="83"/>
      <c r="O824" s="82"/>
      <c r="P824" s="82"/>
    </row>
    <row r="825" spans="12:16" x14ac:dyDescent="0.25">
      <c r="L825" s="82"/>
      <c r="M825" s="83"/>
      <c r="N825" s="83"/>
      <c r="O825" s="82"/>
      <c r="P825" s="82"/>
    </row>
    <row r="826" spans="12:16" x14ac:dyDescent="0.25">
      <c r="L826" s="82"/>
      <c r="M826" s="83"/>
      <c r="N826" s="83"/>
      <c r="O826" s="82"/>
      <c r="P826" s="82"/>
    </row>
    <row r="827" spans="12:16" x14ac:dyDescent="0.25">
      <c r="L827" s="82"/>
      <c r="M827" s="83"/>
      <c r="N827" s="83"/>
      <c r="O827" s="82"/>
      <c r="P827" s="82"/>
    </row>
    <row r="828" spans="12:16" x14ac:dyDescent="0.25">
      <c r="L828" s="82"/>
      <c r="M828" s="83"/>
      <c r="N828" s="83"/>
      <c r="O828" s="82"/>
      <c r="P828" s="82"/>
    </row>
    <row r="829" spans="12:16" x14ac:dyDescent="0.25">
      <c r="L829" s="82"/>
      <c r="M829" s="83"/>
      <c r="N829" s="83"/>
      <c r="O829" s="82"/>
      <c r="P829" s="82"/>
    </row>
    <row r="830" spans="12:16" x14ac:dyDescent="0.25">
      <c r="L830" s="82"/>
      <c r="M830" s="83"/>
      <c r="N830" s="83"/>
      <c r="O830" s="82"/>
      <c r="P830" s="82"/>
    </row>
    <row r="831" spans="12:16" x14ac:dyDescent="0.25">
      <c r="L831" s="82"/>
      <c r="M831" s="83"/>
      <c r="N831" s="83"/>
      <c r="O831" s="82"/>
      <c r="P831" s="82"/>
    </row>
    <row r="832" spans="12:16" x14ac:dyDescent="0.25">
      <c r="L832" s="82"/>
      <c r="M832" s="83"/>
      <c r="N832" s="83"/>
      <c r="O832" s="82"/>
      <c r="P832" s="82"/>
    </row>
    <row r="833" spans="12:16" x14ac:dyDescent="0.25">
      <c r="L833" s="82"/>
      <c r="M833" s="83"/>
      <c r="N833" s="83"/>
      <c r="O833" s="82"/>
      <c r="P833" s="82"/>
    </row>
    <row r="834" spans="12:16" x14ac:dyDescent="0.25">
      <c r="L834" s="82"/>
      <c r="M834" s="83"/>
      <c r="N834" s="83"/>
      <c r="O834" s="82"/>
      <c r="P834" s="82"/>
    </row>
    <row r="835" spans="12:16" x14ac:dyDescent="0.25">
      <c r="L835" s="82"/>
      <c r="M835" s="83"/>
      <c r="N835" s="83"/>
      <c r="O835" s="82"/>
      <c r="P835" s="82"/>
    </row>
    <row r="836" spans="12:16" x14ac:dyDescent="0.25">
      <c r="L836" s="82"/>
      <c r="M836" s="83"/>
      <c r="N836" s="83"/>
      <c r="O836" s="82"/>
      <c r="P836" s="82"/>
    </row>
    <row r="837" spans="12:16" x14ac:dyDescent="0.25">
      <c r="L837" s="82"/>
      <c r="M837" s="83"/>
      <c r="N837" s="83"/>
      <c r="O837" s="82"/>
      <c r="P837" s="82"/>
    </row>
    <row r="838" spans="12:16" x14ac:dyDescent="0.25">
      <c r="L838" s="82"/>
      <c r="M838" s="83"/>
      <c r="N838" s="83"/>
      <c r="O838" s="82"/>
      <c r="P838" s="82"/>
    </row>
    <row r="839" spans="12:16" x14ac:dyDescent="0.25">
      <c r="L839" s="82"/>
      <c r="M839" s="83"/>
      <c r="N839" s="83"/>
      <c r="O839" s="82"/>
      <c r="P839" s="82"/>
    </row>
    <row r="840" spans="12:16" x14ac:dyDescent="0.25">
      <c r="L840" s="82"/>
      <c r="M840" s="83"/>
      <c r="N840" s="83"/>
      <c r="O840" s="82"/>
      <c r="P840" s="82"/>
    </row>
    <row r="841" spans="12:16" x14ac:dyDescent="0.25">
      <c r="L841" s="82"/>
      <c r="M841" s="83"/>
      <c r="N841" s="83"/>
      <c r="O841" s="82"/>
      <c r="P841" s="82"/>
    </row>
    <row r="842" spans="12:16" x14ac:dyDescent="0.25">
      <c r="L842" s="82"/>
      <c r="M842" s="83"/>
      <c r="N842" s="83"/>
      <c r="O842" s="82"/>
      <c r="P842" s="82"/>
    </row>
    <row r="843" spans="12:16" x14ac:dyDescent="0.25">
      <c r="L843" s="82"/>
      <c r="M843" s="83"/>
      <c r="N843" s="83"/>
      <c r="O843" s="82"/>
      <c r="P843" s="82"/>
    </row>
    <row r="844" spans="12:16" x14ac:dyDescent="0.25">
      <c r="L844" s="82"/>
      <c r="M844" s="83"/>
      <c r="N844" s="83"/>
      <c r="O844" s="82"/>
      <c r="P844" s="82"/>
    </row>
    <row r="845" spans="12:16" x14ac:dyDescent="0.25">
      <c r="L845" s="82"/>
      <c r="M845" s="83"/>
      <c r="N845" s="83"/>
      <c r="O845" s="82"/>
      <c r="P845" s="82"/>
    </row>
    <row r="846" spans="12:16" x14ac:dyDescent="0.25">
      <c r="L846" s="82"/>
      <c r="M846" s="83"/>
      <c r="N846" s="83"/>
      <c r="O846" s="82"/>
      <c r="P846" s="82"/>
    </row>
    <row r="847" spans="12:16" x14ac:dyDescent="0.25">
      <c r="L847" s="82"/>
      <c r="M847" s="83"/>
      <c r="N847" s="83"/>
      <c r="O847" s="82"/>
      <c r="P847" s="82"/>
    </row>
    <row r="848" spans="12:16" x14ac:dyDescent="0.25">
      <c r="L848" s="82"/>
      <c r="M848" s="83"/>
      <c r="N848" s="83"/>
      <c r="O848" s="82"/>
      <c r="P848" s="82"/>
    </row>
    <row r="849" spans="12:16" x14ac:dyDescent="0.25">
      <c r="L849" s="82"/>
      <c r="M849" s="83"/>
      <c r="N849" s="83"/>
      <c r="O849" s="82"/>
      <c r="P849" s="82"/>
    </row>
    <row r="850" spans="12:16" x14ac:dyDescent="0.25">
      <c r="L850" s="82"/>
      <c r="M850" s="83"/>
      <c r="N850" s="83"/>
      <c r="O850" s="82"/>
      <c r="P850" s="82"/>
    </row>
    <row r="851" spans="12:16" x14ac:dyDescent="0.25">
      <c r="L851" s="82"/>
      <c r="M851" s="83"/>
      <c r="N851" s="83"/>
      <c r="O851" s="82"/>
      <c r="P851" s="82"/>
    </row>
    <row r="852" spans="12:16" x14ac:dyDescent="0.25">
      <c r="L852" s="82"/>
      <c r="M852" s="83"/>
      <c r="N852" s="83"/>
      <c r="O852" s="82"/>
      <c r="P852" s="82"/>
    </row>
    <row r="853" spans="12:16" x14ac:dyDescent="0.25">
      <c r="L853" s="82"/>
      <c r="M853" s="83"/>
      <c r="N853" s="83"/>
      <c r="O853" s="82"/>
      <c r="P853" s="82"/>
    </row>
    <row r="854" spans="12:16" x14ac:dyDescent="0.25">
      <c r="L854" s="82"/>
      <c r="M854" s="83"/>
      <c r="N854" s="83"/>
      <c r="O854" s="82"/>
      <c r="P854" s="82"/>
    </row>
    <row r="855" spans="12:16" x14ac:dyDescent="0.25">
      <c r="L855" s="82"/>
      <c r="M855" s="83"/>
      <c r="N855" s="83"/>
      <c r="O855" s="82"/>
      <c r="P855" s="82"/>
    </row>
    <row r="856" spans="12:16" x14ac:dyDescent="0.25">
      <c r="L856" s="82"/>
      <c r="M856" s="83"/>
      <c r="N856" s="83"/>
      <c r="O856" s="82"/>
      <c r="P856" s="82"/>
    </row>
    <row r="857" spans="12:16" x14ac:dyDescent="0.25">
      <c r="L857" s="82"/>
      <c r="M857" s="83"/>
      <c r="N857" s="83"/>
      <c r="O857" s="82"/>
      <c r="P857" s="82"/>
    </row>
    <row r="858" spans="12:16" x14ac:dyDescent="0.25">
      <c r="L858" s="82"/>
      <c r="M858" s="83"/>
      <c r="N858" s="83"/>
      <c r="O858" s="82"/>
      <c r="P858" s="82"/>
    </row>
    <row r="859" spans="12:16" x14ac:dyDescent="0.25">
      <c r="L859" s="82"/>
      <c r="M859" s="83"/>
      <c r="N859" s="83"/>
      <c r="O859" s="82"/>
      <c r="P859" s="82"/>
    </row>
    <row r="860" spans="12:16" x14ac:dyDescent="0.25">
      <c r="L860" s="82"/>
      <c r="M860" s="83"/>
      <c r="N860" s="83"/>
      <c r="O860" s="82"/>
      <c r="P860" s="82"/>
    </row>
    <row r="861" spans="12:16" x14ac:dyDescent="0.25">
      <c r="L861" s="82"/>
      <c r="M861" s="83"/>
      <c r="N861" s="83"/>
      <c r="O861" s="82"/>
      <c r="P861" s="82"/>
    </row>
    <row r="862" spans="12:16" x14ac:dyDescent="0.25">
      <c r="L862" s="82"/>
      <c r="M862" s="83"/>
      <c r="N862" s="83"/>
      <c r="O862" s="82"/>
      <c r="P862" s="82"/>
    </row>
    <row r="863" spans="12:16" x14ac:dyDescent="0.25">
      <c r="L863" s="82"/>
      <c r="M863" s="83"/>
      <c r="N863" s="83"/>
      <c r="O863" s="82"/>
      <c r="P863" s="82"/>
    </row>
    <row r="864" spans="12:16" x14ac:dyDescent="0.25">
      <c r="L864" s="82"/>
      <c r="M864" s="83"/>
      <c r="N864" s="83"/>
      <c r="O864" s="82"/>
      <c r="P864" s="82"/>
    </row>
    <row r="865" spans="12:16" x14ac:dyDescent="0.25">
      <c r="L865" s="82"/>
      <c r="M865" s="83"/>
      <c r="N865" s="83"/>
      <c r="O865" s="82"/>
      <c r="P865" s="82"/>
    </row>
    <row r="866" spans="12:16" x14ac:dyDescent="0.25">
      <c r="L866" s="82"/>
      <c r="M866" s="83"/>
      <c r="N866" s="83"/>
      <c r="O866" s="82"/>
      <c r="P866" s="82"/>
    </row>
    <row r="867" spans="12:16" x14ac:dyDescent="0.25">
      <c r="L867" s="82"/>
      <c r="M867" s="83"/>
      <c r="N867" s="83"/>
      <c r="O867" s="82"/>
      <c r="P867" s="82"/>
    </row>
    <row r="868" spans="12:16" x14ac:dyDescent="0.25">
      <c r="L868" s="82"/>
      <c r="M868" s="83"/>
      <c r="N868" s="83"/>
      <c r="O868" s="82"/>
      <c r="P868" s="82"/>
    </row>
    <row r="869" spans="12:16" x14ac:dyDescent="0.25">
      <c r="L869" s="82"/>
      <c r="M869" s="83"/>
      <c r="N869" s="83"/>
      <c r="O869" s="82"/>
      <c r="P869" s="82"/>
    </row>
    <row r="870" spans="12:16" x14ac:dyDescent="0.25">
      <c r="L870" s="82"/>
      <c r="M870" s="83"/>
      <c r="N870" s="83"/>
      <c r="O870" s="82"/>
      <c r="P870" s="82"/>
    </row>
    <row r="871" spans="12:16" x14ac:dyDescent="0.25">
      <c r="L871" s="82"/>
      <c r="M871" s="83"/>
      <c r="N871" s="83"/>
      <c r="O871" s="82"/>
      <c r="P871" s="82"/>
    </row>
    <row r="872" spans="12:16" x14ac:dyDescent="0.25">
      <c r="L872" s="82"/>
      <c r="M872" s="83"/>
      <c r="N872" s="83"/>
      <c r="O872" s="82"/>
      <c r="P872" s="82"/>
    </row>
    <row r="873" spans="12:16" x14ac:dyDescent="0.25">
      <c r="L873" s="82"/>
      <c r="M873" s="83"/>
      <c r="N873" s="83"/>
      <c r="O873" s="82"/>
      <c r="P873" s="82"/>
    </row>
    <row r="874" spans="12:16" x14ac:dyDescent="0.25">
      <c r="L874" s="82"/>
      <c r="M874" s="83"/>
      <c r="N874" s="83"/>
      <c r="O874" s="82"/>
      <c r="P874" s="82"/>
    </row>
    <row r="875" spans="12:16" x14ac:dyDescent="0.25">
      <c r="L875" s="82"/>
      <c r="M875" s="83"/>
      <c r="N875" s="83"/>
      <c r="O875" s="82"/>
      <c r="P875" s="82"/>
    </row>
    <row r="876" spans="12:16" x14ac:dyDescent="0.25">
      <c r="L876" s="82"/>
      <c r="M876" s="83"/>
      <c r="N876" s="83"/>
      <c r="O876" s="82"/>
      <c r="P876" s="82"/>
    </row>
    <row r="877" spans="12:16" x14ac:dyDescent="0.25">
      <c r="L877" s="82"/>
      <c r="M877" s="83"/>
      <c r="N877" s="83"/>
      <c r="O877" s="82"/>
      <c r="P877" s="82"/>
    </row>
    <row r="878" spans="12:16" x14ac:dyDescent="0.25">
      <c r="L878" s="82"/>
      <c r="M878" s="83"/>
      <c r="N878" s="83"/>
      <c r="O878" s="82"/>
      <c r="P878" s="82"/>
    </row>
    <row r="879" spans="12:16" x14ac:dyDescent="0.25">
      <c r="L879" s="82"/>
      <c r="M879" s="83"/>
      <c r="N879" s="83"/>
      <c r="O879" s="82"/>
      <c r="P879" s="82"/>
    </row>
    <row r="880" spans="12:16" x14ac:dyDescent="0.25">
      <c r="L880" s="82"/>
      <c r="M880" s="83"/>
      <c r="N880" s="83"/>
      <c r="O880" s="82"/>
      <c r="P880" s="82"/>
    </row>
    <row r="881" spans="12:16" x14ac:dyDescent="0.25">
      <c r="L881" s="82"/>
      <c r="M881" s="83"/>
      <c r="N881" s="83"/>
      <c r="O881" s="82"/>
      <c r="P881" s="82"/>
    </row>
    <row r="882" spans="12:16" x14ac:dyDescent="0.25">
      <c r="L882" s="82"/>
      <c r="M882" s="83"/>
      <c r="N882" s="83"/>
      <c r="O882" s="82"/>
      <c r="P882" s="82"/>
    </row>
    <row r="883" spans="12:16" x14ac:dyDescent="0.25">
      <c r="L883" s="82"/>
      <c r="M883" s="83"/>
      <c r="N883" s="83"/>
      <c r="O883" s="82"/>
      <c r="P883" s="82"/>
    </row>
    <row r="884" spans="12:16" x14ac:dyDescent="0.25">
      <c r="L884" s="82"/>
      <c r="M884" s="83"/>
      <c r="N884" s="83"/>
      <c r="O884" s="82"/>
      <c r="P884" s="82"/>
    </row>
    <row r="885" spans="12:16" x14ac:dyDescent="0.25">
      <c r="L885" s="82"/>
      <c r="M885" s="83"/>
      <c r="N885" s="83"/>
      <c r="O885" s="82"/>
      <c r="P885" s="82"/>
    </row>
    <row r="886" spans="12:16" x14ac:dyDescent="0.25">
      <c r="L886" s="82"/>
      <c r="M886" s="83"/>
      <c r="N886" s="83"/>
      <c r="O886" s="82"/>
      <c r="P886" s="82"/>
    </row>
    <row r="887" spans="12:16" x14ac:dyDescent="0.25">
      <c r="L887" s="82"/>
      <c r="M887" s="83"/>
      <c r="N887" s="83"/>
      <c r="O887" s="82"/>
      <c r="P887" s="82"/>
    </row>
    <row r="888" spans="12:16" x14ac:dyDescent="0.25">
      <c r="L888" s="82"/>
      <c r="M888" s="83"/>
      <c r="N888" s="83"/>
      <c r="O888" s="82"/>
      <c r="P888" s="82"/>
    </row>
    <row r="889" spans="12:16" x14ac:dyDescent="0.25">
      <c r="L889" s="82"/>
      <c r="M889" s="83"/>
      <c r="N889" s="83"/>
      <c r="O889" s="82"/>
      <c r="P889" s="82"/>
    </row>
    <row r="890" spans="12:16" x14ac:dyDescent="0.25">
      <c r="L890" s="82"/>
      <c r="M890" s="83"/>
      <c r="N890" s="83"/>
      <c r="O890" s="82"/>
      <c r="P890" s="82"/>
    </row>
    <row r="891" spans="12:16" x14ac:dyDescent="0.25">
      <c r="L891" s="82"/>
      <c r="M891" s="83"/>
      <c r="N891" s="83"/>
      <c r="O891" s="82"/>
      <c r="P891" s="82"/>
    </row>
    <row r="892" spans="12:16" x14ac:dyDescent="0.25">
      <c r="L892" s="82"/>
      <c r="M892" s="83"/>
      <c r="N892" s="83"/>
      <c r="O892" s="82"/>
      <c r="P892" s="82"/>
    </row>
    <row r="893" spans="12:16" x14ac:dyDescent="0.25">
      <c r="L893" s="82"/>
      <c r="M893" s="83"/>
      <c r="N893" s="83"/>
      <c r="O893" s="82"/>
      <c r="P893" s="82"/>
    </row>
    <row r="894" spans="12:16" x14ac:dyDescent="0.25">
      <c r="L894" s="82"/>
      <c r="M894" s="83"/>
      <c r="N894" s="83"/>
      <c r="O894" s="82"/>
      <c r="P894" s="82"/>
    </row>
    <row r="895" spans="12:16" x14ac:dyDescent="0.25">
      <c r="L895" s="82"/>
      <c r="M895" s="83"/>
      <c r="N895" s="83"/>
      <c r="O895" s="82"/>
      <c r="P895" s="82"/>
    </row>
    <row r="896" spans="12:16" x14ac:dyDescent="0.25">
      <c r="L896" s="82"/>
      <c r="M896" s="83"/>
      <c r="N896" s="83"/>
      <c r="O896" s="82"/>
      <c r="P896" s="82"/>
    </row>
    <row r="897" spans="12:16" x14ac:dyDescent="0.25">
      <c r="L897" s="82"/>
      <c r="M897" s="83"/>
      <c r="N897" s="83"/>
      <c r="O897" s="82"/>
      <c r="P897" s="82"/>
    </row>
    <row r="898" spans="12:16" x14ac:dyDescent="0.25">
      <c r="L898" s="82"/>
      <c r="M898" s="83"/>
      <c r="N898" s="83"/>
      <c r="O898" s="82"/>
      <c r="P898" s="82"/>
    </row>
    <row r="899" spans="12:16" x14ac:dyDescent="0.25">
      <c r="L899" s="82"/>
      <c r="M899" s="83"/>
      <c r="N899" s="83"/>
      <c r="O899" s="82"/>
      <c r="P899" s="82"/>
    </row>
    <row r="900" spans="12:16" x14ac:dyDescent="0.25">
      <c r="L900" s="82"/>
      <c r="M900" s="83"/>
      <c r="N900" s="83"/>
      <c r="O900" s="82"/>
      <c r="P900" s="82"/>
    </row>
    <row r="901" spans="12:16" x14ac:dyDescent="0.25">
      <c r="L901" s="82"/>
      <c r="M901" s="83"/>
      <c r="N901" s="83"/>
      <c r="O901" s="82"/>
      <c r="P901" s="82"/>
    </row>
    <row r="902" spans="12:16" x14ac:dyDescent="0.25">
      <c r="L902" s="82"/>
      <c r="M902" s="83"/>
      <c r="N902" s="83"/>
      <c r="O902" s="82"/>
      <c r="P902" s="82"/>
    </row>
    <row r="903" spans="12:16" x14ac:dyDescent="0.25">
      <c r="L903" s="82"/>
      <c r="M903" s="83"/>
      <c r="N903" s="83"/>
      <c r="O903" s="82"/>
      <c r="P903" s="82"/>
    </row>
    <row r="904" spans="12:16" x14ac:dyDescent="0.25">
      <c r="L904" s="82"/>
      <c r="M904" s="83"/>
      <c r="N904" s="83"/>
      <c r="O904" s="82"/>
      <c r="P904" s="82"/>
    </row>
    <row r="905" spans="12:16" x14ac:dyDescent="0.25">
      <c r="L905" s="82"/>
      <c r="M905" s="83"/>
      <c r="N905" s="83"/>
      <c r="O905" s="82"/>
      <c r="P905" s="82"/>
    </row>
    <row r="906" spans="12:16" x14ac:dyDescent="0.25">
      <c r="L906" s="82"/>
      <c r="M906" s="83"/>
      <c r="N906" s="83"/>
      <c r="O906" s="82"/>
      <c r="P906" s="82"/>
    </row>
    <row r="907" spans="12:16" x14ac:dyDescent="0.25">
      <c r="L907" s="82"/>
      <c r="M907" s="83"/>
      <c r="N907" s="83"/>
      <c r="O907" s="82"/>
      <c r="P907" s="82"/>
    </row>
    <row r="908" spans="12:16" x14ac:dyDescent="0.25">
      <c r="L908" s="82"/>
      <c r="M908" s="83"/>
      <c r="N908" s="83"/>
      <c r="O908" s="82"/>
      <c r="P908" s="82"/>
    </row>
    <row r="909" spans="12:16" x14ac:dyDescent="0.25">
      <c r="L909" s="82"/>
      <c r="M909" s="83"/>
      <c r="N909" s="83"/>
      <c r="O909" s="82"/>
      <c r="P909" s="82"/>
    </row>
    <row r="910" spans="12:16" x14ac:dyDescent="0.25">
      <c r="L910" s="82"/>
      <c r="M910" s="83"/>
      <c r="N910" s="83"/>
      <c r="O910" s="82"/>
      <c r="P910" s="82"/>
    </row>
    <row r="911" spans="12:16" x14ac:dyDescent="0.25">
      <c r="L911" s="82"/>
      <c r="M911" s="83"/>
      <c r="N911" s="83"/>
      <c r="O911" s="82"/>
      <c r="P911" s="82"/>
    </row>
    <row r="912" spans="12:16" x14ac:dyDescent="0.25">
      <c r="L912" s="82"/>
      <c r="M912" s="83"/>
      <c r="N912" s="83"/>
      <c r="O912" s="82"/>
      <c r="P912" s="82"/>
    </row>
    <row r="913" spans="12:16" x14ac:dyDescent="0.25">
      <c r="L913" s="82"/>
      <c r="M913" s="83"/>
      <c r="N913" s="83"/>
      <c r="O913" s="82"/>
      <c r="P913" s="82"/>
    </row>
    <row r="914" spans="12:16" x14ac:dyDescent="0.25">
      <c r="L914" s="82"/>
      <c r="M914" s="83"/>
      <c r="N914" s="83"/>
      <c r="O914" s="82"/>
      <c r="P914" s="82"/>
    </row>
    <row r="915" spans="12:16" x14ac:dyDescent="0.25">
      <c r="L915" s="82"/>
      <c r="M915" s="83"/>
      <c r="N915" s="83"/>
      <c r="O915" s="82"/>
      <c r="P915" s="82"/>
    </row>
    <row r="916" spans="12:16" x14ac:dyDescent="0.25">
      <c r="L916" s="82"/>
      <c r="M916" s="83"/>
      <c r="N916" s="83"/>
      <c r="O916" s="82"/>
      <c r="P916" s="82"/>
    </row>
    <row r="917" spans="12:16" x14ac:dyDescent="0.25">
      <c r="L917" s="82"/>
      <c r="M917" s="83"/>
      <c r="N917" s="83"/>
      <c r="O917" s="82"/>
      <c r="P917" s="82"/>
    </row>
    <row r="918" spans="12:16" x14ac:dyDescent="0.25">
      <c r="L918" s="82"/>
      <c r="M918" s="83"/>
      <c r="N918" s="83"/>
      <c r="O918" s="82"/>
      <c r="P918" s="82"/>
    </row>
    <row r="919" spans="12:16" x14ac:dyDescent="0.25">
      <c r="L919" s="82"/>
      <c r="M919" s="83"/>
      <c r="N919" s="83"/>
      <c r="O919" s="82"/>
      <c r="P919" s="82"/>
    </row>
    <row r="920" spans="12:16" x14ac:dyDescent="0.25">
      <c r="L920" s="82"/>
      <c r="M920" s="83"/>
      <c r="N920" s="83"/>
      <c r="O920" s="82"/>
      <c r="P920" s="82"/>
    </row>
    <row r="921" spans="12:16" x14ac:dyDescent="0.25">
      <c r="L921" s="82"/>
      <c r="M921" s="83"/>
      <c r="N921" s="83"/>
      <c r="O921" s="82"/>
      <c r="P921" s="82"/>
    </row>
    <row r="922" spans="12:16" x14ac:dyDescent="0.25">
      <c r="L922" s="82"/>
      <c r="M922" s="83"/>
      <c r="N922" s="83"/>
      <c r="O922" s="82"/>
      <c r="P922" s="82"/>
    </row>
    <row r="923" spans="12:16" x14ac:dyDescent="0.25">
      <c r="L923" s="82"/>
      <c r="M923" s="83"/>
      <c r="N923" s="83"/>
      <c r="O923" s="82"/>
      <c r="P923" s="82"/>
    </row>
    <row r="924" spans="12:16" x14ac:dyDescent="0.25">
      <c r="L924" s="82"/>
      <c r="M924" s="83"/>
      <c r="N924" s="83"/>
      <c r="O924" s="82"/>
      <c r="P924" s="82"/>
    </row>
    <row r="925" spans="12:16" x14ac:dyDescent="0.25">
      <c r="L925" s="82"/>
      <c r="M925" s="83"/>
      <c r="N925" s="83"/>
      <c r="O925" s="82"/>
      <c r="P925" s="82"/>
    </row>
    <row r="926" spans="12:16" x14ac:dyDescent="0.25">
      <c r="L926" s="82"/>
      <c r="M926" s="83"/>
      <c r="N926" s="83"/>
      <c r="O926" s="82"/>
      <c r="P926" s="82"/>
    </row>
    <row r="927" spans="12:16" x14ac:dyDescent="0.25">
      <c r="L927" s="82"/>
      <c r="M927" s="83"/>
      <c r="N927" s="83"/>
      <c r="O927" s="82"/>
      <c r="P927" s="82"/>
    </row>
    <row r="928" spans="12:16" x14ac:dyDescent="0.25">
      <c r="L928" s="82"/>
      <c r="M928" s="83"/>
      <c r="N928" s="83"/>
      <c r="O928" s="82"/>
      <c r="P928" s="82"/>
    </row>
    <row r="929" spans="12:16" x14ac:dyDescent="0.25">
      <c r="L929" s="82"/>
      <c r="M929" s="83"/>
      <c r="N929" s="83"/>
      <c r="O929" s="82"/>
      <c r="P929" s="82"/>
    </row>
    <row r="930" spans="12:16" x14ac:dyDescent="0.25">
      <c r="L930" s="82"/>
      <c r="M930" s="83"/>
      <c r="N930" s="83"/>
      <c r="O930" s="82"/>
      <c r="P930" s="82"/>
    </row>
    <row r="931" spans="12:16" x14ac:dyDescent="0.25">
      <c r="L931" s="82"/>
      <c r="M931" s="83"/>
      <c r="N931" s="83"/>
      <c r="O931" s="82"/>
      <c r="P931" s="82"/>
    </row>
    <row r="932" spans="12:16" x14ac:dyDescent="0.25">
      <c r="L932" s="82"/>
      <c r="M932" s="83"/>
      <c r="N932" s="83"/>
      <c r="O932" s="82"/>
      <c r="P932" s="82"/>
    </row>
    <row r="933" spans="12:16" x14ac:dyDescent="0.25">
      <c r="L933" s="82"/>
      <c r="M933" s="83"/>
      <c r="N933" s="83"/>
      <c r="O933" s="82"/>
      <c r="P933" s="82"/>
    </row>
    <row r="934" spans="12:16" x14ac:dyDescent="0.25">
      <c r="L934" s="82"/>
      <c r="M934" s="83"/>
      <c r="N934" s="83"/>
      <c r="O934" s="82"/>
      <c r="P934" s="82"/>
    </row>
    <row r="935" spans="12:16" x14ac:dyDescent="0.25">
      <c r="L935" s="82"/>
      <c r="M935" s="83"/>
      <c r="N935" s="83"/>
      <c r="O935" s="82"/>
      <c r="P935" s="82"/>
    </row>
    <row r="936" spans="12:16" x14ac:dyDescent="0.25">
      <c r="L936" s="82"/>
      <c r="M936" s="83"/>
      <c r="N936" s="83"/>
      <c r="O936" s="82"/>
      <c r="P936" s="82"/>
    </row>
    <row r="937" spans="12:16" x14ac:dyDescent="0.25">
      <c r="L937" s="82"/>
      <c r="M937" s="83"/>
      <c r="N937" s="83"/>
      <c r="O937" s="82"/>
      <c r="P937" s="82"/>
    </row>
    <row r="938" spans="12:16" x14ac:dyDescent="0.25">
      <c r="L938" s="82"/>
      <c r="M938" s="83"/>
      <c r="N938" s="83"/>
      <c r="O938" s="82"/>
      <c r="P938" s="82"/>
    </row>
    <row r="939" spans="12:16" x14ac:dyDescent="0.25">
      <c r="L939" s="82"/>
      <c r="M939" s="83"/>
      <c r="N939" s="83"/>
      <c r="O939" s="82"/>
      <c r="P939" s="82"/>
    </row>
    <row r="940" spans="12:16" x14ac:dyDescent="0.25">
      <c r="L940" s="82"/>
      <c r="M940" s="83"/>
      <c r="N940" s="83"/>
      <c r="O940" s="82"/>
      <c r="P940" s="82"/>
    </row>
    <row r="941" spans="12:16" x14ac:dyDescent="0.25">
      <c r="L941" s="82"/>
      <c r="M941" s="83"/>
      <c r="N941" s="83"/>
      <c r="O941" s="82"/>
      <c r="P941" s="82"/>
    </row>
    <row r="942" spans="12:16" x14ac:dyDescent="0.25">
      <c r="L942" s="82"/>
      <c r="M942" s="83"/>
      <c r="N942" s="83"/>
      <c r="O942" s="82"/>
      <c r="P942" s="82"/>
    </row>
    <row r="943" spans="12:16" x14ac:dyDescent="0.25">
      <c r="L943" s="82"/>
      <c r="M943" s="83"/>
      <c r="N943" s="83"/>
      <c r="O943" s="82"/>
      <c r="P943" s="82"/>
    </row>
    <row r="944" spans="12:16" x14ac:dyDescent="0.25">
      <c r="L944" s="82"/>
      <c r="M944" s="83"/>
      <c r="N944" s="83"/>
      <c r="O944" s="82"/>
      <c r="P944" s="82"/>
    </row>
    <row r="945" spans="12:16" x14ac:dyDescent="0.25">
      <c r="L945" s="82"/>
      <c r="M945" s="83"/>
      <c r="N945" s="83"/>
      <c r="O945" s="82"/>
      <c r="P945" s="82"/>
    </row>
    <row r="946" spans="12:16" x14ac:dyDescent="0.25">
      <c r="L946" s="82"/>
      <c r="M946" s="83"/>
      <c r="N946" s="83"/>
      <c r="O946" s="82"/>
      <c r="P946" s="82"/>
    </row>
    <row r="947" spans="12:16" x14ac:dyDescent="0.25">
      <c r="L947" s="82"/>
      <c r="M947" s="83"/>
      <c r="N947" s="83"/>
      <c r="O947" s="82"/>
      <c r="P947" s="82"/>
    </row>
    <row r="948" spans="12:16" x14ac:dyDescent="0.25">
      <c r="L948" s="82"/>
      <c r="M948" s="83"/>
      <c r="N948" s="83"/>
      <c r="O948" s="82"/>
      <c r="P948" s="82"/>
    </row>
    <row r="949" spans="12:16" x14ac:dyDescent="0.25">
      <c r="L949" s="82"/>
      <c r="M949" s="83"/>
      <c r="N949" s="83"/>
      <c r="O949" s="82"/>
      <c r="P949" s="82"/>
    </row>
    <row r="950" spans="12:16" x14ac:dyDescent="0.25">
      <c r="L950" s="82"/>
      <c r="M950" s="83"/>
      <c r="N950" s="83"/>
      <c r="O950" s="82"/>
      <c r="P950" s="82"/>
    </row>
    <row r="951" spans="12:16" x14ac:dyDescent="0.25">
      <c r="L951" s="82"/>
      <c r="M951" s="83"/>
      <c r="N951" s="83"/>
      <c r="O951" s="82"/>
      <c r="P951" s="82"/>
    </row>
    <row r="952" spans="12:16" x14ac:dyDescent="0.25">
      <c r="L952" s="82"/>
      <c r="M952" s="83"/>
      <c r="N952" s="83"/>
      <c r="O952" s="82"/>
      <c r="P952" s="82"/>
    </row>
    <row r="953" spans="12:16" x14ac:dyDescent="0.25">
      <c r="L953" s="82"/>
      <c r="M953" s="83"/>
      <c r="N953" s="83"/>
      <c r="O953" s="82"/>
      <c r="P953" s="82"/>
    </row>
    <row r="954" spans="12:16" x14ac:dyDescent="0.25">
      <c r="L954" s="82"/>
      <c r="M954" s="83"/>
      <c r="N954" s="83"/>
      <c r="O954" s="82"/>
      <c r="P954" s="82"/>
    </row>
    <row r="955" spans="12:16" x14ac:dyDescent="0.25">
      <c r="L955" s="82"/>
      <c r="M955" s="83"/>
      <c r="N955" s="83"/>
      <c r="O955" s="82"/>
      <c r="P955" s="82"/>
    </row>
    <row r="956" spans="12:16" x14ac:dyDescent="0.25">
      <c r="L956" s="82"/>
      <c r="M956" s="83"/>
      <c r="N956" s="83"/>
      <c r="O956" s="82"/>
      <c r="P956" s="82"/>
    </row>
    <row r="957" spans="12:16" x14ac:dyDescent="0.25">
      <c r="L957" s="82"/>
      <c r="M957" s="83"/>
      <c r="N957" s="83"/>
      <c r="O957" s="82"/>
      <c r="P957" s="82"/>
    </row>
    <row r="958" spans="12:16" x14ac:dyDescent="0.25">
      <c r="L958" s="82"/>
      <c r="M958" s="83"/>
      <c r="N958" s="83"/>
      <c r="O958" s="82"/>
      <c r="P958" s="82"/>
    </row>
    <row r="959" spans="12:16" x14ac:dyDescent="0.25">
      <c r="L959" s="82"/>
      <c r="M959" s="83"/>
      <c r="N959" s="83"/>
      <c r="O959" s="82"/>
      <c r="P959" s="82"/>
    </row>
    <row r="960" spans="12:16" x14ac:dyDescent="0.25">
      <c r="L960" s="82"/>
      <c r="M960" s="83"/>
      <c r="N960" s="83"/>
      <c r="O960" s="82"/>
      <c r="P960" s="82"/>
    </row>
    <row r="961" spans="12:16" x14ac:dyDescent="0.25">
      <c r="L961" s="82"/>
      <c r="M961" s="83"/>
      <c r="N961" s="83"/>
      <c r="O961" s="82"/>
      <c r="P961" s="82"/>
    </row>
    <row r="962" spans="12:16" x14ac:dyDescent="0.25">
      <c r="L962" s="82"/>
      <c r="M962" s="83"/>
      <c r="N962" s="83"/>
      <c r="O962" s="82"/>
      <c r="P962" s="82"/>
    </row>
    <row r="963" spans="12:16" x14ac:dyDescent="0.25">
      <c r="L963" s="82"/>
      <c r="M963" s="83"/>
      <c r="N963" s="83"/>
      <c r="O963" s="82"/>
      <c r="P963" s="82"/>
    </row>
    <row r="964" spans="12:16" x14ac:dyDescent="0.25">
      <c r="L964" s="82"/>
      <c r="M964" s="83"/>
      <c r="N964" s="83"/>
      <c r="O964" s="82"/>
      <c r="P964" s="82"/>
    </row>
    <row r="965" spans="12:16" x14ac:dyDescent="0.25">
      <c r="L965" s="82"/>
      <c r="M965" s="83"/>
      <c r="N965" s="83"/>
      <c r="O965" s="82"/>
      <c r="P965" s="82"/>
    </row>
    <row r="966" spans="12:16" x14ac:dyDescent="0.25">
      <c r="L966" s="82"/>
      <c r="M966" s="83"/>
      <c r="N966" s="83"/>
      <c r="O966" s="82"/>
      <c r="P966" s="82"/>
    </row>
    <row r="967" spans="12:16" x14ac:dyDescent="0.25">
      <c r="L967" s="82"/>
      <c r="M967" s="83"/>
      <c r="N967" s="83"/>
      <c r="O967" s="82"/>
      <c r="P967" s="82"/>
    </row>
    <row r="968" spans="12:16" x14ac:dyDescent="0.25">
      <c r="L968" s="82"/>
      <c r="M968" s="83"/>
      <c r="N968" s="83"/>
      <c r="O968" s="82"/>
      <c r="P968" s="82"/>
    </row>
    <row r="969" spans="12:16" x14ac:dyDescent="0.25">
      <c r="L969" s="82"/>
      <c r="M969" s="83"/>
      <c r="N969" s="83"/>
      <c r="O969" s="82"/>
      <c r="P969" s="82"/>
    </row>
    <row r="970" spans="12:16" x14ac:dyDescent="0.25">
      <c r="L970" s="82"/>
      <c r="M970" s="83"/>
      <c r="N970" s="83"/>
      <c r="O970" s="82"/>
      <c r="P970" s="82"/>
    </row>
    <row r="971" spans="12:16" x14ac:dyDescent="0.25">
      <c r="L971" s="82"/>
      <c r="M971" s="83"/>
      <c r="N971" s="83"/>
      <c r="O971" s="82"/>
      <c r="P971" s="82"/>
    </row>
    <row r="972" spans="12:16" x14ac:dyDescent="0.25">
      <c r="L972" s="82"/>
      <c r="M972" s="83"/>
      <c r="N972" s="83"/>
      <c r="O972" s="82"/>
      <c r="P972" s="82"/>
    </row>
    <row r="973" spans="12:16" x14ac:dyDescent="0.25">
      <c r="L973" s="82"/>
      <c r="M973" s="83"/>
      <c r="N973" s="83"/>
      <c r="O973" s="82"/>
      <c r="P973" s="82"/>
    </row>
    <row r="974" spans="12:16" x14ac:dyDescent="0.25">
      <c r="L974" s="82"/>
      <c r="M974" s="83"/>
      <c r="N974" s="83"/>
      <c r="O974" s="82"/>
      <c r="P974" s="82"/>
    </row>
    <row r="975" spans="12:16" x14ac:dyDescent="0.25">
      <c r="L975" s="82"/>
      <c r="M975" s="83"/>
      <c r="N975" s="83"/>
      <c r="O975" s="82"/>
      <c r="P975" s="82"/>
    </row>
    <row r="976" spans="12:16" x14ac:dyDescent="0.25">
      <c r="L976" s="82"/>
      <c r="M976" s="83"/>
      <c r="N976" s="83"/>
      <c r="O976" s="82"/>
      <c r="P976" s="82"/>
    </row>
    <row r="977" spans="12:16" x14ac:dyDescent="0.25">
      <c r="L977" s="82"/>
      <c r="M977" s="83"/>
      <c r="N977" s="83"/>
      <c r="O977" s="82"/>
      <c r="P977" s="82"/>
    </row>
    <row r="978" spans="12:16" x14ac:dyDescent="0.25">
      <c r="L978" s="82"/>
      <c r="M978" s="83"/>
      <c r="N978" s="83"/>
      <c r="O978" s="82"/>
      <c r="P978" s="82"/>
    </row>
    <row r="979" spans="12:16" x14ac:dyDescent="0.25">
      <c r="L979" s="82"/>
      <c r="M979" s="83"/>
      <c r="N979" s="83"/>
      <c r="O979" s="82"/>
      <c r="P979" s="82"/>
    </row>
    <row r="980" spans="12:16" x14ac:dyDescent="0.25">
      <c r="L980" s="82"/>
      <c r="M980" s="83"/>
      <c r="N980" s="83"/>
      <c r="O980" s="82"/>
      <c r="P980" s="82"/>
    </row>
    <row r="981" spans="12:16" x14ac:dyDescent="0.25">
      <c r="L981" s="82"/>
      <c r="M981" s="83"/>
      <c r="N981" s="83"/>
      <c r="O981" s="82"/>
      <c r="P981" s="82"/>
    </row>
    <row r="982" spans="12:16" x14ac:dyDescent="0.25">
      <c r="L982" s="82"/>
      <c r="M982" s="83"/>
      <c r="N982" s="83"/>
      <c r="O982" s="82"/>
      <c r="P982" s="82"/>
    </row>
    <row r="983" spans="12:16" x14ac:dyDescent="0.25">
      <c r="L983" s="82"/>
      <c r="M983" s="83"/>
      <c r="N983" s="83"/>
      <c r="O983" s="82"/>
      <c r="P983" s="82"/>
    </row>
    <row r="984" spans="12:16" x14ac:dyDescent="0.25">
      <c r="L984" s="82"/>
      <c r="M984" s="83"/>
      <c r="N984" s="83"/>
      <c r="O984" s="82"/>
      <c r="P984" s="82"/>
    </row>
    <row r="985" spans="12:16" x14ac:dyDescent="0.25">
      <c r="L985" s="82"/>
      <c r="M985" s="83"/>
      <c r="N985" s="83"/>
      <c r="O985" s="82"/>
      <c r="P985" s="82"/>
    </row>
    <row r="986" spans="12:16" x14ac:dyDescent="0.25">
      <c r="L986" s="82"/>
      <c r="M986" s="83"/>
      <c r="N986" s="83"/>
      <c r="O986" s="82"/>
      <c r="P986" s="82"/>
    </row>
    <row r="987" spans="12:16" x14ac:dyDescent="0.25">
      <c r="L987" s="82"/>
      <c r="M987" s="83"/>
      <c r="N987" s="83"/>
      <c r="O987" s="82"/>
      <c r="P987" s="82"/>
    </row>
    <row r="988" spans="12:16" x14ac:dyDescent="0.25">
      <c r="L988" s="82"/>
      <c r="M988" s="83"/>
      <c r="N988" s="83"/>
      <c r="O988" s="82"/>
      <c r="P988" s="82"/>
    </row>
    <row r="989" spans="12:16" x14ac:dyDescent="0.25">
      <c r="L989" s="82"/>
      <c r="M989" s="83"/>
      <c r="N989" s="83"/>
      <c r="O989" s="82"/>
      <c r="P989" s="82"/>
    </row>
    <row r="990" spans="12:16" x14ac:dyDescent="0.25">
      <c r="L990" s="82"/>
      <c r="M990" s="83"/>
      <c r="N990" s="83"/>
      <c r="O990" s="82"/>
      <c r="P990" s="82"/>
    </row>
    <row r="991" spans="12:16" x14ac:dyDescent="0.25">
      <c r="L991" s="82"/>
      <c r="M991" s="83"/>
      <c r="N991" s="83"/>
      <c r="O991" s="82"/>
      <c r="P991" s="82"/>
    </row>
    <row r="992" spans="12:16" x14ac:dyDescent="0.25">
      <c r="L992" s="82"/>
      <c r="M992" s="83"/>
      <c r="N992" s="83"/>
      <c r="O992" s="82"/>
      <c r="P992" s="82"/>
    </row>
    <row r="993" spans="12:16" x14ac:dyDescent="0.25">
      <c r="L993" s="82"/>
      <c r="M993" s="83"/>
      <c r="N993" s="83"/>
      <c r="O993" s="82"/>
      <c r="P993" s="82"/>
    </row>
    <row r="994" spans="12:16" x14ac:dyDescent="0.25">
      <c r="L994" s="82"/>
      <c r="M994" s="83"/>
      <c r="N994" s="83"/>
      <c r="O994" s="82"/>
      <c r="P994" s="82"/>
    </row>
    <row r="995" spans="12:16" x14ac:dyDescent="0.25">
      <c r="L995" s="82"/>
      <c r="M995" s="83"/>
      <c r="N995" s="83"/>
      <c r="O995" s="82"/>
      <c r="P995" s="82"/>
    </row>
    <row r="996" spans="12:16" x14ac:dyDescent="0.25">
      <c r="L996" s="82"/>
      <c r="M996" s="83"/>
      <c r="N996" s="83"/>
      <c r="O996" s="82"/>
      <c r="P996" s="82"/>
    </row>
    <row r="997" spans="12:16" x14ac:dyDescent="0.25">
      <c r="L997" s="82"/>
      <c r="M997" s="83"/>
      <c r="N997" s="83"/>
      <c r="O997" s="82"/>
      <c r="P997" s="82"/>
    </row>
    <row r="998" spans="12:16" x14ac:dyDescent="0.25">
      <c r="L998" s="82"/>
      <c r="M998" s="83"/>
      <c r="N998" s="83"/>
      <c r="O998" s="82"/>
      <c r="P998" s="82"/>
    </row>
    <row r="999" spans="12:16" x14ac:dyDescent="0.25">
      <c r="L999" s="82"/>
      <c r="M999" s="83"/>
      <c r="N999" s="83"/>
      <c r="O999" s="82"/>
      <c r="P999" s="82"/>
    </row>
    <row r="1000" spans="12:16" x14ac:dyDescent="0.25">
      <c r="L1000" s="82"/>
      <c r="M1000" s="83"/>
      <c r="N1000" s="83"/>
      <c r="O1000" s="82"/>
      <c r="P1000" s="82"/>
    </row>
    <row r="1001" spans="12:16" x14ac:dyDescent="0.25">
      <c r="L1001" s="82"/>
      <c r="M1001" s="83"/>
      <c r="N1001" s="83"/>
      <c r="O1001" s="82"/>
      <c r="P1001" s="82"/>
    </row>
    <row r="1002" spans="12:16" x14ac:dyDescent="0.25">
      <c r="L1002" s="82"/>
      <c r="M1002" s="83"/>
      <c r="N1002" s="83"/>
      <c r="O1002" s="82"/>
      <c r="P1002" s="82"/>
    </row>
    <row r="1003" spans="12:16" x14ac:dyDescent="0.25">
      <c r="L1003" s="82"/>
      <c r="M1003" s="83"/>
      <c r="N1003" s="83"/>
      <c r="O1003" s="82"/>
      <c r="P1003" s="82"/>
    </row>
    <row r="1004" spans="12:16" x14ac:dyDescent="0.25">
      <c r="L1004" s="82"/>
      <c r="M1004" s="83"/>
      <c r="N1004" s="83"/>
      <c r="O1004" s="82"/>
      <c r="P1004" s="82"/>
    </row>
    <row r="1005" spans="12:16" x14ac:dyDescent="0.25">
      <c r="L1005" s="82"/>
      <c r="M1005" s="83"/>
      <c r="N1005" s="83"/>
      <c r="O1005" s="82"/>
      <c r="P1005" s="82"/>
    </row>
    <row r="1006" spans="12:16" x14ac:dyDescent="0.25">
      <c r="L1006" s="82"/>
      <c r="M1006" s="83"/>
      <c r="N1006" s="83"/>
      <c r="O1006" s="82"/>
      <c r="P1006" s="82"/>
    </row>
    <row r="1007" spans="12:16" x14ac:dyDescent="0.25">
      <c r="L1007" s="82"/>
      <c r="M1007" s="83"/>
      <c r="N1007" s="83"/>
      <c r="O1007" s="82"/>
      <c r="P1007" s="82"/>
    </row>
    <row r="1008" spans="12:16" x14ac:dyDescent="0.25">
      <c r="L1008" s="82"/>
      <c r="M1008" s="83"/>
      <c r="N1008" s="83"/>
      <c r="O1008" s="82"/>
      <c r="P1008" s="82"/>
    </row>
    <row r="1009" spans="12:16" x14ac:dyDescent="0.25">
      <c r="L1009" s="82"/>
      <c r="M1009" s="83"/>
      <c r="N1009" s="83"/>
      <c r="O1009" s="82"/>
      <c r="P1009" s="82"/>
    </row>
    <row r="1010" spans="12:16" x14ac:dyDescent="0.25">
      <c r="L1010" s="82"/>
      <c r="M1010" s="83"/>
      <c r="N1010" s="83"/>
      <c r="O1010" s="82"/>
      <c r="P1010" s="82"/>
    </row>
    <row r="1011" spans="12:16" x14ac:dyDescent="0.25">
      <c r="L1011" s="82"/>
      <c r="M1011" s="83"/>
      <c r="N1011" s="83"/>
      <c r="O1011" s="82"/>
      <c r="P1011" s="82"/>
    </row>
    <row r="1012" spans="12:16" x14ac:dyDescent="0.25">
      <c r="L1012" s="82"/>
      <c r="M1012" s="83"/>
      <c r="N1012" s="83"/>
      <c r="O1012" s="82"/>
      <c r="P1012" s="82"/>
    </row>
    <row r="1013" spans="12:16" x14ac:dyDescent="0.25">
      <c r="L1013" s="82"/>
      <c r="M1013" s="83"/>
      <c r="N1013" s="83"/>
      <c r="O1013" s="82"/>
      <c r="P1013" s="82"/>
    </row>
    <row r="1014" spans="12:16" x14ac:dyDescent="0.25">
      <c r="L1014" s="82"/>
      <c r="M1014" s="83"/>
      <c r="N1014" s="83"/>
      <c r="O1014" s="82"/>
      <c r="P1014" s="82"/>
    </row>
    <row r="1015" spans="12:16" x14ac:dyDescent="0.25">
      <c r="L1015" s="82"/>
      <c r="M1015" s="83"/>
      <c r="N1015" s="83"/>
      <c r="O1015" s="82"/>
      <c r="P1015" s="82"/>
    </row>
    <row r="1016" spans="12:16" x14ac:dyDescent="0.25">
      <c r="L1016" s="82"/>
      <c r="M1016" s="83"/>
      <c r="N1016" s="83"/>
      <c r="O1016" s="82"/>
      <c r="P1016" s="82"/>
    </row>
    <row r="1017" spans="12:16" x14ac:dyDescent="0.25">
      <c r="L1017" s="82"/>
      <c r="M1017" s="83"/>
      <c r="N1017" s="83"/>
      <c r="O1017" s="82"/>
      <c r="P1017" s="82"/>
    </row>
    <row r="1018" spans="12:16" x14ac:dyDescent="0.25">
      <c r="L1018" s="82"/>
      <c r="M1018" s="83"/>
      <c r="N1018" s="83"/>
      <c r="O1018" s="82"/>
      <c r="P1018" s="82"/>
    </row>
    <row r="1019" spans="12:16" x14ac:dyDescent="0.25">
      <c r="L1019" s="82"/>
      <c r="M1019" s="83"/>
      <c r="N1019" s="83"/>
      <c r="O1019" s="82"/>
      <c r="P1019" s="82"/>
    </row>
    <row r="1020" spans="12:16" x14ac:dyDescent="0.25">
      <c r="L1020" s="82"/>
      <c r="M1020" s="83"/>
      <c r="N1020" s="83"/>
      <c r="O1020" s="82"/>
      <c r="P1020" s="82"/>
    </row>
    <row r="1021" spans="12:16" x14ac:dyDescent="0.25">
      <c r="L1021" s="82"/>
      <c r="M1021" s="83"/>
      <c r="N1021" s="83"/>
      <c r="O1021" s="82"/>
      <c r="P1021" s="82"/>
    </row>
    <row r="1022" spans="12:16" x14ac:dyDescent="0.25">
      <c r="L1022" s="82"/>
      <c r="M1022" s="83"/>
      <c r="N1022" s="83"/>
      <c r="O1022" s="82"/>
      <c r="P1022" s="82"/>
    </row>
    <row r="1023" spans="12:16" x14ac:dyDescent="0.25">
      <c r="L1023" s="82"/>
      <c r="M1023" s="83"/>
      <c r="N1023" s="83"/>
      <c r="O1023" s="82"/>
      <c r="P1023" s="82"/>
    </row>
    <row r="1024" spans="12:16" x14ac:dyDescent="0.25">
      <c r="L1024" s="82"/>
      <c r="M1024" s="83"/>
      <c r="N1024" s="83"/>
      <c r="O1024" s="82"/>
      <c r="P1024" s="82"/>
    </row>
    <row r="1025" spans="12:16" x14ac:dyDescent="0.25">
      <c r="L1025" s="82"/>
      <c r="M1025" s="83"/>
      <c r="N1025" s="83"/>
      <c r="O1025" s="82"/>
      <c r="P1025" s="82"/>
    </row>
    <row r="1026" spans="12:16" x14ac:dyDescent="0.25">
      <c r="L1026" s="82"/>
      <c r="M1026" s="83"/>
      <c r="N1026" s="83"/>
      <c r="O1026" s="82"/>
      <c r="P1026" s="82"/>
    </row>
    <row r="1027" spans="12:16" x14ac:dyDescent="0.25">
      <c r="L1027" s="82"/>
      <c r="M1027" s="83"/>
      <c r="N1027" s="83"/>
      <c r="O1027" s="82"/>
      <c r="P1027" s="82"/>
    </row>
    <row r="1028" spans="12:16" x14ac:dyDescent="0.25">
      <c r="L1028" s="82"/>
      <c r="M1028" s="83"/>
      <c r="N1028" s="83"/>
      <c r="O1028" s="82"/>
      <c r="P1028" s="82"/>
    </row>
    <row r="1029" spans="12:16" x14ac:dyDescent="0.25">
      <c r="L1029" s="82"/>
      <c r="M1029" s="83"/>
      <c r="N1029" s="83"/>
      <c r="O1029" s="82"/>
      <c r="P1029" s="82"/>
    </row>
    <row r="1030" spans="12:16" x14ac:dyDescent="0.25">
      <c r="L1030" s="82"/>
      <c r="M1030" s="83"/>
      <c r="N1030" s="83"/>
      <c r="O1030" s="82"/>
      <c r="P1030" s="82"/>
    </row>
    <row r="1031" spans="12:16" x14ac:dyDescent="0.25">
      <c r="L1031" s="82"/>
      <c r="M1031" s="83"/>
      <c r="N1031" s="83"/>
      <c r="O1031" s="82"/>
      <c r="P1031" s="82"/>
    </row>
    <row r="1032" spans="12:16" x14ac:dyDescent="0.25">
      <c r="L1032" s="82"/>
      <c r="M1032" s="83"/>
      <c r="N1032" s="83"/>
      <c r="O1032" s="82"/>
      <c r="P1032" s="82"/>
    </row>
    <row r="1033" spans="12:16" x14ac:dyDescent="0.25">
      <c r="L1033" s="82"/>
      <c r="M1033" s="83"/>
      <c r="N1033" s="83"/>
      <c r="O1033" s="82"/>
      <c r="P1033" s="82"/>
    </row>
    <row r="1034" spans="12:16" x14ac:dyDescent="0.25">
      <c r="L1034" s="82"/>
      <c r="M1034" s="83"/>
      <c r="N1034" s="83"/>
      <c r="O1034" s="82"/>
      <c r="P1034" s="82"/>
    </row>
    <row r="1035" spans="12:16" x14ac:dyDescent="0.25">
      <c r="L1035" s="82"/>
      <c r="M1035" s="83"/>
      <c r="N1035" s="83"/>
      <c r="O1035" s="82"/>
      <c r="P1035" s="82"/>
    </row>
    <row r="1036" spans="12:16" x14ac:dyDescent="0.25">
      <c r="L1036" s="82"/>
      <c r="M1036" s="83"/>
      <c r="N1036" s="83"/>
      <c r="O1036" s="82"/>
      <c r="P1036" s="82"/>
    </row>
    <row r="1037" spans="12:16" x14ac:dyDescent="0.25">
      <c r="L1037" s="82"/>
      <c r="M1037" s="83"/>
      <c r="N1037" s="83"/>
      <c r="O1037" s="82"/>
      <c r="P1037" s="82"/>
    </row>
    <row r="1038" spans="12:16" x14ac:dyDescent="0.25">
      <c r="L1038" s="82"/>
      <c r="M1038" s="83"/>
      <c r="N1038" s="83"/>
      <c r="O1038" s="82"/>
      <c r="P1038" s="82"/>
    </row>
    <row r="1039" spans="12:16" x14ac:dyDescent="0.25">
      <c r="L1039" s="82"/>
      <c r="M1039" s="83"/>
      <c r="N1039" s="83"/>
      <c r="O1039" s="82"/>
      <c r="P1039" s="82"/>
    </row>
    <row r="1040" spans="12:16" x14ac:dyDescent="0.25">
      <c r="L1040" s="82"/>
      <c r="M1040" s="83"/>
      <c r="N1040" s="83"/>
      <c r="O1040" s="82"/>
      <c r="P1040" s="82"/>
    </row>
    <row r="1041" spans="12:16" x14ac:dyDescent="0.25">
      <c r="L1041" s="82"/>
      <c r="M1041" s="83"/>
      <c r="N1041" s="83"/>
      <c r="O1041" s="82"/>
      <c r="P1041" s="82"/>
    </row>
    <row r="1042" spans="12:16" x14ac:dyDescent="0.25">
      <c r="L1042" s="82"/>
      <c r="M1042" s="83"/>
      <c r="N1042" s="83"/>
      <c r="O1042" s="82"/>
      <c r="P1042" s="82"/>
    </row>
    <row r="1043" spans="12:16" x14ac:dyDescent="0.25">
      <c r="L1043" s="82"/>
      <c r="M1043" s="83"/>
      <c r="N1043" s="83"/>
      <c r="O1043" s="82"/>
      <c r="P1043" s="82"/>
    </row>
    <row r="1044" spans="12:16" x14ac:dyDescent="0.25">
      <c r="L1044" s="82"/>
      <c r="M1044" s="83"/>
      <c r="N1044" s="83"/>
      <c r="O1044" s="82"/>
      <c r="P1044" s="82"/>
    </row>
    <row r="1045" spans="12:16" x14ac:dyDescent="0.25">
      <c r="L1045" s="82"/>
      <c r="M1045" s="83"/>
      <c r="N1045" s="83"/>
      <c r="O1045" s="82"/>
      <c r="P1045" s="82"/>
    </row>
    <row r="1046" spans="12:16" x14ac:dyDescent="0.25">
      <c r="L1046" s="82"/>
      <c r="M1046" s="83"/>
      <c r="N1046" s="83"/>
      <c r="O1046" s="82"/>
      <c r="P1046" s="82"/>
    </row>
    <row r="1047" spans="12:16" x14ac:dyDescent="0.25">
      <c r="L1047" s="82"/>
      <c r="M1047" s="83"/>
      <c r="N1047" s="83"/>
      <c r="O1047" s="82"/>
      <c r="P1047" s="82"/>
    </row>
    <row r="1048" spans="12:16" x14ac:dyDescent="0.25">
      <c r="L1048" s="82"/>
      <c r="M1048" s="83"/>
      <c r="N1048" s="83"/>
      <c r="O1048" s="82"/>
      <c r="P1048" s="82"/>
    </row>
    <row r="1049" spans="12:16" x14ac:dyDescent="0.25">
      <c r="L1049" s="82"/>
      <c r="M1049" s="83"/>
      <c r="N1049" s="83"/>
      <c r="O1049" s="82"/>
      <c r="P1049" s="82"/>
    </row>
    <row r="1050" spans="12:16" x14ac:dyDescent="0.25">
      <c r="L1050" s="82"/>
      <c r="M1050" s="83"/>
      <c r="N1050" s="83"/>
      <c r="O1050" s="82"/>
      <c r="P1050" s="82"/>
    </row>
    <row r="1051" spans="12:16" x14ac:dyDescent="0.25">
      <c r="L1051" s="82"/>
      <c r="M1051" s="83"/>
      <c r="N1051" s="83"/>
      <c r="O1051" s="82"/>
      <c r="P1051" s="82"/>
    </row>
    <row r="1052" spans="12:16" x14ac:dyDescent="0.25">
      <c r="L1052" s="82"/>
      <c r="M1052" s="83"/>
      <c r="N1052" s="83"/>
      <c r="O1052" s="82"/>
      <c r="P1052" s="82"/>
    </row>
    <row r="1053" spans="12:16" x14ac:dyDescent="0.25">
      <c r="L1053" s="82"/>
      <c r="M1053" s="83"/>
      <c r="N1053" s="83"/>
      <c r="O1053" s="82"/>
      <c r="P1053" s="82"/>
    </row>
    <row r="1054" spans="12:16" x14ac:dyDescent="0.25">
      <c r="L1054" s="82"/>
      <c r="M1054" s="83"/>
      <c r="N1054" s="83"/>
      <c r="O1054" s="82"/>
      <c r="P1054" s="82"/>
    </row>
    <row r="1055" spans="12:16" x14ac:dyDescent="0.25">
      <c r="L1055" s="82"/>
      <c r="M1055" s="83"/>
      <c r="N1055" s="83"/>
      <c r="O1055" s="82"/>
      <c r="P1055" s="82"/>
    </row>
    <row r="1056" spans="12:16" x14ac:dyDescent="0.25">
      <c r="L1056" s="82"/>
      <c r="M1056" s="83"/>
      <c r="N1056" s="83"/>
      <c r="O1056" s="82"/>
      <c r="P1056" s="82"/>
    </row>
    <row r="1057" spans="12:16" x14ac:dyDescent="0.25">
      <c r="L1057" s="82"/>
      <c r="M1057" s="83"/>
      <c r="N1057" s="83"/>
      <c r="O1057" s="82"/>
      <c r="P1057" s="82"/>
    </row>
    <row r="1058" spans="12:16" x14ac:dyDescent="0.25">
      <c r="L1058" s="82"/>
      <c r="M1058" s="83"/>
      <c r="N1058" s="83"/>
      <c r="O1058" s="82"/>
      <c r="P1058" s="82"/>
    </row>
    <row r="1059" spans="12:16" x14ac:dyDescent="0.25">
      <c r="L1059" s="82"/>
      <c r="M1059" s="83"/>
      <c r="N1059" s="83"/>
      <c r="O1059" s="82"/>
      <c r="P1059" s="82"/>
    </row>
    <row r="1060" spans="12:16" x14ac:dyDescent="0.25">
      <c r="L1060" s="82"/>
      <c r="M1060" s="83"/>
      <c r="N1060" s="83"/>
      <c r="O1060" s="82"/>
      <c r="P1060" s="82"/>
    </row>
    <row r="1061" spans="12:16" x14ac:dyDescent="0.25">
      <c r="L1061" s="82"/>
      <c r="M1061" s="83"/>
      <c r="N1061" s="83"/>
      <c r="O1061" s="82"/>
      <c r="P1061" s="82"/>
    </row>
    <row r="1062" spans="12:16" x14ac:dyDescent="0.25">
      <c r="L1062" s="82"/>
      <c r="M1062" s="83"/>
      <c r="N1062" s="83"/>
      <c r="O1062" s="82"/>
      <c r="P1062" s="82"/>
    </row>
    <row r="1063" spans="12:16" x14ac:dyDescent="0.25">
      <c r="L1063" s="82"/>
      <c r="M1063" s="83"/>
      <c r="N1063" s="83"/>
      <c r="O1063" s="82"/>
      <c r="P1063" s="82"/>
    </row>
    <row r="1064" spans="12:16" x14ac:dyDescent="0.25">
      <c r="L1064" s="82"/>
      <c r="M1064" s="83"/>
      <c r="N1064" s="83"/>
      <c r="O1064" s="82"/>
      <c r="P1064" s="82"/>
    </row>
    <row r="1065" spans="12:16" x14ac:dyDescent="0.25">
      <c r="L1065" s="82"/>
      <c r="M1065" s="83"/>
      <c r="N1065" s="83"/>
      <c r="O1065" s="82"/>
      <c r="P1065" s="82"/>
    </row>
    <row r="1066" spans="12:16" x14ac:dyDescent="0.25">
      <c r="L1066" s="82"/>
      <c r="M1066" s="83"/>
      <c r="N1066" s="83"/>
      <c r="O1066" s="82"/>
      <c r="P1066" s="82"/>
    </row>
    <row r="1067" spans="12:16" x14ac:dyDescent="0.25">
      <c r="L1067" s="82"/>
      <c r="M1067" s="83"/>
      <c r="N1067" s="83"/>
      <c r="O1067" s="82"/>
      <c r="P1067" s="82"/>
    </row>
    <row r="1068" spans="12:16" x14ac:dyDescent="0.25">
      <c r="L1068" s="82"/>
      <c r="M1068" s="83"/>
      <c r="N1068" s="83"/>
      <c r="O1068" s="82"/>
      <c r="P1068" s="82"/>
    </row>
    <row r="1069" spans="12:16" x14ac:dyDescent="0.25">
      <c r="L1069" s="82"/>
      <c r="M1069" s="83"/>
      <c r="N1069" s="83"/>
      <c r="O1069" s="82"/>
      <c r="P1069" s="82"/>
    </row>
    <row r="1070" spans="12:16" x14ac:dyDescent="0.25">
      <c r="L1070" s="82"/>
      <c r="M1070" s="83"/>
      <c r="N1070" s="83"/>
      <c r="O1070" s="82"/>
      <c r="P1070" s="82"/>
    </row>
    <row r="1071" spans="12:16" x14ac:dyDescent="0.25">
      <c r="L1071" s="82"/>
      <c r="M1071" s="83"/>
      <c r="N1071" s="83"/>
      <c r="O1071" s="82"/>
      <c r="P1071" s="82"/>
    </row>
    <row r="1072" spans="12:16" x14ac:dyDescent="0.25">
      <c r="L1072" s="82"/>
      <c r="M1072" s="83"/>
      <c r="N1072" s="83"/>
      <c r="O1072" s="82"/>
      <c r="P1072" s="82"/>
    </row>
    <row r="1073" spans="12:16" x14ac:dyDescent="0.25">
      <c r="L1073" s="82"/>
      <c r="M1073" s="83"/>
      <c r="N1073" s="83"/>
      <c r="O1073" s="82"/>
      <c r="P1073" s="82"/>
    </row>
    <row r="1074" spans="12:16" x14ac:dyDescent="0.25">
      <c r="L1074" s="82"/>
      <c r="M1074" s="83"/>
      <c r="N1074" s="83"/>
      <c r="O1074" s="82"/>
      <c r="P1074" s="82"/>
    </row>
    <row r="1075" spans="12:16" x14ac:dyDescent="0.25">
      <c r="L1075" s="82"/>
      <c r="M1075" s="83"/>
      <c r="N1075" s="83"/>
      <c r="O1075" s="82"/>
      <c r="P1075" s="82"/>
    </row>
    <row r="1076" spans="12:16" x14ac:dyDescent="0.25">
      <c r="L1076" s="82"/>
      <c r="M1076" s="83"/>
      <c r="N1076" s="83"/>
      <c r="O1076" s="82"/>
      <c r="P1076" s="82"/>
    </row>
    <row r="1077" spans="12:16" x14ac:dyDescent="0.25">
      <c r="L1077" s="82"/>
      <c r="M1077" s="83"/>
      <c r="N1077" s="83"/>
      <c r="O1077" s="82"/>
      <c r="P1077" s="82"/>
    </row>
    <row r="1078" spans="12:16" x14ac:dyDescent="0.25">
      <c r="L1078" s="82"/>
      <c r="M1078" s="83"/>
      <c r="N1078" s="83"/>
      <c r="O1078" s="82"/>
      <c r="P1078" s="82"/>
    </row>
    <row r="1079" spans="12:16" x14ac:dyDescent="0.25">
      <c r="L1079" s="82"/>
      <c r="M1079" s="83"/>
      <c r="N1079" s="83"/>
      <c r="O1079" s="82"/>
      <c r="P1079" s="82"/>
    </row>
    <row r="1080" spans="12:16" x14ac:dyDescent="0.25">
      <c r="L1080" s="82"/>
      <c r="M1080" s="83"/>
      <c r="N1080" s="83"/>
      <c r="O1080" s="82"/>
      <c r="P1080" s="82"/>
    </row>
    <row r="1081" spans="12:16" x14ac:dyDescent="0.25">
      <c r="L1081" s="82"/>
      <c r="M1081" s="83"/>
      <c r="N1081" s="83"/>
      <c r="O1081" s="82"/>
      <c r="P1081" s="82"/>
    </row>
    <row r="1082" spans="12:16" x14ac:dyDescent="0.25">
      <c r="L1082" s="82"/>
      <c r="M1082" s="83"/>
      <c r="N1082" s="83"/>
      <c r="O1082" s="82"/>
      <c r="P1082" s="82"/>
    </row>
    <row r="1083" spans="12:16" x14ac:dyDescent="0.25">
      <c r="L1083" s="82"/>
      <c r="M1083" s="83"/>
      <c r="N1083" s="83"/>
      <c r="O1083" s="82"/>
      <c r="P1083" s="82"/>
    </row>
    <row r="1084" spans="12:16" x14ac:dyDescent="0.25">
      <c r="L1084" s="82"/>
      <c r="M1084" s="83"/>
      <c r="N1084" s="83"/>
      <c r="O1084" s="82"/>
      <c r="P1084" s="82"/>
    </row>
    <row r="1085" spans="12:16" x14ac:dyDescent="0.25">
      <c r="L1085" s="82"/>
      <c r="M1085" s="83"/>
      <c r="N1085" s="83"/>
      <c r="O1085" s="82"/>
      <c r="P1085" s="82"/>
    </row>
    <row r="1086" spans="12:16" x14ac:dyDescent="0.25">
      <c r="L1086" s="82"/>
      <c r="M1086" s="83"/>
      <c r="N1086" s="83"/>
      <c r="O1086" s="82"/>
      <c r="P1086" s="82"/>
    </row>
    <row r="1087" spans="12:16" x14ac:dyDescent="0.25">
      <c r="L1087" s="82"/>
      <c r="M1087" s="83"/>
      <c r="N1087" s="83"/>
      <c r="O1087" s="82"/>
      <c r="P1087" s="82"/>
    </row>
    <row r="1088" spans="12:16" x14ac:dyDescent="0.25">
      <c r="L1088" s="82"/>
      <c r="M1088" s="83"/>
      <c r="N1088" s="83"/>
      <c r="O1088" s="82"/>
      <c r="P1088" s="82"/>
    </row>
    <row r="1089" spans="12:16" x14ac:dyDescent="0.25">
      <c r="L1089" s="82"/>
      <c r="M1089" s="83"/>
      <c r="N1089" s="83"/>
      <c r="O1089" s="82"/>
      <c r="P1089" s="82"/>
    </row>
    <row r="1090" spans="12:16" x14ac:dyDescent="0.25">
      <c r="L1090" s="82"/>
      <c r="M1090" s="83"/>
      <c r="N1090" s="83"/>
      <c r="O1090" s="82"/>
      <c r="P1090" s="82"/>
    </row>
    <row r="1091" spans="12:16" x14ac:dyDescent="0.25">
      <c r="L1091" s="82"/>
      <c r="M1091" s="83"/>
      <c r="N1091" s="83"/>
      <c r="O1091" s="82"/>
      <c r="P1091" s="82"/>
    </row>
    <row r="1092" spans="12:16" x14ac:dyDescent="0.25">
      <c r="L1092" s="82"/>
      <c r="M1092" s="83"/>
      <c r="N1092" s="83"/>
      <c r="O1092" s="82"/>
      <c r="P1092" s="82"/>
    </row>
    <row r="1093" spans="12:16" x14ac:dyDescent="0.25">
      <c r="L1093" s="82"/>
      <c r="M1093" s="83"/>
      <c r="N1093" s="83"/>
      <c r="O1093" s="82"/>
      <c r="P1093" s="82"/>
    </row>
    <row r="1094" spans="12:16" x14ac:dyDescent="0.25">
      <c r="L1094" s="82"/>
      <c r="M1094" s="83"/>
      <c r="N1094" s="83"/>
      <c r="O1094" s="82"/>
      <c r="P1094" s="82"/>
    </row>
    <row r="1095" spans="12:16" x14ac:dyDescent="0.25">
      <c r="L1095" s="82"/>
      <c r="M1095" s="83"/>
      <c r="N1095" s="83"/>
      <c r="O1095" s="82"/>
      <c r="P1095" s="82"/>
    </row>
    <row r="1096" spans="12:16" x14ac:dyDescent="0.25">
      <c r="L1096" s="82"/>
      <c r="M1096" s="83"/>
      <c r="N1096" s="83"/>
      <c r="O1096" s="82"/>
      <c r="P1096" s="82"/>
    </row>
    <row r="1097" spans="12:16" x14ac:dyDescent="0.25">
      <c r="L1097" s="82"/>
      <c r="M1097" s="83"/>
      <c r="N1097" s="83"/>
      <c r="O1097" s="82"/>
      <c r="P1097" s="82"/>
    </row>
    <row r="1098" spans="12:16" x14ac:dyDescent="0.25">
      <c r="L1098" s="82"/>
      <c r="M1098" s="83"/>
      <c r="N1098" s="83"/>
      <c r="O1098" s="82"/>
      <c r="P1098" s="82"/>
    </row>
    <row r="1099" spans="12:16" x14ac:dyDescent="0.25">
      <c r="L1099" s="82"/>
      <c r="M1099" s="83"/>
      <c r="N1099" s="83"/>
      <c r="O1099" s="82"/>
      <c r="P1099" s="82"/>
    </row>
    <row r="1100" spans="12:16" x14ac:dyDescent="0.25">
      <c r="L1100" s="82"/>
      <c r="M1100" s="83"/>
      <c r="N1100" s="83"/>
      <c r="O1100" s="82"/>
      <c r="P1100" s="82"/>
    </row>
    <row r="1101" spans="12:16" x14ac:dyDescent="0.25">
      <c r="L1101" s="82"/>
      <c r="M1101" s="83"/>
      <c r="N1101" s="83"/>
      <c r="O1101" s="82"/>
      <c r="P1101" s="82"/>
    </row>
    <row r="1102" spans="12:16" x14ac:dyDescent="0.25">
      <c r="L1102" s="82"/>
      <c r="M1102" s="83"/>
      <c r="N1102" s="83"/>
      <c r="O1102" s="82"/>
      <c r="P1102" s="82"/>
    </row>
    <row r="1103" spans="12:16" x14ac:dyDescent="0.25">
      <c r="L1103" s="82"/>
      <c r="M1103" s="83"/>
      <c r="N1103" s="83"/>
      <c r="O1103" s="82"/>
      <c r="P1103" s="82"/>
    </row>
    <row r="1104" spans="12:16" x14ac:dyDescent="0.25">
      <c r="L1104" s="82"/>
      <c r="M1104" s="83"/>
      <c r="N1104" s="83"/>
      <c r="O1104" s="82"/>
      <c r="P1104" s="82"/>
    </row>
    <row r="1105" spans="12:16" x14ac:dyDescent="0.25">
      <c r="L1105" s="82"/>
      <c r="M1105" s="83"/>
      <c r="N1105" s="83"/>
      <c r="O1105" s="82"/>
      <c r="P1105" s="82"/>
    </row>
    <row r="1106" spans="12:16" x14ac:dyDescent="0.25">
      <c r="L1106" s="82"/>
      <c r="M1106" s="83"/>
      <c r="N1106" s="83"/>
      <c r="O1106" s="82"/>
      <c r="P1106" s="82"/>
    </row>
    <row r="1107" spans="12:16" x14ac:dyDescent="0.25">
      <c r="L1107" s="82"/>
      <c r="M1107" s="83"/>
      <c r="N1107" s="83"/>
      <c r="O1107" s="82"/>
      <c r="P1107" s="82"/>
    </row>
    <row r="1108" spans="12:16" x14ac:dyDescent="0.25">
      <c r="L1108" s="82"/>
      <c r="M1108" s="83"/>
      <c r="N1108" s="83"/>
      <c r="O1108" s="82"/>
      <c r="P1108" s="82"/>
    </row>
    <row r="1109" spans="12:16" x14ac:dyDescent="0.25">
      <c r="L1109" s="82"/>
      <c r="M1109" s="83"/>
      <c r="N1109" s="83"/>
      <c r="O1109" s="82"/>
      <c r="P1109" s="82"/>
    </row>
    <row r="1110" spans="12:16" x14ac:dyDescent="0.25">
      <c r="L1110" s="82"/>
      <c r="M1110" s="83"/>
      <c r="N1110" s="83"/>
      <c r="O1110" s="82"/>
      <c r="P1110" s="82"/>
    </row>
    <row r="1111" spans="12:16" x14ac:dyDescent="0.25">
      <c r="L1111" s="82"/>
      <c r="M1111" s="83"/>
      <c r="N1111" s="83"/>
      <c r="O1111" s="82"/>
      <c r="P1111" s="82"/>
    </row>
    <row r="1112" spans="12:16" x14ac:dyDescent="0.25">
      <c r="L1112" s="82"/>
      <c r="M1112" s="83"/>
      <c r="N1112" s="83"/>
      <c r="O1112" s="82"/>
      <c r="P1112" s="82"/>
    </row>
    <row r="1113" spans="12:16" x14ac:dyDescent="0.25">
      <c r="L1113" s="82"/>
      <c r="M1113" s="83"/>
      <c r="N1113" s="83"/>
      <c r="O1113" s="82"/>
      <c r="P1113" s="82"/>
    </row>
    <row r="1114" spans="12:16" x14ac:dyDescent="0.25">
      <c r="L1114" s="82"/>
      <c r="M1114" s="83"/>
      <c r="N1114" s="83"/>
      <c r="O1114" s="82"/>
      <c r="P1114" s="82"/>
    </row>
    <row r="1115" spans="12:16" x14ac:dyDescent="0.25">
      <c r="L1115" s="82"/>
      <c r="M1115" s="83"/>
      <c r="N1115" s="83"/>
      <c r="O1115" s="82"/>
      <c r="P1115" s="82"/>
    </row>
    <row r="1116" spans="12:16" x14ac:dyDescent="0.25">
      <c r="L1116" s="82"/>
      <c r="M1116" s="83"/>
      <c r="N1116" s="83"/>
      <c r="O1116" s="82"/>
      <c r="P1116" s="82"/>
    </row>
    <row r="1117" spans="12:16" x14ac:dyDescent="0.25">
      <c r="L1117" s="82"/>
      <c r="M1117" s="83"/>
      <c r="N1117" s="83"/>
      <c r="O1117" s="82"/>
      <c r="P1117" s="82"/>
    </row>
    <row r="1118" spans="12:16" x14ac:dyDescent="0.25">
      <c r="L1118" s="82"/>
      <c r="M1118" s="83"/>
      <c r="N1118" s="83"/>
      <c r="O1118" s="82"/>
      <c r="P1118" s="82"/>
    </row>
    <row r="1119" spans="12:16" x14ac:dyDescent="0.25">
      <c r="L1119" s="82"/>
      <c r="M1119" s="83"/>
      <c r="N1119" s="83"/>
      <c r="O1119" s="82"/>
      <c r="P1119" s="82"/>
    </row>
    <row r="1120" spans="12:16" x14ac:dyDescent="0.25">
      <c r="L1120" s="82"/>
      <c r="M1120" s="83"/>
      <c r="N1120" s="83"/>
      <c r="O1120" s="82"/>
      <c r="P1120" s="82"/>
    </row>
    <row r="1121" spans="12:16" x14ac:dyDescent="0.25">
      <c r="L1121" s="82"/>
      <c r="M1121" s="83"/>
      <c r="N1121" s="83"/>
      <c r="O1121" s="82"/>
      <c r="P1121" s="82"/>
    </row>
    <row r="1122" spans="12:16" x14ac:dyDescent="0.25">
      <c r="L1122" s="82"/>
      <c r="M1122" s="83"/>
      <c r="N1122" s="83"/>
      <c r="O1122" s="82"/>
      <c r="P1122" s="82"/>
    </row>
    <row r="1123" spans="12:16" x14ac:dyDescent="0.25">
      <c r="L1123" s="82"/>
      <c r="M1123" s="83"/>
      <c r="N1123" s="83"/>
      <c r="O1123" s="82"/>
      <c r="P1123" s="82"/>
    </row>
    <row r="1124" spans="12:16" x14ac:dyDescent="0.25">
      <c r="L1124" s="82"/>
      <c r="M1124" s="83"/>
      <c r="N1124" s="83"/>
      <c r="O1124" s="82"/>
      <c r="P1124" s="82"/>
    </row>
    <row r="1125" spans="12:16" x14ac:dyDescent="0.25">
      <c r="L1125" s="82"/>
      <c r="M1125" s="83"/>
      <c r="N1125" s="83"/>
      <c r="O1125" s="82"/>
      <c r="P1125" s="82"/>
    </row>
    <row r="1126" spans="12:16" x14ac:dyDescent="0.25">
      <c r="L1126" s="82"/>
      <c r="M1126" s="83"/>
      <c r="N1126" s="83"/>
      <c r="O1126" s="82"/>
      <c r="P1126" s="82"/>
    </row>
    <row r="1127" spans="12:16" x14ac:dyDescent="0.25">
      <c r="L1127" s="82"/>
      <c r="M1127" s="83"/>
      <c r="N1127" s="83"/>
      <c r="O1127" s="82"/>
      <c r="P1127" s="82"/>
    </row>
    <row r="1128" spans="12:16" x14ac:dyDescent="0.25">
      <c r="L1128" s="82"/>
      <c r="M1128" s="83"/>
      <c r="N1128" s="83"/>
      <c r="O1128" s="82"/>
      <c r="P1128" s="82"/>
    </row>
    <row r="1129" spans="12:16" x14ac:dyDescent="0.25">
      <c r="L1129" s="82"/>
      <c r="M1129" s="83"/>
      <c r="N1129" s="83"/>
      <c r="O1129" s="82"/>
      <c r="P1129" s="82"/>
    </row>
    <row r="1130" spans="12:16" x14ac:dyDescent="0.25">
      <c r="L1130" s="82"/>
      <c r="M1130" s="83"/>
      <c r="N1130" s="83"/>
      <c r="O1130" s="82"/>
      <c r="P1130" s="82"/>
    </row>
    <row r="1131" spans="12:16" x14ac:dyDescent="0.25">
      <c r="L1131" s="82"/>
      <c r="M1131" s="83"/>
      <c r="N1131" s="83"/>
      <c r="O1131" s="82"/>
      <c r="P1131" s="82"/>
    </row>
    <row r="1132" spans="12:16" x14ac:dyDescent="0.25">
      <c r="L1132" s="82"/>
      <c r="M1132" s="83"/>
      <c r="N1132" s="83"/>
      <c r="O1132" s="82"/>
      <c r="P1132" s="82"/>
    </row>
    <row r="1133" spans="12:16" x14ac:dyDescent="0.25">
      <c r="L1133" s="82"/>
      <c r="M1133" s="83"/>
      <c r="N1133" s="83"/>
      <c r="O1133" s="82"/>
      <c r="P1133" s="82"/>
    </row>
    <row r="1134" spans="12:16" x14ac:dyDescent="0.25">
      <c r="L1134" s="82"/>
      <c r="M1134" s="83"/>
      <c r="N1134" s="83"/>
      <c r="O1134" s="82"/>
      <c r="P1134" s="82"/>
    </row>
    <row r="1135" spans="12:16" x14ac:dyDescent="0.25">
      <c r="L1135" s="82"/>
      <c r="M1135" s="83"/>
      <c r="N1135" s="83"/>
      <c r="O1135" s="82"/>
      <c r="P1135" s="82"/>
    </row>
    <row r="1136" spans="12:16" x14ac:dyDescent="0.25">
      <c r="L1136" s="82"/>
      <c r="M1136" s="83"/>
      <c r="N1136" s="83"/>
      <c r="O1136" s="82"/>
      <c r="P1136" s="82"/>
    </row>
    <row r="1137" spans="12:16" x14ac:dyDescent="0.25">
      <c r="L1137" s="82"/>
      <c r="M1137" s="83"/>
      <c r="N1137" s="83"/>
      <c r="O1137" s="82"/>
      <c r="P1137" s="82"/>
    </row>
    <row r="1138" spans="12:16" x14ac:dyDescent="0.25">
      <c r="L1138" s="82"/>
      <c r="M1138" s="83"/>
      <c r="N1138" s="83"/>
      <c r="O1138" s="82"/>
      <c r="P1138" s="82"/>
    </row>
    <row r="1139" spans="12:16" x14ac:dyDescent="0.25">
      <c r="L1139" s="82"/>
      <c r="M1139" s="83"/>
      <c r="N1139" s="83"/>
      <c r="O1139" s="82"/>
      <c r="P1139" s="82"/>
    </row>
    <row r="1140" spans="12:16" x14ac:dyDescent="0.25">
      <c r="L1140" s="82"/>
      <c r="M1140" s="83"/>
      <c r="N1140" s="83"/>
      <c r="O1140" s="82"/>
      <c r="P1140" s="82"/>
    </row>
    <row r="1141" spans="12:16" x14ac:dyDescent="0.25">
      <c r="L1141" s="82"/>
      <c r="M1141" s="83"/>
      <c r="N1141" s="83"/>
      <c r="O1141" s="82"/>
      <c r="P1141" s="82"/>
    </row>
    <row r="1142" spans="12:16" x14ac:dyDescent="0.25">
      <c r="L1142" s="82"/>
      <c r="M1142" s="83"/>
      <c r="N1142" s="83"/>
      <c r="O1142" s="82"/>
      <c r="P1142" s="82"/>
    </row>
    <row r="1143" spans="12:16" x14ac:dyDescent="0.25">
      <c r="L1143" s="82"/>
      <c r="M1143" s="83"/>
      <c r="N1143" s="83"/>
      <c r="O1143" s="82"/>
      <c r="P1143" s="82"/>
    </row>
    <row r="1144" spans="12:16" x14ac:dyDescent="0.25">
      <c r="L1144" s="82"/>
      <c r="M1144" s="83"/>
      <c r="N1144" s="83"/>
      <c r="O1144" s="82"/>
      <c r="P1144" s="82"/>
    </row>
    <row r="1145" spans="12:16" x14ac:dyDescent="0.25">
      <c r="L1145" s="82"/>
      <c r="M1145" s="83"/>
      <c r="N1145" s="83"/>
      <c r="O1145" s="82"/>
      <c r="P1145" s="82"/>
    </row>
    <row r="1146" spans="12:16" x14ac:dyDescent="0.25">
      <c r="L1146" s="82"/>
      <c r="M1146" s="83"/>
      <c r="N1146" s="83"/>
      <c r="O1146" s="82"/>
      <c r="P1146" s="82"/>
    </row>
    <row r="1147" spans="12:16" x14ac:dyDescent="0.25">
      <c r="L1147" s="82"/>
      <c r="M1147" s="83"/>
      <c r="N1147" s="83"/>
      <c r="O1147" s="82"/>
      <c r="P1147" s="82"/>
    </row>
    <row r="1148" spans="12:16" x14ac:dyDescent="0.25">
      <c r="L1148" s="82"/>
      <c r="M1148" s="83"/>
      <c r="N1148" s="83"/>
      <c r="O1148" s="82"/>
      <c r="P1148" s="82"/>
    </row>
    <row r="1149" spans="12:16" x14ac:dyDescent="0.25">
      <c r="L1149" s="82"/>
      <c r="M1149" s="83"/>
      <c r="N1149" s="83"/>
      <c r="O1149" s="82"/>
      <c r="P1149" s="82"/>
    </row>
    <row r="1150" spans="12:16" x14ac:dyDescent="0.25">
      <c r="L1150" s="82"/>
      <c r="M1150" s="83"/>
      <c r="N1150" s="83"/>
      <c r="O1150" s="82"/>
      <c r="P1150" s="82"/>
    </row>
    <row r="1151" spans="12:16" x14ac:dyDescent="0.25">
      <c r="L1151" s="82"/>
      <c r="M1151" s="83"/>
      <c r="N1151" s="83"/>
      <c r="O1151" s="82"/>
      <c r="P1151" s="82"/>
    </row>
    <row r="1152" spans="12:16" x14ac:dyDescent="0.25">
      <c r="L1152" s="82"/>
      <c r="M1152" s="83"/>
      <c r="N1152" s="83"/>
      <c r="O1152" s="82"/>
      <c r="P1152" s="82"/>
    </row>
    <row r="1153" spans="12:16" x14ac:dyDescent="0.25">
      <c r="L1153" s="82"/>
      <c r="M1153" s="83"/>
      <c r="N1153" s="83"/>
      <c r="O1153" s="82"/>
      <c r="P1153" s="82"/>
    </row>
    <row r="1154" spans="12:16" x14ac:dyDescent="0.25">
      <c r="L1154" s="82"/>
      <c r="M1154" s="83"/>
      <c r="N1154" s="83"/>
      <c r="O1154" s="82"/>
      <c r="P1154" s="82"/>
    </row>
    <row r="1155" spans="12:16" x14ac:dyDescent="0.25">
      <c r="L1155" s="82"/>
      <c r="M1155" s="83"/>
      <c r="N1155" s="83"/>
      <c r="O1155" s="82"/>
      <c r="P1155" s="82"/>
    </row>
    <row r="1156" spans="12:16" x14ac:dyDescent="0.25">
      <c r="L1156" s="82"/>
      <c r="M1156" s="83"/>
      <c r="N1156" s="83"/>
      <c r="O1156" s="82"/>
      <c r="P1156" s="82"/>
    </row>
    <row r="1157" spans="12:16" x14ac:dyDescent="0.25">
      <c r="L1157" s="82"/>
      <c r="M1157" s="83"/>
      <c r="N1157" s="83"/>
      <c r="O1157" s="82"/>
      <c r="P1157" s="82"/>
    </row>
    <row r="1158" spans="12:16" x14ac:dyDescent="0.25">
      <c r="L1158" s="82"/>
      <c r="M1158" s="83"/>
      <c r="N1158" s="83"/>
      <c r="O1158" s="82"/>
      <c r="P1158" s="82"/>
    </row>
    <row r="1159" spans="12:16" x14ac:dyDescent="0.25">
      <c r="L1159" s="82"/>
      <c r="M1159" s="83"/>
      <c r="N1159" s="83"/>
      <c r="O1159" s="82"/>
      <c r="P1159" s="82"/>
    </row>
    <row r="1160" spans="12:16" x14ac:dyDescent="0.25">
      <c r="L1160" s="82"/>
      <c r="M1160" s="83"/>
      <c r="N1160" s="83"/>
      <c r="O1160" s="82"/>
      <c r="P1160" s="82"/>
    </row>
    <row r="1161" spans="12:16" x14ac:dyDescent="0.25">
      <c r="L1161" s="82"/>
      <c r="M1161" s="83"/>
      <c r="N1161" s="83"/>
      <c r="O1161" s="82"/>
      <c r="P1161" s="82"/>
    </row>
    <row r="1162" spans="12:16" x14ac:dyDescent="0.25">
      <c r="L1162" s="82"/>
      <c r="M1162" s="83"/>
      <c r="N1162" s="83"/>
      <c r="O1162" s="82"/>
      <c r="P1162" s="82"/>
    </row>
    <row r="1163" spans="12:16" x14ac:dyDescent="0.25">
      <c r="L1163" s="82"/>
      <c r="M1163" s="83"/>
      <c r="N1163" s="83"/>
      <c r="O1163" s="82"/>
      <c r="P1163" s="82"/>
    </row>
    <row r="1164" spans="12:16" x14ac:dyDescent="0.25">
      <c r="L1164" s="82"/>
      <c r="M1164" s="83"/>
      <c r="N1164" s="83"/>
      <c r="O1164" s="82"/>
      <c r="P1164" s="82"/>
    </row>
    <row r="1165" spans="12:16" x14ac:dyDescent="0.25">
      <c r="L1165" s="82"/>
      <c r="M1165" s="83"/>
      <c r="N1165" s="83"/>
      <c r="O1165" s="82"/>
      <c r="P1165" s="82"/>
    </row>
    <row r="1166" spans="12:16" x14ac:dyDescent="0.25">
      <c r="L1166" s="82"/>
      <c r="M1166" s="83"/>
      <c r="N1166" s="83"/>
      <c r="O1166" s="82"/>
      <c r="P1166" s="82"/>
    </row>
    <row r="1167" spans="12:16" x14ac:dyDescent="0.25">
      <c r="L1167" s="82"/>
      <c r="M1167" s="83"/>
      <c r="N1167" s="83"/>
      <c r="O1167" s="82"/>
      <c r="P1167" s="82"/>
    </row>
    <row r="1168" spans="12:16" x14ac:dyDescent="0.25">
      <c r="L1168" s="82"/>
      <c r="M1168" s="83"/>
      <c r="N1168" s="83"/>
      <c r="O1168" s="82"/>
      <c r="P1168" s="82"/>
    </row>
    <row r="1169" spans="12:16" x14ac:dyDescent="0.25">
      <c r="L1169" s="82"/>
      <c r="M1169" s="83"/>
      <c r="N1169" s="83"/>
      <c r="O1169" s="82"/>
      <c r="P1169" s="82"/>
    </row>
    <row r="1170" spans="12:16" x14ac:dyDescent="0.25">
      <c r="L1170" s="82"/>
      <c r="M1170" s="83"/>
      <c r="N1170" s="83"/>
      <c r="O1170" s="82"/>
      <c r="P1170" s="82"/>
    </row>
    <row r="1171" spans="12:16" x14ac:dyDescent="0.25">
      <c r="L1171" s="82"/>
      <c r="M1171" s="83"/>
      <c r="N1171" s="83"/>
      <c r="O1171" s="82"/>
      <c r="P1171" s="82"/>
    </row>
    <row r="1172" spans="12:16" x14ac:dyDescent="0.25">
      <c r="L1172" s="82"/>
      <c r="M1172" s="83"/>
      <c r="N1172" s="83"/>
      <c r="O1172" s="82"/>
      <c r="P1172" s="82"/>
    </row>
    <row r="1173" spans="12:16" x14ac:dyDescent="0.25">
      <c r="L1173" s="82"/>
      <c r="M1173" s="83"/>
      <c r="N1173" s="83"/>
      <c r="O1173" s="82"/>
      <c r="P1173" s="82"/>
    </row>
    <row r="1174" spans="12:16" x14ac:dyDescent="0.25">
      <c r="L1174" s="82"/>
      <c r="M1174" s="83"/>
      <c r="N1174" s="83"/>
      <c r="O1174" s="82"/>
      <c r="P1174" s="82"/>
    </row>
    <row r="1175" spans="12:16" x14ac:dyDescent="0.25">
      <c r="L1175" s="82"/>
      <c r="M1175" s="83"/>
      <c r="N1175" s="83"/>
      <c r="O1175" s="82"/>
      <c r="P1175" s="82"/>
    </row>
    <row r="1176" spans="12:16" x14ac:dyDescent="0.25">
      <c r="L1176" s="82"/>
      <c r="M1176" s="83"/>
      <c r="N1176" s="83"/>
      <c r="O1176" s="82"/>
      <c r="P1176" s="82"/>
    </row>
    <row r="1177" spans="12:16" x14ac:dyDescent="0.25">
      <c r="L1177" s="82"/>
      <c r="M1177" s="83"/>
      <c r="N1177" s="83"/>
      <c r="O1177" s="82"/>
      <c r="P1177" s="82"/>
    </row>
    <row r="1178" spans="12:16" x14ac:dyDescent="0.25">
      <c r="L1178" s="82"/>
      <c r="M1178" s="83"/>
      <c r="N1178" s="83"/>
      <c r="O1178" s="82"/>
      <c r="P1178" s="82"/>
    </row>
    <row r="1179" spans="12:16" x14ac:dyDescent="0.25">
      <c r="L1179" s="82"/>
      <c r="M1179" s="83"/>
      <c r="N1179" s="83"/>
      <c r="O1179" s="82"/>
      <c r="P1179" s="82"/>
    </row>
    <row r="1180" spans="12:16" x14ac:dyDescent="0.25">
      <c r="L1180" s="82"/>
      <c r="M1180" s="83"/>
      <c r="N1180" s="83"/>
      <c r="O1180" s="82"/>
      <c r="P1180" s="82"/>
    </row>
    <row r="1181" spans="12:16" x14ac:dyDescent="0.25">
      <c r="L1181" s="82"/>
      <c r="M1181" s="83"/>
      <c r="N1181" s="83"/>
      <c r="O1181" s="82"/>
      <c r="P1181" s="82"/>
    </row>
    <row r="1182" spans="12:16" x14ac:dyDescent="0.25">
      <c r="L1182" s="82"/>
      <c r="M1182" s="83"/>
      <c r="N1182" s="83"/>
      <c r="O1182" s="82"/>
      <c r="P1182" s="82"/>
    </row>
    <row r="1183" spans="12:16" x14ac:dyDescent="0.25">
      <c r="L1183" s="82"/>
      <c r="M1183" s="83"/>
      <c r="N1183" s="83"/>
      <c r="O1183" s="82"/>
      <c r="P1183" s="82"/>
    </row>
    <row r="1184" spans="12:16" x14ac:dyDescent="0.25">
      <c r="L1184" s="82"/>
      <c r="M1184" s="83"/>
      <c r="N1184" s="83"/>
      <c r="O1184" s="82"/>
      <c r="P1184" s="82"/>
    </row>
    <row r="1185" spans="12:16" x14ac:dyDescent="0.25">
      <c r="L1185" s="82"/>
      <c r="M1185" s="83"/>
      <c r="N1185" s="83"/>
      <c r="O1185" s="82"/>
      <c r="P1185" s="82"/>
    </row>
    <row r="1186" spans="12:16" x14ac:dyDescent="0.25">
      <c r="L1186" s="82"/>
      <c r="M1186" s="83"/>
      <c r="N1186" s="83"/>
      <c r="O1186" s="82"/>
      <c r="P1186" s="82"/>
    </row>
    <row r="1187" spans="12:16" x14ac:dyDescent="0.25">
      <c r="L1187" s="82"/>
      <c r="M1187" s="83"/>
      <c r="N1187" s="83"/>
      <c r="O1187" s="82"/>
      <c r="P1187" s="82"/>
    </row>
    <row r="1188" spans="12:16" x14ac:dyDescent="0.25">
      <c r="L1188" s="82"/>
      <c r="M1188" s="83"/>
      <c r="N1188" s="83"/>
      <c r="O1188" s="82"/>
      <c r="P1188" s="82"/>
    </row>
    <row r="1189" spans="12:16" x14ac:dyDescent="0.25">
      <c r="L1189" s="82"/>
      <c r="M1189" s="83"/>
      <c r="N1189" s="83"/>
      <c r="O1189" s="82"/>
      <c r="P1189" s="82"/>
    </row>
    <row r="1190" spans="12:16" x14ac:dyDescent="0.25">
      <c r="L1190" s="82"/>
      <c r="M1190" s="83"/>
      <c r="N1190" s="83"/>
      <c r="O1190" s="82"/>
      <c r="P1190" s="82"/>
    </row>
    <row r="1191" spans="12:16" x14ac:dyDescent="0.25">
      <c r="L1191" s="82"/>
      <c r="M1191" s="83"/>
      <c r="N1191" s="83"/>
      <c r="O1191" s="82"/>
      <c r="P1191" s="82"/>
    </row>
    <row r="1192" spans="12:16" x14ac:dyDescent="0.25">
      <c r="L1192" s="82"/>
      <c r="M1192" s="83"/>
      <c r="N1192" s="83"/>
      <c r="O1192" s="82"/>
      <c r="P1192" s="82"/>
    </row>
    <row r="1193" spans="12:16" x14ac:dyDescent="0.25">
      <c r="L1193" s="82"/>
      <c r="M1193" s="83"/>
      <c r="N1193" s="83"/>
      <c r="O1193" s="82"/>
      <c r="P1193" s="82"/>
    </row>
    <row r="1194" spans="12:16" x14ac:dyDescent="0.25">
      <c r="L1194" s="82"/>
      <c r="M1194" s="83"/>
      <c r="N1194" s="83"/>
      <c r="O1194" s="82"/>
      <c r="P1194" s="82"/>
    </row>
    <row r="1195" spans="12:16" x14ac:dyDescent="0.25">
      <c r="L1195" s="82"/>
      <c r="M1195" s="83"/>
      <c r="N1195" s="83"/>
      <c r="O1195" s="82"/>
      <c r="P1195" s="82"/>
    </row>
    <row r="1196" spans="12:16" x14ac:dyDescent="0.25">
      <c r="L1196" s="82"/>
      <c r="M1196" s="83"/>
      <c r="N1196" s="83"/>
      <c r="O1196" s="82"/>
      <c r="P1196" s="82"/>
    </row>
    <row r="1197" spans="12:16" x14ac:dyDescent="0.25">
      <c r="L1197" s="82"/>
      <c r="M1197" s="83"/>
      <c r="N1197" s="83"/>
      <c r="O1197" s="82"/>
      <c r="P1197" s="82"/>
    </row>
    <row r="1198" spans="12:16" x14ac:dyDescent="0.25">
      <c r="L1198" s="82"/>
      <c r="M1198" s="83"/>
      <c r="N1198" s="83"/>
      <c r="O1198" s="82"/>
      <c r="P1198" s="82"/>
    </row>
    <row r="1199" spans="12:16" x14ac:dyDescent="0.25">
      <c r="L1199" s="82"/>
      <c r="M1199" s="83"/>
      <c r="N1199" s="83"/>
      <c r="O1199" s="82"/>
      <c r="P1199" s="82"/>
    </row>
    <row r="1200" spans="12:16" x14ac:dyDescent="0.25">
      <c r="L1200" s="82"/>
      <c r="M1200" s="83"/>
      <c r="N1200" s="83"/>
      <c r="O1200" s="82"/>
      <c r="P1200" s="82"/>
    </row>
    <row r="1201" spans="12:16" x14ac:dyDescent="0.25">
      <c r="L1201" s="82"/>
      <c r="M1201" s="83"/>
      <c r="N1201" s="83"/>
      <c r="O1201" s="82"/>
      <c r="P1201" s="82"/>
    </row>
    <row r="1202" spans="12:16" x14ac:dyDescent="0.25">
      <c r="L1202" s="82"/>
      <c r="M1202" s="83"/>
      <c r="N1202" s="83"/>
      <c r="O1202" s="82"/>
      <c r="P1202" s="82"/>
    </row>
    <row r="1203" spans="12:16" x14ac:dyDescent="0.25">
      <c r="L1203" s="82"/>
      <c r="M1203" s="83"/>
      <c r="N1203" s="83"/>
      <c r="O1203" s="82"/>
      <c r="P1203" s="82"/>
    </row>
    <row r="1204" spans="12:16" x14ac:dyDescent="0.25">
      <c r="L1204" s="82"/>
      <c r="M1204" s="83"/>
      <c r="N1204" s="83"/>
      <c r="O1204" s="82"/>
      <c r="P1204" s="82"/>
    </row>
    <row r="1205" spans="12:16" x14ac:dyDescent="0.25">
      <c r="L1205" s="82"/>
      <c r="M1205" s="83"/>
      <c r="N1205" s="83"/>
      <c r="O1205" s="82"/>
      <c r="P1205" s="82"/>
    </row>
    <row r="1206" spans="12:16" x14ac:dyDescent="0.25">
      <c r="L1206" s="82"/>
      <c r="M1206" s="83"/>
      <c r="N1206" s="83"/>
      <c r="O1206" s="82"/>
      <c r="P1206" s="82"/>
    </row>
    <row r="1207" spans="12:16" x14ac:dyDescent="0.25">
      <c r="L1207" s="82"/>
      <c r="M1207" s="83"/>
      <c r="N1207" s="83"/>
      <c r="O1207" s="82"/>
      <c r="P1207" s="82"/>
    </row>
    <row r="1208" spans="12:16" x14ac:dyDescent="0.25">
      <c r="L1208" s="82"/>
      <c r="M1208" s="83"/>
      <c r="N1208" s="83"/>
      <c r="O1208" s="82"/>
      <c r="P1208" s="82"/>
    </row>
    <row r="1209" spans="12:16" x14ac:dyDescent="0.25">
      <c r="L1209" s="82"/>
      <c r="M1209" s="83"/>
      <c r="N1209" s="83"/>
      <c r="O1209" s="82"/>
      <c r="P1209" s="82"/>
    </row>
    <row r="1210" spans="12:16" x14ac:dyDescent="0.25">
      <c r="L1210" s="82"/>
      <c r="M1210" s="83"/>
      <c r="N1210" s="83"/>
      <c r="O1210" s="82"/>
      <c r="P1210" s="82"/>
    </row>
    <row r="1211" spans="12:16" x14ac:dyDescent="0.25">
      <c r="L1211" s="82"/>
      <c r="M1211" s="83"/>
      <c r="N1211" s="83"/>
      <c r="O1211" s="82"/>
      <c r="P1211" s="82"/>
    </row>
    <row r="1212" spans="12:16" x14ac:dyDescent="0.25">
      <c r="L1212" s="82"/>
      <c r="M1212" s="83"/>
      <c r="N1212" s="83"/>
      <c r="O1212" s="82"/>
      <c r="P1212" s="82"/>
    </row>
    <row r="1213" spans="12:16" x14ac:dyDescent="0.25">
      <c r="L1213" s="82"/>
      <c r="M1213" s="83"/>
      <c r="N1213" s="83"/>
      <c r="O1213" s="82"/>
      <c r="P1213" s="82"/>
    </row>
    <row r="1214" spans="12:16" x14ac:dyDescent="0.25">
      <c r="L1214" s="82"/>
      <c r="M1214" s="83"/>
      <c r="N1214" s="83"/>
      <c r="O1214" s="82"/>
      <c r="P1214" s="82"/>
    </row>
    <row r="1215" spans="12:16" x14ac:dyDescent="0.25">
      <c r="L1215" s="82"/>
      <c r="M1215" s="83"/>
      <c r="N1215" s="83"/>
      <c r="O1215" s="82"/>
      <c r="P1215" s="82"/>
    </row>
    <row r="1216" spans="12:16" x14ac:dyDescent="0.25">
      <c r="L1216" s="82"/>
      <c r="M1216" s="83"/>
      <c r="N1216" s="83"/>
      <c r="O1216" s="82"/>
      <c r="P1216" s="82"/>
    </row>
    <row r="1217" spans="12:16" x14ac:dyDescent="0.25">
      <c r="L1217" s="82"/>
      <c r="M1217" s="83"/>
      <c r="N1217" s="83"/>
      <c r="O1217" s="82"/>
      <c r="P1217" s="82"/>
    </row>
    <row r="1218" spans="12:16" x14ac:dyDescent="0.25">
      <c r="L1218" s="82"/>
      <c r="M1218" s="83"/>
      <c r="N1218" s="83"/>
      <c r="O1218" s="82"/>
      <c r="P1218" s="82"/>
    </row>
    <row r="1219" spans="12:16" x14ac:dyDescent="0.25">
      <c r="L1219" s="82"/>
      <c r="M1219" s="83"/>
      <c r="N1219" s="83"/>
      <c r="O1219" s="82"/>
      <c r="P1219" s="82"/>
    </row>
    <row r="1220" spans="12:16" x14ac:dyDescent="0.25">
      <c r="L1220" s="82"/>
      <c r="M1220" s="83"/>
      <c r="N1220" s="83"/>
      <c r="O1220" s="82"/>
      <c r="P1220" s="82"/>
    </row>
    <row r="1221" spans="12:16" x14ac:dyDescent="0.25">
      <c r="L1221" s="82"/>
      <c r="M1221" s="83"/>
      <c r="N1221" s="83"/>
      <c r="O1221" s="82"/>
      <c r="P1221" s="82"/>
    </row>
    <row r="1222" spans="12:16" x14ac:dyDescent="0.25">
      <c r="L1222" s="82"/>
      <c r="M1222" s="83"/>
      <c r="N1222" s="83"/>
      <c r="O1222" s="82"/>
      <c r="P1222" s="82"/>
    </row>
    <row r="1223" spans="12:16" x14ac:dyDescent="0.25">
      <c r="L1223" s="82"/>
      <c r="M1223" s="83"/>
      <c r="N1223" s="83"/>
      <c r="O1223" s="82"/>
      <c r="P1223" s="82"/>
    </row>
    <row r="1224" spans="12:16" x14ac:dyDescent="0.25">
      <c r="L1224" s="82"/>
      <c r="M1224" s="83"/>
      <c r="N1224" s="83"/>
      <c r="O1224" s="82"/>
      <c r="P1224" s="82"/>
    </row>
    <row r="1225" spans="12:16" x14ac:dyDescent="0.25">
      <c r="L1225" s="82"/>
      <c r="M1225" s="83"/>
      <c r="N1225" s="83"/>
      <c r="O1225" s="82"/>
      <c r="P1225" s="82"/>
    </row>
    <row r="1226" spans="12:16" x14ac:dyDescent="0.25">
      <c r="L1226" s="82"/>
      <c r="M1226" s="83"/>
      <c r="N1226" s="83"/>
      <c r="O1226" s="82"/>
      <c r="P1226" s="82"/>
    </row>
    <row r="1227" spans="12:16" x14ac:dyDescent="0.25">
      <c r="L1227" s="82"/>
      <c r="M1227" s="83"/>
      <c r="N1227" s="83"/>
      <c r="O1227" s="82"/>
      <c r="P1227" s="82"/>
    </row>
    <row r="1228" spans="12:16" x14ac:dyDescent="0.25">
      <c r="L1228" s="82"/>
      <c r="M1228" s="83"/>
      <c r="N1228" s="83"/>
      <c r="O1228" s="82"/>
      <c r="P1228" s="82"/>
    </row>
    <row r="1229" spans="12:16" x14ac:dyDescent="0.25">
      <c r="L1229" s="82"/>
      <c r="M1229" s="83"/>
      <c r="N1229" s="83"/>
      <c r="O1229" s="82"/>
      <c r="P1229" s="82"/>
    </row>
    <row r="1230" spans="12:16" x14ac:dyDescent="0.25">
      <c r="L1230" s="82"/>
      <c r="M1230" s="83"/>
      <c r="N1230" s="83"/>
      <c r="O1230" s="82"/>
      <c r="P1230" s="82"/>
    </row>
    <row r="1231" spans="12:16" x14ac:dyDescent="0.25">
      <c r="L1231" s="82"/>
      <c r="M1231" s="83"/>
      <c r="N1231" s="83"/>
      <c r="O1231" s="82"/>
      <c r="P1231" s="82"/>
    </row>
    <row r="1232" spans="12:16" x14ac:dyDescent="0.25">
      <c r="L1232" s="82"/>
      <c r="M1232" s="83"/>
      <c r="N1232" s="83"/>
      <c r="O1232" s="82"/>
      <c r="P1232" s="82"/>
    </row>
    <row r="1233" spans="12:16" x14ac:dyDescent="0.25">
      <c r="L1233" s="82"/>
      <c r="M1233" s="83"/>
      <c r="N1233" s="83"/>
      <c r="O1233" s="82"/>
      <c r="P1233" s="82"/>
    </row>
    <row r="1234" spans="12:16" x14ac:dyDescent="0.25">
      <c r="L1234" s="82"/>
      <c r="M1234" s="83"/>
      <c r="N1234" s="83"/>
      <c r="O1234" s="82"/>
      <c r="P1234" s="82"/>
    </row>
    <row r="1235" spans="12:16" x14ac:dyDescent="0.25">
      <c r="L1235" s="82"/>
      <c r="M1235" s="83"/>
      <c r="N1235" s="83"/>
      <c r="O1235" s="82"/>
      <c r="P1235" s="82"/>
    </row>
    <row r="1236" spans="12:16" x14ac:dyDescent="0.25">
      <c r="L1236" s="82"/>
      <c r="M1236" s="83"/>
      <c r="N1236" s="83"/>
      <c r="O1236" s="82"/>
      <c r="P1236" s="82"/>
    </row>
    <row r="1237" spans="12:16" x14ac:dyDescent="0.25">
      <c r="L1237" s="82"/>
      <c r="M1237" s="83"/>
      <c r="N1237" s="83"/>
      <c r="O1237" s="82"/>
      <c r="P1237" s="82"/>
    </row>
    <row r="1238" spans="12:16" x14ac:dyDescent="0.25">
      <c r="L1238" s="82"/>
      <c r="M1238" s="83"/>
      <c r="N1238" s="83"/>
      <c r="O1238" s="82"/>
      <c r="P1238" s="82"/>
    </row>
    <row r="1239" spans="12:16" x14ac:dyDescent="0.25">
      <c r="L1239" s="82"/>
      <c r="M1239" s="83"/>
      <c r="N1239" s="83"/>
      <c r="O1239" s="82"/>
      <c r="P1239" s="82"/>
    </row>
    <row r="1240" spans="12:16" x14ac:dyDescent="0.25">
      <c r="L1240" s="82"/>
      <c r="M1240" s="83"/>
      <c r="N1240" s="83"/>
      <c r="O1240" s="82"/>
      <c r="P1240" s="82"/>
    </row>
    <row r="1241" spans="12:16" x14ac:dyDescent="0.25">
      <c r="L1241" s="82"/>
      <c r="M1241" s="83"/>
      <c r="N1241" s="83"/>
      <c r="O1241" s="82"/>
      <c r="P1241" s="82"/>
    </row>
    <row r="1242" spans="12:16" x14ac:dyDescent="0.25">
      <c r="L1242" s="82"/>
      <c r="M1242" s="83"/>
      <c r="N1242" s="83"/>
      <c r="O1242" s="82"/>
      <c r="P1242" s="82"/>
    </row>
    <row r="1243" spans="12:16" x14ac:dyDescent="0.25">
      <c r="L1243" s="82"/>
      <c r="M1243" s="83"/>
      <c r="N1243" s="83"/>
      <c r="O1243" s="82"/>
      <c r="P1243" s="82"/>
    </row>
    <row r="1244" spans="12:16" x14ac:dyDescent="0.25">
      <c r="L1244" s="82"/>
      <c r="M1244" s="83"/>
      <c r="N1244" s="83"/>
      <c r="O1244" s="82"/>
      <c r="P1244" s="82"/>
    </row>
    <row r="1245" spans="12:16" x14ac:dyDescent="0.25">
      <c r="L1245" s="82"/>
      <c r="M1245" s="83"/>
      <c r="N1245" s="83"/>
      <c r="O1245" s="82"/>
      <c r="P1245" s="82"/>
    </row>
    <row r="1246" spans="12:16" x14ac:dyDescent="0.25">
      <c r="L1246" s="82"/>
      <c r="M1246" s="83"/>
      <c r="N1246" s="83"/>
      <c r="O1246" s="82"/>
      <c r="P1246" s="82"/>
    </row>
    <row r="1247" spans="12:16" x14ac:dyDescent="0.25">
      <c r="L1247" s="82"/>
      <c r="M1247" s="83"/>
      <c r="N1247" s="83"/>
      <c r="O1247" s="82"/>
      <c r="P1247" s="82"/>
    </row>
    <row r="1248" spans="12:16" x14ac:dyDescent="0.25">
      <c r="L1248" s="82"/>
      <c r="M1248" s="83"/>
      <c r="N1248" s="83"/>
      <c r="O1248" s="82"/>
      <c r="P1248" s="82"/>
    </row>
    <row r="1249" spans="12:16" x14ac:dyDescent="0.25">
      <c r="L1249" s="82"/>
      <c r="M1249" s="83"/>
      <c r="N1249" s="83"/>
      <c r="O1249" s="82"/>
      <c r="P1249" s="82"/>
    </row>
    <row r="1250" spans="12:16" x14ac:dyDescent="0.25">
      <c r="L1250" s="82"/>
      <c r="M1250" s="83"/>
      <c r="N1250" s="83"/>
      <c r="O1250" s="82"/>
      <c r="P1250" s="82"/>
    </row>
    <row r="1251" spans="12:16" x14ac:dyDescent="0.25">
      <c r="L1251" s="82"/>
      <c r="M1251" s="83"/>
      <c r="N1251" s="83"/>
      <c r="O1251" s="82"/>
      <c r="P1251" s="82"/>
    </row>
    <row r="1252" spans="12:16" x14ac:dyDescent="0.25">
      <c r="L1252" s="82"/>
      <c r="M1252" s="83"/>
      <c r="N1252" s="83"/>
      <c r="O1252" s="82"/>
      <c r="P1252" s="82"/>
    </row>
    <row r="1253" spans="12:16" x14ac:dyDescent="0.25">
      <c r="L1253" s="82"/>
      <c r="M1253" s="83"/>
      <c r="N1253" s="83"/>
      <c r="O1253" s="82"/>
      <c r="P1253" s="82"/>
    </row>
    <row r="1254" spans="12:16" x14ac:dyDescent="0.25">
      <c r="L1254" s="82"/>
      <c r="M1254" s="83"/>
      <c r="N1254" s="83"/>
      <c r="O1254" s="82"/>
      <c r="P1254" s="82"/>
    </row>
    <row r="1255" spans="12:16" x14ac:dyDescent="0.25">
      <c r="L1255" s="82"/>
      <c r="M1255" s="83"/>
      <c r="N1255" s="83"/>
      <c r="O1255" s="82"/>
      <c r="P1255" s="82"/>
    </row>
    <row r="1256" spans="12:16" x14ac:dyDescent="0.25">
      <c r="L1256" s="82"/>
      <c r="M1256" s="83"/>
      <c r="N1256" s="83"/>
      <c r="O1256" s="82"/>
      <c r="P1256" s="82"/>
    </row>
    <row r="1257" spans="12:16" x14ac:dyDescent="0.25">
      <c r="L1257" s="82"/>
      <c r="M1257" s="83"/>
      <c r="N1257" s="83"/>
      <c r="O1257" s="82"/>
      <c r="P1257" s="82"/>
    </row>
    <row r="1258" spans="12:16" x14ac:dyDescent="0.25">
      <c r="L1258" s="82"/>
      <c r="M1258" s="83"/>
      <c r="N1258" s="83"/>
      <c r="O1258" s="82"/>
      <c r="P1258" s="82"/>
    </row>
    <row r="1259" spans="12:16" x14ac:dyDescent="0.25">
      <c r="L1259" s="82"/>
      <c r="M1259" s="83"/>
      <c r="N1259" s="83"/>
      <c r="O1259" s="82"/>
      <c r="P1259" s="82"/>
    </row>
    <row r="1260" spans="12:16" x14ac:dyDescent="0.25">
      <c r="L1260" s="82"/>
      <c r="M1260" s="83"/>
      <c r="N1260" s="83"/>
      <c r="O1260" s="82"/>
      <c r="P1260" s="82"/>
    </row>
    <row r="1261" spans="12:16" x14ac:dyDescent="0.25">
      <c r="L1261" s="82"/>
      <c r="M1261" s="83"/>
      <c r="N1261" s="83"/>
      <c r="O1261" s="82"/>
      <c r="P1261" s="82"/>
    </row>
    <row r="1262" spans="12:16" x14ac:dyDescent="0.25">
      <c r="L1262" s="82"/>
      <c r="M1262" s="83"/>
      <c r="N1262" s="83"/>
      <c r="O1262" s="82"/>
      <c r="P1262" s="82"/>
    </row>
    <row r="1263" spans="12:16" x14ac:dyDescent="0.25">
      <c r="L1263" s="82"/>
      <c r="M1263" s="83"/>
      <c r="N1263" s="83"/>
      <c r="O1263" s="82"/>
      <c r="P1263" s="82"/>
    </row>
    <row r="1264" spans="12:16" x14ac:dyDescent="0.25">
      <c r="L1264" s="82"/>
      <c r="M1264" s="83"/>
      <c r="N1264" s="83"/>
      <c r="O1264" s="82"/>
      <c r="P1264" s="82"/>
    </row>
    <row r="1265" spans="12:16" x14ac:dyDescent="0.25">
      <c r="L1265" s="82"/>
      <c r="M1265" s="83"/>
      <c r="N1265" s="83"/>
      <c r="O1265" s="82"/>
      <c r="P1265" s="82"/>
    </row>
    <row r="1266" spans="12:16" x14ac:dyDescent="0.25">
      <c r="L1266" s="82"/>
      <c r="M1266" s="83"/>
      <c r="N1266" s="83"/>
      <c r="O1266" s="82"/>
      <c r="P1266" s="82"/>
    </row>
    <row r="1267" spans="12:16" x14ac:dyDescent="0.25">
      <c r="L1267" s="82"/>
      <c r="M1267" s="83"/>
      <c r="N1267" s="83"/>
      <c r="O1267" s="82"/>
      <c r="P1267" s="82"/>
    </row>
    <row r="1268" spans="12:16" x14ac:dyDescent="0.25">
      <c r="L1268" s="82"/>
      <c r="M1268" s="83"/>
      <c r="N1268" s="83"/>
      <c r="O1268" s="82"/>
      <c r="P1268" s="82"/>
    </row>
    <row r="1269" spans="12:16" x14ac:dyDescent="0.25">
      <c r="L1269" s="82"/>
      <c r="M1269" s="83"/>
      <c r="N1269" s="83"/>
      <c r="O1269" s="82"/>
      <c r="P1269" s="82"/>
    </row>
    <row r="1270" spans="12:16" x14ac:dyDescent="0.25">
      <c r="L1270" s="82"/>
      <c r="M1270" s="83"/>
      <c r="N1270" s="83"/>
      <c r="O1270" s="82"/>
      <c r="P1270" s="82"/>
    </row>
    <row r="1271" spans="12:16" x14ac:dyDescent="0.25">
      <c r="L1271" s="82"/>
      <c r="M1271" s="83"/>
      <c r="N1271" s="83"/>
      <c r="O1271" s="82"/>
      <c r="P1271" s="82"/>
    </row>
    <row r="1272" spans="12:16" x14ac:dyDescent="0.25">
      <c r="L1272" s="82"/>
      <c r="M1272" s="83"/>
      <c r="N1272" s="83"/>
      <c r="O1272" s="82"/>
      <c r="P1272" s="82"/>
    </row>
    <row r="1273" spans="12:16" x14ac:dyDescent="0.25">
      <c r="L1273" s="82"/>
      <c r="M1273" s="83"/>
      <c r="N1273" s="83"/>
      <c r="O1273" s="82"/>
      <c r="P1273" s="82"/>
    </row>
    <row r="1274" spans="12:16" x14ac:dyDescent="0.25">
      <c r="L1274" s="82"/>
      <c r="M1274" s="83"/>
      <c r="N1274" s="83"/>
      <c r="O1274" s="82"/>
      <c r="P1274" s="82"/>
    </row>
    <row r="1275" spans="12:16" x14ac:dyDescent="0.25">
      <c r="L1275" s="82"/>
      <c r="M1275" s="83"/>
      <c r="N1275" s="83"/>
      <c r="O1275" s="82"/>
      <c r="P1275" s="82"/>
    </row>
    <row r="1276" spans="12:16" x14ac:dyDescent="0.25">
      <c r="L1276" s="82"/>
      <c r="M1276" s="83"/>
      <c r="N1276" s="83"/>
      <c r="O1276" s="82"/>
      <c r="P1276" s="82"/>
    </row>
    <row r="1277" spans="12:16" x14ac:dyDescent="0.25">
      <c r="L1277" s="82"/>
      <c r="M1277" s="83"/>
      <c r="N1277" s="83"/>
      <c r="O1277" s="82"/>
      <c r="P1277" s="82"/>
    </row>
    <row r="1278" spans="12:16" x14ac:dyDescent="0.25">
      <c r="L1278" s="82"/>
      <c r="M1278" s="83"/>
      <c r="N1278" s="83"/>
      <c r="O1278" s="82"/>
      <c r="P1278" s="82"/>
    </row>
    <row r="1279" spans="12:16" x14ac:dyDescent="0.25">
      <c r="L1279" s="82"/>
      <c r="M1279" s="83"/>
      <c r="N1279" s="83"/>
      <c r="O1279" s="82"/>
      <c r="P1279" s="82"/>
    </row>
    <row r="1280" spans="12:16" x14ac:dyDescent="0.25">
      <c r="L1280" s="82"/>
      <c r="M1280" s="83"/>
      <c r="N1280" s="83"/>
      <c r="O1280" s="82"/>
      <c r="P1280" s="82"/>
    </row>
    <row r="1281" spans="12:16" x14ac:dyDescent="0.25">
      <c r="L1281" s="82"/>
      <c r="M1281" s="83"/>
      <c r="N1281" s="83"/>
      <c r="O1281" s="82"/>
      <c r="P1281" s="82"/>
    </row>
    <row r="1282" spans="12:16" x14ac:dyDescent="0.25">
      <c r="L1282" s="82"/>
      <c r="M1282" s="83"/>
      <c r="N1282" s="83"/>
      <c r="O1282" s="82"/>
      <c r="P1282" s="82"/>
    </row>
    <row r="1283" spans="12:16" x14ac:dyDescent="0.25">
      <c r="L1283" s="82"/>
      <c r="M1283" s="83"/>
      <c r="N1283" s="83"/>
      <c r="O1283" s="82"/>
      <c r="P1283" s="82"/>
    </row>
    <row r="1284" spans="12:16" x14ac:dyDescent="0.25">
      <c r="L1284" s="82"/>
      <c r="M1284" s="83"/>
      <c r="N1284" s="83"/>
      <c r="O1284" s="82"/>
      <c r="P1284" s="82"/>
    </row>
    <row r="1285" spans="12:16" x14ac:dyDescent="0.25">
      <c r="L1285" s="82"/>
      <c r="M1285" s="83"/>
      <c r="N1285" s="83"/>
      <c r="O1285" s="82"/>
      <c r="P1285" s="82"/>
    </row>
    <row r="1286" spans="12:16" x14ac:dyDescent="0.25">
      <c r="L1286" s="82"/>
      <c r="M1286" s="83"/>
      <c r="N1286" s="83"/>
      <c r="O1286" s="82"/>
      <c r="P1286" s="82"/>
    </row>
    <row r="1287" spans="12:16" x14ac:dyDescent="0.25">
      <c r="L1287" s="82"/>
      <c r="M1287" s="83"/>
      <c r="N1287" s="83"/>
      <c r="O1287" s="82"/>
      <c r="P1287" s="82"/>
    </row>
    <row r="1288" spans="12:16" x14ac:dyDescent="0.25">
      <c r="L1288" s="82"/>
      <c r="M1288" s="83"/>
      <c r="N1288" s="83"/>
      <c r="O1288" s="82"/>
      <c r="P1288" s="82"/>
    </row>
    <row r="1289" spans="12:16" x14ac:dyDescent="0.25">
      <c r="L1289" s="82"/>
      <c r="M1289" s="83"/>
      <c r="N1289" s="83"/>
      <c r="O1289" s="82"/>
      <c r="P1289" s="82"/>
    </row>
    <row r="1290" spans="12:16" x14ac:dyDescent="0.25">
      <c r="L1290" s="82"/>
      <c r="M1290" s="83"/>
      <c r="N1290" s="83"/>
      <c r="O1290" s="82"/>
      <c r="P1290" s="82"/>
    </row>
    <row r="1291" spans="12:16" x14ac:dyDescent="0.25">
      <c r="L1291" s="82"/>
      <c r="M1291" s="83"/>
      <c r="N1291" s="83"/>
      <c r="O1291" s="82"/>
      <c r="P1291" s="82"/>
    </row>
    <row r="1292" spans="12:16" x14ac:dyDescent="0.25">
      <c r="L1292" s="82"/>
      <c r="M1292" s="83"/>
      <c r="N1292" s="83"/>
      <c r="O1292" s="82"/>
      <c r="P1292" s="82"/>
    </row>
    <row r="1293" spans="12:16" x14ac:dyDescent="0.25">
      <c r="L1293" s="82"/>
      <c r="M1293" s="83"/>
      <c r="N1293" s="83"/>
      <c r="O1293" s="82"/>
      <c r="P1293" s="82"/>
    </row>
    <row r="1294" spans="12:16" x14ac:dyDescent="0.25">
      <c r="L1294" s="82"/>
      <c r="M1294" s="83"/>
      <c r="N1294" s="83"/>
      <c r="O1294" s="82"/>
      <c r="P1294" s="82"/>
    </row>
    <row r="1295" spans="12:16" x14ac:dyDescent="0.25">
      <c r="L1295" s="82"/>
      <c r="M1295" s="83"/>
      <c r="N1295" s="83"/>
      <c r="O1295" s="82"/>
      <c r="P1295" s="82"/>
    </row>
    <row r="1296" spans="12:16" x14ac:dyDescent="0.25">
      <c r="L1296" s="82"/>
      <c r="M1296" s="83"/>
      <c r="N1296" s="83"/>
      <c r="O1296" s="82"/>
      <c r="P1296" s="82"/>
    </row>
    <row r="1297" spans="12:16" x14ac:dyDescent="0.25">
      <c r="L1297" s="82"/>
      <c r="M1297" s="83"/>
      <c r="N1297" s="83"/>
      <c r="O1297" s="82"/>
      <c r="P1297" s="82"/>
    </row>
    <row r="1298" spans="12:16" x14ac:dyDescent="0.25">
      <c r="L1298" s="82"/>
      <c r="M1298" s="83"/>
      <c r="N1298" s="83"/>
      <c r="O1298" s="82"/>
      <c r="P1298" s="82"/>
    </row>
    <row r="1299" spans="12:16" x14ac:dyDescent="0.25">
      <c r="L1299" s="82"/>
      <c r="M1299" s="83"/>
      <c r="N1299" s="83"/>
      <c r="O1299" s="82"/>
      <c r="P1299" s="82"/>
    </row>
    <row r="1300" spans="12:16" x14ac:dyDescent="0.25">
      <c r="L1300" s="82"/>
      <c r="M1300" s="83"/>
      <c r="N1300" s="83"/>
      <c r="O1300" s="82"/>
      <c r="P1300" s="82"/>
    </row>
    <row r="1301" spans="12:16" x14ac:dyDescent="0.25">
      <c r="L1301" s="82"/>
      <c r="M1301" s="83"/>
      <c r="N1301" s="83"/>
      <c r="O1301" s="82"/>
      <c r="P1301" s="82"/>
    </row>
    <row r="1302" spans="12:16" x14ac:dyDescent="0.25">
      <c r="L1302" s="82"/>
      <c r="M1302" s="83"/>
      <c r="N1302" s="83"/>
      <c r="O1302" s="82"/>
      <c r="P1302" s="82"/>
    </row>
    <row r="1303" spans="12:16" x14ac:dyDescent="0.25">
      <c r="L1303" s="82"/>
      <c r="M1303" s="83"/>
      <c r="N1303" s="83"/>
      <c r="O1303" s="82"/>
      <c r="P1303" s="82"/>
    </row>
    <row r="1304" spans="12:16" x14ac:dyDescent="0.25">
      <c r="L1304" s="82"/>
      <c r="M1304" s="83"/>
      <c r="N1304" s="83"/>
      <c r="O1304" s="82"/>
      <c r="P1304" s="82"/>
    </row>
    <row r="1305" spans="12:16" x14ac:dyDescent="0.25">
      <c r="L1305" s="82"/>
      <c r="M1305" s="83"/>
      <c r="N1305" s="83"/>
      <c r="O1305" s="82"/>
      <c r="P1305" s="82"/>
    </row>
    <row r="1306" spans="12:16" x14ac:dyDescent="0.25">
      <c r="L1306" s="82"/>
      <c r="M1306" s="83"/>
      <c r="N1306" s="83"/>
      <c r="O1306" s="82"/>
      <c r="P1306" s="82"/>
    </row>
    <row r="1307" spans="12:16" x14ac:dyDescent="0.25">
      <c r="L1307" s="82"/>
      <c r="M1307" s="83"/>
      <c r="N1307" s="83"/>
      <c r="O1307" s="82"/>
      <c r="P1307" s="82"/>
    </row>
    <row r="1308" spans="12:16" x14ac:dyDescent="0.25">
      <c r="L1308" s="82"/>
      <c r="M1308" s="83"/>
      <c r="N1308" s="83"/>
      <c r="O1308" s="82"/>
      <c r="P1308" s="82"/>
    </row>
    <row r="1309" spans="12:16" x14ac:dyDescent="0.25">
      <c r="L1309" s="82"/>
      <c r="M1309" s="83"/>
      <c r="N1309" s="83"/>
      <c r="O1309" s="82"/>
      <c r="P1309" s="82"/>
    </row>
    <row r="1310" spans="12:16" x14ac:dyDescent="0.25">
      <c r="L1310" s="82"/>
      <c r="M1310" s="83"/>
      <c r="N1310" s="83"/>
      <c r="O1310" s="82"/>
      <c r="P1310" s="82"/>
    </row>
    <row r="1311" spans="12:16" x14ac:dyDescent="0.25">
      <c r="L1311" s="82"/>
      <c r="M1311" s="83"/>
      <c r="N1311" s="83"/>
      <c r="O1311" s="82"/>
      <c r="P1311" s="82"/>
    </row>
    <row r="1312" spans="12:16" x14ac:dyDescent="0.25">
      <c r="L1312" s="82"/>
      <c r="M1312" s="83"/>
      <c r="N1312" s="83"/>
      <c r="O1312" s="82"/>
      <c r="P1312" s="82"/>
    </row>
    <row r="1313" spans="12:16" x14ac:dyDescent="0.25">
      <c r="L1313" s="82"/>
      <c r="M1313" s="83"/>
      <c r="N1313" s="83"/>
      <c r="O1313" s="82"/>
      <c r="P1313" s="82"/>
    </row>
    <row r="1314" spans="12:16" x14ac:dyDescent="0.25">
      <c r="L1314" s="82"/>
      <c r="M1314" s="83"/>
      <c r="N1314" s="83"/>
      <c r="O1314" s="82"/>
      <c r="P1314" s="82"/>
    </row>
    <row r="1315" spans="12:16" x14ac:dyDescent="0.25">
      <c r="L1315" s="82"/>
      <c r="M1315" s="83"/>
      <c r="N1315" s="83"/>
      <c r="O1315" s="82"/>
      <c r="P1315" s="82"/>
    </row>
    <row r="1316" spans="12:16" x14ac:dyDescent="0.25">
      <c r="L1316" s="82"/>
      <c r="M1316" s="83"/>
      <c r="N1316" s="83"/>
      <c r="O1316" s="82"/>
      <c r="P1316" s="82"/>
    </row>
    <row r="1317" spans="12:16" x14ac:dyDescent="0.25">
      <c r="L1317" s="82"/>
      <c r="M1317" s="83"/>
      <c r="N1317" s="83"/>
      <c r="O1317" s="82"/>
      <c r="P1317" s="82"/>
    </row>
    <row r="1318" spans="12:16" x14ac:dyDescent="0.25">
      <c r="L1318" s="82"/>
      <c r="M1318" s="83"/>
      <c r="N1318" s="83"/>
      <c r="O1318" s="82"/>
      <c r="P1318" s="82"/>
    </row>
    <row r="1319" spans="12:16" x14ac:dyDescent="0.25">
      <c r="L1319" s="82"/>
      <c r="M1319" s="83"/>
      <c r="N1319" s="83"/>
      <c r="O1319" s="82"/>
      <c r="P1319" s="82"/>
    </row>
    <row r="1320" spans="12:16" x14ac:dyDescent="0.25">
      <c r="L1320" s="82"/>
      <c r="M1320" s="83"/>
      <c r="N1320" s="83"/>
      <c r="O1320" s="82"/>
      <c r="P1320" s="82"/>
    </row>
    <row r="1321" spans="12:16" x14ac:dyDescent="0.25">
      <c r="L1321" s="82"/>
      <c r="M1321" s="83"/>
      <c r="N1321" s="83"/>
      <c r="O1321" s="82"/>
      <c r="P1321" s="82"/>
    </row>
    <row r="1322" spans="12:16" x14ac:dyDescent="0.25">
      <c r="L1322" s="82"/>
      <c r="M1322" s="83"/>
      <c r="N1322" s="83"/>
      <c r="O1322" s="82"/>
      <c r="P1322" s="82"/>
    </row>
    <row r="1323" spans="12:16" x14ac:dyDescent="0.25">
      <c r="L1323" s="82"/>
      <c r="M1323" s="83"/>
      <c r="N1323" s="83"/>
      <c r="O1323" s="82"/>
      <c r="P1323" s="82"/>
    </row>
    <row r="1324" spans="12:16" x14ac:dyDescent="0.25">
      <c r="L1324" s="82"/>
      <c r="M1324" s="83"/>
      <c r="N1324" s="83"/>
      <c r="O1324" s="82"/>
      <c r="P1324" s="82"/>
    </row>
    <row r="1325" spans="12:16" x14ac:dyDescent="0.25">
      <c r="L1325" s="82"/>
      <c r="M1325" s="83"/>
      <c r="N1325" s="83"/>
      <c r="O1325" s="82"/>
      <c r="P1325" s="82"/>
    </row>
    <row r="1326" spans="12:16" x14ac:dyDescent="0.25">
      <c r="L1326" s="82"/>
      <c r="M1326" s="83"/>
      <c r="N1326" s="83"/>
      <c r="O1326" s="82"/>
      <c r="P1326" s="82"/>
    </row>
    <row r="1327" spans="12:16" x14ac:dyDescent="0.25">
      <c r="L1327" s="82"/>
      <c r="M1327" s="83"/>
      <c r="N1327" s="83"/>
      <c r="O1327" s="82"/>
      <c r="P1327" s="82"/>
    </row>
    <row r="1328" spans="12:16" x14ac:dyDescent="0.25">
      <c r="L1328" s="82"/>
      <c r="M1328" s="83"/>
      <c r="N1328" s="83"/>
      <c r="O1328" s="82"/>
      <c r="P1328" s="82"/>
    </row>
    <row r="1329" spans="12:16" x14ac:dyDescent="0.25">
      <c r="L1329" s="82"/>
      <c r="M1329" s="83"/>
      <c r="N1329" s="83"/>
      <c r="O1329" s="82"/>
      <c r="P1329" s="82"/>
    </row>
    <row r="1330" spans="12:16" x14ac:dyDescent="0.25">
      <c r="L1330" s="82"/>
      <c r="M1330" s="83"/>
      <c r="N1330" s="83"/>
      <c r="O1330" s="82"/>
      <c r="P1330" s="82"/>
    </row>
    <row r="1331" spans="12:16" x14ac:dyDescent="0.25">
      <c r="L1331" s="82"/>
      <c r="M1331" s="83"/>
      <c r="N1331" s="83"/>
      <c r="O1331" s="82"/>
      <c r="P1331" s="82"/>
    </row>
    <row r="1332" spans="12:16" x14ac:dyDescent="0.25">
      <c r="L1332" s="82"/>
      <c r="M1332" s="83"/>
      <c r="N1332" s="83"/>
      <c r="O1332" s="82"/>
      <c r="P1332" s="82"/>
    </row>
    <row r="1333" spans="12:16" x14ac:dyDescent="0.25">
      <c r="L1333" s="82"/>
      <c r="M1333" s="83"/>
      <c r="N1333" s="83"/>
      <c r="O1333" s="82"/>
      <c r="P1333" s="82"/>
    </row>
    <row r="1334" spans="12:16" x14ac:dyDescent="0.25">
      <c r="L1334" s="82"/>
      <c r="M1334" s="83"/>
      <c r="N1334" s="83"/>
      <c r="O1334" s="82"/>
      <c r="P1334" s="82"/>
    </row>
    <row r="1335" spans="12:16" x14ac:dyDescent="0.25">
      <c r="L1335" s="82"/>
      <c r="M1335" s="83"/>
      <c r="N1335" s="83"/>
      <c r="O1335" s="82"/>
      <c r="P1335" s="82"/>
    </row>
    <row r="1336" spans="12:16" x14ac:dyDescent="0.25">
      <c r="L1336" s="82"/>
      <c r="M1336" s="83"/>
      <c r="N1336" s="83"/>
      <c r="O1336" s="82"/>
      <c r="P1336" s="82"/>
    </row>
    <row r="1337" spans="12:16" x14ac:dyDescent="0.25">
      <c r="L1337" s="82"/>
      <c r="M1337" s="83"/>
      <c r="N1337" s="83"/>
      <c r="O1337" s="82"/>
      <c r="P1337" s="82"/>
    </row>
    <row r="1338" spans="12:16" x14ac:dyDescent="0.25">
      <c r="L1338" s="82"/>
      <c r="M1338" s="83"/>
      <c r="N1338" s="83"/>
      <c r="O1338" s="82"/>
      <c r="P1338" s="82"/>
    </row>
    <row r="1339" spans="12:16" x14ac:dyDescent="0.25">
      <c r="L1339" s="82"/>
      <c r="M1339" s="83"/>
      <c r="N1339" s="83"/>
      <c r="O1339" s="82"/>
      <c r="P1339" s="82"/>
    </row>
    <row r="1340" spans="12:16" x14ac:dyDescent="0.25">
      <c r="L1340" s="82"/>
      <c r="M1340" s="83"/>
      <c r="N1340" s="83"/>
      <c r="O1340" s="82"/>
      <c r="P1340" s="82"/>
    </row>
    <row r="1341" spans="12:16" x14ac:dyDescent="0.25">
      <c r="L1341" s="82"/>
      <c r="M1341" s="83"/>
      <c r="N1341" s="83"/>
      <c r="O1341" s="82"/>
      <c r="P1341" s="82"/>
    </row>
    <row r="1342" spans="12:16" x14ac:dyDescent="0.25">
      <c r="L1342" s="82"/>
      <c r="M1342" s="83"/>
      <c r="N1342" s="83"/>
      <c r="O1342" s="82"/>
      <c r="P1342" s="82"/>
    </row>
    <row r="1343" spans="12:16" x14ac:dyDescent="0.25">
      <c r="L1343" s="82"/>
      <c r="M1343" s="83"/>
      <c r="N1343" s="83"/>
      <c r="O1343" s="82"/>
      <c r="P1343" s="82"/>
    </row>
    <row r="1344" spans="12:16" x14ac:dyDescent="0.25">
      <c r="L1344" s="82"/>
      <c r="M1344" s="83"/>
      <c r="N1344" s="83"/>
      <c r="O1344" s="82"/>
      <c r="P1344" s="82"/>
    </row>
    <row r="1345" spans="12:16" x14ac:dyDescent="0.25">
      <c r="L1345" s="82"/>
      <c r="M1345" s="83"/>
      <c r="N1345" s="83"/>
      <c r="O1345" s="82"/>
      <c r="P1345" s="82"/>
    </row>
    <row r="1346" spans="12:16" x14ac:dyDescent="0.25">
      <c r="L1346" s="82"/>
      <c r="M1346" s="83"/>
      <c r="N1346" s="83"/>
      <c r="O1346" s="82"/>
      <c r="P1346" s="82"/>
    </row>
    <row r="1347" spans="12:16" x14ac:dyDescent="0.25">
      <c r="L1347" s="82"/>
      <c r="M1347" s="83"/>
      <c r="N1347" s="83"/>
      <c r="O1347" s="82"/>
      <c r="P1347" s="82"/>
    </row>
    <row r="1348" spans="12:16" x14ac:dyDescent="0.25">
      <c r="L1348" s="82"/>
      <c r="M1348" s="83"/>
      <c r="N1348" s="83"/>
      <c r="O1348" s="82"/>
      <c r="P1348" s="82"/>
    </row>
    <row r="1349" spans="12:16" x14ac:dyDescent="0.25">
      <c r="L1349" s="82"/>
      <c r="M1349" s="83"/>
      <c r="N1349" s="83"/>
      <c r="O1349" s="82"/>
      <c r="P1349" s="82"/>
    </row>
    <row r="1350" spans="12:16" x14ac:dyDescent="0.25">
      <c r="L1350" s="82"/>
      <c r="M1350" s="83"/>
      <c r="N1350" s="83"/>
      <c r="O1350" s="82"/>
      <c r="P1350" s="82"/>
    </row>
    <row r="1351" spans="12:16" x14ac:dyDescent="0.25">
      <c r="L1351" s="82"/>
      <c r="M1351" s="83"/>
      <c r="N1351" s="83"/>
      <c r="O1351" s="82"/>
      <c r="P1351" s="82"/>
    </row>
    <row r="1352" spans="12:16" x14ac:dyDescent="0.25">
      <c r="L1352" s="82"/>
      <c r="M1352" s="83"/>
      <c r="N1352" s="83"/>
      <c r="O1352" s="82"/>
      <c r="P1352" s="82"/>
    </row>
    <row r="1353" spans="12:16" x14ac:dyDescent="0.25">
      <c r="L1353" s="82"/>
      <c r="M1353" s="83"/>
      <c r="N1353" s="83"/>
      <c r="O1353" s="82"/>
      <c r="P1353" s="82"/>
    </row>
    <row r="1354" spans="12:16" x14ac:dyDescent="0.25">
      <c r="L1354" s="82"/>
      <c r="M1354" s="83"/>
      <c r="N1354" s="83"/>
      <c r="O1354" s="82"/>
      <c r="P1354" s="82"/>
    </row>
    <row r="1355" spans="12:16" x14ac:dyDescent="0.25">
      <c r="L1355" s="82"/>
      <c r="M1355" s="83"/>
      <c r="N1355" s="83"/>
      <c r="O1355" s="82"/>
      <c r="P1355" s="82"/>
    </row>
    <row r="1356" spans="12:16" x14ac:dyDescent="0.25">
      <c r="L1356" s="82"/>
      <c r="M1356" s="83"/>
      <c r="N1356" s="83"/>
      <c r="O1356" s="82"/>
      <c r="P1356" s="82"/>
    </row>
    <row r="1357" spans="12:16" x14ac:dyDescent="0.25">
      <c r="L1357" s="82"/>
      <c r="M1357" s="83"/>
      <c r="N1357" s="83"/>
      <c r="O1357" s="82"/>
      <c r="P1357" s="82"/>
    </row>
    <row r="1358" spans="12:16" x14ac:dyDescent="0.25">
      <c r="L1358" s="82"/>
      <c r="M1358" s="83"/>
      <c r="N1358" s="83"/>
      <c r="O1358" s="82"/>
      <c r="P1358" s="82"/>
    </row>
    <row r="1359" spans="12:16" x14ac:dyDescent="0.25">
      <c r="L1359" s="82"/>
      <c r="M1359" s="83"/>
      <c r="N1359" s="83"/>
      <c r="O1359" s="82"/>
      <c r="P1359" s="82"/>
    </row>
    <row r="1360" spans="12:16" x14ac:dyDescent="0.25">
      <c r="L1360" s="82"/>
      <c r="M1360" s="83"/>
      <c r="N1360" s="83"/>
      <c r="O1360" s="82"/>
      <c r="P1360" s="82"/>
    </row>
    <row r="1361" spans="12:16" x14ac:dyDescent="0.25">
      <c r="L1361" s="82"/>
      <c r="M1361" s="83"/>
      <c r="N1361" s="83"/>
      <c r="O1361" s="82"/>
      <c r="P1361" s="82"/>
    </row>
    <row r="1362" spans="12:16" x14ac:dyDescent="0.25">
      <c r="L1362" s="82"/>
      <c r="M1362" s="83"/>
      <c r="N1362" s="83"/>
      <c r="O1362" s="82"/>
      <c r="P1362" s="82"/>
    </row>
    <row r="1363" spans="12:16" x14ac:dyDescent="0.25">
      <c r="L1363" s="82"/>
      <c r="M1363" s="83"/>
      <c r="N1363" s="83"/>
      <c r="O1363" s="82"/>
      <c r="P1363" s="82"/>
    </row>
    <row r="1364" spans="12:16" x14ac:dyDescent="0.25">
      <c r="L1364" s="82"/>
      <c r="M1364" s="83"/>
      <c r="N1364" s="83"/>
      <c r="O1364" s="82"/>
      <c r="P1364" s="82"/>
    </row>
    <row r="1365" spans="12:16" x14ac:dyDescent="0.25">
      <c r="L1365" s="82"/>
      <c r="M1365" s="83"/>
      <c r="N1365" s="83"/>
      <c r="O1365" s="82"/>
      <c r="P1365" s="82"/>
    </row>
    <row r="1366" spans="12:16" x14ac:dyDescent="0.25">
      <c r="L1366" s="82"/>
      <c r="M1366" s="83"/>
      <c r="N1366" s="83"/>
      <c r="O1366" s="82"/>
      <c r="P1366" s="82"/>
    </row>
    <row r="1367" spans="12:16" x14ac:dyDescent="0.25">
      <c r="L1367" s="82"/>
      <c r="M1367" s="83"/>
      <c r="N1367" s="83"/>
      <c r="O1367" s="82"/>
      <c r="P1367" s="82"/>
    </row>
    <row r="1368" spans="12:16" x14ac:dyDescent="0.25">
      <c r="L1368" s="82"/>
      <c r="M1368" s="83"/>
      <c r="N1368" s="83"/>
      <c r="O1368" s="82"/>
      <c r="P1368" s="82"/>
    </row>
    <row r="1369" spans="12:16" x14ac:dyDescent="0.25">
      <c r="L1369" s="82"/>
      <c r="M1369" s="83"/>
      <c r="N1369" s="83"/>
      <c r="O1369" s="82"/>
      <c r="P1369" s="82"/>
    </row>
    <row r="1370" spans="12:16" x14ac:dyDescent="0.25">
      <c r="L1370" s="82"/>
      <c r="M1370" s="83"/>
      <c r="N1370" s="83"/>
      <c r="O1370" s="82"/>
      <c r="P1370" s="82"/>
    </row>
    <row r="1371" spans="12:16" x14ac:dyDescent="0.25">
      <c r="L1371" s="82"/>
      <c r="M1371" s="83"/>
      <c r="N1371" s="83"/>
      <c r="O1371" s="82"/>
      <c r="P1371" s="82"/>
    </row>
    <row r="1372" spans="12:16" x14ac:dyDescent="0.25">
      <c r="L1372" s="82"/>
      <c r="M1372" s="83"/>
      <c r="N1372" s="83"/>
      <c r="O1372" s="82"/>
      <c r="P1372" s="82"/>
    </row>
    <row r="1373" spans="12:16" x14ac:dyDescent="0.25">
      <c r="L1373" s="82"/>
      <c r="M1373" s="83"/>
      <c r="N1373" s="83"/>
      <c r="O1373" s="82"/>
      <c r="P1373" s="82"/>
    </row>
    <row r="1374" spans="12:16" x14ac:dyDescent="0.25">
      <c r="L1374" s="82"/>
      <c r="M1374" s="83"/>
      <c r="N1374" s="83"/>
      <c r="O1374" s="82"/>
      <c r="P1374" s="82"/>
    </row>
    <row r="1375" spans="12:16" x14ac:dyDescent="0.25">
      <c r="L1375" s="82"/>
      <c r="M1375" s="83"/>
      <c r="N1375" s="83"/>
      <c r="O1375" s="82"/>
      <c r="P1375" s="82"/>
    </row>
    <row r="1376" spans="12:16" x14ac:dyDescent="0.25">
      <c r="L1376" s="82"/>
      <c r="M1376" s="83"/>
      <c r="N1376" s="83"/>
      <c r="O1376" s="82"/>
      <c r="P1376" s="82"/>
    </row>
    <row r="1377" spans="12:16" x14ac:dyDescent="0.25">
      <c r="L1377" s="82"/>
      <c r="M1377" s="83"/>
      <c r="N1377" s="83"/>
      <c r="O1377" s="82"/>
      <c r="P1377" s="82"/>
    </row>
    <row r="1378" spans="12:16" x14ac:dyDescent="0.25">
      <c r="L1378" s="82"/>
      <c r="M1378" s="83"/>
      <c r="N1378" s="83"/>
      <c r="O1378" s="82"/>
      <c r="P1378" s="82"/>
    </row>
    <row r="1379" spans="12:16" x14ac:dyDescent="0.25">
      <c r="L1379" s="82"/>
      <c r="M1379" s="83"/>
      <c r="N1379" s="83"/>
      <c r="O1379" s="82"/>
      <c r="P1379" s="82"/>
    </row>
    <row r="1380" spans="12:16" x14ac:dyDescent="0.25">
      <c r="L1380" s="82"/>
      <c r="M1380" s="83"/>
      <c r="N1380" s="83"/>
      <c r="O1380" s="82"/>
      <c r="P1380" s="82"/>
    </row>
    <row r="1381" spans="12:16" x14ac:dyDescent="0.25">
      <c r="L1381" s="82"/>
      <c r="M1381" s="83"/>
      <c r="N1381" s="83"/>
      <c r="O1381" s="82"/>
      <c r="P1381" s="82"/>
    </row>
    <row r="1382" spans="12:16" x14ac:dyDescent="0.25">
      <c r="L1382" s="82"/>
      <c r="M1382" s="83"/>
      <c r="N1382" s="83"/>
      <c r="O1382" s="82"/>
      <c r="P1382" s="82"/>
    </row>
    <row r="1383" spans="12:16" x14ac:dyDescent="0.25">
      <c r="L1383" s="82"/>
      <c r="M1383" s="83"/>
      <c r="N1383" s="83"/>
      <c r="O1383" s="82"/>
      <c r="P1383" s="82"/>
    </row>
    <row r="1384" spans="12:16" x14ac:dyDescent="0.25">
      <c r="L1384" s="82"/>
      <c r="M1384" s="83"/>
      <c r="N1384" s="83"/>
      <c r="O1384" s="82"/>
      <c r="P1384" s="82"/>
    </row>
    <row r="1385" spans="12:16" x14ac:dyDescent="0.25">
      <c r="L1385" s="82"/>
      <c r="M1385" s="83"/>
      <c r="N1385" s="83"/>
      <c r="O1385" s="82"/>
      <c r="P1385" s="82"/>
    </row>
    <row r="1386" spans="12:16" x14ac:dyDescent="0.25">
      <c r="L1386" s="82"/>
      <c r="M1386" s="83"/>
      <c r="N1386" s="83"/>
      <c r="O1386" s="82"/>
      <c r="P1386" s="82"/>
    </row>
    <row r="1387" spans="12:16" x14ac:dyDescent="0.25">
      <c r="L1387" s="82"/>
      <c r="M1387" s="83"/>
      <c r="N1387" s="83"/>
      <c r="O1387" s="82"/>
      <c r="P1387" s="82"/>
    </row>
    <row r="1388" spans="12:16" x14ac:dyDescent="0.25">
      <c r="L1388" s="82"/>
      <c r="M1388" s="83"/>
      <c r="N1388" s="83"/>
      <c r="O1388" s="82"/>
      <c r="P1388" s="82"/>
    </row>
    <row r="1389" spans="12:16" x14ac:dyDescent="0.25">
      <c r="L1389" s="82"/>
      <c r="M1389" s="83"/>
      <c r="N1389" s="83"/>
      <c r="O1389" s="82"/>
      <c r="P1389" s="82"/>
    </row>
    <row r="1390" spans="12:16" x14ac:dyDescent="0.25">
      <c r="L1390" s="82"/>
      <c r="M1390" s="83"/>
      <c r="N1390" s="83"/>
      <c r="O1390" s="82"/>
      <c r="P1390" s="82"/>
    </row>
    <row r="1391" spans="12:16" x14ac:dyDescent="0.25">
      <c r="L1391" s="82"/>
      <c r="M1391" s="83"/>
      <c r="N1391" s="83"/>
      <c r="O1391" s="82"/>
      <c r="P1391" s="82"/>
    </row>
    <row r="1392" spans="12:16" x14ac:dyDescent="0.25">
      <c r="L1392" s="82"/>
      <c r="M1392" s="83"/>
      <c r="N1392" s="83"/>
      <c r="O1392" s="82"/>
      <c r="P1392" s="82"/>
    </row>
    <row r="1393" spans="12:16" x14ac:dyDescent="0.25">
      <c r="L1393" s="82"/>
      <c r="M1393" s="83"/>
      <c r="N1393" s="83"/>
      <c r="O1393" s="82"/>
      <c r="P1393" s="82"/>
    </row>
    <row r="1394" spans="12:16" x14ac:dyDescent="0.25">
      <c r="L1394" s="82"/>
      <c r="M1394" s="83"/>
      <c r="N1394" s="83"/>
      <c r="O1394" s="82"/>
      <c r="P1394" s="82"/>
    </row>
    <row r="1395" spans="12:16" x14ac:dyDescent="0.25">
      <c r="L1395" s="82"/>
      <c r="M1395" s="83"/>
      <c r="N1395" s="83"/>
      <c r="O1395" s="82"/>
      <c r="P1395" s="82"/>
    </row>
    <row r="1396" spans="12:16" x14ac:dyDescent="0.25">
      <c r="L1396" s="82"/>
      <c r="M1396" s="83"/>
      <c r="N1396" s="83"/>
      <c r="O1396" s="82"/>
      <c r="P1396" s="82"/>
    </row>
    <row r="1397" spans="12:16" x14ac:dyDescent="0.25">
      <c r="L1397" s="82"/>
      <c r="M1397" s="83"/>
      <c r="N1397" s="83"/>
      <c r="O1397" s="82"/>
      <c r="P1397" s="82"/>
    </row>
    <row r="1398" spans="12:16" x14ac:dyDescent="0.25">
      <c r="L1398" s="82"/>
      <c r="M1398" s="83"/>
      <c r="N1398" s="83"/>
      <c r="O1398" s="82"/>
      <c r="P1398" s="82"/>
    </row>
    <row r="1399" spans="12:16" x14ac:dyDescent="0.25">
      <c r="L1399" s="82"/>
      <c r="M1399" s="83"/>
      <c r="N1399" s="83"/>
      <c r="O1399" s="82"/>
      <c r="P1399" s="82"/>
    </row>
    <row r="1400" spans="12:16" x14ac:dyDescent="0.25">
      <c r="L1400" s="82"/>
      <c r="M1400" s="83"/>
      <c r="N1400" s="83"/>
      <c r="O1400" s="82"/>
      <c r="P1400" s="82"/>
    </row>
    <row r="1401" spans="12:16" x14ac:dyDescent="0.25">
      <c r="L1401" s="82"/>
      <c r="M1401" s="83"/>
      <c r="N1401" s="83"/>
      <c r="O1401" s="82"/>
      <c r="P1401" s="82"/>
    </row>
    <row r="1402" spans="12:16" x14ac:dyDescent="0.25">
      <c r="L1402" s="82"/>
      <c r="M1402" s="83"/>
      <c r="N1402" s="83"/>
      <c r="O1402" s="82"/>
      <c r="P1402" s="82"/>
    </row>
    <row r="1403" spans="12:16" x14ac:dyDescent="0.25">
      <c r="L1403" s="82"/>
      <c r="M1403" s="83"/>
      <c r="N1403" s="83"/>
      <c r="O1403" s="82"/>
      <c r="P1403" s="82"/>
    </row>
    <row r="1404" spans="12:16" x14ac:dyDescent="0.25">
      <c r="L1404" s="82"/>
      <c r="M1404" s="83"/>
      <c r="N1404" s="83"/>
      <c r="O1404" s="82"/>
      <c r="P1404" s="82"/>
    </row>
    <row r="1405" spans="12:16" x14ac:dyDescent="0.25">
      <c r="L1405" s="82"/>
      <c r="M1405" s="83"/>
      <c r="N1405" s="83"/>
      <c r="O1405" s="82"/>
      <c r="P1405" s="82"/>
    </row>
    <row r="1406" spans="12:16" x14ac:dyDescent="0.25">
      <c r="L1406" s="82"/>
      <c r="M1406" s="83"/>
      <c r="N1406" s="83"/>
      <c r="O1406" s="82"/>
      <c r="P1406" s="82"/>
    </row>
    <row r="1407" spans="12:16" x14ac:dyDescent="0.25">
      <c r="L1407" s="82"/>
      <c r="M1407" s="83"/>
      <c r="N1407" s="83"/>
      <c r="O1407" s="82"/>
      <c r="P1407" s="82"/>
    </row>
    <row r="1408" spans="12:16" x14ac:dyDescent="0.25">
      <c r="L1408" s="82"/>
      <c r="M1408" s="83"/>
      <c r="N1408" s="83"/>
      <c r="O1408" s="82"/>
      <c r="P1408" s="82"/>
    </row>
    <row r="1409" spans="12:16" x14ac:dyDescent="0.25">
      <c r="L1409" s="82"/>
      <c r="M1409" s="83"/>
      <c r="N1409" s="83"/>
      <c r="O1409" s="82"/>
      <c r="P1409" s="82"/>
    </row>
    <row r="1410" spans="12:16" x14ac:dyDescent="0.25">
      <c r="L1410" s="82"/>
      <c r="M1410" s="83"/>
      <c r="N1410" s="83"/>
      <c r="O1410" s="82"/>
      <c r="P1410" s="82"/>
    </row>
    <row r="1411" spans="12:16" x14ac:dyDescent="0.25">
      <c r="L1411" s="82"/>
      <c r="M1411" s="83"/>
      <c r="N1411" s="83"/>
      <c r="O1411" s="82"/>
      <c r="P1411" s="82"/>
    </row>
    <row r="1412" spans="12:16" x14ac:dyDescent="0.25">
      <c r="L1412" s="82"/>
      <c r="M1412" s="83"/>
      <c r="N1412" s="83"/>
      <c r="O1412" s="82"/>
      <c r="P1412" s="82"/>
    </row>
    <row r="1413" spans="12:16" x14ac:dyDescent="0.25">
      <c r="L1413" s="82"/>
      <c r="M1413" s="83"/>
      <c r="N1413" s="83"/>
      <c r="O1413" s="82"/>
      <c r="P1413" s="82"/>
    </row>
    <row r="1414" spans="12:16" x14ac:dyDescent="0.25">
      <c r="L1414" s="82"/>
      <c r="M1414" s="83"/>
      <c r="N1414" s="83"/>
      <c r="O1414" s="82"/>
      <c r="P1414" s="82"/>
    </row>
    <row r="1415" spans="12:16" x14ac:dyDescent="0.25">
      <c r="L1415" s="82"/>
      <c r="M1415" s="83"/>
      <c r="N1415" s="83"/>
      <c r="O1415" s="82"/>
      <c r="P1415" s="82"/>
    </row>
    <row r="1416" spans="12:16" x14ac:dyDescent="0.25">
      <c r="L1416" s="82"/>
      <c r="M1416" s="83"/>
      <c r="N1416" s="83"/>
      <c r="O1416" s="82"/>
      <c r="P1416" s="82"/>
    </row>
    <row r="1417" spans="12:16" x14ac:dyDescent="0.25">
      <c r="L1417" s="82"/>
      <c r="M1417" s="83"/>
      <c r="N1417" s="83"/>
      <c r="O1417" s="82"/>
      <c r="P1417" s="82"/>
    </row>
    <row r="1418" spans="12:16" x14ac:dyDescent="0.25">
      <c r="L1418" s="82"/>
      <c r="M1418" s="83"/>
      <c r="N1418" s="83"/>
      <c r="O1418" s="82"/>
      <c r="P1418" s="82"/>
    </row>
    <row r="1419" spans="12:16" x14ac:dyDescent="0.25">
      <c r="L1419" s="82"/>
      <c r="M1419" s="83"/>
      <c r="N1419" s="83"/>
      <c r="O1419" s="82"/>
      <c r="P1419" s="82"/>
    </row>
    <row r="1420" spans="12:16" x14ac:dyDescent="0.25">
      <c r="L1420" s="82"/>
      <c r="M1420" s="83"/>
      <c r="N1420" s="83"/>
      <c r="O1420" s="82"/>
      <c r="P1420" s="82"/>
    </row>
    <row r="1421" spans="12:16" x14ac:dyDescent="0.25">
      <c r="L1421" s="82"/>
      <c r="M1421" s="83"/>
      <c r="N1421" s="83"/>
      <c r="O1421" s="82"/>
      <c r="P1421" s="82"/>
    </row>
    <row r="1422" spans="12:16" x14ac:dyDescent="0.25">
      <c r="L1422" s="82"/>
      <c r="M1422" s="83"/>
      <c r="N1422" s="83"/>
      <c r="O1422" s="82"/>
      <c r="P1422" s="82"/>
    </row>
    <row r="1423" spans="12:16" x14ac:dyDescent="0.25">
      <c r="L1423" s="82"/>
      <c r="M1423" s="83"/>
      <c r="N1423" s="83"/>
      <c r="O1423" s="82"/>
      <c r="P1423" s="82"/>
    </row>
    <row r="1424" spans="12:16" x14ac:dyDescent="0.25">
      <c r="L1424" s="82"/>
      <c r="M1424" s="83"/>
      <c r="N1424" s="83"/>
      <c r="O1424" s="82"/>
      <c r="P1424" s="82"/>
    </row>
    <row r="1425" spans="12:16" x14ac:dyDescent="0.25">
      <c r="L1425" s="82"/>
      <c r="M1425" s="83"/>
      <c r="N1425" s="83"/>
      <c r="O1425" s="82"/>
      <c r="P1425" s="82"/>
    </row>
    <row r="1426" spans="12:16" x14ac:dyDescent="0.25">
      <c r="L1426" s="82"/>
      <c r="M1426" s="83"/>
      <c r="N1426" s="83"/>
      <c r="O1426" s="82"/>
      <c r="P1426" s="82"/>
    </row>
    <row r="1427" spans="12:16" x14ac:dyDescent="0.25">
      <c r="L1427" s="82"/>
      <c r="M1427" s="83"/>
      <c r="N1427" s="83"/>
      <c r="O1427" s="82"/>
      <c r="P1427" s="82"/>
    </row>
    <row r="1428" spans="12:16" x14ac:dyDescent="0.25">
      <c r="L1428" s="82"/>
      <c r="M1428" s="83"/>
      <c r="N1428" s="83"/>
      <c r="O1428" s="82"/>
      <c r="P1428" s="82"/>
    </row>
    <row r="1429" spans="12:16" x14ac:dyDescent="0.25">
      <c r="L1429" s="82"/>
      <c r="M1429" s="83"/>
      <c r="N1429" s="83"/>
      <c r="O1429" s="82"/>
      <c r="P1429" s="82"/>
    </row>
    <row r="1430" spans="12:16" x14ac:dyDescent="0.25">
      <c r="L1430" s="82"/>
      <c r="M1430" s="83"/>
      <c r="N1430" s="83"/>
      <c r="O1430" s="82"/>
      <c r="P1430" s="82"/>
    </row>
    <row r="1431" spans="12:16" x14ac:dyDescent="0.25">
      <c r="L1431" s="82"/>
      <c r="M1431" s="83"/>
      <c r="N1431" s="83"/>
      <c r="O1431" s="82"/>
      <c r="P1431" s="82"/>
    </row>
    <row r="1432" spans="12:16" x14ac:dyDescent="0.25">
      <c r="L1432" s="82"/>
      <c r="M1432" s="83"/>
      <c r="N1432" s="83"/>
      <c r="O1432" s="82"/>
      <c r="P1432" s="82"/>
    </row>
    <row r="1433" spans="12:16" x14ac:dyDescent="0.25">
      <c r="L1433" s="82"/>
      <c r="M1433" s="83"/>
      <c r="N1433" s="83"/>
      <c r="O1433" s="82"/>
      <c r="P1433" s="82"/>
    </row>
    <row r="1434" spans="12:16" x14ac:dyDescent="0.25">
      <c r="L1434" s="82"/>
      <c r="M1434" s="83"/>
      <c r="N1434" s="83"/>
      <c r="O1434" s="82"/>
      <c r="P1434" s="82"/>
    </row>
    <row r="1435" spans="12:16" x14ac:dyDescent="0.25">
      <c r="L1435" s="82"/>
      <c r="M1435" s="83"/>
      <c r="N1435" s="83"/>
      <c r="O1435" s="82"/>
      <c r="P1435" s="82"/>
    </row>
    <row r="1436" spans="12:16" x14ac:dyDescent="0.25">
      <c r="L1436" s="82"/>
      <c r="M1436" s="83"/>
      <c r="N1436" s="83"/>
      <c r="O1436" s="82"/>
      <c r="P1436" s="82"/>
    </row>
    <row r="1437" spans="12:16" x14ac:dyDescent="0.25">
      <c r="L1437" s="82"/>
      <c r="M1437" s="83"/>
      <c r="N1437" s="83"/>
      <c r="O1437" s="82"/>
      <c r="P1437" s="82"/>
    </row>
    <row r="1438" spans="12:16" x14ac:dyDescent="0.25">
      <c r="L1438" s="82"/>
      <c r="M1438" s="83"/>
      <c r="N1438" s="83"/>
      <c r="O1438" s="82"/>
      <c r="P1438" s="82"/>
    </row>
    <row r="1439" spans="12:16" x14ac:dyDescent="0.25">
      <c r="L1439" s="82"/>
      <c r="M1439" s="83"/>
      <c r="N1439" s="83"/>
      <c r="O1439" s="82"/>
      <c r="P1439" s="82"/>
    </row>
    <row r="1440" spans="12:16" x14ac:dyDescent="0.25">
      <c r="L1440" s="82"/>
      <c r="M1440" s="83"/>
      <c r="N1440" s="83"/>
      <c r="O1440" s="82"/>
      <c r="P1440" s="82"/>
    </row>
    <row r="1441" spans="12:16" x14ac:dyDescent="0.25">
      <c r="L1441" s="82"/>
      <c r="M1441" s="83"/>
      <c r="N1441" s="83"/>
      <c r="O1441" s="82"/>
      <c r="P1441" s="82"/>
    </row>
    <row r="1442" spans="12:16" x14ac:dyDescent="0.25">
      <c r="L1442" s="82"/>
      <c r="M1442" s="83"/>
      <c r="N1442" s="83"/>
      <c r="O1442" s="82"/>
      <c r="P1442" s="82"/>
    </row>
    <row r="1443" spans="12:16" x14ac:dyDescent="0.25">
      <c r="L1443" s="82"/>
      <c r="M1443" s="83"/>
      <c r="N1443" s="83"/>
      <c r="O1443" s="82"/>
      <c r="P1443" s="82"/>
    </row>
    <row r="1444" spans="12:16" x14ac:dyDescent="0.25">
      <c r="L1444" s="82"/>
      <c r="M1444" s="83"/>
      <c r="N1444" s="83"/>
      <c r="O1444" s="82"/>
      <c r="P1444" s="82"/>
    </row>
    <row r="1445" spans="12:16" x14ac:dyDescent="0.25">
      <c r="L1445" s="82"/>
      <c r="M1445" s="83"/>
      <c r="N1445" s="83"/>
      <c r="O1445" s="82"/>
      <c r="P1445" s="82"/>
    </row>
    <row r="1446" spans="12:16" x14ac:dyDescent="0.25">
      <c r="L1446" s="82"/>
      <c r="M1446" s="83"/>
      <c r="N1446" s="83"/>
      <c r="O1446" s="82"/>
      <c r="P1446" s="82"/>
    </row>
    <row r="1447" spans="12:16" x14ac:dyDescent="0.25">
      <c r="L1447" s="82"/>
      <c r="M1447" s="83"/>
      <c r="N1447" s="83"/>
      <c r="O1447" s="82"/>
      <c r="P1447" s="82"/>
    </row>
    <row r="1448" spans="12:16" x14ac:dyDescent="0.25">
      <c r="L1448" s="82"/>
      <c r="M1448" s="83"/>
      <c r="N1448" s="83"/>
      <c r="O1448" s="82"/>
      <c r="P1448" s="82"/>
    </row>
    <row r="1449" spans="12:16" x14ac:dyDescent="0.25">
      <c r="L1449" s="82"/>
      <c r="M1449" s="83"/>
      <c r="N1449" s="83"/>
      <c r="O1449" s="82"/>
      <c r="P1449" s="82"/>
    </row>
    <row r="1450" spans="12:16" x14ac:dyDescent="0.25">
      <c r="L1450" s="82"/>
      <c r="M1450" s="83"/>
      <c r="N1450" s="83"/>
      <c r="O1450" s="82"/>
      <c r="P1450" s="82"/>
    </row>
    <row r="1451" spans="12:16" x14ac:dyDescent="0.25">
      <c r="L1451" s="82"/>
      <c r="M1451" s="83"/>
      <c r="N1451" s="83"/>
      <c r="O1451" s="82"/>
      <c r="P1451" s="82"/>
    </row>
    <row r="1452" spans="12:16" x14ac:dyDescent="0.25">
      <c r="L1452" s="82"/>
      <c r="M1452" s="83"/>
      <c r="N1452" s="83"/>
      <c r="O1452" s="82"/>
      <c r="P1452" s="82"/>
    </row>
    <row r="1453" spans="12:16" x14ac:dyDescent="0.25">
      <c r="L1453" s="82"/>
      <c r="M1453" s="83"/>
      <c r="N1453" s="83"/>
      <c r="O1453" s="82"/>
      <c r="P1453" s="82"/>
    </row>
    <row r="1454" spans="12:16" x14ac:dyDescent="0.25">
      <c r="L1454" s="82"/>
      <c r="M1454" s="83"/>
      <c r="N1454" s="83"/>
      <c r="O1454" s="82"/>
      <c r="P1454" s="82"/>
    </row>
    <row r="1455" spans="12:16" x14ac:dyDescent="0.25">
      <c r="L1455" s="82"/>
      <c r="M1455" s="83"/>
      <c r="N1455" s="83"/>
      <c r="O1455" s="82"/>
      <c r="P1455" s="82"/>
    </row>
    <row r="1456" spans="12:16" x14ac:dyDescent="0.25">
      <c r="L1456" s="82"/>
      <c r="M1456" s="83"/>
      <c r="N1456" s="83"/>
      <c r="O1456" s="82"/>
      <c r="P1456" s="82"/>
    </row>
    <row r="1457" spans="12:16" x14ac:dyDescent="0.25">
      <c r="L1457" s="82"/>
      <c r="M1457" s="83"/>
      <c r="N1457" s="83"/>
      <c r="O1457" s="82"/>
      <c r="P1457" s="82"/>
    </row>
    <row r="1458" spans="12:16" x14ac:dyDescent="0.25">
      <c r="L1458" s="82"/>
      <c r="M1458" s="83"/>
      <c r="N1458" s="83"/>
      <c r="O1458" s="82"/>
      <c r="P1458" s="82"/>
    </row>
    <row r="1459" spans="12:16" x14ac:dyDescent="0.25">
      <c r="L1459" s="82"/>
      <c r="M1459" s="83"/>
      <c r="N1459" s="83"/>
      <c r="O1459" s="82"/>
      <c r="P1459" s="82"/>
    </row>
    <row r="1460" spans="12:16" x14ac:dyDescent="0.25">
      <c r="L1460" s="82"/>
      <c r="M1460" s="83"/>
      <c r="N1460" s="83"/>
      <c r="O1460" s="82"/>
      <c r="P1460" s="82"/>
    </row>
    <row r="1461" spans="12:16" x14ac:dyDescent="0.25">
      <c r="L1461" s="82"/>
      <c r="M1461" s="83"/>
      <c r="N1461" s="83"/>
      <c r="O1461" s="82"/>
      <c r="P1461" s="82"/>
    </row>
    <row r="1462" spans="12:16" x14ac:dyDescent="0.25">
      <c r="L1462" s="82"/>
      <c r="M1462" s="83"/>
      <c r="N1462" s="83"/>
      <c r="O1462" s="82"/>
      <c r="P1462" s="82"/>
    </row>
    <row r="1463" spans="12:16" x14ac:dyDescent="0.25">
      <c r="L1463" s="82"/>
      <c r="M1463" s="83"/>
      <c r="N1463" s="83"/>
      <c r="O1463" s="82"/>
      <c r="P1463" s="82"/>
    </row>
    <row r="1464" spans="12:16" x14ac:dyDescent="0.25">
      <c r="L1464" s="82"/>
      <c r="M1464" s="83"/>
      <c r="N1464" s="83"/>
      <c r="O1464" s="82"/>
      <c r="P1464" s="82"/>
    </row>
    <row r="1465" spans="12:16" x14ac:dyDescent="0.25">
      <c r="L1465" s="82"/>
      <c r="M1465" s="83"/>
      <c r="N1465" s="83"/>
      <c r="O1465" s="82"/>
      <c r="P1465" s="82"/>
    </row>
    <row r="1466" spans="12:16" x14ac:dyDescent="0.25">
      <c r="L1466" s="82"/>
      <c r="M1466" s="83"/>
      <c r="N1466" s="83"/>
      <c r="O1466" s="82"/>
      <c r="P1466" s="82"/>
    </row>
    <row r="1467" spans="12:16" x14ac:dyDescent="0.25">
      <c r="L1467" s="82"/>
      <c r="M1467" s="83"/>
      <c r="N1467" s="83"/>
      <c r="O1467" s="82"/>
      <c r="P1467" s="82"/>
    </row>
    <row r="1468" spans="12:16" x14ac:dyDescent="0.25">
      <c r="L1468" s="82"/>
      <c r="M1468" s="83"/>
      <c r="N1468" s="83"/>
      <c r="O1468" s="82"/>
      <c r="P1468" s="82"/>
    </row>
    <row r="1469" spans="12:16" x14ac:dyDescent="0.25">
      <c r="L1469" s="82"/>
      <c r="M1469" s="83"/>
      <c r="N1469" s="83"/>
      <c r="O1469" s="82"/>
      <c r="P1469" s="82"/>
    </row>
    <row r="1470" spans="12:16" x14ac:dyDescent="0.25">
      <c r="L1470" s="82"/>
      <c r="M1470" s="83"/>
      <c r="N1470" s="83"/>
      <c r="O1470" s="82"/>
      <c r="P1470" s="82"/>
    </row>
    <row r="1471" spans="12:16" x14ac:dyDescent="0.25">
      <c r="L1471" s="82"/>
      <c r="M1471" s="83"/>
      <c r="N1471" s="83"/>
      <c r="O1471" s="82"/>
      <c r="P1471" s="82"/>
    </row>
    <row r="1472" spans="12:16" x14ac:dyDescent="0.25">
      <c r="L1472" s="82"/>
      <c r="M1472" s="83"/>
      <c r="N1472" s="83"/>
      <c r="O1472" s="82"/>
      <c r="P1472" s="82"/>
    </row>
    <row r="1473" spans="12:16" x14ac:dyDescent="0.25">
      <c r="L1473" s="82"/>
      <c r="M1473" s="83"/>
      <c r="N1473" s="83"/>
      <c r="O1473" s="82"/>
      <c r="P1473" s="82"/>
    </row>
    <row r="1474" spans="12:16" x14ac:dyDescent="0.25">
      <c r="L1474" s="82"/>
      <c r="M1474" s="83"/>
      <c r="N1474" s="83"/>
      <c r="O1474" s="82"/>
      <c r="P1474" s="82"/>
    </row>
    <row r="1475" spans="12:16" x14ac:dyDescent="0.25">
      <c r="L1475" s="82"/>
      <c r="M1475" s="83"/>
      <c r="N1475" s="83"/>
      <c r="O1475" s="82"/>
      <c r="P1475" s="82"/>
    </row>
    <row r="1476" spans="12:16" x14ac:dyDescent="0.25">
      <c r="L1476" s="82"/>
      <c r="M1476" s="83"/>
      <c r="N1476" s="83"/>
      <c r="O1476" s="82"/>
      <c r="P1476" s="82"/>
    </row>
    <row r="1477" spans="12:16" x14ac:dyDescent="0.25">
      <c r="L1477" s="82"/>
      <c r="M1477" s="83"/>
      <c r="N1477" s="83"/>
      <c r="O1477" s="82"/>
      <c r="P1477" s="82"/>
    </row>
    <row r="1478" spans="12:16" x14ac:dyDescent="0.25">
      <c r="L1478" s="82"/>
      <c r="M1478" s="83"/>
      <c r="N1478" s="83"/>
      <c r="O1478" s="82"/>
      <c r="P1478" s="82"/>
    </row>
    <row r="1479" spans="12:16" x14ac:dyDescent="0.25">
      <c r="L1479" s="82"/>
      <c r="M1479" s="83"/>
      <c r="N1479" s="83"/>
      <c r="O1479" s="82"/>
      <c r="P1479" s="82"/>
    </row>
    <row r="1480" spans="12:16" x14ac:dyDescent="0.25">
      <c r="L1480" s="82"/>
      <c r="M1480" s="83"/>
      <c r="N1480" s="83"/>
      <c r="O1480" s="82"/>
      <c r="P1480" s="82"/>
    </row>
    <row r="1481" spans="12:16" x14ac:dyDescent="0.25">
      <c r="L1481" s="82"/>
      <c r="M1481" s="83"/>
      <c r="N1481" s="83"/>
      <c r="O1481" s="82"/>
      <c r="P1481" s="82"/>
    </row>
    <row r="1482" spans="12:16" x14ac:dyDescent="0.25">
      <c r="L1482" s="82"/>
      <c r="M1482" s="83"/>
      <c r="N1482" s="83"/>
      <c r="O1482" s="82"/>
      <c r="P1482" s="82"/>
    </row>
    <row r="1483" spans="12:16" x14ac:dyDescent="0.25">
      <c r="L1483" s="82"/>
      <c r="M1483" s="83"/>
      <c r="N1483" s="83"/>
      <c r="O1483" s="82"/>
      <c r="P1483" s="82"/>
    </row>
    <row r="1484" spans="12:16" x14ac:dyDescent="0.25">
      <c r="L1484" s="82"/>
      <c r="M1484" s="83"/>
      <c r="N1484" s="83"/>
      <c r="O1484" s="82"/>
      <c r="P1484" s="82"/>
    </row>
    <row r="1485" spans="12:16" x14ac:dyDescent="0.25">
      <c r="L1485" s="82"/>
      <c r="M1485" s="83"/>
      <c r="N1485" s="83"/>
      <c r="O1485" s="82"/>
      <c r="P1485" s="82"/>
    </row>
    <row r="1486" spans="12:16" x14ac:dyDescent="0.25">
      <c r="L1486" s="82"/>
      <c r="M1486" s="83"/>
      <c r="N1486" s="83"/>
      <c r="O1486" s="82"/>
      <c r="P1486" s="82"/>
    </row>
    <row r="1487" spans="12:16" x14ac:dyDescent="0.25">
      <c r="L1487" s="82"/>
      <c r="M1487" s="83"/>
      <c r="N1487" s="83"/>
      <c r="O1487" s="82"/>
      <c r="P1487" s="82"/>
    </row>
    <row r="1488" spans="12:16" x14ac:dyDescent="0.25">
      <c r="L1488" s="82"/>
      <c r="M1488" s="83"/>
      <c r="N1488" s="83"/>
      <c r="O1488" s="82"/>
      <c r="P1488" s="82"/>
    </row>
    <row r="1489" spans="12:16" x14ac:dyDescent="0.25">
      <c r="L1489" s="82"/>
      <c r="M1489" s="83"/>
      <c r="N1489" s="83"/>
      <c r="O1489" s="82"/>
      <c r="P1489" s="82"/>
    </row>
    <row r="1490" spans="12:16" x14ac:dyDescent="0.25">
      <c r="L1490" s="82"/>
      <c r="M1490" s="83"/>
      <c r="N1490" s="83"/>
      <c r="O1490" s="82"/>
      <c r="P1490" s="82"/>
    </row>
    <row r="1491" spans="12:16" x14ac:dyDescent="0.25">
      <c r="L1491" s="82"/>
      <c r="M1491" s="83"/>
      <c r="N1491" s="83"/>
      <c r="O1491" s="82"/>
      <c r="P1491" s="82"/>
    </row>
    <row r="1492" spans="12:16" x14ac:dyDescent="0.25">
      <c r="L1492" s="82"/>
      <c r="M1492" s="83"/>
      <c r="N1492" s="83"/>
      <c r="O1492" s="82"/>
      <c r="P1492" s="82"/>
    </row>
    <row r="1493" spans="12:16" x14ac:dyDescent="0.25">
      <c r="L1493" s="82"/>
      <c r="M1493" s="83"/>
      <c r="N1493" s="83"/>
      <c r="O1493" s="82"/>
      <c r="P1493" s="82"/>
    </row>
    <row r="1494" spans="12:16" x14ac:dyDescent="0.25">
      <c r="L1494" s="82"/>
      <c r="M1494" s="83"/>
      <c r="N1494" s="83"/>
      <c r="O1494" s="82"/>
      <c r="P1494" s="82"/>
    </row>
    <row r="1495" spans="12:16" x14ac:dyDescent="0.25">
      <c r="L1495" s="82"/>
      <c r="M1495" s="83"/>
      <c r="N1495" s="83"/>
      <c r="O1495" s="82"/>
      <c r="P1495" s="82"/>
    </row>
    <row r="1496" spans="12:16" x14ac:dyDescent="0.25">
      <c r="L1496" s="82"/>
      <c r="M1496" s="83"/>
      <c r="N1496" s="83"/>
      <c r="O1496" s="82"/>
      <c r="P1496" s="82"/>
    </row>
    <row r="1497" spans="12:16" x14ac:dyDescent="0.25">
      <c r="L1497" s="82"/>
      <c r="M1497" s="83"/>
      <c r="N1497" s="83"/>
      <c r="O1497" s="82"/>
      <c r="P1497" s="82"/>
    </row>
    <row r="1498" spans="12:16" x14ac:dyDescent="0.25">
      <c r="L1498" s="82"/>
      <c r="M1498" s="83"/>
      <c r="N1498" s="83"/>
      <c r="O1498" s="82"/>
      <c r="P1498" s="82"/>
    </row>
    <row r="1499" spans="12:16" x14ac:dyDescent="0.25">
      <c r="L1499" s="82"/>
      <c r="M1499" s="83"/>
      <c r="N1499" s="83"/>
      <c r="O1499" s="82"/>
      <c r="P1499" s="82"/>
    </row>
    <row r="1500" spans="12:16" x14ac:dyDescent="0.25">
      <c r="L1500" s="82"/>
      <c r="M1500" s="83"/>
      <c r="N1500" s="83"/>
      <c r="O1500" s="82"/>
      <c r="P1500" s="82"/>
    </row>
    <row r="1501" spans="12:16" x14ac:dyDescent="0.25">
      <c r="L1501" s="82"/>
      <c r="M1501" s="83"/>
      <c r="N1501" s="83"/>
      <c r="O1501" s="82"/>
      <c r="P1501" s="82"/>
    </row>
    <row r="1502" spans="12:16" x14ac:dyDescent="0.25">
      <c r="L1502" s="82"/>
      <c r="M1502" s="83"/>
      <c r="N1502" s="83"/>
      <c r="O1502" s="82"/>
      <c r="P1502" s="82"/>
    </row>
    <row r="1503" spans="12:16" x14ac:dyDescent="0.25">
      <c r="L1503" s="82"/>
      <c r="M1503" s="83"/>
      <c r="N1503" s="83"/>
      <c r="O1503" s="82"/>
      <c r="P1503" s="82"/>
    </row>
    <row r="1504" spans="12:16" x14ac:dyDescent="0.25">
      <c r="L1504" s="82"/>
      <c r="M1504" s="83"/>
      <c r="N1504" s="83"/>
      <c r="O1504" s="82"/>
      <c r="P1504" s="82"/>
    </row>
    <row r="1505" spans="12:16" x14ac:dyDescent="0.25">
      <c r="L1505" s="82"/>
      <c r="M1505" s="83"/>
      <c r="N1505" s="83"/>
      <c r="O1505" s="82"/>
      <c r="P1505" s="82"/>
    </row>
    <row r="1506" spans="12:16" x14ac:dyDescent="0.25">
      <c r="L1506" s="82"/>
      <c r="M1506" s="83"/>
      <c r="N1506" s="83"/>
      <c r="O1506" s="82"/>
      <c r="P1506" s="82"/>
    </row>
    <row r="1507" spans="12:16" x14ac:dyDescent="0.25">
      <c r="L1507" s="82"/>
      <c r="M1507" s="83"/>
      <c r="N1507" s="83"/>
      <c r="O1507" s="82"/>
      <c r="P1507" s="82"/>
    </row>
    <row r="1508" spans="12:16" x14ac:dyDescent="0.25">
      <c r="L1508" s="82"/>
      <c r="M1508" s="83"/>
      <c r="N1508" s="83"/>
      <c r="O1508" s="82"/>
      <c r="P1508" s="82"/>
    </row>
    <row r="1509" spans="12:16" x14ac:dyDescent="0.25">
      <c r="L1509" s="82"/>
      <c r="M1509" s="83"/>
      <c r="N1509" s="83"/>
      <c r="O1509" s="82"/>
      <c r="P1509" s="82"/>
    </row>
    <row r="1510" spans="12:16" x14ac:dyDescent="0.25">
      <c r="L1510" s="82"/>
      <c r="M1510" s="83"/>
      <c r="N1510" s="83"/>
      <c r="O1510" s="82"/>
      <c r="P1510" s="82"/>
    </row>
    <row r="1511" spans="12:16" x14ac:dyDescent="0.25">
      <c r="L1511" s="82"/>
      <c r="M1511" s="83"/>
      <c r="N1511" s="83"/>
      <c r="O1511" s="82"/>
      <c r="P1511" s="82"/>
    </row>
    <row r="1512" spans="12:16" x14ac:dyDescent="0.25">
      <c r="L1512" s="82"/>
      <c r="M1512" s="83"/>
      <c r="N1512" s="83"/>
      <c r="O1512" s="82"/>
      <c r="P1512" s="82"/>
    </row>
    <row r="1513" spans="12:16" x14ac:dyDescent="0.25">
      <c r="L1513" s="82"/>
      <c r="M1513" s="83"/>
      <c r="N1513" s="83"/>
      <c r="O1513" s="82"/>
      <c r="P1513" s="82"/>
    </row>
    <row r="1514" spans="12:16" x14ac:dyDescent="0.25">
      <c r="L1514" s="82"/>
      <c r="M1514" s="83"/>
      <c r="N1514" s="83"/>
      <c r="O1514" s="82"/>
      <c r="P1514" s="82"/>
    </row>
    <row r="1515" spans="12:16" x14ac:dyDescent="0.25">
      <c r="L1515" s="82"/>
      <c r="M1515" s="83"/>
      <c r="N1515" s="83"/>
      <c r="O1515" s="82"/>
      <c r="P1515" s="82"/>
    </row>
    <row r="1516" spans="12:16" x14ac:dyDescent="0.25">
      <c r="L1516" s="82"/>
      <c r="M1516" s="83"/>
      <c r="N1516" s="83"/>
      <c r="O1516" s="82"/>
      <c r="P1516" s="82"/>
    </row>
    <row r="1517" spans="12:16" x14ac:dyDescent="0.25">
      <c r="L1517" s="82"/>
      <c r="M1517" s="83"/>
      <c r="N1517" s="83"/>
      <c r="O1517" s="82"/>
      <c r="P1517" s="82"/>
    </row>
    <row r="1518" spans="12:16" x14ac:dyDescent="0.25">
      <c r="L1518" s="82"/>
      <c r="M1518" s="83"/>
      <c r="N1518" s="83"/>
      <c r="O1518" s="82"/>
      <c r="P1518" s="82"/>
    </row>
    <row r="1519" spans="12:16" x14ac:dyDescent="0.25">
      <c r="L1519" s="82"/>
      <c r="M1519" s="83"/>
      <c r="N1519" s="83"/>
      <c r="O1519" s="82"/>
      <c r="P1519" s="82"/>
    </row>
    <row r="1520" spans="12:16" x14ac:dyDescent="0.25">
      <c r="L1520" s="82"/>
      <c r="M1520" s="83"/>
      <c r="N1520" s="83"/>
      <c r="O1520" s="82"/>
      <c r="P1520" s="82"/>
    </row>
    <row r="1521" spans="12:16" x14ac:dyDescent="0.25">
      <c r="L1521" s="82"/>
      <c r="M1521" s="83"/>
      <c r="N1521" s="83"/>
      <c r="O1521" s="82"/>
      <c r="P1521" s="82"/>
    </row>
    <row r="1522" spans="12:16" x14ac:dyDescent="0.25">
      <c r="L1522" s="82"/>
      <c r="M1522" s="83"/>
      <c r="N1522" s="83"/>
      <c r="O1522" s="82"/>
      <c r="P1522" s="82"/>
    </row>
    <row r="1523" spans="12:16" x14ac:dyDescent="0.25">
      <c r="L1523" s="82"/>
      <c r="M1523" s="83"/>
      <c r="N1523" s="83"/>
      <c r="O1523" s="82"/>
      <c r="P1523" s="82"/>
    </row>
    <row r="1524" spans="12:16" x14ac:dyDescent="0.25">
      <c r="L1524" s="82"/>
      <c r="M1524" s="83"/>
      <c r="N1524" s="83"/>
      <c r="O1524" s="82"/>
      <c r="P1524" s="82"/>
    </row>
    <row r="1525" spans="12:16" x14ac:dyDescent="0.25">
      <c r="L1525" s="82"/>
      <c r="M1525" s="83"/>
      <c r="N1525" s="83"/>
      <c r="O1525" s="82"/>
      <c r="P1525" s="82"/>
    </row>
    <row r="1526" spans="12:16" x14ac:dyDescent="0.25">
      <c r="L1526" s="82"/>
      <c r="M1526" s="83"/>
      <c r="N1526" s="83"/>
      <c r="O1526" s="82"/>
      <c r="P1526" s="82"/>
    </row>
    <row r="1527" spans="12:16" x14ac:dyDescent="0.25">
      <c r="L1527" s="82"/>
      <c r="M1527" s="83"/>
      <c r="N1527" s="83"/>
      <c r="O1527" s="82"/>
      <c r="P1527" s="82"/>
    </row>
    <row r="1528" spans="12:16" x14ac:dyDescent="0.25">
      <c r="L1528" s="82"/>
      <c r="M1528" s="83"/>
      <c r="N1528" s="83"/>
      <c r="O1528" s="82"/>
      <c r="P1528" s="82"/>
    </row>
    <row r="1529" spans="12:16" x14ac:dyDescent="0.25">
      <c r="L1529" s="82"/>
      <c r="M1529" s="83"/>
      <c r="N1529" s="83"/>
      <c r="O1529" s="82"/>
      <c r="P1529" s="82"/>
    </row>
    <row r="1530" spans="12:16" x14ac:dyDescent="0.25">
      <c r="L1530" s="82"/>
      <c r="M1530" s="83"/>
      <c r="N1530" s="83"/>
      <c r="O1530" s="82"/>
      <c r="P1530" s="82"/>
    </row>
    <row r="1531" spans="12:16" x14ac:dyDescent="0.25">
      <c r="L1531" s="82"/>
      <c r="M1531" s="83"/>
      <c r="N1531" s="83"/>
      <c r="O1531" s="82"/>
      <c r="P1531" s="82"/>
    </row>
    <row r="1532" spans="12:16" x14ac:dyDescent="0.25">
      <c r="L1532" s="82"/>
      <c r="M1532" s="83"/>
      <c r="N1532" s="83"/>
      <c r="O1532" s="82"/>
      <c r="P1532" s="82"/>
    </row>
    <row r="1533" spans="12:16" x14ac:dyDescent="0.25">
      <c r="L1533" s="82"/>
      <c r="M1533" s="83"/>
      <c r="N1533" s="83"/>
      <c r="O1533" s="82"/>
      <c r="P1533" s="82"/>
    </row>
    <row r="1534" spans="12:16" x14ac:dyDescent="0.25">
      <c r="L1534" s="82"/>
      <c r="M1534" s="83"/>
      <c r="N1534" s="83"/>
      <c r="O1534" s="82"/>
      <c r="P1534" s="82"/>
    </row>
    <row r="1535" spans="12:16" x14ac:dyDescent="0.25">
      <c r="L1535" s="82"/>
      <c r="M1535" s="83"/>
      <c r="N1535" s="83"/>
      <c r="O1535" s="82"/>
      <c r="P1535" s="82"/>
    </row>
    <row r="1536" spans="12:16" x14ac:dyDescent="0.25">
      <c r="L1536" s="82"/>
      <c r="M1536" s="83"/>
      <c r="N1536" s="83"/>
      <c r="O1536" s="82"/>
      <c r="P1536" s="82"/>
    </row>
    <row r="1537" spans="12:16" x14ac:dyDescent="0.25">
      <c r="L1537" s="82"/>
      <c r="M1537" s="83"/>
      <c r="N1537" s="83"/>
      <c r="O1537" s="82"/>
      <c r="P1537" s="82"/>
    </row>
    <row r="1538" spans="12:16" x14ac:dyDescent="0.25">
      <c r="L1538" s="82"/>
      <c r="M1538" s="83"/>
      <c r="N1538" s="83"/>
      <c r="O1538" s="82"/>
      <c r="P1538" s="82"/>
    </row>
    <row r="1539" spans="12:16" x14ac:dyDescent="0.25">
      <c r="L1539" s="82"/>
      <c r="M1539" s="83"/>
      <c r="N1539" s="83"/>
      <c r="O1539" s="82"/>
      <c r="P1539" s="82"/>
    </row>
    <row r="1540" spans="12:16" x14ac:dyDescent="0.25">
      <c r="L1540" s="82"/>
      <c r="M1540" s="83"/>
      <c r="N1540" s="83"/>
      <c r="O1540" s="82"/>
      <c r="P1540" s="82"/>
    </row>
    <row r="1541" spans="12:16" x14ac:dyDescent="0.25">
      <c r="L1541" s="82"/>
      <c r="M1541" s="83"/>
      <c r="N1541" s="83"/>
      <c r="O1541" s="82"/>
      <c r="P1541" s="82"/>
    </row>
    <row r="1542" spans="12:16" x14ac:dyDescent="0.25">
      <c r="L1542" s="82"/>
      <c r="M1542" s="83"/>
      <c r="N1542" s="83"/>
      <c r="O1542" s="82"/>
      <c r="P1542" s="82"/>
    </row>
    <row r="1543" spans="12:16" x14ac:dyDescent="0.25">
      <c r="L1543" s="82"/>
      <c r="M1543" s="83"/>
      <c r="N1543" s="83"/>
      <c r="O1543" s="82"/>
      <c r="P1543" s="82"/>
    </row>
    <row r="1544" spans="12:16" x14ac:dyDescent="0.25">
      <c r="L1544" s="82"/>
      <c r="M1544" s="83"/>
      <c r="N1544" s="83"/>
      <c r="O1544" s="82"/>
      <c r="P1544" s="82"/>
    </row>
    <row r="1545" spans="12:16" x14ac:dyDescent="0.25">
      <c r="L1545" s="82"/>
      <c r="M1545" s="83"/>
      <c r="N1545" s="83"/>
      <c r="O1545" s="82"/>
      <c r="P1545" s="82"/>
    </row>
    <row r="1546" spans="12:16" x14ac:dyDescent="0.25">
      <c r="L1546" s="82"/>
      <c r="M1546" s="83"/>
      <c r="N1546" s="83"/>
      <c r="O1546" s="82"/>
      <c r="P1546" s="82"/>
    </row>
    <row r="1547" spans="12:16" x14ac:dyDescent="0.25">
      <c r="L1547" s="82"/>
      <c r="M1547" s="83"/>
      <c r="N1547" s="83"/>
      <c r="O1547" s="82"/>
      <c r="P1547" s="82"/>
    </row>
    <row r="1548" spans="12:16" x14ac:dyDescent="0.25">
      <c r="L1548" s="82"/>
      <c r="M1548" s="83"/>
      <c r="N1548" s="83"/>
      <c r="O1548" s="82"/>
      <c r="P1548" s="82"/>
    </row>
    <row r="1549" spans="12:16" x14ac:dyDescent="0.25">
      <c r="L1549" s="82"/>
      <c r="M1549" s="83"/>
      <c r="N1549" s="83"/>
      <c r="O1549" s="82"/>
      <c r="P1549" s="82"/>
    </row>
    <row r="1550" spans="12:16" x14ac:dyDescent="0.25">
      <c r="L1550" s="82"/>
      <c r="M1550" s="83"/>
      <c r="N1550" s="83"/>
      <c r="O1550" s="82"/>
      <c r="P1550" s="82"/>
    </row>
    <row r="1551" spans="12:16" x14ac:dyDescent="0.25">
      <c r="L1551" s="82"/>
      <c r="M1551" s="83"/>
      <c r="N1551" s="83"/>
      <c r="O1551" s="82"/>
      <c r="P1551" s="82"/>
    </row>
    <row r="1552" spans="12:16" x14ac:dyDescent="0.25">
      <c r="L1552" s="82"/>
      <c r="M1552" s="83"/>
      <c r="N1552" s="83"/>
      <c r="O1552" s="82"/>
      <c r="P1552" s="82"/>
    </row>
    <row r="1553" spans="12:16" x14ac:dyDescent="0.25">
      <c r="L1553" s="82"/>
      <c r="M1553" s="83"/>
      <c r="N1553" s="83"/>
      <c r="O1553" s="82"/>
      <c r="P1553" s="82"/>
    </row>
    <row r="1554" spans="12:16" x14ac:dyDescent="0.25">
      <c r="L1554" s="82"/>
      <c r="M1554" s="83"/>
      <c r="N1554" s="83"/>
      <c r="O1554" s="82"/>
      <c r="P1554" s="82"/>
    </row>
    <row r="1555" spans="12:16" x14ac:dyDescent="0.25">
      <c r="L1555" s="82"/>
      <c r="M1555" s="83"/>
      <c r="N1555" s="83"/>
      <c r="O1555" s="82"/>
      <c r="P1555" s="82"/>
    </row>
    <row r="1556" spans="12:16" x14ac:dyDescent="0.25">
      <c r="L1556" s="82"/>
      <c r="M1556" s="83"/>
      <c r="N1556" s="83"/>
      <c r="O1556" s="82"/>
      <c r="P1556" s="82"/>
    </row>
    <row r="1557" spans="12:16" x14ac:dyDescent="0.25">
      <c r="L1557" s="82"/>
      <c r="M1557" s="83"/>
      <c r="N1557" s="83"/>
      <c r="O1557" s="82"/>
      <c r="P1557" s="82"/>
    </row>
    <row r="1558" spans="12:16" x14ac:dyDescent="0.25">
      <c r="L1558" s="82"/>
      <c r="M1558" s="83"/>
      <c r="N1558" s="83"/>
      <c r="O1558" s="82"/>
      <c r="P1558" s="82"/>
    </row>
    <row r="1559" spans="12:16" x14ac:dyDescent="0.25">
      <c r="L1559" s="82"/>
      <c r="M1559" s="83"/>
      <c r="N1559" s="83"/>
      <c r="O1559" s="82"/>
      <c r="P1559" s="82"/>
    </row>
    <row r="1560" spans="12:16" x14ac:dyDescent="0.25">
      <c r="L1560" s="82"/>
      <c r="M1560" s="83"/>
      <c r="N1560" s="83"/>
      <c r="O1560" s="82"/>
      <c r="P1560" s="82"/>
    </row>
    <row r="1561" spans="12:16" x14ac:dyDescent="0.25">
      <c r="L1561" s="82"/>
      <c r="M1561" s="83"/>
      <c r="N1561" s="83"/>
      <c r="O1561" s="82"/>
      <c r="P1561" s="82"/>
    </row>
    <row r="1562" spans="12:16" x14ac:dyDescent="0.25">
      <c r="L1562" s="82"/>
      <c r="M1562" s="83"/>
      <c r="N1562" s="83"/>
      <c r="O1562" s="82"/>
      <c r="P1562" s="82"/>
    </row>
    <row r="1563" spans="12:16" x14ac:dyDescent="0.25">
      <c r="L1563" s="82"/>
      <c r="M1563" s="83"/>
      <c r="N1563" s="83"/>
      <c r="O1563" s="82"/>
      <c r="P1563" s="82"/>
    </row>
    <row r="1564" spans="12:16" x14ac:dyDescent="0.25">
      <c r="L1564" s="82"/>
      <c r="M1564" s="83"/>
      <c r="N1564" s="83"/>
      <c r="O1564" s="82"/>
      <c r="P1564" s="82"/>
    </row>
    <row r="1565" spans="12:16" x14ac:dyDescent="0.25">
      <c r="L1565" s="82"/>
      <c r="M1565" s="83"/>
      <c r="N1565" s="83"/>
      <c r="O1565" s="82"/>
      <c r="P1565" s="82"/>
    </row>
    <row r="1566" spans="12:16" x14ac:dyDescent="0.25">
      <c r="L1566" s="82"/>
      <c r="M1566" s="83"/>
      <c r="N1566" s="83"/>
      <c r="O1566" s="82"/>
      <c r="P1566" s="82"/>
    </row>
    <row r="1567" spans="12:16" x14ac:dyDescent="0.25">
      <c r="L1567" s="82"/>
      <c r="M1567" s="83"/>
      <c r="N1567" s="83"/>
      <c r="O1567" s="82"/>
      <c r="P1567" s="82"/>
    </row>
    <row r="1568" spans="12:16" x14ac:dyDescent="0.25">
      <c r="L1568" s="82"/>
      <c r="M1568" s="83"/>
      <c r="N1568" s="83"/>
      <c r="O1568" s="82"/>
      <c r="P1568" s="82"/>
    </row>
    <row r="1569" spans="12:16" x14ac:dyDescent="0.25">
      <c r="L1569" s="82"/>
      <c r="M1569" s="83"/>
      <c r="N1569" s="83"/>
      <c r="O1569" s="82"/>
      <c r="P1569" s="82"/>
    </row>
    <row r="1570" spans="12:16" x14ac:dyDescent="0.25">
      <c r="L1570" s="82"/>
      <c r="M1570" s="83"/>
      <c r="N1570" s="83"/>
      <c r="O1570" s="82"/>
      <c r="P1570" s="82"/>
    </row>
    <row r="1571" spans="12:16" x14ac:dyDescent="0.25">
      <c r="L1571" s="82"/>
      <c r="M1571" s="83"/>
      <c r="N1571" s="83"/>
      <c r="O1571" s="82"/>
      <c r="P1571" s="82"/>
    </row>
    <row r="1572" spans="12:16" x14ac:dyDescent="0.25">
      <c r="L1572" s="82"/>
      <c r="M1572" s="83"/>
      <c r="N1572" s="83"/>
      <c r="O1572" s="82"/>
      <c r="P1572" s="82"/>
    </row>
    <row r="1573" spans="12:16" x14ac:dyDescent="0.25">
      <c r="L1573" s="82"/>
      <c r="M1573" s="83"/>
      <c r="N1573" s="83"/>
      <c r="O1573" s="82"/>
      <c r="P1573" s="82"/>
    </row>
    <row r="1574" spans="12:16" x14ac:dyDescent="0.25">
      <c r="L1574" s="82"/>
      <c r="M1574" s="83"/>
      <c r="N1574" s="83"/>
      <c r="O1574" s="82"/>
      <c r="P1574" s="82"/>
    </row>
    <row r="1575" spans="12:16" x14ac:dyDescent="0.25">
      <c r="L1575" s="82"/>
      <c r="M1575" s="83"/>
      <c r="N1575" s="83"/>
      <c r="O1575" s="82"/>
      <c r="P1575" s="82"/>
    </row>
    <row r="1576" spans="12:16" x14ac:dyDescent="0.25">
      <c r="L1576" s="82"/>
      <c r="M1576" s="83"/>
      <c r="N1576" s="83"/>
      <c r="O1576" s="82"/>
      <c r="P1576" s="82"/>
    </row>
    <row r="1577" spans="12:16" x14ac:dyDescent="0.25">
      <c r="L1577" s="82"/>
      <c r="M1577" s="83"/>
      <c r="N1577" s="83"/>
      <c r="O1577" s="82"/>
      <c r="P1577" s="82"/>
    </row>
    <row r="1578" spans="12:16" x14ac:dyDescent="0.25">
      <c r="L1578" s="82"/>
      <c r="M1578" s="83"/>
      <c r="N1578" s="83"/>
      <c r="O1578" s="82"/>
      <c r="P1578" s="82"/>
    </row>
    <row r="1579" spans="12:16" x14ac:dyDescent="0.25">
      <c r="L1579" s="82"/>
      <c r="M1579" s="83"/>
      <c r="N1579" s="83"/>
      <c r="O1579" s="82"/>
      <c r="P1579" s="82"/>
    </row>
    <row r="1580" spans="12:16" x14ac:dyDescent="0.25">
      <c r="L1580" s="82"/>
      <c r="M1580" s="83"/>
      <c r="N1580" s="83"/>
      <c r="O1580" s="82"/>
      <c r="P1580" s="82"/>
    </row>
    <row r="1581" spans="12:16" x14ac:dyDescent="0.25">
      <c r="L1581" s="82"/>
      <c r="M1581" s="83"/>
      <c r="N1581" s="83"/>
      <c r="O1581" s="82"/>
      <c r="P1581" s="82"/>
    </row>
    <row r="1582" spans="12:16" x14ac:dyDescent="0.25">
      <c r="L1582" s="82"/>
      <c r="M1582" s="83"/>
      <c r="N1582" s="83"/>
      <c r="O1582" s="82"/>
      <c r="P1582" s="82"/>
    </row>
    <row r="1583" spans="12:16" x14ac:dyDescent="0.25">
      <c r="L1583" s="82"/>
      <c r="M1583" s="83"/>
      <c r="N1583" s="83"/>
      <c r="O1583" s="82"/>
      <c r="P1583" s="82"/>
    </row>
    <row r="1584" spans="12:16" x14ac:dyDescent="0.25">
      <c r="L1584" s="82"/>
      <c r="M1584" s="83"/>
      <c r="N1584" s="83"/>
      <c r="O1584" s="82"/>
      <c r="P1584" s="82"/>
    </row>
    <row r="1585" spans="12:16" x14ac:dyDescent="0.25">
      <c r="L1585" s="82"/>
      <c r="M1585" s="83"/>
      <c r="N1585" s="83"/>
      <c r="O1585" s="82"/>
      <c r="P1585" s="82"/>
    </row>
    <row r="1586" spans="12:16" x14ac:dyDescent="0.25">
      <c r="L1586" s="82"/>
      <c r="M1586" s="83"/>
      <c r="N1586" s="83"/>
      <c r="O1586" s="82"/>
      <c r="P1586" s="82"/>
    </row>
    <row r="1587" spans="12:16" x14ac:dyDescent="0.25">
      <c r="L1587" s="82"/>
      <c r="M1587" s="83"/>
      <c r="N1587" s="83"/>
      <c r="O1587" s="82"/>
      <c r="P1587" s="82"/>
    </row>
    <row r="1588" spans="12:16" x14ac:dyDescent="0.25">
      <c r="L1588" s="82"/>
      <c r="M1588" s="83"/>
      <c r="N1588" s="83"/>
      <c r="O1588" s="82"/>
      <c r="P1588" s="82"/>
    </row>
    <row r="1589" spans="12:16" x14ac:dyDescent="0.25">
      <c r="L1589" s="82"/>
      <c r="M1589" s="83"/>
      <c r="N1589" s="83"/>
      <c r="O1589" s="82"/>
      <c r="P1589" s="82"/>
    </row>
    <row r="1590" spans="12:16" x14ac:dyDescent="0.25">
      <c r="L1590" s="82"/>
      <c r="M1590" s="83"/>
      <c r="N1590" s="83"/>
      <c r="O1590" s="82"/>
      <c r="P1590" s="82"/>
    </row>
    <row r="1591" spans="12:16" x14ac:dyDescent="0.25">
      <c r="L1591" s="82"/>
      <c r="M1591" s="83"/>
      <c r="N1591" s="83"/>
      <c r="O1591" s="82"/>
      <c r="P1591" s="82"/>
    </row>
    <row r="1592" spans="12:16" x14ac:dyDescent="0.25">
      <c r="L1592" s="82"/>
      <c r="M1592" s="83"/>
      <c r="N1592" s="83"/>
      <c r="O1592" s="82"/>
      <c r="P1592" s="82"/>
    </row>
    <row r="1593" spans="12:16" x14ac:dyDescent="0.25">
      <c r="L1593" s="82"/>
      <c r="M1593" s="83"/>
      <c r="N1593" s="83"/>
      <c r="O1593" s="82"/>
      <c r="P1593" s="82"/>
    </row>
    <row r="1594" spans="12:16" x14ac:dyDescent="0.25">
      <c r="L1594" s="82"/>
      <c r="M1594" s="83"/>
      <c r="N1594" s="83"/>
      <c r="O1594" s="82"/>
      <c r="P1594" s="82"/>
    </row>
    <row r="1595" spans="12:16" x14ac:dyDescent="0.25">
      <c r="L1595" s="82"/>
      <c r="M1595" s="83"/>
      <c r="N1595" s="83"/>
      <c r="O1595" s="82"/>
      <c r="P1595" s="82"/>
    </row>
    <row r="1596" spans="12:16" x14ac:dyDescent="0.25">
      <c r="L1596" s="82"/>
      <c r="M1596" s="83"/>
      <c r="N1596" s="83"/>
      <c r="O1596" s="82"/>
      <c r="P1596" s="82"/>
    </row>
    <row r="1597" spans="12:16" x14ac:dyDescent="0.25">
      <c r="L1597" s="82"/>
      <c r="M1597" s="83"/>
      <c r="N1597" s="83"/>
      <c r="O1597" s="82"/>
      <c r="P1597" s="82"/>
    </row>
    <row r="1598" spans="12:16" x14ac:dyDescent="0.25">
      <c r="L1598" s="82"/>
      <c r="M1598" s="83"/>
      <c r="N1598" s="83"/>
      <c r="O1598" s="82"/>
      <c r="P1598" s="82"/>
    </row>
    <row r="1599" spans="12:16" x14ac:dyDescent="0.25">
      <c r="L1599" s="82"/>
      <c r="M1599" s="83"/>
      <c r="N1599" s="83"/>
      <c r="O1599" s="82"/>
      <c r="P1599" s="82"/>
    </row>
    <row r="1600" spans="12:16" x14ac:dyDescent="0.25">
      <c r="L1600" s="82"/>
      <c r="M1600" s="83"/>
      <c r="N1600" s="83"/>
      <c r="O1600" s="82"/>
      <c r="P1600" s="82"/>
    </row>
    <row r="1601" spans="12:16" x14ac:dyDescent="0.25">
      <c r="L1601" s="82"/>
      <c r="M1601" s="83"/>
      <c r="N1601" s="83"/>
      <c r="O1601" s="82"/>
      <c r="P1601" s="82"/>
    </row>
    <row r="1602" spans="12:16" x14ac:dyDescent="0.25">
      <c r="L1602" s="82"/>
      <c r="M1602" s="83"/>
      <c r="N1602" s="83"/>
      <c r="O1602" s="82"/>
      <c r="P1602" s="82"/>
    </row>
    <row r="1603" spans="12:16" x14ac:dyDescent="0.25">
      <c r="L1603" s="82"/>
      <c r="M1603" s="83"/>
      <c r="N1603" s="83"/>
      <c r="O1603" s="82"/>
      <c r="P1603" s="82"/>
    </row>
    <row r="1604" spans="12:16" x14ac:dyDescent="0.25">
      <c r="L1604" s="82"/>
      <c r="M1604" s="83"/>
      <c r="N1604" s="83"/>
      <c r="O1604" s="82"/>
      <c r="P1604" s="82"/>
    </row>
    <row r="1605" spans="12:16" x14ac:dyDescent="0.25">
      <c r="L1605" s="82"/>
      <c r="M1605" s="83"/>
      <c r="N1605" s="83"/>
      <c r="O1605" s="82"/>
      <c r="P1605" s="82"/>
    </row>
    <row r="1606" spans="12:16" x14ac:dyDescent="0.25">
      <c r="L1606" s="82"/>
      <c r="M1606" s="83"/>
      <c r="N1606" s="83"/>
      <c r="O1606" s="82"/>
      <c r="P1606" s="82"/>
    </row>
    <row r="1607" spans="12:16" x14ac:dyDescent="0.25">
      <c r="L1607" s="82"/>
      <c r="M1607" s="83"/>
      <c r="N1607" s="83"/>
      <c r="O1607" s="82"/>
      <c r="P1607" s="82"/>
    </row>
    <row r="1608" spans="12:16" x14ac:dyDescent="0.25">
      <c r="L1608" s="82"/>
      <c r="M1608" s="83"/>
      <c r="N1608" s="83"/>
      <c r="O1608" s="82"/>
      <c r="P1608" s="82"/>
    </row>
    <row r="1609" spans="12:16" x14ac:dyDescent="0.25">
      <c r="L1609" s="82"/>
      <c r="M1609" s="83"/>
      <c r="N1609" s="83"/>
      <c r="O1609" s="82"/>
      <c r="P1609" s="82"/>
    </row>
    <row r="1610" spans="12:16" x14ac:dyDescent="0.25">
      <c r="L1610" s="82"/>
      <c r="M1610" s="83"/>
      <c r="N1610" s="83"/>
      <c r="O1610" s="82"/>
      <c r="P1610" s="82"/>
    </row>
    <row r="1611" spans="12:16" x14ac:dyDescent="0.25">
      <c r="L1611" s="82"/>
      <c r="M1611" s="83"/>
      <c r="N1611" s="83"/>
      <c r="O1611" s="82"/>
      <c r="P1611" s="82"/>
    </row>
    <row r="1612" spans="12:16" x14ac:dyDescent="0.25">
      <c r="L1612" s="82"/>
      <c r="M1612" s="83"/>
      <c r="N1612" s="83"/>
      <c r="O1612" s="82"/>
      <c r="P1612" s="82"/>
    </row>
    <row r="1613" spans="12:16" x14ac:dyDescent="0.25">
      <c r="L1613" s="82"/>
      <c r="M1613" s="83"/>
      <c r="N1613" s="83"/>
      <c r="O1613" s="82"/>
      <c r="P1613" s="82"/>
    </row>
    <row r="1614" spans="12:16" x14ac:dyDescent="0.25">
      <c r="L1614" s="82"/>
      <c r="M1614" s="83"/>
      <c r="N1614" s="83"/>
      <c r="O1614" s="82"/>
      <c r="P1614" s="82"/>
    </row>
    <row r="1615" spans="12:16" x14ac:dyDescent="0.25">
      <c r="L1615" s="82"/>
      <c r="M1615" s="83"/>
      <c r="N1615" s="83"/>
      <c r="O1615" s="82"/>
      <c r="P1615" s="82"/>
    </row>
    <row r="1616" spans="12:16" x14ac:dyDescent="0.25">
      <c r="L1616" s="82"/>
      <c r="M1616" s="83"/>
      <c r="N1616" s="83"/>
      <c r="O1616" s="82"/>
      <c r="P1616" s="82"/>
    </row>
    <row r="1617" spans="12:16" x14ac:dyDescent="0.25">
      <c r="L1617" s="82"/>
      <c r="M1617" s="83"/>
      <c r="N1617" s="83"/>
      <c r="O1617" s="82"/>
      <c r="P1617" s="82"/>
    </row>
    <row r="1618" spans="12:16" x14ac:dyDescent="0.25">
      <c r="L1618" s="82"/>
      <c r="M1618" s="83"/>
      <c r="N1618" s="83"/>
      <c r="O1618" s="82"/>
      <c r="P1618" s="82"/>
    </row>
    <row r="1619" spans="12:16" x14ac:dyDescent="0.25">
      <c r="L1619" s="82"/>
      <c r="M1619" s="83"/>
      <c r="N1619" s="83"/>
      <c r="O1619" s="82"/>
      <c r="P1619" s="82"/>
    </row>
    <row r="1620" spans="12:16" x14ac:dyDescent="0.25">
      <c r="L1620" s="82"/>
      <c r="M1620" s="83"/>
      <c r="N1620" s="83"/>
      <c r="O1620" s="82"/>
      <c r="P1620" s="82"/>
    </row>
    <row r="1621" spans="12:16" x14ac:dyDescent="0.25">
      <c r="L1621" s="82"/>
      <c r="M1621" s="83"/>
      <c r="N1621" s="83"/>
      <c r="O1621" s="82"/>
      <c r="P1621" s="82"/>
    </row>
    <row r="1622" spans="12:16" x14ac:dyDescent="0.25">
      <c r="L1622" s="82"/>
      <c r="M1622" s="83"/>
      <c r="N1622" s="83"/>
      <c r="O1622" s="82"/>
      <c r="P1622" s="82"/>
    </row>
    <row r="1623" spans="12:16" x14ac:dyDescent="0.25">
      <c r="L1623" s="82"/>
      <c r="M1623" s="83"/>
      <c r="N1623" s="83"/>
      <c r="O1623" s="82"/>
      <c r="P1623" s="82"/>
    </row>
    <row r="1624" spans="12:16" x14ac:dyDescent="0.25">
      <c r="L1624" s="82"/>
      <c r="M1624" s="83"/>
      <c r="N1624" s="83"/>
      <c r="O1624" s="82"/>
      <c r="P1624" s="82"/>
    </row>
    <row r="1625" spans="12:16" x14ac:dyDescent="0.25">
      <c r="L1625" s="82"/>
      <c r="M1625" s="83"/>
      <c r="N1625" s="83"/>
      <c r="O1625" s="82"/>
      <c r="P1625" s="82"/>
    </row>
    <row r="1626" spans="12:16" x14ac:dyDescent="0.25">
      <c r="L1626" s="82"/>
      <c r="M1626" s="83"/>
      <c r="N1626" s="83"/>
      <c r="O1626" s="82"/>
      <c r="P1626" s="82"/>
    </row>
    <row r="1627" spans="12:16" x14ac:dyDescent="0.25">
      <c r="L1627" s="82"/>
      <c r="M1627" s="83"/>
      <c r="N1627" s="83"/>
      <c r="O1627" s="82"/>
      <c r="P1627" s="82"/>
    </row>
    <row r="1628" spans="12:16" x14ac:dyDescent="0.25">
      <c r="L1628" s="82"/>
      <c r="M1628" s="83"/>
      <c r="N1628" s="83"/>
      <c r="O1628" s="82"/>
      <c r="P1628" s="82"/>
    </row>
    <row r="1629" spans="12:16" x14ac:dyDescent="0.25">
      <c r="L1629" s="82"/>
      <c r="M1629" s="83"/>
      <c r="N1629" s="83"/>
      <c r="O1629" s="82"/>
      <c r="P1629" s="82"/>
    </row>
    <row r="1630" spans="12:16" x14ac:dyDescent="0.25">
      <c r="L1630" s="82"/>
      <c r="M1630" s="83"/>
      <c r="N1630" s="83"/>
      <c r="O1630" s="82"/>
      <c r="P1630" s="82"/>
    </row>
    <row r="1631" spans="12:16" x14ac:dyDescent="0.25">
      <c r="L1631" s="82"/>
      <c r="M1631" s="83"/>
      <c r="N1631" s="83"/>
      <c r="O1631" s="82"/>
      <c r="P1631" s="82"/>
    </row>
    <row r="1632" spans="12:16" x14ac:dyDescent="0.25">
      <c r="L1632" s="82"/>
      <c r="M1632" s="83"/>
      <c r="N1632" s="83"/>
      <c r="O1632" s="82"/>
      <c r="P1632" s="82"/>
    </row>
    <row r="1633" spans="12:16" x14ac:dyDescent="0.25">
      <c r="L1633" s="82"/>
      <c r="M1633" s="83"/>
      <c r="N1633" s="83"/>
      <c r="O1633" s="82"/>
      <c r="P1633" s="82"/>
    </row>
    <row r="1634" spans="12:16" x14ac:dyDescent="0.25">
      <c r="L1634" s="82"/>
      <c r="M1634" s="83"/>
      <c r="N1634" s="83"/>
      <c r="O1634" s="82"/>
      <c r="P1634" s="82"/>
    </row>
    <row r="1635" spans="12:16" x14ac:dyDescent="0.25">
      <c r="L1635" s="82"/>
      <c r="M1635" s="83"/>
      <c r="N1635" s="83"/>
      <c r="O1635" s="82"/>
      <c r="P1635" s="82"/>
    </row>
    <row r="1636" spans="12:16" x14ac:dyDescent="0.25">
      <c r="L1636" s="82"/>
      <c r="M1636" s="83"/>
      <c r="N1636" s="83"/>
      <c r="O1636" s="82"/>
      <c r="P1636" s="82"/>
    </row>
    <row r="1637" spans="12:16" x14ac:dyDescent="0.25">
      <c r="L1637" s="82"/>
      <c r="M1637" s="83"/>
      <c r="N1637" s="83"/>
      <c r="O1637" s="82"/>
      <c r="P1637" s="82"/>
    </row>
    <row r="1638" spans="12:16" x14ac:dyDescent="0.25">
      <c r="L1638" s="82"/>
      <c r="M1638" s="83"/>
      <c r="N1638" s="83"/>
      <c r="O1638" s="82"/>
      <c r="P1638" s="82"/>
    </row>
    <row r="1639" spans="12:16" x14ac:dyDescent="0.25">
      <c r="L1639" s="82"/>
      <c r="M1639" s="83"/>
      <c r="N1639" s="83"/>
      <c r="O1639" s="82"/>
      <c r="P1639" s="82"/>
    </row>
    <row r="1640" spans="12:16" x14ac:dyDescent="0.25">
      <c r="L1640" s="82"/>
      <c r="M1640" s="83"/>
      <c r="N1640" s="83"/>
      <c r="O1640" s="82"/>
      <c r="P1640" s="82"/>
    </row>
    <row r="1641" spans="12:16" x14ac:dyDescent="0.25">
      <c r="L1641" s="82"/>
      <c r="M1641" s="83"/>
      <c r="N1641" s="83"/>
      <c r="O1641" s="82"/>
      <c r="P1641" s="82"/>
    </row>
    <row r="1642" spans="12:16" x14ac:dyDescent="0.25">
      <c r="L1642" s="82"/>
      <c r="M1642" s="83"/>
      <c r="N1642" s="83"/>
      <c r="O1642" s="82"/>
      <c r="P1642" s="82"/>
    </row>
    <row r="1643" spans="12:16" x14ac:dyDescent="0.25">
      <c r="L1643" s="82"/>
      <c r="M1643" s="83"/>
      <c r="N1643" s="83"/>
      <c r="O1643" s="82"/>
      <c r="P1643" s="82"/>
    </row>
    <row r="1644" spans="12:16" x14ac:dyDescent="0.25">
      <c r="L1644" s="82"/>
      <c r="M1644" s="83"/>
      <c r="N1644" s="83"/>
      <c r="O1644" s="82"/>
      <c r="P1644" s="82"/>
    </row>
    <row r="1645" spans="12:16" x14ac:dyDescent="0.25">
      <c r="L1645" s="82"/>
      <c r="M1645" s="83"/>
      <c r="N1645" s="83"/>
      <c r="O1645" s="82"/>
      <c r="P1645" s="82"/>
    </row>
    <row r="1646" spans="12:16" x14ac:dyDescent="0.25">
      <c r="L1646" s="82"/>
      <c r="M1646" s="83"/>
      <c r="N1646" s="83"/>
      <c r="O1646" s="82"/>
      <c r="P1646" s="82"/>
    </row>
    <row r="1647" spans="12:16" x14ac:dyDescent="0.25">
      <c r="L1647" s="82"/>
      <c r="M1647" s="83"/>
      <c r="N1647" s="83"/>
      <c r="O1647" s="82"/>
      <c r="P1647" s="82"/>
    </row>
    <row r="1648" spans="12:16" x14ac:dyDescent="0.25">
      <c r="L1648" s="82"/>
      <c r="M1648" s="83"/>
      <c r="N1648" s="83"/>
      <c r="O1648" s="82"/>
      <c r="P1648" s="82"/>
    </row>
    <row r="1649" spans="12:16" x14ac:dyDescent="0.25">
      <c r="L1649" s="82"/>
      <c r="M1649" s="83"/>
      <c r="N1649" s="83"/>
      <c r="O1649" s="82"/>
      <c r="P1649" s="82"/>
    </row>
    <row r="1650" spans="12:16" x14ac:dyDescent="0.25">
      <c r="L1650" s="82"/>
      <c r="M1650" s="83"/>
      <c r="N1650" s="83"/>
      <c r="O1650" s="82"/>
      <c r="P1650" s="82"/>
    </row>
    <row r="1651" spans="12:16" x14ac:dyDescent="0.25">
      <c r="L1651" s="82"/>
      <c r="M1651" s="83"/>
      <c r="N1651" s="83"/>
      <c r="O1651" s="82"/>
      <c r="P1651" s="82"/>
    </row>
    <row r="1652" spans="12:16" x14ac:dyDescent="0.25">
      <c r="L1652" s="82"/>
      <c r="M1652" s="83"/>
      <c r="N1652" s="83"/>
      <c r="O1652" s="82"/>
      <c r="P1652" s="82"/>
    </row>
    <row r="1653" spans="12:16" x14ac:dyDescent="0.25">
      <c r="L1653" s="82"/>
      <c r="M1653" s="83"/>
      <c r="N1653" s="83"/>
      <c r="O1653" s="82"/>
      <c r="P1653" s="82"/>
    </row>
    <row r="1654" spans="12:16" x14ac:dyDescent="0.25">
      <c r="L1654" s="82"/>
      <c r="M1654" s="83"/>
      <c r="N1654" s="83"/>
      <c r="O1654" s="82"/>
      <c r="P1654" s="82"/>
    </row>
    <row r="1655" spans="12:16" x14ac:dyDescent="0.25">
      <c r="L1655" s="82"/>
      <c r="M1655" s="83"/>
      <c r="N1655" s="83"/>
      <c r="O1655" s="82"/>
      <c r="P1655" s="82"/>
    </row>
    <row r="1656" spans="12:16" x14ac:dyDescent="0.25">
      <c r="L1656" s="82"/>
      <c r="M1656" s="83"/>
      <c r="N1656" s="83"/>
      <c r="O1656" s="82"/>
      <c r="P1656" s="82"/>
    </row>
    <row r="1657" spans="12:16" x14ac:dyDescent="0.25">
      <c r="L1657" s="82"/>
      <c r="M1657" s="83"/>
      <c r="N1657" s="83"/>
      <c r="O1657" s="82"/>
      <c r="P1657" s="82"/>
    </row>
    <row r="1658" spans="12:16" x14ac:dyDescent="0.25">
      <c r="L1658" s="82"/>
      <c r="M1658" s="83"/>
      <c r="N1658" s="83"/>
      <c r="O1658" s="82"/>
      <c r="P1658" s="82"/>
    </row>
    <row r="1659" spans="12:16" x14ac:dyDescent="0.25">
      <c r="L1659" s="82"/>
      <c r="M1659" s="83"/>
      <c r="N1659" s="83"/>
      <c r="O1659" s="82"/>
      <c r="P1659" s="82"/>
    </row>
    <row r="1660" spans="12:16" x14ac:dyDescent="0.25">
      <c r="L1660" s="82"/>
      <c r="M1660" s="83"/>
      <c r="N1660" s="83"/>
      <c r="O1660" s="82"/>
      <c r="P1660" s="82"/>
    </row>
    <row r="1661" spans="12:16" x14ac:dyDescent="0.25">
      <c r="L1661" s="82"/>
      <c r="M1661" s="83"/>
      <c r="N1661" s="83"/>
      <c r="O1661" s="82"/>
      <c r="P1661" s="82"/>
    </row>
    <row r="1662" spans="12:16" x14ac:dyDescent="0.25">
      <c r="L1662" s="82"/>
      <c r="M1662" s="83"/>
      <c r="N1662" s="83"/>
      <c r="O1662" s="82"/>
      <c r="P1662" s="82"/>
    </row>
    <row r="1663" spans="12:16" x14ac:dyDescent="0.25">
      <c r="L1663" s="82"/>
      <c r="M1663" s="83"/>
      <c r="N1663" s="83"/>
      <c r="O1663" s="82"/>
      <c r="P1663" s="82"/>
    </row>
    <row r="1664" spans="12:16" x14ac:dyDescent="0.25">
      <c r="L1664" s="82"/>
      <c r="M1664" s="83"/>
      <c r="N1664" s="83"/>
      <c r="O1664" s="82"/>
      <c r="P1664" s="82"/>
    </row>
    <row r="1665" spans="12:16" x14ac:dyDescent="0.25">
      <c r="L1665" s="82"/>
      <c r="M1665" s="83"/>
      <c r="N1665" s="83"/>
      <c r="O1665" s="82"/>
      <c r="P1665" s="82"/>
    </row>
    <row r="1666" spans="12:16" x14ac:dyDescent="0.25">
      <c r="L1666" s="82"/>
      <c r="M1666" s="83"/>
      <c r="N1666" s="83"/>
      <c r="O1666" s="82"/>
      <c r="P1666" s="82"/>
    </row>
    <row r="1667" spans="12:16" x14ac:dyDescent="0.25">
      <c r="L1667" s="82"/>
      <c r="M1667" s="83"/>
      <c r="N1667" s="83"/>
      <c r="O1667" s="82"/>
      <c r="P1667" s="82"/>
    </row>
    <row r="1668" spans="12:16" x14ac:dyDescent="0.25">
      <c r="L1668" s="82"/>
      <c r="M1668" s="83"/>
      <c r="N1668" s="83"/>
      <c r="O1668" s="82"/>
      <c r="P1668" s="82"/>
    </row>
    <row r="1669" spans="12:16" x14ac:dyDescent="0.25">
      <c r="L1669" s="82"/>
      <c r="M1669" s="83"/>
      <c r="N1669" s="83"/>
      <c r="O1669" s="82"/>
      <c r="P1669" s="82"/>
    </row>
    <row r="1670" spans="12:16" x14ac:dyDescent="0.25">
      <c r="L1670" s="82"/>
      <c r="M1670" s="83"/>
      <c r="N1670" s="83"/>
      <c r="O1670" s="82"/>
      <c r="P1670" s="82"/>
    </row>
    <row r="1671" spans="12:16" x14ac:dyDescent="0.25">
      <c r="L1671" s="82"/>
      <c r="M1671" s="83"/>
      <c r="N1671" s="83"/>
      <c r="O1671" s="82"/>
      <c r="P1671" s="82"/>
    </row>
    <row r="1672" spans="12:16" x14ac:dyDescent="0.25">
      <c r="L1672" s="82"/>
      <c r="M1672" s="83"/>
      <c r="N1672" s="83"/>
      <c r="O1672" s="82"/>
      <c r="P1672" s="82"/>
    </row>
    <row r="1673" spans="12:16" x14ac:dyDescent="0.25">
      <c r="L1673" s="82"/>
      <c r="M1673" s="83"/>
      <c r="N1673" s="83"/>
      <c r="O1673" s="82"/>
      <c r="P1673" s="82"/>
    </row>
    <row r="1674" spans="12:16" x14ac:dyDescent="0.25">
      <c r="L1674" s="82"/>
      <c r="M1674" s="83"/>
      <c r="N1674" s="83"/>
      <c r="O1674" s="82"/>
      <c r="P1674" s="82"/>
    </row>
    <row r="1675" spans="12:16" x14ac:dyDescent="0.25">
      <c r="L1675" s="82"/>
      <c r="M1675" s="83"/>
      <c r="N1675" s="83"/>
      <c r="O1675" s="82"/>
      <c r="P1675" s="82"/>
    </row>
    <row r="1676" spans="12:16" x14ac:dyDescent="0.25">
      <c r="L1676" s="82"/>
      <c r="M1676" s="83"/>
      <c r="N1676" s="83"/>
      <c r="O1676" s="82"/>
      <c r="P1676" s="82"/>
    </row>
    <row r="1677" spans="12:16" x14ac:dyDescent="0.25">
      <c r="L1677" s="82"/>
      <c r="M1677" s="83"/>
      <c r="N1677" s="83"/>
      <c r="O1677" s="82"/>
      <c r="P1677" s="82"/>
    </row>
    <row r="1678" spans="12:16" x14ac:dyDescent="0.25">
      <c r="L1678" s="82"/>
      <c r="M1678" s="83"/>
      <c r="N1678" s="83"/>
      <c r="O1678" s="82"/>
      <c r="P1678" s="82"/>
    </row>
    <row r="1679" spans="12:16" x14ac:dyDescent="0.25">
      <c r="L1679" s="82"/>
      <c r="M1679" s="83"/>
      <c r="N1679" s="83"/>
      <c r="O1679" s="82"/>
      <c r="P1679" s="82"/>
    </row>
    <row r="1680" spans="12:16" x14ac:dyDescent="0.25">
      <c r="L1680" s="82"/>
      <c r="M1680" s="83"/>
      <c r="N1680" s="83"/>
      <c r="O1680" s="82"/>
      <c r="P1680" s="82"/>
    </row>
    <row r="1681" spans="12:16" x14ac:dyDescent="0.25">
      <c r="L1681" s="82"/>
      <c r="M1681" s="83"/>
      <c r="N1681" s="83"/>
      <c r="O1681" s="82"/>
      <c r="P1681" s="82"/>
    </row>
    <row r="1682" spans="12:16" x14ac:dyDescent="0.25">
      <c r="L1682" s="82"/>
      <c r="M1682" s="83"/>
      <c r="N1682" s="83"/>
      <c r="O1682" s="82"/>
      <c r="P1682" s="82"/>
    </row>
    <row r="1683" spans="12:16" x14ac:dyDescent="0.25">
      <c r="L1683" s="82"/>
      <c r="M1683" s="83"/>
      <c r="N1683" s="83"/>
      <c r="O1683" s="82"/>
      <c r="P1683" s="82"/>
    </row>
    <row r="1684" spans="12:16" x14ac:dyDescent="0.25">
      <c r="L1684" s="82"/>
      <c r="M1684" s="83"/>
      <c r="N1684" s="83"/>
      <c r="O1684" s="82"/>
      <c r="P1684" s="82"/>
    </row>
    <row r="1685" spans="12:16" x14ac:dyDescent="0.25">
      <c r="L1685" s="82"/>
      <c r="M1685" s="83"/>
      <c r="N1685" s="83"/>
      <c r="O1685" s="82"/>
      <c r="P1685" s="82"/>
    </row>
    <row r="1686" spans="12:16" x14ac:dyDescent="0.25">
      <c r="L1686" s="82"/>
      <c r="M1686" s="83"/>
      <c r="N1686" s="83"/>
      <c r="O1686" s="82"/>
      <c r="P1686" s="82"/>
    </row>
    <row r="1687" spans="12:16" x14ac:dyDescent="0.25">
      <c r="L1687" s="82"/>
      <c r="M1687" s="83"/>
      <c r="N1687" s="83"/>
      <c r="O1687" s="82"/>
      <c r="P1687" s="82"/>
    </row>
    <row r="1688" spans="12:16" x14ac:dyDescent="0.25">
      <c r="L1688" s="82"/>
      <c r="M1688" s="83"/>
      <c r="N1688" s="83"/>
      <c r="O1688" s="82"/>
      <c r="P1688" s="82"/>
    </row>
    <row r="1689" spans="12:16" x14ac:dyDescent="0.25">
      <c r="L1689" s="82"/>
      <c r="M1689" s="83"/>
      <c r="N1689" s="83"/>
      <c r="O1689" s="82"/>
      <c r="P1689" s="82"/>
    </row>
    <row r="1690" spans="12:16" x14ac:dyDescent="0.25">
      <c r="L1690" s="82"/>
      <c r="M1690" s="83"/>
      <c r="N1690" s="83"/>
      <c r="O1690" s="82"/>
      <c r="P1690" s="82"/>
    </row>
    <row r="1691" spans="12:16" x14ac:dyDescent="0.25">
      <c r="L1691" s="82"/>
      <c r="M1691" s="83"/>
      <c r="N1691" s="83"/>
      <c r="O1691" s="82"/>
      <c r="P1691" s="82"/>
    </row>
    <row r="1692" spans="12:16" x14ac:dyDescent="0.25">
      <c r="L1692" s="82"/>
      <c r="M1692" s="83"/>
      <c r="N1692" s="83"/>
      <c r="O1692" s="82"/>
      <c r="P1692" s="82"/>
    </row>
    <row r="1693" spans="12:16" x14ac:dyDescent="0.25">
      <c r="L1693" s="82"/>
      <c r="M1693" s="83"/>
      <c r="N1693" s="83"/>
      <c r="O1693" s="82"/>
      <c r="P1693" s="82"/>
    </row>
    <row r="1694" spans="12:16" x14ac:dyDescent="0.25">
      <c r="L1694" s="82"/>
      <c r="M1694" s="83"/>
      <c r="N1694" s="83"/>
      <c r="O1694" s="82"/>
      <c r="P1694" s="82"/>
    </row>
    <row r="1695" spans="12:16" x14ac:dyDescent="0.25">
      <c r="L1695" s="82"/>
      <c r="M1695" s="83"/>
      <c r="N1695" s="83"/>
      <c r="O1695" s="82"/>
      <c r="P1695" s="82"/>
    </row>
    <row r="1696" spans="12:16" x14ac:dyDescent="0.25">
      <c r="L1696" s="82"/>
      <c r="M1696" s="83"/>
      <c r="N1696" s="83"/>
      <c r="O1696" s="82"/>
      <c r="P1696" s="82"/>
    </row>
    <row r="1697" spans="12:16" x14ac:dyDescent="0.25">
      <c r="L1697" s="82"/>
      <c r="M1697" s="83"/>
      <c r="N1697" s="83"/>
      <c r="O1697" s="82"/>
      <c r="P1697" s="82"/>
    </row>
    <row r="1698" spans="12:16" x14ac:dyDescent="0.25">
      <c r="L1698" s="82"/>
      <c r="M1698" s="83"/>
      <c r="N1698" s="83"/>
      <c r="O1698" s="82"/>
      <c r="P1698" s="82"/>
    </row>
    <row r="1699" spans="12:16" x14ac:dyDescent="0.25">
      <c r="L1699" s="82"/>
      <c r="M1699" s="83"/>
      <c r="N1699" s="83"/>
      <c r="O1699" s="82"/>
      <c r="P1699" s="82"/>
    </row>
    <row r="1700" spans="12:16" x14ac:dyDescent="0.25">
      <c r="L1700" s="82"/>
      <c r="M1700" s="83"/>
      <c r="N1700" s="83"/>
      <c r="O1700" s="82"/>
      <c r="P1700" s="82"/>
    </row>
    <row r="1701" spans="12:16" x14ac:dyDescent="0.25">
      <c r="L1701" s="82"/>
      <c r="M1701" s="83"/>
      <c r="N1701" s="83"/>
      <c r="O1701" s="82"/>
      <c r="P1701" s="82"/>
    </row>
    <row r="1702" spans="12:16" x14ac:dyDescent="0.25">
      <c r="L1702" s="82"/>
      <c r="M1702" s="83"/>
      <c r="N1702" s="83"/>
      <c r="O1702" s="82"/>
      <c r="P1702" s="82"/>
    </row>
    <row r="1703" spans="12:16" x14ac:dyDescent="0.25">
      <c r="L1703" s="82"/>
      <c r="M1703" s="83"/>
      <c r="N1703" s="83"/>
      <c r="O1703" s="82"/>
      <c r="P1703" s="82"/>
    </row>
    <row r="1704" spans="12:16" x14ac:dyDescent="0.25">
      <c r="L1704" s="82"/>
      <c r="M1704" s="83"/>
      <c r="N1704" s="83"/>
      <c r="O1704" s="82"/>
      <c r="P1704" s="82"/>
    </row>
    <row r="1705" spans="12:16" x14ac:dyDescent="0.25">
      <c r="L1705" s="82"/>
      <c r="M1705" s="83"/>
      <c r="N1705" s="83"/>
      <c r="O1705" s="82"/>
      <c r="P1705" s="82"/>
    </row>
    <row r="1706" spans="12:16" x14ac:dyDescent="0.25">
      <c r="L1706" s="82"/>
      <c r="M1706" s="83"/>
      <c r="N1706" s="83"/>
      <c r="O1706" s="82"/>
      <c r="P1706" s="82"/>
    </row>
    <row r="1707" spans="12:16" x14ac:dyDescent="0.25">
      <c r="L1707" s="82"/>
      <c r="M1707" s="83"/>
      <c r="N1707" s="83"/>
      <c r="O1707" s="82"/>
      <c r="P1707" s="82"/>
    </row>
    <row r="1708" spans="12:16" x14ac:dyDescent="0.25">
      <c r="L1708" s="82"/>
      <c r="M1708" s="83"/>
      <c r="N1708" s="83"/>
      <c r="O1708" s="82"/>
      <c r="P1708" s="82"/>
    </row>
    <row r="1709" spans="12:16" x14ac:dyDescent="0.25">
      <c r="L1709" s="82"/>
      <c r="M1709" s="83"/>
      <c r="N1709" s="83"/>
      <c r="O1709" s="82"/>
      <c r="P1709" s="82"/>
    </row>
    <row r="1710" spans="12:16" x14ac:dyDescent="0.25">
      <c r="L1710" s="82"/>
      <c r="M1710" s="83"/>
      <c r="N1710" s="83"/>
      <c r="O1710" s="82"/>
      <c r="P1710" s="82"/>
    </row>
    <row r="1711" spans="12:16" x14ac:dyDescent="0.25">
      <c r="L1711" s="82"/>
      <c r="M1711" s="83"/>
      <c r="N1711" s="83"/>
      <c r="O1711" s="82"/>
      <c r="P1711" s="82"/>
    </row>
    <row r="1712" spans="12:16" x14ac:dyDescent="0.25">
      <c r="L1712" s="82"/>
      <c r="M1712" s="83"/>
      <c r="N1712" s="83"/>
      <c r="O1712" s="82"/>
      <c r="P1712" s="82"/>
    </row>
    <row r="1713" spans="12:16" x14ac:dyDescent="0.25">
      <c r="L1713" s="82"/>
      <c r="M1713" s="83"/>
      <c r="N1713" s="83"/>
      <c r="O1713" s="82"/>
      <c r="P1713" s="82"/>
    </row>
    <row r="1714" spans="12:16" x14ac:dyDescent="0.25">
      <c r="L1714" s="82"/>
      <c r="M1714" s="83"/>
      <c r="N1714" s="83"/>
      <c r="O1714" s="82"/>
      <c r="P1714" s="82"/>
    </row>
    <row r="1715" spans="12:16" x14ac:dyDescent="0.25">
      <c r="L1715" s="82"/>
      <c r="M1715" s="83"/>
      <c r="N1715" s="83"/>
      <c r="O1715" s="82"/>
      <c r="P1715" s="82"/>
    </row>
    <row r="1716" spans="12:16" x14ac:dyDescent="0.25">
      <c r="L1716" s="82"/>
      <c r="M1716" s="83"/>
      <c r="N1716" s="83"/>
      <c r="O1716" s="82"/>
      <c r="P1716" s="82"/>
    </row>
    <row r="1717" spans="12:16" x14ac:dyDescent="0.25">
      <c r="L1717" s="82"/>
      <c r="M1717" s="83"/>
      <c r="N1717" s="83"/>
      <c r="O1717" s="82"/>
      <c r="P1717" s="82"/>
    </row>
    <row r="1718" spans="12:16" x14ac:dyDescent="0.25">
      <c r="L1718" s="82"/>
      <c r="M1718" s="83"/>
      <c r="N1718" s="83"/>
      <c r="O1718" s="82"/>
      <c r="P1718" s="82"/>
    </row>
    <row r="1719" spans="12:16" x14ac:dyDescent="0.25">
      <c r="L1719" s="82"/>
      <c r="M1719" s="83"/>
      <c r="N1719" s="83"/>
      <c r="O1719" s="82"/>
      <c r="P1719" s="82"/>
    </row>
    <row r="1720" spans="12:16" x14ac:dyDescent="0.25">
      <c r="L1720" s="82"/>
      <c r="M1720" s="83"/>
      <c r="N1720" s="83"/>
      <c r="O1720" s="82"/>
      <c r="P1720" s="82"/>
    </row>
    <row r="1721" spans="12:16" x14ac:dyDescent="0.25">
      <c r="L1721" s="82"/>
      <c r="M1721" s="83"/>
      <c r="N1721" s="83"/>
      <c r="O1721" s="82"/>
      <c r="P1721" s="82"/>
    </row>
    <row r="1722" spans="12:16" x14ac:dyDescent="0.25">
      <c r="L1722" s="82"/>
      <c r="M1722" s="83"/>
      <c r="N1722" s="83"/>
      <c r="O1722" s="82"/>
      <c r="P1722" s="82"/>
    </row>
    <row r="1723" spans="12:16" x14ac:dyDescent="0.25">
      <c r="L1723" s="82"/>
      <c r="M1723" s="83"/>
      <c r="N1723" s="83"/>
      <c r="O1723" s="82"/>
      <c r="P1723" s="82"/>
    </row>
    <row r="1724" spans="12:16" x14ac:dyDescent="0.25">
      <c r="L1724" s="82"/>
      <c r="M1724" s="83"/>
      <c r="N1724" s="83"/>
      <c r="O1724" s="82"/>
      <c r="P1724" s="82"/>
    </row>
    <row r="1725" spans="12:16" x14ac:dyDescent="0.25">
      <c r="L1725" s="82"/>
      <c r="M1725" s="83"/>
      <c r="N1725" s="83"/>
      <c r="O1725" s="82"/>
      <c r="P1725" s="82"/>
    </row>
    <row r="1726" spans="12:16" x14ac:dyDescent="0.25">
      <c r="L1726" s="82"/>
      <c r="M1726" s="83"/>
      <c r="N1726" s="83"/>
      <c r="O1726" s="82"/>
      <c r="P1726" s="82"/>
    </row>
    <row r="1727" spans="12:16" x14ac:dyDescent="0.25">
      <c r="L1727" s="82"/>
      <c r="M1727" s="83"/>
      <c r="N1727" s="83"/>
      <c r="O1727" s="82"/>
      <c r="P1727" s="82"/>
    </row>
    <row r="1728" spans="12:16" x14ac:dyDescent="0.25">
      <c r="L1728" s="82"/>
      <c r="M1728" s="83"/>
      <c r="N1728" s="83"/>
      <c r="O1728" s="82"/>
      <c r="P1728" s="82"/>
    </row>
    <row r="1729" spans="12:16" x14ac:dyDescent="0.25">
      <c r="L1729" s="82"/>
      <c r="M1729" s="83"/>
      <c r="N1729" s="83"/>
      <c r="O1729" s="82"/>
      <c r="P1729" s="82"/>
    </row>
    <row r="1730" spans="12:16" x14ac:dyDescent="0.25">
      <c r="L1730" s="82"/>
      <c r="M1730" s="83"/>
      <c r="N1730" s="83"/>
      <c r="O1730" s="82"/>
      <c r="P1730" s="82"/>
    </row>
    <row r="1731" spans="12:16" x14ac:dyDescent="0.25">
      <c r="L1731" s="82"/>
      <c r="M1731" s="83"/>
      <c r="N1731" s="83"/>
      <c r="O1731" s="82"/>
      <c r="P1731" s="82"/>
    </row>
    <row r="1732" spans="12:16" x14ac:dyDescent="0.25">
      <c r="L1732" s="82"/>
      <c r="M1732" s="83"/>
      <c r="N1732" s="83"/>
      <c r="O1732" s="82"/>
      <c r="P1732" s="82"/>
    </row>
    <row r="1733" spans="12:16" x14ac:dyDescent="0.25">
      <c r="L1733" s="82"/>
      <c r="M1733" s="83"/>
      <c r="N1733" s="83"/>
      <c r="O1733" s="82"/>
      <c r="P1733" s="82"/>
    </row>
    <row r="1734" spans="12:16" x14ac:dyDescent="0.25">
      <c r="L1734" s="82"/>
      <c r="M1734" s="83"/>
      <c r="N1734" s="83"/>
      <c r="O1734" s="82"/>
      <c r="P1734" s="82"/>
    </row>
    <row r="1735" spans="12:16" x14ac:dyDescent="0.25">
      <c r="L1735" s="82"/>
      <c r="M1735" s="83"/>
      <c r="N1735" s="83"/>
      <c r="O1735" s="82"/>
      <c r="P1735" s="82"/>
    </row>
    <row r="1736" spans="12:16" x14ac:dyDescent="0.25">
      <c r="L1736" s="82"/>
      <c r="M1736" s="83"/>
      <c r="N1736" s="83"/>
      <c r="O1736" s="82"/>
      <c r="P1736" s="82"/>
    </row>
    <row r="1737" spans="12:16" x14ac:dyDescent="0.25">
      <c r="L1737" s="82"/>
      <c r="M1737" s="83"/>
      <c r="N1737" s="83"/>
      <c r="O1737" s="82"/>
      <c r="P1737" s="82"/>
    </row>
    <row r="1738" spans="12:16" x14ac:dyDescent="0.25">
      <c r="L1738" s="82"/>
      <c r="M1738" s="83"/>
      <c r="N1738" s="83"/>
      <c r="O1738" s="82"/>
      <c r="P1738" s="82"/>
    </row>
    <row r="1739" spans="12:16" x14ac:dyDescent="0.25">
      <c r="L1739" s="82"/>
      <c r="M1739" s="83"/>
      <c r="N1739" s="83"/>
      <c r="O1739" s="82"/>
      <c r="P1739" s="82"/>
    </row>
    <row r="1740" spans="12:16" x14ac:dyDescent="0.25">
      <c r="L1740" s="82"/>
      <c r="M1740" s="83"/>
      <c r="N1740" s="83"/>
      <c r="O1740" s="82"/>
      <c r="P1740" s="82"/>
    </row>
    <row r="1741" spans="12:16" x14ac:dyDescent="0.25">
      <c r="L1741" s="82"/>
      <c r="M1741" s="83"/>
      <c r="N1741" s="83"/>
      <c r="O1741" s="82"/>
      <c r="P1741" s="82"/>
    </row>
    <row r="1742" spans="12:16" x14ac:dyDescent="0.25">
      <c r="L1742" s="82"/>
      <c r="M1742" s="83"/>
      <c r="N1742" s="83"/>
      <c r="O1742" s="82"/>
      <c r="P1742" s="82"/>
    </row>
    <row r="1743" spans="12:16" x14ac:dyDescent="0.25">
      <c r="L1743" s="82"/>
      <c r="M1743" s="83"/>
      <c r="N1743" s="83"/>
      <c r="O1743" s="82"/>
      <c r="P1743" s="82"/>
    </row>
    <row r="1744" spans="12:16" x14ac:dyDescent="0.25">
      <c r="L1744" s="82"/>
      <c r="M1744" s="83"/>
      <c r="N1744" s="83"/>
      <c r="O1744" s="82"/>
      <c r="P1744" s="82"/>
    </row>
    <row r="1745" spans="12:16" x14ac:dyDescent="0.25">
      <c r="L1745" s="82"/>
      <c r="M1745" s="83"/>
      <c r="N1745" s="83"/>
      <c r="O1745" s="82"/>
      <c r="P1745" s="82"/>
    </row>
    <row r="1746" spans="12:16" x14ac:dyDescent="0.25">
      <c r="L1746" s="82"/>
      <c r="M1746" s="83"/>
      <c r="N1746" s="83"/>
      <c r="O1746" s="82"/>
      <c r="P1746" s="82"/>
    </row>
    <row r="1747" spans="12:16" x14ac:dyDescent="0.25">
      <c r="L1747" s="82"/>
      <c r="M1747" s="83"/>
      <c r="N1747" s="83"/>
      <c r="O1747" s="82"/>
      <c r="P1747" s="82"/>
    </row>
    <row r="1748" spans="12:16" x14ac:dyDescent="0.25">
      <c r="L1748" s="82"/>
      <c r="M1748" s="83"/>
      <c r="N1748" s="83"/>
      <c r="O1748" s="82"/>
      <c r="P1748" s="82"/>
    </row>
    <row r="1749" spans="12:16" x14ac:dyDescent="0.25">
      <c r="L1749" s="82"/>
      <c r="M1749" s="83"/>
      <c r="N1749" s="83"/>
      <c r="O1749" s="82"/>
      <c r="P1749" s="82"/>
    </row>
    <row r="1750" spans="12:16" x14ac:dyDescent="0.25">
      <c r="L1750" s="82"/>
      <c r="M1750" s="83"/>
      <c r="N1750" s="83"/>
      <c r="O1750" s="82"/>
      <c r="P1750" s="82"/>
    </row>
    <row r="1751" spans="12:16" x14ac:dyDescent="0.25">
      <c r="L1751" s="82"/>
      <c r="M1751" s="83"/>
      <c r="N1751" s="83"/>
      <c r="O1751" s="82"/>
      <c r="P1751" s="82"/>
    </row>
    <row r="1752" spans="12:16" x14ac:dyDescent="0.25">
      <c r="L1752" s="82"/>
      <c r="M1752" s="83"/>
      <c r="N1752" s="83"/>
      <c r="O1752" s="82"/>
      <c r="P1752" s="82"/>
    </row>
    <row r="1753" spans="12:16" x14ac:dyDescent="0.25">
      <c r="L1753" s="82"/>
      <c r="M1753" s="83"/>
      <c r="N1753" s="83"/>
      <c r="O1753" s="82"/>
      <c r="P1753" s="82"/>
    </row>
    <row r="1754" spans="12:16" x14ac:dyDescent="0.25">
      <c r="L1754" s="82"/>
      <c r="M1754" s="83"/>
      <c r="N1754" s="83"/>
      <c r="O1754" s="82"/>
      <c r="P1754" s="82"/>
    </row>
    <row r="1755" spans="12:16" x14ac:dyDescent="0.25">
      <c r="L1755" s="82"/>
      <c r="M1755" s="83"/>
      <c r="N1755" s="83"/>
      <c r="O1755" s="82"/>
      <c r="P1755" s="82"/>
    </row>
    <row r="1756" spans="12:16" x14ac:dyDescent="0.25">
      <c r="L1756" s="82"/>
      <c r="M1756" s="83"/>
      <c r="N1756" s="83"/>
      <c r="O1756" s="82"/>
      <c r="P1756" s="82"/>
    </row>
    <row r="1757" spans="12:16" x14ac:dyDescent="0.25">
      <c r="L1757" s="82"/>
      <c r="M1757" s="83"/>
      <c r="N1757" s="83"/>
      <c r="O1757" s="82"/>
      <c r="P1757" s="82"/>
    </row>
    <row r="1758" spans="12:16" x14ac:dyDescent="0.25">
      <c r="L1758" s="82"/>
      <c r="M1758" s="83"/>
      <c r="N1758" s="83"/>
      <c r="O1758" s="82"/>
      <c r="P1758" s="82"/>
    </row>
    <row r="1759" spans="12:16" x14ac:dyDescent="0.25">
      <c r="L1759" s="82"/>
      <c r="M1759" s="83"/>
      <c r="N1759" s="83"/>
      <c r="O1759" s="82"/>
      <c r="P1759" s="82"/>
    </row>
    <row r="1760" spans="12:16" x14ac:dyDescent="0.25">
      <c r="L1760" s="82"/>
      <c r="M1760" s="83"/>
      <c r="N1760" s="83"/>
      <c r="O1760" s="82"/>
      <c r="P1760" s="82"/>
    </row>
    <row r="1761" spans="12:16" x14ac:dyDescent="0.25">
      <c r="L1761" s="82"/>
      <c r="M1761" s="83"/>
      <c r="N1761" s="83"/>
      <c r="O1761" s="82"/>
      <c r="P1761" s="82"/>
    </row>
    <row r="1762" spans="12:16" x14ac:dyDescent="0.25">
      <c r="L1762" s="82"/>
      <c r="M1762" s="83"/>
      <c r="N1762" s="83"/>
      <c r="O1762" s="82"/>
      <c r="P1762" s="82"/>
    </row>
    <row r="1763" spans="12:16" x14ac:dyDescent="0.25">
      <c r="L1763" s="82"/>
      <c r="M1763" s="83"/>
      <c r="N1763" s="83"/>
      <c r="O1763" s="82"/>
      <c r="P1763" s="82"/>
    </row>
    <row r="1764" spans="12:16" x14ac:dyDescent="0.25">
      <c r="L1764" s="82"/>
      <c r="M1764" s="83"/>
      <c r="N1764" s="83"/>
      <c r="O1764" s="82"/>
      <c r="P1764" s="82"/>
    </row>
    <row r="1765" spans="12:16" x14ac:dyDescent="0.25">
      <c r="L1765" s="82"/>
      <c r="M1765" s="83"/>
      <c r="N1765" s="83"/>
      <c r="O1765" s="82"/>
      <c r="P1765" s="82"/>
    </row>
    <row r="1766" spans="12:16" x14ac:dyDescent="0.25">
      <c r="L1766" s="82"/>
      <c r="M1766" s="83"/>
      <c r="N1766" s="83"/>
      <c r="O1766" s="82"/>
      <c r="P1766" s="82"/>
    </row>
    <row r="1767" spans="12:16" x14ac:dyDescent="0.25">
      <c r="L1767" s="82"/>
      <c r="M1767" s="83"/>
      <c r="N1767" s="83"/>
      <c r="O1767" s="82"/>
      <c r="P1767" s="82"/>
    </row>
    <row r="1768" spans="12:16" x14ac:dyDescent="0.25">
      <c r="L1768" s="82"/>
      <c r="M1768" s="83"/>
      <c r="N1768" s="83"/>
      <c r="O1768" s="82"/>
      <c r="P1768" s="82"/>
    </row>
    <row r="1769" spans="12:16" x14ac:dyDescent="0.25">
      <c r="L1769" s="82"/>
      <c r="M1769" s="83"/>
      <c r="N1769" s="83"/>
      <c r="O1769" s="82"/>
      <c r="P1769" s="82"/>
    </row>
    <row r="1770" spans="12:16" x14ac:dyDescent="0.25">
      <c r="L1770" s="82"/>
      <c r="M1770" s="83"/>
      <c r="N1770" s="83"/>
      <c r="O1770" s="82"/>
      <c r="P1770" s="82"/>
    </row>
    <row r="1771" spans="12:16" x14ac:dyDescent="0.25">
      <c r="L1771" s="82"/>
      <c r="M1771" s="83"/>
      <c r="N1771" s="83"/>
      <c r="O1771" s="82"/>
      <c r="P1771" s="82"/>
    </row>
    <row r="1772" spans="12:16" x14ac:dyDescent="0.25">
      <c r="L1772" s="82"/>
      <c r="M1772" s="83"/>
      <c r="N1772" s="83"/>
      <c r="O1772" s="82"/>
      <c r="P1772" s="82"/>
    </row>
    <row r="1773" spans="12:16" x14ac:dyDescent="0.25">
      <c r="L1773" s="82"/>
      <c r="M1773" s="83"/>
      <c r="N1773" s="83"/>
      <c r="O1773" s="82"/>
      <c r="P1773" s="82"/>
    </row>
    <row r="1774" spans="12:16" x14ac:dyDescent="0.25">
      <c r="L1774" s="82"/>
      <c r="M1774" s="83"/>
      <c r="N1774" s="83"/>
      <c r="O1774" s="82"/>
      <c r="P1774" s="82"/>
    </row>
    <row r="1775" spans="12:16" x14ac:dyDescent="0.25">
      <c r="L1775" s="82"/>
      <c r="M1775" s="83"/>
      <c r="N1775" s="83"/>
      <c r="O1775" s="82"/>
      <c r="P1775" s="82"/>
    </row>
    <row r="1776" spans="12:16" x14ac:dyDescent="0.25">
      <c r="L1776" s="82"/>
      <c r="M1776" s="83"/>
      <c r="N1776" s="83"/>
      <c r="O1776" s="82"/>
      <c r="P1776" s="82"/>
    </row>
    <row r="1777" spans="12:16" x14ac:dyDescent="0.25">
      <c r="L1777" s="82"/>
      <c r="M1777" s="83"/>
      <c r="N1777" s="83"/>
      <c r="O1777" s="82"/>
      <c r="P1777" s="82"/>
    </row>
    <row r="1778" spans="12:16" x14ac:dyDescent="0.25">
      <c r="L1778" s="82"/>
      <c r="M1778" s="83"/>
      <c r="N1778" s="83"/>
      <c r="O1778" s="82"/>
      <c r="P1778" s="82"/>
    </row>
    <row r="1779" spans="12:16" x14ac:dyDescent="0.25">
      <c r="L1779" s="82"/>
      <c r="M1779" s="83"/>
      <c r="N1779" s="83"/>
      <c r="O1779" s="82"/>
      <c r="P1779" s="82"/>
    </row>
    <row r="1780" spans="12:16" x14ac:dyDescent="0.25">
      <c r="L1780" s="82"/>
      <c r="M1780" s="83"/>
      <c r="N1780" s="83"/>
      <c r="O1780" s="82"/>
      <c r="P1780" s="82"/>
    </row>
    <row r="1781" spans="12:16" x14ac:dyDescent="0.25">
      <c r="L1781" s="82"/>
      <c r="M1781" s="83"/>
      <c r="N1781" s="83"/>
      <c r="O1781" s="82"/>
      <c r="P1781" s="82"/>
    </row>
    <row r="1782" spans="12:16" x14ac:dyDescent="0.25">
      <c r="L1782" s="82"/>
      <c r="M1782" s="83"/>
      <c r="N1782" s="83"/>
      <c r="O1782" s="82"/>
      <c r="P1782" s="82"/>
    </row>
    <row r="1783" spans="12:16" x14ac:dyDescent="0.25">
      <c r="L1783" s="82"/>
      <c r="M1783" s="83"/>
      <c r="N1783" s="83"/>
      <c r="O1783" s="82"/>
      <c r="P1783" s="82"/>
    </row>
    <row r="1784" spans="12:16" x14ac:dyDescent="0.25">
      <c r="L1784" s="82"/>
      <c r="M1784" s="83"/>
      <c r="N1784" s="83"/>
      <c r="O1784" s="82"/>
      <c r="P1784" s="82"/>
    </row>
    <row r="1785" spans="12:16" x14ac:dyDescent="0.25">
      <c r="L1785" s="82"/>
      <c r="M1785" s="83"/>
      <c r="N1785" s="83"/>
      <c r="O1785" s="82"/>
      <c r="P1785" s="82"/>
    </row>
    <row r="1786" spans="12:16" x14ac:dyDescent="0.25">
      <c r="L1786" s="82"/>
      <c r="M1786" s="83"/>
      <c r="N1786" s="83"/>
      <c r="O1786" s="82"/>
      <c r="P1786" s="82"/>
    </row>
    <row r="1787" spans="12:16" x14ac:dyDescent="0.25">
      <c r="L1787" s="82"/>
      <c r="M1787" s="83"/>
      <c r="N1787" s="83"/>
      <c r="O1787" s="82"/>
      <c r="P1787" s="82"/>
    </row>
    <row r="1788" spans="12:16" x14ac:dyDescent="0.25">
      <c r="L1788" s="82"/>
      <c r="M1788" s="83"/>
      <c r="N1788" s="83"/>
      <c r="O1788" s="82"/>
      <c r="P1788" s="82"/>
    </row>
    <row r="1789" spans="12:16" x14ac:dyDescent="0.25">
      <c r="L1789" s="82"/>
      <c r="M1789" s="83"/>
      <c r="N1789" s="83"/>
      <c r="O1789" s="82"/>
      <c r="P1789" s="82"/>
    </row>
    <row r="1790" spans="12:16" x14ac:dyDescent="0.25">
      <c r="L1790" s="82"/>
      <c r="M1790" s="83"/>
      <c r="N1790" s="83"/>
      <c r="O1790" s="82"/>
      <c r="P1790" s="82"/>
    </row>
    <row r="1791" spans="12:16" x14ac:dyDescent="0.25">
      <c r="L1791" s="82"/>
      <c r="M1791" s="83"/>
      <c r="N1791" s="83"/>
      <c r="O1791" s="82"/>
      <c r="P1791" s="82"/>
    </row>
    <row r="1792" spans="12:16" x14ac:dyDescent="0.25">
      <c r="L1792" s="82"/>
      <c r="M1792" s="83"/>
      <c r="N1792" s="83"/>
      <c r="O1792" s="82"/>
      <c r="P1792" s="82"/>
    </row>
    <row r="1793" spans="12:16" x14ac:dyDescent="0.25">
      <c r="L1793" s="82"/>
      <c r="M1793" s="83"/>
      <c r="N1793" s="83"/>
      <c r="O1793" s="82"/>
      <c r="P1793" s="82"/>
    </row>
    <row r="1794" spans="12:16" x14ac:dyDescent="0.25">
      <c r="L1794" s="82"/>
      <c r="M1794" s="83"/>
      <c r="N1794" s="83"/>
      <c r="O1794" s="82"/>
      <c r="P1794" s="82"/>
    </row>
    <row r="1795" spans="12:16" x14ac:dyDescent="0.25">
      <c r="L1795" s="82"/>
      <c r="M1795" s="83"/>
      <c r="N1795" s="83"/>
      <c r="O1795" s="82"/>
      <c r="P1795" s="82"/>
    </row>
    <row r="1796" spans="12:16" x14ac:dyDescent="0.25">
      <c r="L1796" s="82"/>
      <c r="M1796" s="83"/>
      <c r="N1796" s="83"/>
      <c r="O1796" s="82"/>
      <c r="P1796" s="82"/>
    </row>
    <row r="1797" spans="12:16" x14ac:dyDescent="0.25">
      <c r="L1797" s="82"/>
      <c r="M1797" s="83"/>
      <c r="N1797" s="83"/>
      <c r="O1797" s="82"/>
      <c r="P1797" s="82"/>
    </row>
    <row r="1798" spans="12:16" x14ac:dyDescent="0.25">
      <c r="L1798" s="82"/>
      <c r="M1798" s="83"/>
      <c r="N1798" s="83"/>
      <c r="O1798" s="82"/>
      <c r="P1798" s="82"/>
    </row>
    <row r="1799" spans="12:16" x14ac:dyDescent="0.25">
      <c r="L1799" s="82"/>
      <c r="M1799" s="83"/>
      <c r="N1799" s="83"/>
      <c r="O1799" s="82"/>
      <c r="P1799" s="82"/>
    </row>
    <row r="1800" spans="12:16" x14ac:dyDescent="0.25">
      <c r="L1800" s="82"/>
      <c r="M1800" s="83"/>
      <c r="N1800" s="83"/>
      <c r="O1800" s="82"/>
      <c r="P1800" s="82"/>
    </row>
    <row r="1801" spans="12:16" x14ac:dyDescent="0.25">
      <c r="L1801" s="82"/>
      <c r="M1801" s="83"/>
      <c r="N1801" s="83"/>
      <c r="O1801" s="82"/>
      <c r="P1801" s="82"/>
    </row>
    <row r="1802" spans="12:16" x14ac:dyDescent="0.25">
      <c r="L1802" s="82"/>
      <c r="M1802" s="83"/>
      <c r="N1802" s="83"/>
      <c r="O1802" s="82"/>
      <c r="P1802" s="82"/>
    </row>
    <row r="1803" spans="12:16" x14ac:dyDescent="0.25">
      <c r="L1803" s="82"/>
      <c r="M1803" s="83"/>
      <c r="N1803" s="83"/>
      <c r="O1803" s="82"/>
      <c r="P1803" s="82"/>
    </row>
    <row r="1804" spans="12:16" x14ac:dyDescent="0.25">
      <c r="L1804" s="82"/>
      <c r="M1804" s="83"/>
      <c r="N1804" s="83"/>
      <c r="O1804" s="82"/>
      <c r="P1804" s="82"/>
    </row>
    <row r="1805" spans="12:16" x14ac:dyDescent="0.25">
      <c r="L1805" s="82"/>
      <c r="M1805" s="83"/>
      <c r="N1805" s="83"/>
      <c r="O1805" s="82"/>
      <c r="P1805" s="82"/>
    </row>
    <row r="1806" spans="12:16" x14ac:dyDescent="0.25">
      <c r="L1806" s="82"/>
      <c r="M1806" s="83"/>
      <c r="N1806" s="83"/>
      <c r="O1806" s="82"/>
      <c r="P1806" s="82"/>
    </row>
    <row r="1807" spans="12:16" x14ac:dyDescent="0.25">
      <c r="L1807" s="82"/>
      <c r="M1807" s="83"/>
      <c r="N1807" s="83"/>
      <c r="O1807" s="82"/>
      <c r="P1807" s="82"/>
    </row>
    <row r="1808" spans="12:16" x14ac:dyDescent="0.25">
      <c r="L1808" s="82"/>
      <c r="M1808" s="83"/>
      <c r="N1808" s="83"/>
      <c r="O1808" s="82"/>
      <c r="P1808" s="82"/>
    </row>
    <row r="1809" spans="12:16" x14ac:dyDescent="0.25">
      <c r="L1809" s="82"/>
      <c r="M1809" s="83"/>
      <c r="N1809" s="83"/>
      <c r="O1809" s="82"/>
      <c r="P1809" s="82"/>
    </row>
    <row r="1810" spans="12:16" x14ac:dyDescent="0.25">
      <c r="L1810" s="82"/>
      <c r="M1810" s="83"/>
      <c r="N1810" s="83"/>
      <c r="O1810" s="82"/>
      <c r="P1810" s="82"/>
    </row>
    <row r="1811" spans="12:16" x14ac:dyDescent="0.25">
      <c r="L1811" s="82"/>
      <c r="M1811" s="83"/>
      <c r="N1811" s="83"/>
      <c r="O1811" s="82"/>
      <c r="P1811" s="82"/>
    </row>
    <row r="1812" spans="12:16" x14ac:dyDescent="0.25">
      <c r="L1812" s="82"/>
      <c r="M1812" s="83"/>
      <c r="N1812" s="83"/>
      <c r="O1812" s="82"/>
      <c r="P1812" s="82"/>
    </row>
    <row r="1813" spans="12:16" x14ac:dyDescent="0.25">
      <c r="L1813" s="82"/>
      <c r="M1813" s="83"/>
      <c r="N1813" s="83"/>
      <c r="O1813" s="82"/>
      <c r="P1813" s="82"/>
    </row>
    <row r="1814" spans="12:16" x14ac:dyDescent="0.25">
      <c r="L1814" s="82"/>
      <c r="M1814" s="83"/>
      <c r="N1814" s="83"/>
      <c r="O1814" s="82"/>
      <c r="P1814" s="82"/>
    </row>
    <row r="1815" spans="12:16" x14ac:dyDescent="0.25">
      <c r="L1815" s="82"/>
      <c r="M1815" s="83"/>
      <c r="N1815" s="83"/>
      <c r="O1815" s="82"/>
      <c r="P1815" s="82"/>
    </row>
    <row r="1816" spans="12:16" x14ac:dyDescent="0.25">
      <c r="L1816" s="82"/>
      <c r="M1816" s="83"/>
      <c r="N1816" s="83"/>
      <c r="O1816" s="82"/>
      <c r="P1816" s="82"/>
    </row>
    <row r="1817" spans="12:16" x14ac:dyDescent="0.25">
      <c r="L1817" s="82"/>
      <c r="M1817" s="83"/>
      <c r="N1817" s="83"/>
      <c r="O1817" s="82"/>
      <c r="P1817" s="82"/>
    </row>
    <row r="1818" spans="12:16" x14ac:dyDescent="0.25">
      <c r="L1818" s="82"/>
      <c r="M1818" s="83"/>
      <c r="N1818" s="83"/>
      <c r="O1818" s="82"/>
      <c r="P1818" s="82"/>
    </row>
    <row r="1819" spans="12:16" x14ac:dyDescent="0.25">
      <c r="L1819" s="82"/>
      <c r="M1819" s="83"/>
      <c r="N1819" s="83"/>
      <c r="O1819" s="82"/>
      <c r="P1819" s="82"/>
    </row>
    <row r="1820" spans="12:16" x14ac:dyDescent="0.25">
      <c r="L1820" s="82"/>
      <c r="M1820" s="83"/>
      <c r="N1820" s="83"/>
      <c r="O1820" s="82"/>
      <c r="P1820" s="82"/>
    </row>
    <row r="1821" spans="12:16" x14ac:dyDescent="0.25">
      <c r="L1821" s="82"/>
      <c r="M1821" s="83"/>
      <c r="N1821" s="83"/>
      <c r="O1821" s="82"/>
      <c r="P1821" s="82"/>
    </row>
    <row r="1822" spans="12:16" x14ac:dyDescent="0.25">
      <c r="L1822" s="82"/>
      <c r="M1822" s="83"/>
      <c r="N1822" s="83"/>
      <c r="O1822" s="82"/>
      <c r="P1822" s="82"/>
    </row>
    <row r="1823" spans="12:16" x14ac:dyDescent="0.25">
      <c r="L1823" s="82"/>
      <c r="M1823" s="83"/>
      <c r="N1823" s="83"/>
      <c r="O1823" s="82"/>
      <c r="P1823" s="82"/>
    </row>
    <row r="1824" spans="12:16" x14ac:dyDescent="0.25">
      <c r="L1824" s="82"/>
      <c r="M1824" s="83"/>
      <c r="N1824" s="83"/>
      <c r="O1824" s="82"/>
      <c r="P1824" s="82"/>
    </row>
    <row r="1825" spans="12:16" x14ac:dyDescent="0.25">
      <c r="L1825" s="82"/>
      <c r="M1825" s="83"/>
      <c r="N1825" s="83"/>
      <c r="O1825" s="82"/>
      <c r="P1825" s="82"/>
    </row>
    <row r="1826" spans="12:16" x14ac:dyDescent="0.25">
      <c r="L1826" s="82"/>
      <c r="M1826" s="83"/>
      <c r="N1826" s="83"/>
      <c r="O1826" s="82"/>
      <c r="P1826" s="82"/>
    </row>
    <row r="1827" spans="12:16" x14ac:dyDescent="0.25">
      <c r="L1827" s="82"/>
      <c r="M1827" s="83"/>
      <c r="N1827" s="83"/>
      <c r="O1827" s="82"/>
      <c r="P1827" s="82"/>
    </row>
    <row r="1828" spans="12:16" x14ac:dyDescent="0.25">
      <c r="L1828" s="82"/>
      <c r="M1828" s="83"/>
      <c r="N1828" s="83"/>
      <c r="O1828" s="82"/>
      <c r="P1828" s="82"/>
    </row>
    <row r="1829" spans="12:16" x14ac:dyDescent="0.25">
      <c r="L1829" s="82"/>
      <c r="M1829" s="83"/>
      <c r="N1829" s="83"/>
      <c r="O1829" s="82"/>
      <c r="P1829" s="82"/>
    </row>
    <row r="1830" spans="12:16" x14ac:dyDescent="0.25">
      <c r="L1830" s="82"/>
      <c r="M1830" s="83"/>
      <c r="N1830" s="83"/>
      <c r="O1830" s="82"/>
      <c r="P1830" s="82"/>
    </row>
    <row r="1831" spans="12:16" x14ac:dyDescent="0.25">
      <c r="L1831" s="82"/>
      <c r="M1831" s="83"/>
      <c r="N1831" s="83"/>
      <c r="O1831" s="82"/>
      <c r="P1831" s="82"/>
    </row>
    <row r="1832" spans="12:16" x14ac:dyDescent="0.25">
      <c r="L1832" s="82"/>
      <c r="M1832" s="83"/>
      <c r="N1832" s="83"/>
      <c r="O1832" s="82"/>
      <c r="P1832" s="82"/>
    </row>
    <row r="1833" spans="12:16" x14ac:dyDescent="0.25">
      <c r="L1833" s="82"/>
      <c r="M1833" s="83"/>
      <c r="N1833" s="83"/>
      <c r="O1833" s="82"/>
      <c r="P1833" s="82"/>
    </row>
    <row r="1834" spans="12:16" x14ac:dyDescent="0.25">
      <c r="L1834" s="82"/>
      <c r="M1834" s="83"/>
      <c r="N1834" s="83"/>
      <c r="O1834" s="82"/>
      <c r="P1834" s="82"/>
    </row>
    <row r="1835" spans="12:16" x14ac:dyDescent="0.25">
      <c r="L1835" s="82"/>
      <c r="M1835" s="83"/>
      <c r="N1835" s="83"/>
      <c r="O1835" s="82"/>
      <c r="P1835" s="82"/>
    </row>
    <row r="1836" spans="12:16" x14ac:dyDescent="0.25">
      <c r="L1836" s="82"/>
      <c r="M1836" s="83"/>
      <c r="N1836" s="83"/>
      <c r="O1836" s="82"/>
      <c r="P1836" s="82"/>
    </row>
    <row r="1837" spans="12:16" x14ac:dyDescent="0.25">
      <c r="L1837" s="82"/>
      <c r="M1837" s="83"/>
      <c r="N1837" s="83"/>
      <c r="O1837" s="82"/>
      <c r="P1837" s="82"/>
    </row>
    <row r="1838" spans="12:16" x14ac:dyDescent="0.25">
      <c r="L1838" s="82"/>
      <c r="M1838" s="83"/>
      <c r="N1838" s="83"/>
      <c r="O1838" s="82"/>
      <c r="P1838" s="82"/>
    </row>
    <row r="1839" spans="12:16" x14ac:dyDescent="0.25">
      <c r="L1839" s="82"/>
      <c r="M1839" s="83"/>
      <c r="N1839" s="83"/>
      <c r="O1839" s="82"/>
      <c r="P1839" s="82"/>
    </row>
    <row r="1840" spans="12:16" x14ac:dyDescent="0.25">
      <c r="L1840" s="82"/>
      <c r="M1840" s="83"/>
      <c r="N1840" s="83"/>
      <c r="O1840" s="82"/>
      <c r="P1840" s="82"/>
    </row>
    <row r="1841" spans="12:16" x14ac:dyDescent="0.25">
      <c r="L1841" s="82"/>
      <c r="M1841" s="83"/>
      <c r="N1841" s="83"/>
      <c r="O1841" s="82"/>
      <c r="P1841" s="82"/>
    </row>
    <row r="1842" spans="12:16" x14ac:dyDescent="0.25">
      <c r="L1842" s="82"/>
      <c r="M1842" s="83"/>
      <c r="N1842" s="83"/>
      <c r="O1842" s="82"/>
      <c r="P1842" s="82"/>
    </row>
    <row r="1843" spans="12:16" x14ac:dyDescent="0.25">
      <c r="L1843" s="82"/>
      <c r="M1843" s="83"/>
      <c r="N1843" s="83"/>
      <c r="O1843" s="82"/>
      <c r="P1843" s="82"/>
    </row>
    <row r="1844" spans="12:16" x14ac:dyDescent="0.25">
      <c r="L1844" s="82"/>
      <c r="M1844" s="83"/>
      <c r="N1844" s="83"/>
      <c r="O1844" s="82"/>
      <c r="P1844" s="82"/>
    </row>
    <row r="1845" spans="12:16" x14ac:dyDescent="0.25">
      <c r="L1845" s="82"/>
      <c r="M1845" s="83"/>
      <c r="N1845" s="83"/>
      <c r="O1845" s="82"/>
      <c r="P1845" s="82"/>
    </row>
    <row r="1846" spans="12:16" x14ac:dyDescent="0.25">
      <c r="L1846" s="82"/>
      <c r="M1846" s="83"/>
      <c r="N1846" s="83"/>
      <c r="O1846" s="82"/>
      <c r="P1846" s="82"/>
    </row>
    <row r="1847" spans="12:16" x14ac:dyDescent="0.25">
      <c r="L1847" s="82"/>
      <c r="M1847" s="83"/>
      <c r="N1847" s="83"/>
      <c r="O1847" s="82"/>
      <c r="P1847" s="82"/>
    </row>
    <row r="1848" spans="12:16" x14ac:dyDescent="0.25">
      <c r="L1848" s="82"/>
      <c r="M1848" s="83"/>
      <c r="N1848" s="83"/>
      <c r="O1848" s="82"/>
      <c r="P1848" s="82"/>
    </row>
    <row r="1849" spans="12:16" x14ac:dyDescent="0.25">
      <c r="L1849" s="82"/>
      <c r="M1849" s="83"/>
      <c r="N1849" s="83"/>
      <c r="O1849" s="82"/>
      <c r="P1849" s="82"/>
    </row>
    <row r="1850" spans="12:16" x14ac:dyDescent="0.25">
      <c r="L1850" s="82"/>
      <c r="M1850" s="83"/>
      <c r="N1850" s="83"/>
      <c r="O1850" s="82"/>
      <c r="P1850" s="82"/>
    </row>
    <row r="1851" spans="12:16" x14ac:dyDescent="0.25">
      <c r="L1851" s="82"/>
      <c r="M1851" s="83"/>
      <c r="N1851" s="83"/>
      <c r="O1851" s="82"/>
      <c r="P1851" s="82"/>
    </row>
    <row r="1852" spans="12:16" x14ac:dyDescent="0.25">
      <c r="L1852" s="82"/>
      <c r="M1852" s="83"/>
      <c r="N1852" s="83"/>
      <c r="O1852" s="82"/>
      <c r="P1852" s="82"/>
    </row>
    <row r="1853" spans="12:16" x14ac:dyDescent="0.25">
      <c r="L1853" s="82"/>
      <c r="M1853" s="83"/>
      <c r="N1853" s="83"/>
      <c r="O1853" s="82"/>
      <c r="P1853" s="82"/>
    </row>
    <row r="1854" spans="12:16" x14ac:dyDescent="0.25">
      <c r="L1854" s="82"/>
      <c r="M1854" s="83"/>
      <c r="N1854" s="83"/>
      <c r="O1854" s="82"/>
      <c r="P1854" s="82"/>
    </row>
    <row r="1855" spans="12:16" x14ac:dyDescent="0.25">
      <c r="L1855" s="82"/>
      <c r="M1855" s="83"/>
      <c r="N1855" s="83"/>
      <c r="O1855" s="82"/>
      <c r="P1855" s="82"/>
    </row>
    <row r="1856" spans="12:16" x14ac:dyDescent="0.25">
      <c r="L1856" s="82"/>
      <c r="M1856" s="83"/>
      <c r="N1856" s="83"/>
      <c r="O1856" s="82"/>
      <c r="P1856" s="82"/>
    </row>
    <row r="1857" spans="12:16" x14ac:dyDescent="0.25">
      <c r="L1857" s="82"/>
      <c r="M1857" s="83"/>
      <c r="N1857" s="83"/>
      <c r="O1857" s="82"/>
      <c r="P1857" s="82"/>
    </row>
    <row r="1858" spans="12:16" x14ac:dyDescent="0.25">
      <c r="L1858" s="82"/>
      <c r="M1858" s="83"/>
      <c r="N1858" s="83"/>
      <c r="O1858" s="82"/>
      <c r="P1858" s="82"/>
    </row>
    <row r="1859" spans="12:16" x14ac:dyDescent="0.25">
      <c r="L1859" s="82"/>
      <c r="M1859" s="83"/>
      <c r="N1859" s="83"/>
      <c r="O1859" s="82"/>
      <c r="P1859" s="82"/>
    </row>
    <row r="1860" spans="12:16" x14ac:dyDescent="0.25">
      <c r="L1860" s="82"/>
      <c r="M1860" s="83"/>
      <c r="N1860" s="83"/>
      <c r="O1860" s="82"/>
      <c r="P1860" s="82"/>
    </row>
    <row r="1861" spans="12:16" x14ac:dyDescent="0.25">
      <c r="L1861" s="82"/>
      <c r="M1861" s="83"/>
      <c r="N1861" s="83"/>
      <c r="O1861" s="82"/>
      <c r="P1861" s="82"/>
    </row>
    <row r="1862" spans="12:16" x14ac:dyDescent="0.25">
      <c r="L1862" s="82"/>
      <c r="M1862" s="83"/>
      <c r="N1862" s="83"/>
      <c r="O1862" s="82"/>
      <c r="P1862" s="82"/>
    </row>
    <row r="1863" spans="12:16" x14ac:dyDescent="0.25">
      <c r="L1863" s="82"/>
      <c r="M1863" s="83"/>
      <c r="N1863" s="83"/>
      <c r="O1863" s="82"/>
      <c r="P1863" s="82"/>
    </row>
    <row r="1864" spans="12:16" x14ac:dyDescent="0.25">
      <c r="L1864" s="82"/>
      <c r="M1864" s="83"/>
      <c r="N1864" s="83"/>
      <c r="O1864" s="82"/>
      <c r="P1864" s="82"/>
    </row>
    <row r="1865" spans="12:16" x14ac:dyDescent="0.25">
      <c r="L1865" s="82"/>
      <c r="M1865" s="83"/>
      <c r="N1865" s="83"/>
      <c r="O1865" s="82"/>
      <c r="P1865" s="82"/>
    </row>
    <row r="1866" spans="12:16" x14ac:dyDescent="0.25">
      <c r="L1866" s="82"/>
      <c r="M1866" s="83"/>
      <c r="N1866" s="83"/>
      <c r="O1866" s="82"/>
      <c r="P1866" s="82"/>
    </row>
    <row r="1867" spans="12:16" x14ac:dyDescent="0.25">
      <c r="L1867" s="82"/>
      <c r="M1867" s="83"/>
      <c r="N1867" s="83"/>
      <c r="O1867" s="82"/>
      <c r="P1867" s="82"/>
    </row>
    <row r="1868" spans="12:16" x14ac:dyDescent="0.25">
      <c r="L1868" s="82"/>
      <c r="M1868" s="83"/>
      <c r="N1868" s="83"/>
      <c r="O1868" s="82"/>
      <c r="P1868" s="82"/>
    </row>
    <row r="1869" spans="12:16" x14ac:dyDescent="0.25">
      <c r="L1869" s="82"/>
      <c r="M1869" s="83"/>
      <c r="N1869" s="83"/>
      <c r="O1869" s="82"/>
      <c r="P1869" s="82"/>
    </row>
    <row r="1870" spans="12:16" x14ac:dyDescent="0.25">
      <c r="L1870" s="82"/>
      <c r="M1870" s="83"/>
      <c r="N1870" s="83"/>
      <c r="O1870" s="82"/>
      <c r="P1870" s="82"/>
    </row>
    <row r="1871" spans="12:16" x14ac:dyDescent="0.25">
      <c r="L1871" s="82"/>
      <c r="M1871" s="83"/>
      <c r="N1871" s="83"/>
      <c r="O1871" s="82"/>
      <c r="P1871" s="82"/>
    </row>
    <row r="1872" spans="12:16" x14ac:dyDescent="0.25">
      <c r="L1872" s="82"/>
      <c r="M1872" s="83"/>
      <c r="N1872" s="83"/>
      <c r="O1872" s="82"/>
      <c r="P1872" s="82"/>
    </row>
    <row r="1873" spans="12:16" x14ac:dyDescent="0.25">
      <c r="L1873" s="82"/>
      <c r="M1873" s="83"/>
      <c r="N1873" s="83"/>
      <c r="O1873" s="82"/>
      <c r="P1873" s="82"/>
    </row>
    <row r="1874" spans="12:16" x14ac:dyDescent="0.25">
      <c r="L1874" s="82"/>
      <c r="M1874" s="83"/>
      <c r="N1874" s="83"/>
      <c r="O1874" s="82"/>
      <c r="P1874" s="82"/>
    </row>
    <row r="1875" spans="12:16" x14ac:dyDescent="0.25">
      <c r="L1875" s="82"/>
      <c r="M1875" s="83"/>
      <c r="N1875" s="83"/>
      <c r="O1875" s="82"/>
      <c r="P1875" s="82"/>
    </row>
    <row r="1876" spans="12:16" x14ac:dyDescent="0.25">
      <c r="L1876" s="82"/>
      <c r="M1876" s="83"/>
      <c r="N1876" s="83"/>
      <c r="O1876" s="82"/>
      <c r="P1876" s="82"/>
    </row>
    <row r="1877" spans="12:16" x14ac:dyDescent="0.25">
      <c r="L1877" s="82"/>
      <c r="M1877" s="83"/>
      <c r="N1877" s="83"/>
      <c r="O1877" s="82"/>
      <c r="P1877" s="82"/>
    </row>
    <row r="1878" spans="12:16" x14ac:dyDescent="0.25">
      <c r="L1878" s="82"/>
      <c r="M1878" s="83"/>
      <c r="N1878" s="83"/>
      <c r="O1878" s="82"/>
      <c r="P1878" s="82"/>
    </row>
    <row r="1879" spans="12:16" x14ac:dyDescent="0.25">
      <c r="L1879" s="82"/>
      <c r="M1879" s="83"/>
      <c r="N1879" s="83"/>
      <c r="O1879" s="82"/>
      <c r="P1879" s="82"/>
    </row>
    <row r="1880" spans="12:16" x14ac:dyDescent="0.25">
      <c r="L1880" s="82"/>
      <c r="M1880" s="83"/>
      <c r="N1880" s="83"/>
      <c r="O1880" s="82"/>
      <c r="P1880" s="82"/>
    </row>
    <row r="1881" spans="12:16" x14ac:dyDescent="0.25">
      <c r="L1881" s="82"/>
      <c r="M1881" s="83"/>
      <c r="N1881" s="83"/>
      <c r="O1881" s="82"/>
      <c r="P1881" s="82"/>
    </row>
    <row r="1882" spans="12:16" x14ac:dyDescent="0.25">
      <c r="L1882" s="82"/>
      <c r="M1882" s="83"/>
      <c r="N1882" s="83"/>
      <c r="O1882" s="82"/>
      <c r="P1882" s="82"/>
    </row>
    <row r="1883" spans="12:16" x14ac:dyDescent="0.25">
      <c r="L1883" s="82"/>
      <c r="M1883" s="83"/>
      <c r="N1883" s="83"/>
      <c r="O1883" s="82"/>
      <c r="P1883" s="82"/>
    </row>
    <row r="1884" spans="12:16" x14ac:dyDescent="0.25">
      <c r="L1884" s="82"/>
      <c r="M1884" s="83"/>
      <c r="N1884" s="83"/>
      <c r="O1884" s="82"/>
      <c r="P1884" s="82"/>
    </row>
    <row r="1885" spans="12:16" x14ac:dyDescent="0.25">
      <c r="L1885" s="82"/>
      <c r="M1885" s="83"/>
      <c r="N1885" s="83"/>
      <c r="O1885" s="82"/>
      <c r="P1885" s="82"/>
    </row>
    <row r="1886" spans="12:16" x14ac:dyDescent="0.25">
      <c r="L1886" s="82"/>
      <c r="M1886" s="83"/>
      <c r="N1886" s="83"/>
      <c r="O1886" s="82"/>
      <c r="P1886" s="82"/>
    </row>
    <row r="1887" spans="12:16" x14ac:dyDescent="0.25">
      <c r="L1887" s="82"/>
      <c r="M1887" s="83"/>
      <c r="N1887" s="83"/>
      <c r="O1887" s="82"/>
      <c r="P1887" s="82"/>
    </row>
    <row r="1888" spans="12:16" x14ac:dyDescent="0.25">
      <c r="L1888" s="82"/>
      <c r="M1888" s="83"/>
      <c r="N1888" s="83"/>
      <c r="O1888" s="82"/>
      <c r="P1888" s="82"/>
    </row>
    <row r="1889" spans="12:16" x14ac:dyDescent="0.25">
      <c r="L1889" s="82"/>
      <c r="M1889" s="83"/>
      <c r="N1889" s="83"/>
      <c r="O1889" s="82"/>
      <c r="P1889" s="82"/>
    </row>
    <row r="1890" spans="12:16" x14ac:dyDescent="0.25">
      <c r="L1890" s="82"/>
      <c r="M1890" s="83"/>
      <c r="N1890" s="83"/>
      <c r="O1890" s="82"/>
      <c r="P1890" s="82"/>
    </row>
    <row r="1891" spans="12:16" x14ac:dyDescent="0.25">
      <c r="L1891" s="82"/>
      <c r="M1891" s="83"/>
      <c r="N1891" s="83"/>
      <c r="O1891" s="82"/>
      <c r="P1891" s="82"/>
    </row>
    <row r="1892" spans="12:16" x14ac:dyDescent="0.25">
      <c r="L1892" s="82"/>
      <c r="M1892" s="83"/>
      <c r="N1892" s="83"/>
      <c r="O1892" s="82"/>
      <c r="P1892" s="82"/>
    </row>
    <row r="1893" spans="12:16" x14ac:dyDescent="0.25">
      <c r="L1893" s="82"/>
      <c r="M1893" s="83"/>
      <c r="N1893" s="83"/>
      <c r="O1893" s="82"/>
      <c r="P1893" s="82"/>
    </row>
    <row r="1894" spans="12:16" x14ac:dyDescent="0.25">
      <c r="L1894" s="82"/>
      <c r="M1894" s="83"/>
      <c r="N1894" s="83"/>
      <c r="O1894" s="82"/>
      <c r="P1894" s="82"/>
    </row>
    <row r="1895" spans="12:16" x14ac:dyDescent="0.25">
      <c r="L1895" s="82"/>
      <c r="M1895" s="83"/>
      <c r="N1895" s="83"/>
      <c r="O1895" s="82"/>
      <c r="P1895" s="82"/>
    </row>
    <row r="1896" spans="12:16" x14ac:dyDescent="0.25">
      <c r="L1896" s="82"/>
      <c r="M1896" s="83"/>
      <c r="N1896" s="83"/>
      <c r="O1896" s="82"/>
      <c r="P1896" s="82"/>
    </row>
    <row r="1897" spans="12:16" x14ac:dyDescent="0.25">
      <c r="L1897" s="82"/>
      <c r="M1897" s="83"/>
      <c r="N1897" s="83"/>
      <c r="O1897" s="82"/>
      <c r="P1897" s="82"/>
    </row>
    <row r="1898" spans="12:16" x14ac:dyDescent="0.25">
      <c r="L1898" s="82"/>
      <c r="M1898" s="83"/>
      <c r="N1898" s="83"/>
      <c r="O1898" s="82"/>
      <c r="P1898" s="82"/>
    </row>
    <row r="1899" spans="12:16" x14ac:dyDescent="0.25">
      <c r="L1899" s="82"/>
      <c r="M1899" s="83"/>
      <c r="N1899" s="83"/>
      <c r="O1899" s="82"/>
      <c r="P1899" s="82"/>
    </row>
    <row r="1900" spans="12:16" x14ac:dyDescent="0.25">
      <c r="L1900" s="82"/>
      <c r="M1900" s="83"/>
      <c r="N1900" s="83"/>
      <c r="O1900" s="82"/>
      <c r="P1900" s="82"/>
    </row>
    <row r="1901" spans="12:16" x14ac:dyDescent="0.25">
      <c r="L1901" s="82"/>
      <c r="M1901" s="83"/>
      <c r="N1901" s="83"/>
      <c r="O1901" s="82"/>
      <c r="P1901" s="82"/>
    </row>
    <row r="1902" spans="12:16" x14ac:dyDescent="0.25">
      <c r="L1902" s="82"/>
      <c r="M1902" s="83"/>
      <c r="N1902" s="83"/>
      <c r="O1902" s="82"/>
      <c r="P1902" s="82"/>
    </row>
    <row r="1903" spans="12:16" x14ac:dyDescent="0.25">
      <c r="L1903" s="82"/>
      <c r="M1903" s="83"/>
      <c r="N1903" s="83"/>
      <c r="O1903" s="82"/>
      <c r="P1903" s="82"/>
    </row>
    <row r="1904" spans="12:16" x14ac:dyDescent="0.25">
      <c r="L1904" s="82"/>
      <c r="M1904" s="83"/>
      <c r="N1904" s="83"/>
      <c r="O1904" s="82"/>
      <c r="P1904" s="82"/>
    </row>
    <row r="1905" spans="12:16" x14ac:dyDescent="0.25">
      <c r="L1905" s="82"/>
      <c r="M1905" s="83"/>
      <c r="N1905" s="83"/>
      <c r="O1905" s="82"/>
      <c r="P1905" s="82"/>
    </row>
    <row r="1906" spans="12:16" x14ac:dyDescent="0.25">
      <c r="L1906" s="82"/>
      <c r="M1906" s="83"/>
      <c r="N1906" s="83"/>
      <c r="O1906" s="82"/>
      <c r="P1906" s="82"/>
    </row>
    <row r="1907" spans="12:16" x14ac:dyDescent="0.25">
      <c r="L1907" s="82"/>
      <c r="M1907" s="83"/>
      <c r="N1907" s="83"/>
      <c r="O1907" s="82"/>
      <c r="P1907" s="82"/>
    </row>
    <row r="1908" spans="12:16" x14ac:dyDescent="0.25">
      <c r="L1908" s="82"/>
      <c r="M1908" s="83"/>
      <c r="N1908" s="83"/>
      <c r="O1908" s="82"/>
      <c r="P1908" s="82"/>
    </row>
    <row r="1909" spans="12:16" x14ac:dyDescent="0.25">
      <c r="L1909" s="82"/>
      <c r="M1909" s="83"/>
      <c r="N1909" s="83"/>
      <c r="O1909" s="82"/>
      <c r="P1909" s="82"/>
    </row>
    <row r="1910" spans="12:16" x14ac:dyDescent="0.25">
      <c r="L1910" s="82"/>
      <c r="M1910" s="83"/>
      <c r="N1910" s="83"/>
      <c r="O1910" s="82"/>
      <c r="P1910" s="82"/>
    </row>
    <row r="1911" spans="12:16" x14ac:dyDescent="0.25">
      <c r="L1911" s="82"/>
      <c r="M1911" s="83"/>
      <c r="N1911" s="83"/>
      <c r="O1911" s="82"/>
      <c r="P1911" s="82"/>
    </row>
    <row r="1912" spans="12:16" x14ac:dyDescent="0.25">
      <c r="L1912" s="82"/>
      <c r="M1912" s="83"/>
      <c r="N1912" s="83"/>
      <c r="O1912" s="82"/>
      <c r="P1912" s="82"/>
    </row>
    <row r="1913" spans="12:16" x14ac:dyDescent="0.25">
      <c r="L1913" s="82"/>
      <c r="M1913" s="83"/>
      <c r="N1913" s="83"/>
      <c r="O1913" s="82"/>
      <c r="P1913" s="82"/>
    </row>
    <row r="1914" spans="12:16" x14ac:dyDescent="0.25">
      <c r="L1914" s="82"/>
      <c r="M1914" s="83"/>
      <c r="N1914" s="83"/>
      <c r="O1914" s="82"/>
      <c r="P1914" s="82"/>
    </row>
    <row r="1915" spans="12:16" x14ac:dyDescent="0.25">
      <c r="L1915" s="82"/>
      <c r="M1915" s="83"/>
      <c r="N1915" s="83"/>
      <c r="O1915" s="82"/>
      <c r="P1915" s="82"/>
    </row>
    <row r="1916" spans="12:16" x14ac:dyDescent="0.25">
      <c r="L1916" s="82"/>
      <c r="M1916" s="83"/>
      <c r="N1916" s="83"/>
      <c r="O1916" s="82"/>
      <c r="P1916" s="82"/>
    </row>
    <row r="1917" spans="12:16" x14ac:dyDescent="0.25">
      <c r="L1917" s="82"/>
      <c r="M1917" s="83"/>
      <c r="N1917" s="83"/>
      <c r="O1917" s="82"/>
      <c r="P1917" s="82"/>
    </row>
    <row r="1918" spans="12:16" x14ac:dyDescent="0.25">
      <c r="L1918" s="82"/>
      <c r="M1918" s="83"/>
      <c r="N1918" s="83"/>
      <c r="O1918" s="82"/>
      <c r="P1918" s="82"/>
    </row>
    <row r="1919" spans="12:16" x14ac:dyDescent="0.25">
      <c r="L1919" s="82"/>
      <c r="M1919" s="83"/>
      <c r="N1919" s="83"/>
      <c r="O1919" s="82"/>
      <c r="P1919" s="82"/>
    </row>
    <row r="1920" spans="12:16" x14ac:dyDescent="0.25">
      <c r="L1920" s="82"/>
      <c r="M1920" s="83"/>
      <c r="N1920" s="83"/>
      <c r="O1920" s="82"/>
      <c r="P1920" s="82"/>
    </row>
    <row r="1921" spans="12:16" x14ac:dyDescent="0.25">
      <c r="L1921" s="82"/>
      <c r="M1921" s="83"/>
      <c r="N1921" s="83"/>
      <c r="O1921" s="82"/>
      <c r="P1921" s="82"/>
    </row>
    <row r="1922" spans="12:16" x14ac:dyDescent="0.25">
      <c r="L1922" s="82"/>
      <c r="M1922" s="83"/>
      <c r="N1922" s="83"/>
      <c r="O1922" s="82"/>
      <c r="P1922" s="82"/>
    </row>
    <row r="1923" spans="12:16" x14ac:dyDescent="0.25">
      <c r="L1923" s="82"/>
      <c r="M1923" s="83"/>
      <c r="N1923" s="83"/>
      <c r="O1923" s="82"/>
      <c r="P1923" s="82"/>
    </row>
    <row r="1924" spans="12:16" x14ac:dyDescent="0.25">
      <c r="L1924" s="82"/>
      <c r="M1924" s="83"/>
      <c r="N1924" s="83"/>
      <c r="O1924" s="82"/>
      <c r="P1924" s="82"/>
    </row>
    <row r="1925" spans="12:16" x14ac:dyDescent="0.25">
      <c r="L1925" s="82"/>
      <c r="M1925" s="83"/>
      <c r="N1925" s="83"/>
      <c r="O1925" s="82"/>
      <c r="P1925" s="82"/>
    </row>
    <row r="1926" spans="12:16" x14ac:dyDescent="0.25">
      <c r="L1926" s="82"/>
      <c r="M1926" s="83"/>
      <c r="N1926" s="83"/>
      <c r="O1926" s="82"/>
      <c r="P1926" s="82"/>
    </row>
    <row r="1927" spans="12:16" x14ac:dyDescent="0.25">
      <c r="L1927" s="82"/>
      <c r="M1927" s="83"/>
      <c r="N1927" s="83"/>
      <c r="O1927" s="82"/>
      <c r="P1927" s="82"/>
    </row>
    <row r="1928" spans="12:16" x14ac:dyDescent="0.25">
      <c r="L1928" s="82"/>
      <c r="M1928" s="83"/>
      <c r="N1928" s="83"/>
      <c r="O1928" s="82"/>
      <c r="P1928" s="82"/>
    </row>
    <row r="1929" spans="12:16" x14ac:dyDescent="0.25">
      <c r="L1929" s="82"/>
      <c r="M1929" s="83"/>
      <c r="N1929" s="83"/>
      <c r="O1929" s="82"/>
      <c r="P1929" s="82"/>
    </row>
    <row r="1930" spans="12:16" x14ac:dyDescent="0.25">
      <c r="L1930" s="82"/>
      <c r="M1930" s="83"/>
      <c r="N1930" s="83"/>
      <c r="O1930" s="82"/>
      <c r="P1930" s="82"/>
    </row>
    <row r="1931" spans="12:16" x14ac:dyDescent="0.25">
      <c r="L1931" s="82"/>
      <c r="M1931" s="83"/>
      <c r="N1931" s="83"/>
      <c r="O1931" s="82"/>
      <c r="P1931" s="82"/>
    </row>
    <row r="1932" spans="12:16" x14ac:dyDescent="0.25">
      <c r="L1932" s="82"/>
      <c r="M1932" s="83"/>
      <c r="N1932" s="83"/>
      <c r="O1932" s="82"/>
      <c r="P1932" s="82"/>
    </row>
    <row r="1933" spans="12:16" x14ac:dyDescent="0.25">
      <c r="L1933" s="82"/>
      <c r="M1933" s="83"/>
      <c r="N1933" s="83"/>
      <c r="O1933" s="82"/>
      <c r="P1933" s="82"/>
    </row>
    <row r="1934" spans="12:16" x14ac:dyDescent="0.25">
      <c r="L1934" s="82"/>
      <c r="M1934" s="83"/>
      <c r="N1934" s="83"/>
      <c r="O1934" s="82"/>
      <c r="P1934" s="82"/>
    </row>
    <row r="1935" spans="12:16" x14ac:dyDescent="0.25">
      <c r="L1935" s="82"/>
      <c r="M1935" s="83"/>
      <c r="N1935" s="83"/>
      <c r="O1935" s="82"/>
      <c r="P1935" s="82"/>
    </row>
    <row r="1936" spans="12:16" x14ac:dyDescent="0.25">
      <c r="L1936" s="82"/>
      <c r="M1936" s="83"/>
      <c r="N1936" s="83"/>
      <c r="O1936" s="82"/>
      <c r="P1936" s="82"/>
    </row>
    <row r="1937" spans="12:16" x14ac:dyDescent="0.25">
      <c r="L1937" s="82"/>
      <c r="M1937" s="83"/>
      <c r="N1937" s="83"/>
      <c r="O1937" s="82"/>
      <c r="P1937" s="82"/>
    </row>
    <row r="1938" spans="12:16" x14ac:dyDescent="0.25">
      <c r="L1938" s="82"/>
      <c r="M1938" s="83"/>
      <c r="N1938" s="83"/>
      <c r="O1938" s="82"/>
      <c r="P1938" s="82"/>
    </row>
    <row r="1939" spans="12:16" x14ac:dyDescent="0.25">
      <c r="L1939" s="82"/>
      <c r="M1939" s="83"/>
      <c r="N1939" s="83"/>
      <c r="O1939" s="82"/>
      <c r="P1939" s="82"/>
    </row>
    <row r="1940" spans="12:16" x14ac:dyDescent="0.25">
      <c r="L1940" s="82"/>
      <c r="M1940" s="83"/>
      <c r="N1940" s="83"/>
      <c r="O1940" s="82"/>
      <c r="P1940" s="82"/>
    </row>
    <row r="1941" spans="12:16" x14ac:dyDescent="0.25">
      <c r="L1941" s="82"/>
      <c r="M1941" s="83"/>
      <c r="N1941" s="83"/>
      <c r="O1941" s="82"/>
      <c r="P1941" s="82"/>
    </row>
    <row r="1942" spans="12:16" x14ac:dyDescent="0.25">
      <c r="L1942" s="82"/>
      <c r="M1942" s="83"/>
      <c r="N1942" s="83"/>
      <c r="O1942" s="82"/>
      <c r="P1942" s="82"/>
    </row>
    <row r="1943" spans="12:16" x14ac:dyDescent="0.25">
      <c r="L1943" s="82"/>
      <c r="M1943" s="83"/>
      <c r="N1943" s="83"/>
      <c r="O1943" s="82"/>
      <c r="P1943" s="82"/>
    </row>
    <row r="1944" spans="12:16" x14ac:dyDescent="0.25">
      <c r="L1944" s="82"/>
      <c r="M1944" s="83"/>
      <c r="N1944" s="83"/>
      <c r="O1944" s="82"/>
      <c r="P1944" s="82"/>
    </row>
    <row r="1945" spans="12:16" x14ac:dyDescent="0.25">
      <c r="L1945" s="82"/>
      <c r="M1945" s="83"/>
      <c r="N1945" s="83"/>
      <c r="O1945" s="82"/>
      <c r="P1945" s="82"/>
    </row>
    <row r="1946" spans="12:16" x14ac:dyDescent="0.25">
      <c r="L1946" s="82"/>
      <c r="M1946" s="83"/>
      <c r="N1946" s="83"/>
      <c r="O1946" s="82"/>
      <c r="P1946" s="82"/>
    </row>
    <row r="1947" spans="12:16" x14ac:dyDescent="0.25">
      <c r="L1947" s="82"/>
      <c r="M1947" s="83"/>
      <c r="N1947" s="83"/>
      <c r="O1947" s="82"/>
      <c r="P1947" s="82"/>
    </row>
    <row r="1948" spans="12:16" x14ac:dyDescent="0.25">
      <c r="L1948" s="82"/>
      <c r="M1948" s="83"/>
      <c r="N1948" s="83"/>
      <c r="O1948" s="82"/>
      <c r="P1948" s="82"/>
    </row>
    <row r="1949" spans="12:16" x14ac:dyDescent="0.25">
      <c r="L1949" s="82"/>
      <c r="M1949" s="83"/>
      <c r="N1949" s="83"/>
      <c r="O1949" s="82"/>
      <c r="P1949" s="82"/>
    </row>
    <row r="1950" spans="12:16" x14ac:dyDescent="0.25">
      <c r="L1950" s="82"/>
      <c r="M1950" s="83"/>
      <c r="N1950" s="83"/>
      <c r="O1950" s="82"/>
      <c r="P1950" s="82"/>
    </row>
    <row r="1951" spans="12:16" x14ac:dyDescent="0.25">
      <c r="L1951" s="82"/>
      <c r="M1951" s="83"/>
      <c r="N1951" s="83"/>
      <c r="O1951" s="82"/>
      <c r="P1951" s="82"/>
    </row>
    <row r="1952" spans="12:16" x14ac:dyDescent="0.25">
      <c r="L1952" s="82"/>
      <c r="M1952" s="83"/>
      <c r="N1952" s="83"/>
      <c r="O1952" s="82"/>
      <c r="P1952" s="82"/>
    </row>
    <row r="1953" spans="12:16" x14ac:dyDescent="0.25">
      <c r="L1953" s="82"/>
      <c r="M1953" s="83"/>
      <c r="N1953" s="83"/>
      <c r="O1953" s="82"/>
      <c r="P1953" s="82"/>
    </row>
    <row r="1954" spans="12:16" x14ac:dyDescent="0.25">
      <c r="L1954" s="82"/>
      <c r="M1954" s="83"/>
      <c r="N1954" s="83"/>
      <c r="O1954" s="82"/>
      <c r="P1954" s="82"/>
    </row>
    <row r="1955" spans="12:16" x14ac:dyDescent="0.25">
      <c r="L1955" s="82"/>
      <c r="M1955" s="83"/>
      <c r="N1955" s="83"/>
      <c r="O1955" s="82"/>
      <c r="P1955" s="82"/>
    </row>
    <row r="1956" spans="12:16" x14ac:dyDescent="0.25">
      <c r="L1956" s="82"/>
      <c r="M1956" s="83"/>
      <c r="N1956" s="83"/>
      <c r="O1956" s="82"/>
      <c r="P1956" s="82"/>
    </row>
    <row r="1957" spans="12:16" x14ac:dyDescent="0.25">
      <c r="L1957" s="82"/>
      <c r="M1957" s="83"/>
      <c r="N1957" s="83"/>
      <c r="O1957" s="82"/>
      <c r="P1957" s="82"/>
    </row>
    <row r="1958" spans="12:16" x14ac:dyDescent="0.25">
      <c r="L1958" s="82"/>
      <c r="M1958" s="83"/>
      <c r="N1958" s="83"/>
      <c r="O1958" s="82"/>
      <c r="P1958" s="82"/>
    </row>
    <row r="1959" spans="12:16" x14ac:dyDescent="0.25">
      <c r="L1959" s="82"/>
      <c r="M1959" s="83"/>
      <c r="N1959" s="83"/>
      <c r="O1959" s="82"/>
      <c r="P1959" s="82"/>
    </row>
    <row r="1960" spans="12:16" x14ac:dyDescent="0.25">
      <c r="L1960" s="82"/>
      <c r="M1960" s="83"/>
      <c r="N1960" s="83"/>
      <c r="O1960" s="82"/>
      <c r="P1960" s="82"/>
    </row>
    <row r="1961" spans="12:16" x14ac:dyDescent="0.25">
      <c r="L1961" s="82"/>
      <c r="M1961" s="83"/>
      <c r="N1961" s="83"/>
      <c r="O1961" s="82"/>
      <c r="P1961" s="82"/>
    </row>
    <row r="1962" spans="12:16" x14ac:dyDescent="0.25">
      <c r="L1962" s="82"/>
      <c r="M1962" s="83"/>
      <c r="N1962" s="83"/>
      <c r="O1962" s="82"/>
      <c r="P1962" s="82"/>
    </row>
    <row r="1963" spans="12:16" x14ac:dyDescent="0.25">
      <c r="L1963" s="82"/>
      <c r="M1963" s="83"/>
      <c r="N1963" s="83"/>
      <c r="O1963" s="82"/>
      <c r="P1963" s="82"/>
    </row>
    <row r="1964" spans="12:16" x14ac:dyDescent="0.25">
      <c r="L1964" s="82"/>
      <c r="M1964" s="83"/>
      <c r="N1964" s="83"/>
      <c r="O1964" s="82"/>
      <c r="P1964" s="82"/>
    </row>
    <row r="1965" spans="12:16" x14ac:dyDescent="0.25">
      <c r="L1965" s="82"/>
      <c r="M1965" s="83"/>
      <c r="N1965" s="83"/>
      <c r="O1965" s="82"/>
      <c r="P1965" s="82"/>
    </row>
    <row r="1966" spans="12:16" x14ac:dyDescent="0.25">
      <c r="L1966" s="82"/>
      <c r="M1966" s="83"/>
      <c r="N1966" s="83"/>
      <c r="O1966" s="82"/>
      <c r="P1966" s="82"/>
    </row>
    <row r="1967" spans="12:16" x14ac:dyDescent="0.25">
      <c r="L1967" s="82"/>
      <c r="M1967" s="83"/>
      <c r="N1967" s="83"/>
      <c r="O1967" s="82"/>
      <c r="P1967" s="82"/>
    </row>
    <row r="1968" spans="12:16" x14ac:dyDescent="0.25">
      <c r="L1968" s="82"/>
      <c r="M1968" s="83"/>
      <c r="N1968" s="83"/>
      <c r="O1968" s="82"/>
      <c r="P1968" s="82"/>
    </row>
    <row r="1969" spans="12:16" x14ac:dyDescent="0.25">
      <c r="L1969" s="82"/>
      <c r="M1969" s="83"/>
      <c r="N1969" s="83"/>
      <c r="O1969" s="82"/>
      <c r="P1969" s="82"/>
    </row>
    <row r="1970" spans="12:16" x14ac:dyDescent="0.25">
      <c r="L1970" s="82"/>
      <c r="M1970" s="83"/>
      <c r="N1970" s="83"/>
      <c r="O1970" s="82"/>
      <c r="P1970" s="82"/>
    </row>
    <row r="1971" spans="12:16" x14ac:dyDescent="0.25">
      <c r="L1971" s="82"/>
      <c r="M1971" s="83"/>
      <c r="N1971" s="83"/>
      <c r="O1971" s="82"/>
      <c r="P1971" s="82"/>
    </row>
    <row r="1972" spans="12:16" x14ac:dyDescent="0.25">
      <c r="L1972" s="82"/>
      <c r="M1972" s="83"/>
      <c r="N1972" s="83"/>
      <c r="O1972" s="82"/>
      <c r="P1972" s="82"/>
    </row>
    <row r="1973" spans="12:16" x14ac:dyDescent="0.25">
      <c r="L1973" s="82"/>
      <c r="M1973" s="83"/>
      <c r="N1973" s="83"/>
      <c r="O1973" s="82"/>
      <c r="P1973" s="82"/>
    </row>
    <row r="1974" spans="12:16" x14ac:dyDescent="0.25">
      <c r="L1974" s="82"/>
      <c r="M1974" s="83"/>
      <c r="N1974" s="83"/>
      <c r="O1974" s="82"/>
      <c r="P1974" s="82"/>
    </row>
    <row r="1975" spans="12:16" x14ac:dyDescent="0.25">
      <c r="L1975" s="82"/>
      <c r="M1975" s="83"/>
      <c r="N1975" s="83"/>
      <c r="O1975" s="82"/>
      <c r="P1975" s="82"/>
    </row>
    <row r="1976" spans="12:16" x14ac:dyDescent="0.25">
      <c r="L1976" s="82"/>
      <c r="M1976" s="83"/>
      <c r="N1976" s="83"/>
      <c r="O1976" s="82"/>
      <c r="P1976" s="82"/>
    </row>
    <row r="1977" spans="12:16" x14ac:dyDescent="0.25">
      <c r="L1977" s="82"/>
      <c r="M1977" s="83"/>
      <c r="N1977" s="83"/>
      <c r="O1977" s="82"/>
      <c r="P1977" s="82"/>
    </row>
    <row r="1978" spans="12:16" x14ac:dyDescent="0.25">
      <c r="L1978" s="82"/>
      <c r="M1978" s="83"/>
      <c r="N1978" s="83"/>
      <c r="O1978" s="82"/>
      <c r="P1978" s="82"/>
    </row>
    <row r="1979" spans="12:16" x14ac:dyDescent="0.25">
      <c r="L1979" s="82"/>
      <c r="M1979" s="83"/>
      <c r="N1979" s="83"/>
      <c r="O1979" s="82"/>
      <c r="P1979" s="82"/>
    </row>
    <row r="1980" spans="12:16" x14ac:dyDescent="0.25">
      <c r="L1980" s="82"/>
      <c r="M1980" s="83"/>
      <c r="N1980" s="83"/>
      <c r="O1980" s="82"/>
      <c r="P1980" s="82"/>
    </row>
    <row r="1981" spans="12:16" x14ac:dyDescent="0.25">
      <c r="L1981" s="82"/>
      <c r="M1981" s="83"/>
      <c r="N1981" s="83"/>
      <c r="O1981" s="82"/>
      <c r="P1981" s="82"/>
    </row>
    <row r="1982" spans="12:16" x14ac:dyDescent="0.25">
      <c r="L1982" s="82"/>
      <c r="M1982" s="83"/>
      <c r="N1982" s="83"/>
      <c r="O1982" s="82"/>
      <c r="P1982" s="82"/>
    </row>
    <row r="1983" spans="12:16" x14ac:dyDescent="0.25">
      <c r="L1983" s="82"/>
      <c r="M1983" s="83"/>
      <c r="N1983" s="83"/>
      <c r="O1983" s="82"/>
      <c r="P1983" s="82"/>
    </row>
    <row r="1984" spans="12:16" x14ac:dyDescent="0.25">
      <c r="L1984" s="82"/>
      <c r="M1984" s="83"/>
      <c r="N1984" s="83"/>
      <c r="O1984" s="82"/>
      <c r="P1984" s="82"/>
    </row>
    <row r="1985" spans="12:16" x14ac:dyDescent="0.25">
      <c r="L1985" s="82"/>
      <c r="M1985" s="83"/>
      <c r="N1985" s="83"/>
      <c r="O1985" s="82"/>
      <c r="P1985" s="82"/>
    </row>
    <row r="1986" spans="12:16" x14ac:dyDescent="0.25">
      <c r="L1986" s="82"/>
      <c r="M1986" s="83"/>
      <c r="N1986" s="83"/>
      <c r="O1986" s="82"/>
      <c r="P1986" s="82"/>
    </row>
    <row r="1987" spans="12:16" x14ac:dyDescent="0.25">
      <c r="L1987" s="82"/>
      <c r="M1987" s="83"/>
      <c r="N1987" s="83"/>
      <c r="O1987" s="82"/>
      <c r="P1987" s="82"/>
    </row>
    <row r="1988" spans="12:16" x14ac:dyDescent="0.25">
      <c r="L1988" s="82"/>
      <c r="M1988" s="83"/>
      <c r="N1988" s="83"/>
      <c r="O1988" s="82"/>
      <c r="P1988" s="82"/>
    </row>
    <row r="1989" spans="12:16" x14ac:dyDescent="0.25">
      <c r="L1989" s="82"/>
      <c r="M1989" s="83"/>
      <c r="N1989" s="83"/>
      <c r="O1989" s="82"/>
      <c r="P1989" s="82"/>
    </row>
    <row r="1990" spans="12:16" x14ac:dyDescent="0.25">
      <c r="L1990" s="82"/>
      <c r="M1990" s="83"/>
      <c r="N1990" s="83"/>
      <c r="O1990" s="82"/>
      <c r="P1990" s="82"/>
    </row>
    <row r="1991" spans="12:16" x14ac:dyDescent="0.25">
      <c r="L1991" s="82"/>
      <c r="M1991" s="83"/>
      <c r="N1991" s="83"/>
      <c r="O1991" s="82"/>
      <c r="P1991" s="82"/>
    </row>
    <row r="1992" spans="12:16" x14ac:dyDescent="0.25">
      <c r="L1992" s="82"/>
      <c r="M1992" s="83"/>
      <c r="N1992" s="83"/>
      <c r="O1992" s="82"/>
      <c r="P1992" s="82"/>
    </row>
    <row r="1993" spans="12:16" x14ac:dyDescent="0.25">
      <c r="L1993" s="82"/>
      <c r="M1993" s="83"/>
      <c r="N1993" s="83"/>
      <c r="O1993" s="82"/>
      <c r="P1993" s="82"/>
    </row>
    <row r="1994" spans="12:16" x14ac:dyDescent="0.25">
      <c r="L1994" s="82"/>
      <c r="M1994" s="83"/>
      <c r="N1994" s="83"/>
      <c r="O1994" s="82"/>
      <c r="P1994" s="82"/>
    </row>
    <row r="1995" spans="12:16" x14ac:dyDescent="0.25">
      <c r="L1995" s="82"/>
      <c r="M1995" s="83"/>
      <c r="N1995" s="83"/>
      <c r="O1995" s="82"/>
      <c r="P1995" s="82"/>
    </row>
    <row r="1996" spans="12:16" x14ac:dyDescent="0.25">
      <c r="L1996" s="82"/>
      <c r="M1996" s="83"/>
      <c r="N1996" s="83"/>
      <c r="O1996" s="82"/>
      <c r="P1996" s="82"/>
    </row>
    <row r="1997" spans="12:16" x14ac:dyDescent="0.25">
      <c r="L1997" s="82"/>
      <c r="M1997" s="83"/>
      <c r="N1997" s="83"/>
      <c r="O1997" s="82"/>
      <c r="P1997" s="82"/>
    </row>
    <row r="1998" spans="12:16" x14ac:dyDescent="0.25">
      <c r="L1998" s="82"/>
      <c r="M1998" s="83"/>
      <c r="N1998" s="83"/>
      <c r="O1998" s="82"/>
      <c r="P1998" s="82"/>
    </row>
    <row r="1999" spans="12:16" x14ac:dyDescent="0.25">
      <c r="L1999" s="82"/>
      <c r="M1999" s="83"/>
      <c r="N1999" s="83"/>
      <c r="O1999" s="82"/>
      <c r="P1999" s="82"/>
    </row>
    <row r="2000" spans="12:16" x14ac:dyDescent="0.25">
      <c r="L2000" s="82"/>
      <c r="M2000" s="83"/>
      <c r="N2000" s="83"/>
      <c r="O2000" s="82"/>
      <c r="P2000" s="82"/>
    </row>
    <row r="2001" spans="12:16" x14ac:dyDescent="0.25">
      <c r="L2001" s="82"/>
      <c r="M2001" s="83"/>
      <c r="N2001" s="83"/>
      <c r="O2001" s="82"/>
      <c r="P2001" s="82"/>
    </row>
    <row r="2002" spans="12:16" x14ac:dyDescent="0.25">
      <c r="L2002" s="82"/>
      <c r="M2002" s="83"/>
      <c r="N2002" s="83"/>
      <c r="O2002" s="82"/>
      <c r="P2002" s="82"/>
    </row>
    <row r="2003" spans="12:16" x14ac:dyDescent="0.25">
      <c r="L2003" s="82"/>
      <c r="M2003" s="83"/>
      <c r="N2003" s="83"/>
      <c r="O2003" s="82"/>
      <c r="P2003" s="82"/>
    </row>
    <row r="2004" spans="12:16" x14ac:dyDescent="0.25">
      <c r="L2004" s="82"/>
      <c r="M2004" s="83"/>
      <c r="N2004" s="83"/>
      <c r="O2004" s="82"/>
      <c r="P2004" s="82"/>
    </row>
    <row r="2005" spans="12:16" x14ac:dyDescent="0.25">
      <c r="L2005" s="82"/>
      <c r="M2005" s="83"/>
      <c r="N2005" s="83"/>
      <c r="O2005" s="82"/>
      <c r="P2005" s="82"/>
    </row>
    <row r="2006" spans="12:16" x14ac:dyDescent="0.25">
      <c r="L2006" s="82"/>
      <c r="M2006" s="83"/>
      <c r="N2006" s="83"/>
      <c r="O2006" s="82"/>
      <c r="P2006" s="82"/>
    </row>
    <row r="2007" spans="12:16" x14ac:dyDescent="0.25">
      <c r="L2007" s="82"/>
      <c r="M2007" s="83"/>
      <c r="N2007" s="83"/>
      <c r="O2007" s="82"/>
      <c r="P2007" s="82"/>
    </row>
    <row r="2008" spans="12:16" x14ac:dyDescent="0.25">
      <c r="L2008" s="82"/>
      <c r="M2008" s="83"/>
      <c r="N2008" s="83"/>
      <c r="O2008" s="82"/>
      <c r="P2008" s="82"/>
    </row>
    <row r="2009" spans="12:16" x14ac:dyDescent="0.25">
      <c r="L2009" s="82"/>
      <c r="M2009" s="83"/>
      <c r="N2009" s="83"/>
      <c r="O2009" s="82"/>
      <c r="P2009" s="82"/>
    </row>
    <row r="2010" spans="12:16" x14ac:dyDescent="0.25">
      <c r="L2010" s="82"/>
      <c r="M2010" s="83"/>
      <c r="N2010" s="83"/>
      <c r="O2010" s="82"/>
      <c r="P2010" s="82"/>
    </row>
    <row r="2011" spans="12:16" x14ac:dyDescent="0.25">
      <c r="L2011" s="82"/>
      <c r="M2011" s="83"/>
      <c r="N2011" s="83"/>
      <c r="O2011" s="82"/>
      <c r="P2011" s="82"/>
    </row>
    <row r="2012" spans="12:16" x14ac:dyDescent="0.25">
      <c r="L2012" s="82"/>
      <c r="M2012" s="83"/>
      <c r="N2012" s="83"/>
      <c r="O2012" s="82"/>
      <c r="P2012" s="82"/>
    </row>
    <row r="2013" spans="12:16" x14ac:dyDescent="0.25">
      <c r="L2013" s="82"/>
      <c r="M2013" s="83"/>
      <c r="N2013" s="83"/>
      <c r="O2013" s="82"/>
      <c r="P2013" s="82"/>
    </row>
    <row r="2014" spans="12:16" x14ac:dyDescent="0.25">
      <c r="L2014" s="82"/>
      <c r="M2014" s="83"/>
      <c r="N2014" s="83"/>
      <c r="O2014" s="82"/>
      <c r="P2014" s="82"/>
    </row>
    <row r="2015" spans="12:16" x14ac:dyDescent="0.25">
      <c r="L2015" s="82"/>
      <c r="M2015" s="83"/>
      <c r="N2015" s="83"/>
      <c r="O2015" s="82"/>
      <c r="P2015" s="82"/>
    </row>
    <row r="2016" spans="12:16" x14ac:dyDescent="0.25">
      <c r="L2016" s="82"/>
      <c r="M2016" s="83"/>
      <c r="N2016" s="83"/>
      <c r="O2016" s="82"/>
      <c r="P2016" s="82"/>
    </row>
    <row r="2017" spans="12:16" x14ac:dyDescent="0.25">
      <c r="L2017" s="82"/>
      <c r="M2017" s="83"/>
      <c r="N2017" s="83"/>
      <c r="O2017" s="82"/>
      <c r="P2017" s="82"/>
    </row>
    <row r="2018" spans="12:16" x14ac:dyDescent="0.25">
      <c r="L2018" s="82"/>
      <c r="M2018" s="83"/>
      <c r="N2018" s="83"/>
      <c r="O2018" s="82"/>
      <c r="P2018" s="82"/>
    </row>
    <row r="2019" spans="12:16" x14ac:dyDescent="0.25">
      <c r="L2019" s="82"/>
      <c r="M2019" s="83"/>
      <c r="N2019" s="83"/>
      <c r="O2019" s="82"/>
      <c r="P2019" s="82"/>
    </row>
    <row r="2020" spans="12:16" x14ac:dyDescent="0.25">
      <c r="L2020" s="82"/>
      <c r="M2020" s="83"/>
      <c r="N2020" s="83"/>
      <c r="O2020" s="82"/>
      <c r="P2020" s="82"/>
    </row>
    <row r="2021" spans="12:16" x14ac:dyDescent="0.25">
      <c r="L2021" s="82"/>
      <c r="M2021" s="83"/>
      <c r="N2021" s="83"/>
      <c r="O2021" s="82"/>
      <c r="P2021" s="82"/>
    </row>
    <row r="2022" spans="12:16" x14ac:dyDescent="0.25">
      <c r="L2022" s="82"/>
      <c r="M2022" s="83"/>
      <c r="N2022" s="83"/>
      <c r="O2022" s="82"/>
      <c r="P2022" s="82"/>
    </row>
    <row r="2023" spans="12:16" x14ac:dyDescent="0.25">
      <c r="L2023" s="82"/>
      <c r="M2023" s="83"/>
      <c r="N2023" s="83"/>
      <c r="O2023" s="82"/>
      <c r="P2023" s="82"/>
    </row>
    <row r="2024" spans="12:16" x14ac:dyDescent="0.25">
      <c r="L2024" s="82"/>
      <c r="M2024" s="83"/>
      <c r="N2024" s="83"/>
      <c r="O2024" s="82"/>
      <c r="P2024" s="82"/>
    </row>
    <row r="2025" spans="12:16" x14ac:dyDescent="0.25">
      <c r="L2025" s="82"/>
      <c r="M2025" s="83"/>
      <c r="N2025" s="83"/>
      <c r="O2025" s="82"/>
      <c r="P2025" s="82"/>
    </row>
    <row r="2026" spans="12:16" x14ac:dyDescent="0.25">
      <c r="L2026" s="82"/>
      <c r="M2026" s="83"/>
      <c r="N2026" s="83"/>
      <c r="O2026" s="82"/>
      <c r="P2026" s="82"/>
    </row>
    <row r="2027" spans="12:16" x14ac:dyDescent="0.25">
      <c r="L2027" s="82"/>
      <c r="M2027" s="83"/>
      <c r="N2027" s="83"/>
      <c r="O2027" s="82"/>
      <c r="P2027" s="82"/>
    </row>
    <row r="2028" spans="12:16" x14ac:dyDescent="0.25">
      <c r="L2028" s="82"/>
      <c r="M2028" s="83"/>
      <c r="N2028" s="83"/>
      <c r="O2028" s="82"/>
      <c r="P2028" s="82"/>
    </row>
    <row r="2029" spans="12:16" x14ac:dyDescent="0.25">
      <c r="L2029" s="82"/>
      <c r="M2029" s="83"/>
      <c r="N2029" s="83"/>
      <c r="O2029" s="82"/>
      <c r="P2029" s="82"/>
    </row>
    <row r="2030" spans="12:16" x14ac:dyDescent="0.25">
      <c r="L2030" s="82"/>
      <c r="M2030" s="83"/>
      <c r="N2030" s="83"/>
      <c r="O2030" s="82"/>
      <c r="P2030" s="82"/>
    </row>
    <row r="2031" spans="12:16" x14ac:dyDescent="0.25">
      <c r="L2031" s="82"/>
      <c r="M2031" s="83"/>
      <c r="N2031" s="83"/>
      <c r="O2031" s="82"/>
      <c r="P2031" s="82"/>
    </row>
    <row r="2032" spans="12:16" x14ac:dyDescent="0.25">
      <c r="L2032" s="82"/>
      <c r="M2032" s="83"/>
      <c r="N2032" s="83"/>
      <c r="O2032" s="82"/>
      <c r="P2032" s="82"/>
    </row>
    <row r="2033" spans="12:16" x14ac:dyDescent="0.25">
      <c r="L2033" s="82"/>
      <c r="M2033" s="83"/>
      <c r="N2033" s="83"/>
      <c r="O2033" s="82"/>
      <c r="P2033" s="82"/>
    </row>
    <row r="2034" spans="12:16" x14ac:dyDescent="0.25">
      <c r="L2034" s="82"/>
      <c r="M2034" s="83"/>
      <c r="N2034" s="83"/>
      <c r="O2034" s="82"/>
      <c r="P2034" s="82"/>
    </row>
    <row r="2035" spans="12:16" x14ac:dyDescent="0.25">
      <c r="L2035" s="82"/>
      <c r="M2035" s="83"/>
      <c r="N2035" s="83"/>
      <c r="O2035" s="82"/>
      <c r="P2035" s="82"/>
    </row>
    <row r="2036" spans="12:16" x14ac:dyDescent="0.25">
      <c r="L2036" s="82"/>
      <c r="M2036" s="83"/>
      <c r="N2036" s="83"/>
      <c r="O2036" s="82"/>
      <c r="P2036" s="82"/>
    </row>
    <row r="2037" spans="12:16" x14ac:dyDescent="0.25">
      <c r="L2037" s="82"/>
      <c r="M2037" s="83"/>
      <c r="N2037" s="83"/>
      <c r="O2037" s="82"/>
      <c r="P2037" s="82"/>
    </row>
    <row r="2038" spans="12:16" x14ac:dyDescent="0.25">
      <c r="L2038" s="82"/>
      <c r="M2038" s="83"/>
      <c r="N2038" s="83"/>
      <c r="O2038" s="82"/>
      <c r="P2038" s="82"/>
    </row>
    <row r="2039" spans="12:16" x14ac:dyDescent="0.25">
      <c r="L2039" s="82"/>
      <c r="M2039" s="83"/>
      <c r="N2039" s="83"/>
      <c r="O2039" s="82"/>
      <c r="P2039" s="82"/>
    </row>
    <row r="2040" spans="12:16" x14ac:dyDescent="0.25">
      <c r="L2040" s="82"/>
      <c r="M2040" s="83"/>
      <c r="N2040" s="83"/>
      <c r="O2040" s="82"/>
      <c r="P2040" s="82"/>
    </row>
    <row r="2041" spans="12:16" x14ac:dyDescent="0.25">
      <c r="L2041" s="82"/>
      <c r="M2041" s="83"/>
      <c r="N2041" s="83"/>
      <c r="O2041" s="82"/>
      <c r="P2041" s="82"/>
    </row>
    <row r="2042" spans="12:16" x14ac:dyDescent="0.25">
      <c r="L2042" s="82"/>
      <c r="M2042" s="83"/>
      <c r="N2042" s="83"/>
      <c r="O2042" s="82"/>
      <c r="P2042" s="82"/>
    </row>
    <row r="2043" spans="12:16" x14ac:dyDescent="0.25">
      <c r="L2043" s="82"/>
      <c r="M2043" s="83"/>
      <c r="N2043" s="83"/>
      <c r="O2043" s="82"/>
      <c r="P2043" s="82"/>
    </row>
    <row r="2044" spans="12:16" x14ac:dyDescent="0.25">
      <c r="L2044" s="82"/>
      <c r="M2044" s="83"/>
      <c r="N2044" s="83"/>
      <c r="O2044" s="82"/>
      <c r="P2044" s="82"/>
    </row>
    <row r="2045" spans="12:16" x14ac:dyDescent="0.25">
      <c r="L2045" s="82"/>
      <c r="M2045" s="83"/>
      <c r="N2045" s="83"/>
      <c r="O2045" s="82"/>
      <c r="P2045" s="82"/>
    </row>
    <row r="2046" spans="12:16" x14ac:dyDescent="0.25">
      <c r="L2046" s="82"/>
      <c r="M2046" s="83"/>
      <c r="N2046" s="83"/>
      <c r="O2046" s="82"/>
      <c r="P2046" s="82"/>
    </row>
    <row r="2047" spans="12:16" x14ac:dyDescent="0.25">
      <c r="L2047" s="82"/>
      <c r="M2047" s="83"/>
      <c r="N2047" s="83"/>
      <c r="O2047" s="82"/>
      <c r="P2047" s="82"/>
    </row>
    <row r="2048" spans="12:16" x14ac:dyDescent="0.25">
      <c r="L2048" s="82"/>
      <c r="M2048" s="83"/>
      <c r="N2048" s="83"/>
      <c r="O2048" s="82"/>
      <c r="P2048" s="82"/>
    </row>
    <row r="2049" spans="12:16" x14ac:dyDescent="0.25">
      <c r="L2049" s="82"/>
      <c r="M2049" s="83"/>
      <c r="N2049" s="83"/>
      <c r="O2049" s="82"/>
      <c r="P2049" s="82"/>
    </row>
    <row r="2050" spans="12:16" x14ac:dyDescent="0.25">
      <c r="L2050" s="82"/>
      <c r="M2050" s="83"/>
      <c r="N2050" s="83"/>
      <c r="O2050" s="82"/>
      <c r="P2050" s="82"/>
    </row>
    <row r="2051" spans="12:16" x14ac:dyDescent="0.25">
      <c r="L2051" s="82"/>
      <c r="M2051" s="83"/>
      <c r="N2051" s="83"/>
      <c r="O2051" s="82"/>
      <c r="P2051" s="82"/>
    </row>
    <row r="2052" spans="12:16" x14ac:dyDescent="0.25">
      <c r="L2052" s="82"/>
      <c r="M2052" s="83"/>
      <c r="N2052" s="83"/>
      <c r="O2052" s="82"/>
      <c r="P2052" s="82"/>
    </row>
    <row r="2053" spans="12:16" x14ac:dyDescent="0.25">
      <c r="L2053" s="82"/>
      <c r="M2053" s="83"/>
      <c r="N2053" s="83"/>
      <c r="O2053" s="82"/>
      <c r="P2053" s="82"/>
    </row>
    <row r="2054" spans="12:16" x14ac:dyDescent="0.25">
      <c r="L2054" s="82"/>
      <c r="M2054" s="83"/>
      <c r="N2054" s="83"/>
      <c r="O2054" s="82"/>
      <c r="P2054" s="82"/>
    </row>
    <row r="2055" spans="12:16" x14ac:dyDescent="0.25">
      <c r="L2055" s="82"/>
      <c r="M2055" s="83"/>
      <c r="N2055" s="83"/>
      <c r="O2055" s="82"/>
      <c r="P2055" s="82"/>
    </row>
    <row r="2056" spans="12:16" x14ac:dyDescent="0.25">
      <c r="L2056" s="82"/>
      <c r="M2056" s="83"/>
      <c r="N2056" s="83"/>
      <c r="O2056" s="82"/>
      <c r="P2056" s="82"/>
    </row>
    <row r="2057" spans="12:16" x14ac:dyDescent="0.25">
      <c r="L2057" s="82"/>
      <c r="M2057" s="83"/>
      <c r="N2057" s="83"/>
      <c r="O2057" s="82"/>
      <c r="P2057" s="82"/>
    </row>
    <row r="2058" spans="12:16" x14ac:dyDescent="0.25">
      <c r="L2058" s="82"/>
      <c r="M2058" s="83"/>
      <c r="N2058" s="83"/>
      <c r="O2058" s="82"/>
      <c r="P2058" s="82"/>
    </row>
    <row r="2059" spans="12:16" x14ac:dyDescent="0.25">
      <c r="L2059" s="82"/>
      <c r="M2059" s="83"/>
      <c r="N2059" s="83"/>
      <c r="O2059" s="82"/>
      <c r="P2059" s="82"/>
    </row>
    <row r="2060" spans="12:16" x14ac:dyDescent="0.25">
      <c r="L2060" s="82"/>
      <c r="M2060" s="83"/>
      <c r="N2060" s="83"/>
      <c r="O2060" s="82"/>
      <c r="P2060" s="82"/>
    </row>
    <row r="2061" spans="12:16" x14ac:dyDescent="0.25">
      <c r="L2061" s="82"/>
      <c r="M2061" s="83"/>
      <c r="N2061" s="83"/>
      <c r="O2061" s="82"/>
      <c r="P2061" s="82"/>
    </row>
    <row r="2062" spans="12:16" x14ac:dyDescent="0.25">
      <c r="L2062" s="82"/>
      <c r="M2062" s="83"/>
      <c r="N2062" s="83"/>
      <c r="O2062" s="82"/>
      <c r="P2062" s="82"/>
    </row>
    <row r="2063" spans="12:16" x14ac:dyDescent="0.25">
      <c r="L2063" s="82"/>
      <c r="M2063" s="83"/>
      <c r="N2063" s="83"/>
      <c r="O2063" s="82"/>
      <c r="P2063" s="82"/>
    </row>
    <row r="2064" spans="12:16" x14ac:dyDescent="0.25">
      <c r="L2064" s="82"/>
      <c r="M2064" s="83"/>
      <c r="N2064" s="83"/>
      <c r="O2064" s="82"/>
      <c r="P2064" s="82"/>
    </row>
    <row r="2065" spans="12:16" x14ac:dyDescent="0.25">
      <c r="L2065" s="82"/>
      <c r="M2065" s="83"/>
      <c r="N2065" s="83"/>
      <c r="O2065" s="82"/>
      <c r="P2065" s="82"/>
    </row>
    <row r="2066" spans="12:16" x14ac:dyDescent="0.25">
      <c r="L2066" s="82"/>
      <c r="M2066" s="83"/>
      <c r="N2066" s="83"/>
      <c r="O2066" s="82"/>
      <c r="P2066" s="82"/>
    </row>
    <row r="2067" spans="12:16" x14ac:dyDescent="0.25">
      <c r="L2067" s="82"/>
      <c r="M2067" s="83"/>
      <c r="N2067" s="83"/>
      <c r="O2067" s="82"/>
      <c r="P2067" s="82"/>
    </row>
    <row r="2068" spans="12:16" x14ac:dyDescent="0.25">
      <c r="L2068" s="82"/>
      <c r="M2068" s="83"/>
      <c r="N2068" s="83"/>
      <c r="O2068" s="82"/>
      <c r="P2068" s="82"/>
    </row>
    <row r="2069" spans="12:16" x14ac:dyDescent="0.25">
      <c r="L2069" s="82"/>
      <c r="M2069" s="83"/>
      <c r="N2069" s="83"/>
      <c r="O2069" s="82"/>
      <c r="P2069" s="82"/>
    </row>
    <row r="2070" spans="12:16" x14ac:dyDescent="0.25">
      <c r="L2070" s="82"/>
      <c r="M2070" s="83"/>
      <c r="N2070" s="83"/>
      <c r="O2070" s="82"/>
      <c r="P2070" s="82"/>
    </row>
    <row r="2071" spans="12:16" x14ac:dyDescent="0.25">
      <c r="L2071" s="82"/>
      <c r="M2071" s="83"/>
      <c r="N2071" s="83"/>
      <c r="O2071" s="82"/>
      <c r="P2071" s="82"/>
    </row>
    <row r="2072" spans="12:16" x14ac:dyDescent="0.25">
      <c r="L2072" s="82"/>
      <c r="M2072" s="83"/>
      <c r="N2072" s="83"/>
      <c r="O2072" s="82"/>
      <c r="P2072" s="82"/>
    </row>
    <row r="2073" spans="12:16" x14ac:dyDescent="0.25">
      <c r="L2073" s="82"/>
      <c r="M2073" s="83"/>
      <c r="N2073" s="83"/>
      <c r="O2073" s="82"/>
      <c r="P2073" s="82"/>
    </row>
    <row r="2074" spans="12:16" x14ac:dyDescent="0.25">
      <c r="L2074" s="82"/>
      <c r="M2074" s="83"/>
      <c r="N2074" s="83"/>
      <c r="O2074" s="82"/>
      <c r="P2074" s="82"/>
    </row>
    <row r="2075" spans="12:16" x14ac:dyDescent="0.25">
      <c r="L2075" s="82"/>
      <c r="M2075" s="83"/>
      <c r="N2075" s="83"/>
      <c r="O2075" s="82"/>
      <c r="P2075" s="82"/>
    </row>
    <row r="2076" spans="12:16" x14ac:dyDescent="0.25">
      <c r="L2076" s="82"/>
      <c r="M2076" s="83"/>
      <c r="N2076" s="83"/>
      <c r="O2076" s="82"/>
      <c r="P2076" s="82"/>
    </row>
    <row r="2077" spans="12:16" x14ac:dyDescent="0.25">
      <c r="L2077" s="82"/>
      <c r="M2077" s="83"/>
      <c r="N2077" s="83"/>
      <c r="O2077" s="82"/>
      <c r="P2077" s="82"/>
    </row>
    <row r="2078" spans="12:16" x14ac:dyDescent="0.25">
      <c r="L2078" s="82"/>
      <c r="M2078" s="83"/>
      <c r="N2078" s="83"/>
      <c r="O2078" s="82"/>
      <c r="P2078" s="82"/>
    </row>
    <row r="2079" spans="12:16" x14ac:dyDescent="0.25">
      <c r="L2079" s="82"/>
      <c r="M2079" s="83"/>
      <c r="N2079" s="83"/>
      <c r="O2079" s="82"/>
      <c r="P2079" s="82"/>
    </row>
    <row r="2080" spans="12:16" x14ac:dyDescent="0.25">
      <c r="L2080" s="82"/>
      <c r="M2080" s="83"/>
      <c r="N2080" s="83"/>
      <c r="O2080" s="82"/>
      <c r="P2080" s="82"/>
    </row>
    <row r="2081" spans="12:16" x14ac:dyDescent="0.25">
      <c r="L2081" s="82"/>
      <c r="M2081" s="83"/>
      <c r="N2081" s="83"/>
      <c r="O2081" s="82"/>
      <c r="P2081" s="82"/>
    </row>
    <row r="2082" spans="12:16" x14ac:dyDescent="0.25">
      <c r="L2082" s="82"/>
      <c r="M2082" s="83"/>
      <c r="N2082" s="83"/>
      <c r="O2082" s="82"/>
      <c r="P2082" s="82"/>
    </row>
    <row r="2083" spans="12:16" x14ac:dyDescent="0.25">
      <c r="L2083" s="82"/>
      <c r="M2083" s="83"/>
      <c r="N2083" s="83"/>
      <c r="O2083" s="82"/>
      <c r="P2083" s="82"/>
    </row>
    <row r="2084" spans="12:16" x14ac:dyDescent="0.25">
      <c r="L2084" s="82"/>
      <c r="M2084" s="83"/>
      <c r="N2084" s="83"/>
      <c r="O2084" s="82"/>
      <c r="P2084" s="82"/>
    </row>
    <row r="2085" spans="12:16" x14ac:dyDescent="0.25">
      <c r="L2085" s="82"/>
      <c r="M2085" s="83"/>
      <c r="N2085" s="83"/>
      <c r="O2085" s="82"/>
      <c r="P2085" s="82"/>
    </row>
    <row r="2086" spans="12:16" x14ac:dyDescent="0.25">
      <c r="L2086" s="82"/>
      <c r="M2086" s="83"/>
      <c r="N2086" s="83"/>
      <c r="O2086" s="82"/>
      <c r="P2086" s="82"/>
    </row>
    <row r="2087" spans="12:16" x14ac:dyDescent="0.25">
      <c r="L2087" s="82"/>
      <c r="M2087" s="83"/>
      <c r="N2087" s="83"/>
      <c r="O2087" s="82"/>
      <c r="P2087" s="82"/>
    </row>
    <row r="2088" spans="12:16" x14ac:dyDescent="0.25">
      <c r="L2088" s="82"/>
      <c r="M2088" s="83"/>
      <c r="N2088" s="83"/>
      <c r="O2088" s="82"/>
      <c r="P2088" s="82"/>
    </row>
    <row r="2089" spans="12:16" x14ac:dyDescent="0.25">
      <c r="L2089" s="82"/>
      <c r="M2089" s="83"/>
      <c r="N2089" s="83"/>
      <c r="O2089" s="82"/>
      <c r="P2089" s="82"/>
    </row>
    <row r="2090" spans="12:16" x14ac:dyDescent="0.25">
      <c r="L2090" s="82"/>
      <c r="M2090" s="83"/>
      <c r="N2090" s="83"/>
      <c r="O2090" s="82"/>
      <c r="P2090" s="82"/>
    </row>
    <row r="2091" spans="12:16" x14ac:dyDescent="0.25">
      <c r="L2091" s="82"/>
      <c r="M2091" s="83"/>
      <c r="N2091" s="83"/>
      <c r="O2091" s="82"/>
      <c r="P2091" s="82"/>
    </row>
    <row r="2092" spans="12:16" x14ac:dyDescent="0.25">
      <c r="L2092" s="82"/>
      <c r="M2092" s="83"/>
      <c r="N2092" s="83"/>
      <c r="O2092" s="82"/>
      <c r="P2092" s="82"/>
    </row>
    <row r="2093" spans="12:16" x14ac:dyDescent="0.25">
      <c r="L2093" s="82"/>
      <c r="M2093" s="83"/>
      <c r="N2093" s="83"/>
      <c r="O2093" s="82"/>
      <c r="P2093" s="82"/>
    </row>
    <row r="2094" spans="12:16" x14ac:dyDescent="0.25">
      <c r="L2094" s="82"/>
      <c r="M2094" s="83"/>
      <c r="N2094" s="83"/>
      <c r="O2094" s="82"/>
      <c r="P2094" s="82"/>
    </row>
    <row r="2095" spans="12:16" x14ac:dyDescent="0.25">
      <c r="L2095" s="82"/>
      <c r="M2095" s="83"/>
      <c r="N2095" s="83"/>
      <c r="O2095" s="82"/>
      <c r="P2095" s="82"/>
    </row>
    <row r="2096" spans="12:16" x14ac:dyDescent="0.25">
      <c r="L2096" s="82"/>
      <c r="M2096" s="83"/>
      <c r="N2096" s="83"/>
      <c r="O2096" s="82"/>
      <c r="P2096" s="82"/>
    </row>
    <row r="2097" spans="12:16" x14ac:dyDescent="0.25">
      <c r="L2097" s="82"/>
      <c r="M2097" s="83"/>
      <c r="N2097" s="83"/>
      <c r="O2097" s="82"/>
      <c r="P2097" s="82"/>
    </row>
    <row r="2098" spans="12:16" x14ac:dyDescent="0.25">
      <c r="L2098" s="82"/>
      <c r="M2098" s="83"/>
      <c r="N2098" s="83"/>
      <c r="O2098" s="82"/>
      <c r="P2098" s="82"/>
    </row>
    <row r="2099" spans="12:16" x14ac:dyDescent="0.25">
      <c r="L2099" s="82"/>
      <c r="M2099" s="83"/>
      <c r="N2099" s="83"/>
      <c r="O2099" s="82"/>
      <c r="P2099" s="82"/>
    </row>
    <row r="2100" spans="12:16" x14ac:dyDescent="0.25">
      <c r="L2100" s="82"/>
      <c r="M2100" s="83"/>
      <c r="N2100" s="83"/>
      <c r="O2100" s="82"/>
      <c r="P2100" s="82"/>
    </row>
    <row r="2101" spans="12:16" x14ac:dyDescent="0.25">
      <c r="L2101" s="82"/>
      <c r="M2101" s="83"/>
      <c r="N2101" s="83"/>
      <c r="O2101" s="82"/>
      <c r="P2101" s="82"/>
    </row>
    <row r="2102" spans="12:16" x14ac:dyDescent="0.25">
      <c r="L2102" s="82"/>
      <c r="M2102" s="83"/>
      <c r="N2102" s="83"/>
      <c r="O2102" s="82"/>
      <c r="P2102" s="82"/>
    </row>
    <row r="2103" spans="12:16" x14ac:dyDescent="0.25">
      <c r="L2103" s="82"/>
      <c r="M2103" s="83"/>
      <c r="N2103" s="83"/>
      <c r="O2103" s="82"/>
      <c r="P2103" s="82"/>
    </row>
    <row r="2104" spans="12:16" x14ac:dyDescent="0.25">
      <c r="L2104" s="82"/>
      <c r="M2104" s="83"/>
      <c r="N2104" s="83"/>
      <c r="O2104" s="82"/>
      <c r="P2104" s="82"/>
    </row>
    <row r="2105" spans="12:16" x14ac:dyDescent="0.25">
      <c r="L2105" s="82"/>
      <c r="M2105" s="83"/>
      <c r="N2105" s="83"/>
      <c r="O2105" s="82"/>
      <c r="P2105" s="82"/>
    </row>
    <row r="2106" spans="12:16" x14ac:dyDescent="0.25">
      <c r="L2106" s="82"/>
      <c r="M2106" s="83"/>
      <c r="N2106" s="83"/>
      <c r="O2106" s="82"/>
      <c r="P2106" s="82"/>
    </row>
    <row r="2107" spans="12:16" x14ac:dyDescent="0.25">
      <c r="L2107" s="82"/>
      <c r="M2107" s="83"/>
      <c r="N2107" s="83"/>
      <c r="O2107" s="82"/>
      <c r="P2107" s="82"/>
    </row>
    <row r="2108" spans="12:16" x14ac:dyDescent="0.25">
      <c r="L2108" s="82"/>
      <c r="M2108" s="83"/>
      <c r="N2108" s="83"/>
      <c r="O2108" s="82"/>
      <c r="P2108" s="82"/>
    </row>
    <row r="2109" spans="12:16" x14ac:dyDescent="0.25">
      <c r="L2109" s="82"/>
      <c r="M2109" s="83"/>
      <c r="N2109" s="83"/>
      <c r="O2109" s="82"/>
      <c r="P2109" s="82"/>
    </row>
    <row r="2110" spans="12:16" x14ac:dyDescent="0.25">
      <c r="L2110" s="82"/>
      <c r="M2110" s="83"/>
      <c r="N2110" s="83"/>
      <c r="O2110" s="82"/>
      <c r="P2110" s="82"/>
    </row>
    <row r="2111" spans="12:16" x14ac:dyDescent="0.25">
      <c r="L2111" s="82"/>
      <c r="M2111" s="83"/>
      <c r="N2111" s="83"/>
      <c r="O2111" s="82"/>
      <c r="P2111" s="82"/>
    </row>
    <row r="2112" spans="12:16" x14ac:dyDescent="0.25">
      <c r="L2112" s="82"/>
      <c r="M2112" s="83"/>
      <c r="N2112" s="83"/>
      <c r="O2112" s="82"/>
      <c r="P2112" s="82"/>
    </row>
    <row r="2113" spans="12:16" x14ac:dyDescent="0.25">
      <c r="L2113" s="82"/>
      <c r="M2113" s="83"/>
      <c r="N2113" s="83"/>
      <c r="O2113" s="82"/>
      <c r="P2113" s="82"/>
    </row>
    <row r="2114" spans="12:16" x14ac:dyDescent="0.25">
      <c r="L2114" s="82"/>
      <c r="M2114" s="83"/>
      <c r="N2114" s="83"/>
      <c r="O2114" s="82"/>
      <c r="P2114" s="82"/>
    </row>
    <row r="2115" spans="12:16" x14ac:dyDescent="0.25">
      <c r="L2115" s="82"/>
      <c r="M2115" s="83"/>
      <c r="N2115" s="83"/>
      <c r="O2115" s="82"/>
      <c r="P2115" s="82"/>
    </row>
    <row r="2116" spans="12:16" x14ac:dyDescent="0.25">
      <c r="L2116" s="82"/>
      <c r="M2116" s="83"/>
      <c r="N2116" s="83"/>
      <c r="O2116" s="82"/>
      <c r="P2116" s="82"/>
    </row>
    <row r="2117" spans="12:16" x14ac:dyDescent="0.25">
      <c r="L2117" s="82"/>
      <c r="M2117" s="83"/>
      <c r="N2117" s="83"/>
      <c r="O2117" s="82"/>
      <c r="P2117" s="82"/>
    </row>
    <row r="2118" spans="12:16" x14ac:dyDescent="0.25">
      <c r="L2118" s="82"/>
      <c r="M2118" s="83"/>
      <c r="N2118" s="83"/>
      <c r="O2118" s="82"/>
      <c r="P2118" s="82"/>
    </row>
    <row r="2119" spans="12:16" x14ac:dyDescent="0.25">
      <c r="L2119" s="82"/>
      <c r="M2119" s="83"/>
      <c r="N2119" s="83"/>
      <c r="O2119" s="82"/>
      <c r="P2119" s="82"/>
    </row>
    <row r="2120" spans="12:16" x14ac:dyDescent="0.25">
      <c r="L2120" s="82"/>
      <c r="M2120" s="83"/>
      <c r="N2120" s="83"/>
      <c r="O2120" s="82"/>
      <c r="P2120" s="82"/>
    </row>
    <row r="2121" spans="12:16" x14ac:dyDescent="0.25">
      <c r="L2121" s="82"/>
      <c r="M2121" s="83"/>
      <c r="N2121" s="83"/>
      <c r="O2121" s="82"/>
      <c r="P2121" s="82"/>
    </row>
    <row r="2122" spans="12:16" x14ac:dyDescent="0.25">
      <c r="L2122" s="82"/>
      <c r="M2122" s="83"/>
      <c r="N2122" s="83"/>
      <c r="O2122" s="82"/>
      <c r="P2122" s="82"/>
    </row>
    <row r="2123" spans="12:16" x14ac:dyDescent="0.25">
      <c r="L2123" s="82"/>
      <c r="M2123" s="83"/>
      <c r="N2123" s="83"/>
      <c r="O2123" s="82"/>
      <c r="P2123" s="82"/>
    </row>
    <row r="2124" spans="12:16" x14ac:dyDescent="0.25">
      <c r="L2124" s="82"/>
      <c r="M2124" s="83"/>
      <c r="N2124" s="83"/>
      <c r="O2124" s="82"/>
      <c r="P2124" s="82"/>
    </row>
    <row r="2125" spans="12:16" x14ac:dyDescent="0.25">
      <c r="L2125" s="82"/>
      <c r="M2125" s="83"/>
      <c r="N2125" s="83"/>
      <c r="O2125" s="82"/>
      <c r="P2125" s="82"/>
    </row>
    <row r="2126" spans="12:16" x14ac:dyDescent="0.25">
      <c r="L2126" s="82"/>
      <c r="M2126" s="83"/>
      <c r="N2126" s="83"/>
      <c r="O2126" s="82"/>
      <c r="P2126" s="82"/>
    </row>
    <row r="2127" spans="12:16" x14ac:dyDescent="0.25">
      <c r="L2127" s="82"/>
      <c r="M2127" s="83"/>
      <c r="N2127" s="83"/>
      <c r="O2127" s="82"/>
      <c r="P2127" s="82"/>
    </row>
    <row r="2128" spans="12:16" x14ac:dyDescent="0.25">
      <c r="L2128" s="82"/>
      <c r="M2128" s="83"/>
      <c r="N2128" s="83"/>
      <c r="O2128" s="82"/>
      <c r="P2128" s="82"/>
    </row>
    <row r="2129" spans="12:16" x14ac:dyDescent="0.25">
      <c r="L2129" s="82"/>
      <c r="M2129" s="83"/>
      <c r="N2129" s="83"/>
      <c r="O2129" s="82"/>
      <c r="P2129" s="82"/>
    </row>
    <row r="2130" spans="12:16" x14ac:dyDescent="0.25">
      <c r="L2130" s="82"/>
      <c r="M2130" s="83"/>
      <c r="N2130" s="83"/>
      <c r="O2130" s="82"/>
      <c r="P2130" s="82"/>
    </row>
    <row r="2131" spans="12:16" x14ac:dyDescent="0.25">
      <c r="L2131" s="82"/>
      <c r="M2131" s="83"/>
      <c r="N2131" s="83"/>
      <c r="O2131" s="82"/>
      <c r="P2131" s="82"/>
    </row>
    <row r="2132" spans="12:16" x14ac:dyDescent="0.25">
      <c r="L2132" s="82"/>
      <c r="M2132" s="83"/>
      <c r="N2132" s="83"/>
      <c r="O2132" s="82"/>
      <c r="P2132" s="82"/>
    </row>
    <row r="2133" spans="12:16" x14ac:dyDescent="0.25">
      <c r="L2133" s="82"/>
      <c r="M2133" s="83"/>
      <c r="N2133" s="83"/>
      <c r="O2133" s="82"/>
      <c r="P2133" s="82"/>
    </row>
    <row r="2134" spans="12:16" x14ac:dyDescent="0.25">
      <c r="L2134" s="82"/>
      <c r="M2134" s="83"/>
      <c r="N2134" s="83"/>
      <c r="O2134" s="82"/>
      <c r="P2134" s="82"/>
    </row>
    <row r="2135" spans="12:16" x14ac:dyDescent="0.25">
      <c r="L2135" s="82"/>
      <c r="M2135" s="83"/>
      <c r="N2135" s="83"/>
      <c r="O2135" s="82"/>
      <c r="P2135" s="82"/>
    </row>
    <row r="2136" spans="12:16" x14ac:dyDescent="0.25">
      <c r="L2136" s="82"/>
      <c r="M2136" s="83"/>
      <c r="N2136" s="83"/>
      <c r="O2136" s="82"/>
      <c r="P2136" s="82"/>
    </row>
    <row r="2137" spans="12:16" x14ac:dyDescent="0.25">
      <c r="L2137" s="82"/>
      <c r="M2137" s="83"/>
      <c r="N2137" s="83"/>
      <c r="O2137" s="82"/>
      <c r="P2137" s="82"/>
    </row>
    <row r="2138" spans="12:16" x14ac:dyDescent="0.25">
      <c r="L2138" s="82"/>
      <c r="M2138" s="83"/>
      <c r="N2138" s="83"/>
      <c r="O2138" s="82"/>
      <c r="P2138" s="82"/>
    </row>
    <row r="2139" spans="12:16" x14ac:dyDescent="0.25">
      <c r="L2139" s="82"/>
      <c r="M2139" s="83"/>
      <c r="N2139" s="83"/>
      <c r="O2139" s="82"/>
      <c r="P2139" s="82"/>
    </row>
    <row r="2140" spans="12:16" x14ac:dyDescent="0.25">
      <c r="L2140" s="82"/>
      <c r="M2140" s="83"/>
      <c r="N2140" s="83"/>
      <c r="O2140" s="82"/>
      <c r="P2140" s="82"/>
    </row>
    <row r="2141" spans="12:16" x14ac:dyDescent="0.25">
      <c r="L2141" s="82"/>
      <c r="M2141" s="83"/>
      <c r="N2141" s="83"/>
      <c r="O2141" s="82"/>
      <c r="P2141" s="82"/>
    </row>
    <row r="2142" spans="12:16" x14ac:dyDescent="0.25">
      <c r="L2142" s="82"/>
      <c r="M2142" s="83"/>
      <c r="N2142" s="83"/>
      <c r="O2142" s="82"/>
      <c r="P2142" s="82"/>
    </row>
    <row r="2143" spans="12:16" x14ac:dyDescent="0.25">
      <c r="L2143" s="82"/>
      <c r="M2143" s="83"/>
      <c r="N2143" s="83"/>
      <c r="O2143" s="82"/>
      <c r="P2143" s="82"/>
    </row>
    <row r="2144" spans="12:16" x14ac:dyDescent="0.25">
      <c r="L2144" s="82"/>
      <c r="M2144" s="83"/>
      <c r="N2144" s="83"/>
      <c r="O2144" s="82"/>
      <c r="P2144" s="82"/>
    </row>
    <row r="2145" spans="12:16" x14ac:dyDescent="0.25">
      <c r="L2145" s="82"/>
      <c r="M2145" s="83"/>
      <c r="N2145" s="83"/>
      <c r="O2145" s="82"/>
      <c r="P2145" s="82"/>
    </row>
    <row r="2146" spans="12:16" x14ac:dyDescent="0.25">
      <c r="L2146" s="82"/>
      <c r="M2146" s="83"/>
      <c r="N2146" s="83"/>
      <c r="O2146" s="82"/>
      <c r="P2146" s="82"/>
    </row>
    <row r="2147" spans="12:16" x14ac:dyDescent="0.25">
      <c r="L2147" s="82"/>
      <c r="M2147" s="83"/>
      <c r="N2147" s="83"/>
      <c r="O2147" s="82"/>
      <c r="P2147" s="82"/>
    </row>
    <row r="2148" spans="12:16" x14ac:dyDescent="0.25">
      <c r="L2148" s="82"/>
      <c r="M2148" s="83"/>
      <c r="N2148" s="83"/>
      <c r="O2148" s="82"/>
      <c r="P2148" s="82"/>
    </row>
    <row r="2149" spans="12:16" x14ac:dyDescent="0.25">
      <c r="L2149" s="82"/>
      <c r="M2149" s="83"/>
      <c r="N2149" s="83"/>
      <c r="O2149" s="82"/>
      <c r="P2149" s="82"/>
    </row>
    <row r="2150" spans="12:16" x14ac:dyDescent="0.25">
      <c r="L2150" s="82"/>
      <c r="M2150" s="83"/>
      <c r="N2150" s="83"/>
      <c r="O2150" s="82"/>
      <c r="P2150" s="82"/>
    </row>
    <row r="2151" spans="12:16" x14ac:dyDescent="0.25">
      <c r="L2151" s="82"/>
      <c r="M2151" s="83"/>
      <c r="N2151" s="83"/>
      <c r="O2151" s="82"/>
      <c r="P2151" s="82"/>
    </row>
    <row r="2152" spans="12:16" x14ac:dyDescent="0.25">
      <c r="L2152" s="82"/>
      <c r="M2152" s="83"/>
      <c r="N2152" s="83"/>
      <c r="O2152" s="82"/>
      <c r="P2152" s="82"/>
    </row>
    <row r="2153" spans="12:16" x14ac:dyDescent="0.25">
      <c r="L2153" s="82"/>
      <c r="M2153" s="83"/>
      <c r="N2153" s="83"/>
      <c r="O2153" s="82"/>
      <c r="P2153" s="82"/>
    </row>
    <row r="2154" spans="12:16" x14ac:dyDescent="0.25">
      <c r="L2154" s="82"/>
      <c r="M2154" s="83"/>
      <c r="N2154" s="83"/>
      <c r="O2154" s="82"/>
      <c r="P2154" s="82"/>
    </row>
    <row r="2155" spans="12:16" x14ac:dyDescent="0.25">
      <c r="L2155" s="82"/>
      <c r="M2155" s="83"/>
      <c r="N2155" s="83"/>
      <c r="O2155" s="82"/>
      <c r="P2155" s="82"/>
    </row>
    <row r="2156" spans="12:16" x14ac:dyDescent="0.25">
      <c r="L2156" s="82"/>
      <c r="M2156" s="83"/>
      <c r="N2156" s="83"/>
      <c r="O2156" s="82"/>
      <c r="P2156" s="82"/>
    </row>
    <row r="2157" spans="12:16" x14ac:dyDescent="0.25">
      <c r="L2157" s="82"/>
      <c r="M2157" s="83"/>
      <c r="N2157" s="83"/>
      <c r="O2157" s="82"/>
      <c r="P2157" s="82"/>
    </row>
    <row r="2158" spans="12:16" x14ac:dyDescent="0.25">
      <c r="L2158" s="82"/>
      <c r="M2158" s="83"/>
      <c r="N2158" s="83"/>
      <c r="O2158" s="82"/>
      <c r="P2158" s="82"/>
    </row>
    <row r="2159" spans="12:16" x14ac:dyDescent="0.25">
      <c r="L2159" s="82"/>
      <c r="M2159" s="83"/>
      <c r="N2159" s="83"/>
      <c r="O2159" s="82"/>
      <c r="P2159" s="82"/>
    </row>
    <row r="2160" spans="12:16" x14ac:dyDescent="0.25">
      <c r="L2160" s="82"/>
      <c r="M2160" s="83"/>
      <c r="N2160" s="83"/>
      <c r="O2160" s="82"/>
      <c r="P2160" s="82"/>
    </row>
    <row r="2161" spans="12:16" x14ac:dyDescent="0.25">
      <c r="L2161" s="82"/>
      <c r="M2161" s="83"/>
      <c r="N2161" s="83"/>
      <c r="O2161" s="82"/>
      <c r="P2161" s="82"/>
    </row>
    <row r="2162" spans="12:16" x14ac:dyDescent="0.25">
      <c r="L2162" s="82"/>
      <c r="M2162" s="83"/>
      <c r="N2162" s="83"/>
      <c r="O2162" s="82"/>
      <c r="P2162" s="82"/>
    </row>
    <row r="2163" spans="12:16" x14ac:dyDescent="0.25">
      <c r="L2163" s="82"/>
      <c r="M2163" s="83"/>
      <c r="N2163" s="83"/>
      <c r="O2163" s="82"/>
      <c r="P2163" s="82"/>
    </row>
    <row r="2164" spans="12:16" x14ac:dyDescent="0.25">
      <c r="L2164" s="82"/>
      <c r="M2164" s="83"/>
      <c r="N2164" s="83"/>
      <c r="O2164" s="82"/>
      <c r="P2164" s="82"/>
    </row>
    <row r="2165" spans="12:16" x14ac:dyDescent="0.25">
      <c r="L2165" s="82"/>
      <c r="M2165" s="83"/>
      <c r="N2165" s="83"/>
      <c r="O2165" s="82"/>
      <c r="P2165" s="82"/>
    </row>
    <row r="2166" spans="12:16" x14ac:dyDescent="0.25">
      <c r="L2166" s="82"/>
      <c r="M2166" s="83"/>
      <c r="N2166" s="83"/>
      <c r="O2166" s="82"/>
      <c r="P2166" s="82"/>
    </row>
    <row r="2167" spans="12:16" x14ac:dyDescent="0.25">
      <c r="L2167" s="82"/>
      <c r="M2167" s="83"/>
      <c r="N2167" s="83"/>
      <c r="O2167" s="82"/>
      <c r="P2167" s="82"/>
    </row>
    <row r="2168" spans="12:16" x14ac:dyDescent="0.25">
      <c r="L2168" s="82"/>
      <c r="M2168" s="83"/>
      <c r="N2168" s="83"/>
      <c r="O2168" s="82"/>
      <c r="P2168" s="82"/>
    </row>
    <row r="2169" spans="12:16" x14ac:dyDescent="0.25">
      <c r="L2169" s="82"/>
      <c r="M2169" s="83"/>
      <c r="N2169" s="83"/>
      <c r="O2169" s="82"/>
      <c r="P2169" s="82"/>
    </row>
    <row r="2170" spans="12:16" x14ac:dyDescent="0.25">
      <c r="L2170" s="82"/>
      <c r="M2170" s="83"/>
      <c r="N2170" s="83"/>
      <c r="O2170" s="82"/>
      <c r="P2170" s="82"/>
    </row>
    <row r="2171" spans="12:16" x14ac:dyDescent="0.25">
      <c r="L2171" s="82"/>
      <c r="M2171" s="83"/>
      <c r="N2171" s="83"/>
      <c r="O2171" s="82"/>
      <c r="P2171" s="82"/>
    </row>
    <row r="2172" spans="12:16" x14ac:dyDescent="0.25">
      <c r="L2172" s="82"/>
      <c r="M2172" s="83"/>
      <c r="N2172" s="83"/>
      <c r="O2172" s="82"/>
      <c r="P2172" s="82"/>
    </row>
    <row r="2173" spans="12:16" x14ac:dyDescent="0.25">
      <c r="L2173" s="82"/>
      <c r="M2173" s="83"/>
      <c r="N2173" s="83"/>
      <c r="O2173" s="82"/>
      <c r="P2173" s="82"/>
    </row>
    <row r="2174" spans="12:16" x14ac:dyDescent="0.25">
      <c r="L2174" s="82"/>
      <c r="M2174" s="83"/>
      <c r="N2174" s="83"/>
      <c r="O2174" s="82"/>
      <c r="P2174" s="82"/>
    </row>
    <row r="2175" spans="12:16" x14ac:dyDescent="0.25">
      <c r="L2175" s="82"/>
      <c r="M2175" s="83"/>
      <c r="N2175" s="83"/>
      <c r="O2175" s="82"/>
      <c r="P2175" s="82"/>
    </row>
    <row r="2176" spans="12:16" x14ac:dyDescent="0.25">
      <c r="L2176" s="82"/>
      <c r="M2176" s="83"/>
      <c r="N2176" s="83"/>
      <c r="O2176" s="82"/>
      <c r="P2176" s="82"/>
    </row>
    <row r="2177" spans="12:16" x14ac:dyDescent="0.25">
      <c r="L2177" s="82"/>
      <c r="M2177" s="83"/>
      <c r="N2177" s="83"/>
      <c r="O2177" s="82"/>
      <c r="P2177" s="82"/>
    </row>
    <row r="2178" spans="12:16" x14ac:dyDescent="0.25">
      <c r="L2178" s="82"/>
      <c r="M2178" s="83"/>
      <c r="N2178" s="83"/>
      <c r="O2178" s="82"/>
      <c r="P2178" s="82"/>
    </row>
    <row r="2179" spans="12:16" x14ac:dyDescent="0.25">
      <c r="L2179" s="82"/>
      <c r="M2179" s="83"/>
      <c r="N2179" s="83"/>
      <c r="O2179" s="82"/>
      <c r="P2179" s="82"/>
    </row>
    <row r="2180" spans="12:16" x14ac:dyDescent="0.25">
      <c r="L2180" s="82"/>
      <c r="M2180" s="83"/>
      <c r="N2180" s="83"/>
      <c r="O2180" s="82"/>
      <c r="P2180" s="82"/>
    </row>
    <row r="2181" spans="12:16" x14ac:dyDescent="0.25">
      <c r="L2181" s="82"/>
      <c r="M2181" s="83"/>
      <c r="N2181" s="83"/>
      <c r="O2181" s="82"/>
      <c r="P2181" s="82"/>
    </row>
    <row r="2182" spans="12:16" x14ac:dyDescent="0.25">
      <c r="L2182" s="82"/>
      <c r="M2182" s="83"/>
      <c r="N2182" s="83"/>
      <c r="O2182" s="82"/>
      <c r="P2182" s="82"/>
    </row>
    <row r="2183" spans="12:16" x14ac:dyDescent="0.25">
      <c r="L2183" s="82"/>
      <c r="M2183" s="83"/>
      <c r="N2183" s="83"/>
      <c r="O2183" s="82"/>
      <c r="P2183" s="82"/>
    </row>
    <row r="2184" spans="12:16" x14ac:dyDescent="0.25">
      <c r="L2184" s="82"/>
      <c r="M2184" s="83"/>
      <c r="N2184" s="83"/>
      <c r="O2184" s="82"/>
      <c r="P2184" s="82"/>
    </row>
    <row r="2185" spans="12:16" x14ac:dyDescent="0.25">
      <c r="L2185" s="82"/>
      <c r="M2185" s="83"/>
      <c r="N2185" s="83"/>
      <c r="O2185" s="82"/>
      <c r="P2185" s="82"/>
    </row>
    <row r="2186" spans="12:16" x14ac:dyDescent="0.25">
      <c r="L2186" s="82"/>
      <c r="M2186" s="83"/>
      <c r="N2186" s="83"/>
      <c r="O2186" s="82"/>
      <c r="P2186" s="82"/>
    </row>
    <row r="2187" spans="12:16" x14ac:dyDescent="0.25">
      <c r="L2187" s="82"/>
      <c r="M2187" s="83"/>
      <c r="N2187" s="83"/>
      <c r="O2187" s="82"/>
      <c r="P2187" s="82"/>
    </row>
    <row r="2188" spans="12:16" x14ac:dyDescent="0.25">
      <c r="L2188" s="82"/>
      <c r="M2188" s="83"/>
      <c r="N2188" s="83"/>
      <c r="O2188" s="82"/>
      <c r="P2188" s="82"/>
    </row>
    <row r="2189" spans="12:16" x14ac:dyDescent="0.25">
      <c r="L2189" s="82"/>
      <c r="M2189" s="83"/>
      <c r="N2189" s="83"/>
      <c r="O2189" s="82"/>
      <c r="P2189" s="82"/>
    </row>
    <row r="2190" spans="12:16" x14ac:dyDescent="0.25">
      <c r="L2190" s="82"/>
      <c r="M2190" s="83"/>
      <c r="N2190" s="83"/>
      <c r="O2190" s="82"/>
      <c r="P2190" s="82"/>
    </row>
    <row r="2191" spans="12:16" x14ac:dyDescent="0.25">
      <c r="L2191" s="82"/>
      <c r="M2191" s="83"/>
      <c r="N2191" s="83"/>
      <c r="O2191" s="82"/>
      <c r="P2191" s="82"/>
    </row>
    <row r="2192" spans="12:16" x14ac:dyDescent="0.25">
      <c r="L2192" s="82"/>
      <c r="M2192" s="83"/>
      <c r="N2192" s="83"/>
      <c r="O2192" s="82"/>
      <c r="P2192" s="82"/>
    </row>
    <row r="2193" spans="12:16" x14ac:dyDescent="0.25">
      <c r="L2193" s="82"/>
      <c r="M2193" s="83"/>
      <c r="N2193" s="83"/>
      <c r="O2193" s="82"/>
      <c r="P2193" s="82"/>
    </row>
    <row r="2194" spans="12:16" x14ac:dyDescent="0.25">
      <c r="L2194" s="82"/>
      <c r="M2194" s="83"/>
      <c r="N2194" s="83"/>
      <c r="O2194" s="82"/>
      <c r="P2194" s="82"/>
    </row>
    <row r="2195" spans="12:16" x14ac:dyDescent="0.25">
      <c r="L2195" s="82"/>
      <c r="M2195" s="83"/>
      <c r="N2195" s="83"/>
      <c r="O2195" s="82"/>
      <c r="P2195" s="82"/>
    </row>
    <row r="2196" spans="12:16" x14ac:dyDescent="0.25">
      <c r="L2196" s="82"/>
      <c r="M2196" s="83"/>
      <c r="N2196" s="83"/>
      <c r="O2196" s="82"/>
      <c r="P2196" s="82"/>
    </row>
    <row r="2197" spans="12:16" x14ac:dyDescent="0.25">
      <c r="L2197" s="82"/>
      <c r="M2197" s="83"/>
      <c r="N2197" s="83"/>
      <c r="O2197" s="82"/>
      <c r="P2197" s="82"/>
    </row>
    <row r="2198" spans="12:16" x14ac:dyDescent="0.25">
      <c r="L2198" s="82"/>
      <c r="M2198" s="83"/>
      <c r="N2198" s="83"/>
      <c r="O2198" s="82"/>
      <c r="P2198" s="82"/>
    </row>
    <row r="2199" spans="12:16" x14ac:dyDescent="0.25">
      <c r="L2199" s="82"/>
      <c r="M2199" s="83"/>
      <c r="N2199" s="83"/>
      <c r="O2199" s="82"/>
      <c r="P2199" s="82"/>
    </row>
    <row r="2200" spans="12:16" x14ac:dyDescent="0.25">
      <c r="L2200" s="82"/>
      <c r="M2200" s="83"/>
      <c r="N2200" s="83"/>
      <c r="O2200" s="82"/>
      <c r="P2200" s="82"/>
    </row>
    <row r="2201" spans="12:16" x14ac:dyDescent="0.25">
      <c r="L2201" s="82"/>
      <c r="M2201" s="83"/>
      <c r="N2201" s="83"/>
      <c r="O2201" s="82"/>
      <c r="P2201" s="82"/>
    </row>
    <row r="2202" spans="12:16" x14ac:dyDescent="0.25">
      <c r="L2202" s="82"/>
      <c r="M2202" s="83"/>
      <c r="N2202" s="83"/>
      <c r="O2202" s="82"/>
      <c r="P2202" s="82"/>
    </row>
    <row r="2203" spans="12:16" x14ac:dyDescent="0.25">
      <c r="L2203" s="82"/>
      <c r="M2203" s="83"/>
      <c r="N2203" s="83"/>
      <c r="O2203" s="82"/>
      <c r="P2203" s="82"/>
    </row>
    <row r="2204" spans="12:16" x14ac:dyDescent="0.25">
      <c r="L2204" s="82"/>
      <c r="M2204" s="83"/>
      <c r="N2204" s="83"/>
      <c r="O2204" s="82"/>
      <c r="P2204" s="82"/>
    </row>
    <row r="2205" spans="12:16" x14ac:dyDescent="0.25">
      <c r="L2205" s="82"/>
      <c r="M2205" s="83"/>
      <c r="N2205" s="83"/>
      <c r="O2205" s="82"/>
      <c r="P2205" s="82"/>
    </row>
    <row r="2206" spans="12:16" x14ac:dyDescent="0.25">
      <c r="L2206" s="82"/>
      <c r="M2206" s="83"/>
      <c r="N2206" s="83"/>
      <c r="O2206" s="82"/>
      <c r="P2206" s="82"/>
    </row>
    <row r="2207" spans="12:16" x14ac:dyDescent="0.25">
      <c r="L2207" s="82"/>
      <c r="M2207" s="83"/>
      <c r="N2207" s="83"/>
      <c r="O2207" s="82"/>
      <c r="P2207" s="82"/>
    </row>
    <row r="2208" spans="12:16" x14ac:dyDescent="0.25">
      <c r="L2208" s="82"/>
      <c r="M2208" s="83"/>
      <c r="N2208" s="83"/>
      <c r="O2208" s="82"/>
      <c r="P2208" s="82"/>
    </row>
    <row r="2209" spans="12:16" x14ac:dyDescent="0.25">
      <c r="L2209" s="82"/>
      <c r="M2209" s="83"/>
      <c r="N2209" s="83"/>
      <c r="O2209" s="82"/>
      <c r="P2209" s="82"/>
    </row>
    <row r="2210" spans="12:16" x14ac:dyDescent="0.25">
      <c r="L2210" s="82"/>
      <c r="M2210" s="83"/>
      <c r="N2210" s="83"/>
      <c r="O2210" s="82"/>
      <c r="P2210" s="82"/>
    </row>
    <row r="2211" spans="12:16" x14ac:dyDescent="0.25">
      <c r="L2211" s="82"/>
      <c r="M2211" s="83"/>
      <c r="N2211" s="83"/>
      <c r="O2211" s="82"/>
      <c r="P2211" s="82"/>
    </row>
    <row r="2212" spans="12:16" x14ac:dyDescent="0.25">
      <c r="L2212" s="82"/>
      <c r="M2212" s="83"/>
      <c r="N2212" s="83"/>
      <c r="O2212" s="82"/>
      <c r="P2212" s="82"/>
    </row>
    <row r="2213" spans="12:16" x14ac:dyDescent="0.25">
      <c r="L2213" s="82"/>
      <c r="M2213" s="83"/>
      <c r="N2213" s="83"/>
      <c r="O2213" s="82"/>
      <c r="P2213" s="82"/>
    </row>
    <row r="2214" spans="12:16" x14ac:dyDescent="0.25">
      <c r="L2214" s="82"/>
      <c r="M2214" s="83"/>
      <c r="N2214" s="83"/>
      <c r="O2214" s="82"/>
      <c r="P2214" s="82"/>
    </row>
    <row r="2215" spans="12:16" x14ac:dyDescent="0.25">
      <c r="L2215" s="82"/>
      <c r="M2215" s="83"/>
      <c r="N2215" s="83"/>
      <c r="O2215" s="82"/>
      <c r="P2215" s="82"/>
    </row>
    <row r="2216" spans="12:16" x14ac:dyDescent="0.25">
      <c r="L2216" s="82"/>
      <c r="M2216" s="83"/>
      <c r="N2216" s="83"/>
      <c r="O2216" s="82"/>
      <c r="P2216" s="82"/>
    </row>
    <row r="2217" spans="12:16" x14ac:dyDescent="0.25">
      <c r="L2217" s="82"/>
      <c r="M2217" s="83"/>
      <c r="N2217" s="83"/>
      <c r="O2217" s="82"/>
      <c r="P2217" s="82"/>
    </row>
    <row r="2218" spans="12:16" x14ac:dyDescent="0.25">
      <c r="L2218" s="82"/>
      <c r="M2218" s="83"/>
      <c r="N2218" s="83"/>
      <c r="O2218" s="82"/>
      <c r="P2218" s="82"/>
    </row>
    <row r="2219" spans="12:16" x14ac:dyDescent="0.25">
      <c r="L2219" s="82"/>
      <c r="M2219" s="83"/>
      <c r="N2219" s="83"/>
      <c r="O2219" s="82"/>
      <c r="P2219" s="82"/>
    </row>
    <row r="2220" spans="12:16" x14ac:dyDescent="0.25">
      <c r="L2220" s="82"/>
      <c r="M2220" s="83"/>
      <c r="N2220" s="83"/>
      <c r="O2220" s="82"/>
      <c r="P2220" s="82"/>
    </row>
    <row r="2221" spans="12:16" x14ac:dyDescent="0.25">
      <c r="L2221" s="82"/>
      <c r="M2221" s="83"/>
      <c r="N2221" s="83"/>
      <c r="O2221" s="82"/>
      <c r="P2221" s="82"/>
    </row>
    <row r="2222" spans="12:16" x14ac:dyDescent="0.25">
      <c r="L2222" s="82"/>
      <c r="M2222" s="83"/>
      <c r="N2222" s="83"/>
      <c r="O2222" s="82"/>
      <c r="P2222" s="82"/>
    </row>
    <row r="2223" spans="12:16" x14ac:dyDescent="0.25">
      <c r="L2223" s="82"/>
      <c r="M2223" s="83"/>
      <c r="N2223" s="83"/>
      <c r="O2223" s="82"/>
      <c r="P2223" s="82"/>
    </row>
    <row r="2224" spans="12:16" x14ac:dyDescent="0.25">
      <c r="L2224" s="82"/>
      <c r="M2224" s="83"/>
      <c r="N2224" s="83"/>
      <c r="O2224" s="82"/>
      <c r="P2224" s="82"/>
    </row>
    <row r="2225" spans="12:16" x14ac:dyDescent="0.25">
      <c r="L2225" s="82"/>
      <c r="M2225" s="83"/>
      <c r="N2225" s="83"/>
      <c r="O2225" s="82"/>
      <c r="P2225" s="82"/>
    </row>
    <row r="2226" spans="12:16" x14ac:dyDescent="0.25">
      <c r="L2226" s="82"/>
      <c r="M2226" s="83"/>
      <c r="N2226" s="83"/>
      <c r="O2226" s="82"/>
      <c r="P2226" s="82"/>
    </row>
    <row r="2227" spans="12:16" x14ac:dyDescent="0.25">
      <c r="L2227" s="82"/>
      <c r="M2227" s="83"/>
      <c r="N2227" s="83"/>
      <c r="O2227" s="82"/>
      <c r="P2227" s="82"/>
    </row>
    <row r="2228" spans="12:16" x14ac:dyDescent="0.25">
      <c r="L2228" s="82"/>
      <c r="M2228" s="83"/>
      <c r="N2228" s="83"/>
      <c r="O2228" s="82"/>
      <c r="P2228" s="82"/>
    </row>
    <row r="2229" spans="12:16" x14ac:dyDescent="0.25">
      <c r="L2229" s="82"/>
      <c r="M2229" s="83"/>
      <c r="N2229" s="83"/>
      <c r="O2229" s="82"/>
      <c r="P2229" s="82"/>
    </row>
    <row r="2230" spans="12:16" x14ac:dyDescent="0.25">
      <c r="L2230" s="82"/>
      <c r="M2230" s="83"/>
      <c r="N2230" s="83"/>
      <c r="O2230" s="82"/>
      <c r="P2230" s="82"/>
    </row>
    <row r="2231" spans="12:16" x14ac:dyDescent="0.25">
      <c r="L2231" s="82"/>
      <c r="M2231" s="83"/>
      <c r="N2231" s="83"/>
      <c r="O2231" s="82"/>
      <c r="P2231" s="82"/>
    </row>
    <row r="2232" spans="12:16" x14ac:dyDescent="0.25">
      <c r="L2232" s="82"/>
      <c r="M2232" s="83"/>
      <c r="N2232" s="83"/>
      <c r="O2232" s="82"/>
      <c r="P2232" s="82"/>
    </row>
    <row r="2233" spans="12:16" x14ac:dyDescent="0.25">
      <c r="L2233" s="82"/>
      <c r="M2233" s="83"/>
      <c r="N2233" s="83"/>
      <c r="O2233" s="82"/>
      <c r="P2233" s="82"/>
    </row>
    <row r="2234" spans="12:16" x14ac:dyDescent="0.25">
      <c r="L2234" s="82"/>
      <c r="M2234" s="83"/>
      <c r="N2234" s="83"/>
      <c r="O2234" s="82"/>
      <c r="P2234" s="82"/>
    </row>
    <row r="2235" spans="12:16" x14ac:dyDescent="0.25">
      <c r="L2235" s="82"/>
      <c r="M2235" s="83"/>
      <c r="N2235" s="83"/>
      <c r="O2235" s="82"/>
      <c r="P2235" s="82"/>
    </row>
    <row r="2236" spans="12:16" x14ac:dyDescent="0.25">
      <c r="L2236" s="82"/>
      <c r="M2236" s="83"/>
      <c r="N2236" s="83"/>
      <c r="O2236" s="82"/>
      <c r="P2236" s="82"/>
    </row>
    <row r="2237" spans="12:16" x14ac:dyDescent="0.25">
      <c r="L2237" s="82"/>
      <c r="M2237" s="83"/>
      <c r="N2237" s="83"/>
      <c r="O2237" s="82"/>
      <c r="P2237" s="82"/>
    </row>
    <row r="2238" spans="12:16" x14ac:dyDescent="0.25">
      <c r="L2238" s="82"/>
      <c r="M2238" s="83"/>
      <c r="N2238" s="83"/>
      <c r="O2238" s="82"/>
      <c r="P2238" s="82"/>
    </row>
    <row r="2239" spans="12:16" x14ac:dyDescent="0.25">
      <c r="L2239" s="82"/>
      <c r="M2239" s="83"/>
      <c r="N2239" s="83"/>
      <c r="O2239" s="82"/>
      <c r="P2239" s="82"/>
    </row>
    <row r="2240" spans="12:16" x14ac:dyDescent="0.25">
      <c r="L2240" s="82"/>
      <c r="M2240" s="83"/>
      <c r="N2240" s="83"/>
      <c r="O2240" s="82"/>
      <c r="P2240" s="82"/>
    </row>
    <row r="2241" spans="12:16" x14ac:dyDescent="0.25">
      <c r="L2241" s="82"/>
      <c r="M2241" s="83"/>
      <c r="N2241" s="83"/>
      <c r="O2241" s="82"/>
      <c r="P2241" s="82"/>
    </row>
    <row r="2242" spans="12:16" x14ac:dyDescent="0.25">
      <c r="L2242" s="82"/>
      <c r="M2242" s="83"/>
      <c r="N2242" s="83"/>
      <c r="O2242" s="82"/>
      <c r="P2242" s="82"/>
    </row>
    <row r="2243" spans="12:16" x14ac:dyDescent="0.25">
      <c r="L2243" s="82"/>
      <c r="M2243" s="83"/>
      <c r="N2243" s="83"/>
      <c r="O2243" s="82"/>
      <c r="P2243" s="82"/>
    </row>
    <row r="2244" spans="12:16" x14ac:dyDescent="0.25">
      <c r="L2244" s="82"/>
      <c r="M2244" s="83"/>
      <c r="N2244" s="83"/>
      <c r="O2244" s="82"/>
      <c r="P2244" s="82"/>
    </row>
    <row r="2245" spans="12:16" x14ac:dyDescent="0.25">
      <c r="L2245" s="82"/>
      <c r="M2245" s="83"/>
      <c r="N2245" s="83"/>
      <c r="O2245" s="82"/>
      <c r="P2245" s="82"/>
    </row>
    <row r="2246" spans="12:16" x14ac:dyDescent="0.25">
      <c r="L2246" s="82"/>
      <c r="M2246" s="83"/>
      <c r="N2246" s="83"/>
      <c r="O2246" s="82"/>
      <c r="P2246" s="82"/>
    </row>
    <row r="2247" spans="12:16" x14ac:dyDescent="0.25">
      <c r="L2247" s="82"/>
      <c r="M2247" s="83"/>
      <c r="N2247" s="83"/>
      <c r="O2247" s="82"/>
      <c r="P2247" s="82"/>
    </row>
    <row r="2248" spans="12:16" x14ac:dyDescent="0.25">
      <c r="L2248" s="82"/>
      <c r="M2248" s="83"/>
      <c r="N2248" s="83"/>
      <c r="O2248" s="82"/>
      <c r="P2248" s="82"/>
    </row>
    <row r="2249" spans="12:16" x14ac:dyDescent="0.25">
      <c r="L2249" s="82"/>
      <c r="M2249" s="83"/>
      <c r="N2249" s="83"/>
      <c r="O2249" s="82"/>
      <c r="P2249" s="82"/>
    </row>
    <row r="2250" spans="12:16" x14ac:dyDescent="0.25">
      <c r="L2250" s="82"/>
      <c r="M2250" s="83"/>
      <c r="N2250" s="83"/>
      <c r="O2250" s="82"/>
      <c r="P2250" s="82"/>
    </row>
    <row r="2251" spans="12:16" x14ac:dyDescent="0.25">
      <c r="L2251" s="82"/>
      <c r="M2251" s="83"/>
      <c r="N2251" s="83"/>
      <c r="O2251" s="82"/>
      <c r="P2251" s="82"/>
    </row>
    <row r="2252" spans="12:16" x14ac:dyDescent="0.25">
      <c r="L2252" s="82"/>
      <c r="M2252" s="83"/>
      <c r="N2252" s="83"/>
      <c r="O2252" s="82"/>
      <c r="P2252" s="82"/>
    </row>
    <row r="2253" spans="12:16" x14ac:dyDescent="0.25">
      <c r="L2253" s="82"/>
      <c r="M2253" s="83"/>
      <c r="N2253" s="83"/>
      <c r="O2253" s="82"/>
      <c r="P2253" s="82"/>
    </row>
    <row r="2254" spans="12:16" x14ac:dyDescent="0.25">
      <c r="L2254" s="82"/>
      <c r="M2254" s="83"/>
      <c r="N2254" s="83"/>
      <c r="O2254" s="82"/>
      <c r="P2254" s="82"/>
    </row>
    <row r="2255" spans="12:16" x14ac:dyDescent="0.25">
      <c r="L2255" s="82"/>
      <c r="M2255" s="83"/>
      <c r="N2255" s="83"/>
      <c r="O2255" s="82"/>
      <c r="P2255" s="82"/>
    </row>
    <row r="2256" spans="12:16" x14ac:dyDescent="0.25">
      <c r="L2256" s="82"/>
      <c r="M2256" s="83"/>
      <c r="N2256" s="83"/>
      <c r="O2256" s="82"/>
      <c r="P2256" s="82"/>
    </row>
    <row r="2257" spans="12:16" x14ac:dyDescent="0.25">
      <c r="L2257" s="82"/>
      <c r="M2257" s="83"/>
      <c r="N2257" s="83"/>
      <c r="O2257" s="82"/>
      <c r="P2257" s="82"/>
    </row>
    <row r="2258" spans="12:16" x14ac:dyDescent="0.25">
      <c r="L2258" s="82"/>
      <c r="M2258" s="83"/>
      <c r="N2258" s="83"/>
      <c r="O2258" s="82"/>
      <c r="P2258" s="82"/>
    </row>
    <row r="2259" spans="12:16" x14ac:dyDescent="0.25">
      <c r="L2259" s="82"/>
      <c r="M2259" s="83"/>
      <c r="N2259" s="83"/>
      <c r="O2259" s="82"/>
      <c r="P2259" s="82"/>
    </row>
    <row r="2260" spans="12:16" x14ac:dyDescent="0.25">
      <c r="L2260" s="82"/>
      <c r="M2260" s="83"/>
      <c r="N2260" s="83"/>
      <c r="O2260" s="82"/>
      <c r="P2260" s="82"/>
    </row>
    <row r="2261" spans="12:16" x14ac:dyDescent="0.25">
      <c r="L2261" s="82"/>
      <c r="M2261" s="83"/>
      <c r="N2261" s="83"/>
      <c r="O2261" s="82"/>
      <c r="P2261" s="82"/>
    </row>
    <row r="2262" spans="12:16" x14ac:dyDescent="0.25">
      <c r="L2262" s="82"/>
      <c r="M2262" s="83"/>
      <c r="N2262" s="83"/>
      <c r="O2262" s="82"/>
      <c r="P2262" s="82"/>
    </row>
    <row r="2263" spans="12:16" x14ac:dyDescent="0.25">
      <c r="L2263" s="82"/>
      <c r="M2263" s="83"/>
      <c r="N2263" s="83"/>
      <c r="O2263" s="82"/>
      <c r="P2263" s="82"/>
    </row>
    <row r="2264" spans="12:16" x14ac:dyDescent="0.25">
      <c r="L2264" s="82"/>
      <c r="M2264" s="83"/>
      <c r="N2264" s="83"/>
      <c r="O2264" s="82"/>
      <c r="P2264" s="82"/>
    </row>
    <row r="2265" spans="12:16" x14ac:dyDescent="0.25">
      <c r="L2265" s="82"/>
      <c r="M2265" s="83"/>
      <c r="N2265" s="83"/>
      <c r="O2265" s="82"/>
      <c r="P2265" s="82"/>
    </row>
    <row r="2266" spans="12:16" x14ac:dyDescent="0.25">
      <c r="L2266" s="82"/>
      <c r="M2266" s="83"/>
      <c r="N2266" s="83"/>
      <c r="O2266" s="82"/>
      <c r="P2266" s="82"/>
    </row>
    <row r="2267" spans="12:16" x14ac:dyDescent="0.25">
      <c r="L2267" s="82"/>
      <c r="M2267" s="83"/>
      <c r="N2267" s="83"/>
      <c r="O2267" s="82"/>
      <c r="P2267" s="82"/>
    </row>
    <row r="2268" spans="12:16" x14ac:dyDescent="0.25">
      <c r="L2268" s="82"/>
      <c r="M2268" s="83"/>
      <c r="N2268" s="83"/>
      <c r="O2268" s="82"/>
      <c r="P2268" s="82"/>
    </row>
    <row r="2269" spans="12:16" x14ac:dyDescent="0.25">
      <c r="L2269" s="82"/>
      <c r="M2269" s="83"/>
      <c r="N2269" s="83"/>
      <c r="O2269" s="82"/>
      <c r="P2269" s="82"/>
    </row>
    <row r="2270" spans="12:16" x14ac:dyDescent="0.25">
      <c r="L2270" s="82"/>
      <c r="M2270" s="83"/>
      <c r="N2270" s="83"/>
      <c r="O2270" s="82"/>
      <c r="P2270" s="82"/>
    </row>
    <row r="2271" spans="12:16" x14ac:dyDescent="0.25">
      <c r="L2271" s="82"/>
      <c r="M2271" s="83"/>
      <c r="N2271" s="83"/>
      <c r="O2271" s="82"/>
      <c r="P2271" s="82"/>
    </row>
    <row r="2272" spans="12:16" x14ac:dyDescent="0.25">
      <c r="L2272" s="82"/>
      <c r="M2272" s="83"/>
      <c r="N2272" s="83"/>
      <c r="O2272" s="82"/>
      <c r="P2272" s="82"/>
    </row>
    <row r="2273" spans="12:16" x14ac:dyDescent="0.25">
      <c r="L2273" s="82"/>
      <c r="M2273" s="83"/>
      <c r="N2273" s="83"/>
      <c r="O2273" s="82"/>
      <c r="P2273" s="82"/>
    </row>
    <row r="2274" spans="12:16" x14ac:dyDescent="0.25">
      <c r="L2274" s="82"/>
      <c r="M2274" s="83"/>
      <c r="N2274" s="83"/>
      <c r="O2274" s="82"/>
      <c r="P2274" s="82"/>
    </row>
    <row r="2275" spans="12:16" x14ac:dyDescent="0.25">
      <c r="L2275" s="82"/>
      <c r="M2275" s="83"/>
      <c r="N2275" s="83"/>
      <c r="O2275" s="82"/>
      <c r="P2275" s="82"/>
    </row>
    <row r="2276" spans="12:16" x14ac:dyDescent="0.25">
      <c r="L2276" s="82"/>
      <c r="M2276" s="83"/>
      <c r="N2276" s="83"/>
      <c r="O2276" s="82"/>
      <c r="P2276" s="82"/>
    </row>
    <row r="2277" spans="12:16" x14ac:dyDescent="0.25">
      <c r="L2277" s="82"/>
      <c r="M2277" s="83"/>
      <c r="N2277" s="83"/>
      <c r="O2277" s="82"/>
      <c r="P2277" s="82"/>
    </row>
    <row r="2278" spans="12:16" x14ac:dyDescent="0.25">
      <c r="L2278" s="82"/>
      <c r="M2278" s="83"/>
      <c r="N2278" s="83"/>
      <c r="O2278" s="82"/>
      <c r="P2278" s="82"/>
    </row>
    <row r="2279" spans="12:16" x14ac:dyDescent="0.25">
      <c r="L2279" s="82"/>
      <c r="M2279" s="83"/>
      <c r="N2279" s="83"/>
      <c r="O2279" s="82"/>
      <c r="P2279" s="82"/>
    </row>
    <row r="2280" spans="12:16" x14ac:dyDescent="0.25">
      <c r="L2280" s="82"/>
      <c r="M2280" s="83"/>
      <c r="N2280" s="83"/>
      <c r="O2280" s="82"/>
      <c r="P2280" s="82"/>
    </row>
    <row r="2281" spans="12:16" x14ac:dyDescent="0.25">
      <c r="L2281" s="82"/>
      <c r="M2281" s="83"/>
      <c r="N2281" s="83"/>
      <c r="O2281" s="82"/>
      <c r="P2281" s="82"/>
    </row>
    <row r="2282" spans="12:16" x14ac:dyDescent="0.25">
      <c r="L2282" s="82"/>
      <c r="M2282" s="83"/>
      <c r="N2282" s="83"/>
      <c r="O2282" s="82"/>
      <c r="P2282" s="82"/>
    </row>
    <row r="2283" spans="12:16" x14ac:dyDescent="0.25">
      <c r="L2283" s="82"/>
      <c r="M2283" s="83"/>
      <c r="N2283" s="83"/>
      <c r="O2283" s="82"/>
      <c r="P2283" s="82"/>
    </row>
    <row r="2284" spans="12:16" x14ac:dyDescent="0.25">
      <c r="L2284" s="82"/>
      <c r="M2284" s="83"/>
      <c r="N2284" s="83"/>
      <c r="O2284" s="82"/>
      <c r="P2284" s="82"/>
    </row>
    <row r="2285" spans="12:16" x14ac:dyDescent="0.25">
      <c r="L2285" s="82"/>
      <c r="M2285" s="83"/>
      <c r="N2285" s="83"/>
      <c r="O2285" s="82"/>
      <c r="P2285" s="82"/>
    </row>
    <row r="2286" spans="12:16" x14ac:dyDescent="0.25">
      <c r="L2286" s="82"/>
      <c r="M2286" s="83"/>
      <c r="N2286" s="83"/>
      <c r="O2286" s="82"/>
      <c r="P2286" s="82"/>
    </row>
    <row r="2287" spans="12:16" x14ac:dyDescent="0.25">
      <c r="L2287" s="82"/>
      <c r="M2287" s="83"/>
      <c r="N2287" s="83"/>
      <c r="O2287" s="82"/>
      <c r="P2287" s="82"/>
    </row>
    <row r="2288" spans="12:16" x14ac:dyDescent="0.25">
      <c r="L2288" s="82"/>
      <c r="M2288" s="83"/>
      <c r="N2288" s="83"/>
      <c r="O2288" s="82"/>
      <c r="P2288" s="82"/>
    </row>
    <row r="2289" spans="12:16" x14ac:dyDescent="0.25">
      <c r="L2289" s="82"/>
      <c r="M2289" s="83"/>
      <c r="N2289" s="83"/>
      <c r="O2289" s="82"/>
      <c r="P2289" s="82"/>
    </row>
    <row r="2290" spans="12:16" x14ac:dyDescent="0.25">
      <c r="L2290" s="82"/>
      <c r="M2290" s="83"/>
      <c r="N2290" s="83"/>
      <c r="O2290" s="82"/>
      <c r="P2290" s="82"/>
    </row>
    <row r="2291" spans="12:16" x14ac:dyDescent="0.25">
      <c r="L2291" s="82"/>
      <c r="M2291" s="83"/>
      <c r="N2291" s="83"/>
      <c r="O2291" s="82"/>
      <c r="P2291" s="82"/>
    </row>
    <row r="2292" spans="12:16" x14ac:dyDescent="0.25">
      <c r="L2292" s="82"/>
      <c r="M2292" s="83"/>
      <c r="N2292" s="83"/>
      <c r="O2292" s="82"/>
      <c r="P2292" s="82"/>
    </row>
    <row r="2293" spans="12:16" x14ac:dyDescent="0.25">
      <c r="L2293" s="82"/>
      <c r="M2293" s="83"/>
      <c r="N2293" s="83"/>
      <c r="O2293" s="82"/>
      <c r="P2293" s="82"/>
    </row>
    <row r="2294" spans="12:16" x14ac:dyDescent="0.25">
      <c r="L2294" s="82"/>
      <c r="M2294" s="83"/>
      <c r="N2294" s="83"/>
      <c r="O2294" s="82"/>
      <c r="P2294" s="82"/>
    </row>
    <row r="2295" spans="12:16" x14ac:dyDescent="0.25">
      <c r="L2295" s="82"/>
      <c r="M2295" s="83"/>
      <c r="N2295" s="83"/>
      <c r="O2295" s="82"/>
      <c r="P2295" s="82"/>
    </row>
    <row r="2296" spans="12:16" x14ac:dyDescent="0.25">
      <c r="L2296" s="82"/>
      <c r="M2296" s="83"/>
      <c r="N2296" s="83"/>
      <c r="O2296" s="82"/>
      <c r="P2296" s="82"/>
    </row>
    <row r="2297" spans="12:16" x14ac:dyDescent="0.25">
      <c r="L2297" s="82"/>
      <c r="M2297" s="83"/>
      <c r="N2297" s="83"/>
      <c r="O2297" s="82"/>
      <c r="P2297" s="82"/>
    </row>
    <row r="2298" spans="12:16" x14ac:dyDescent="0.25">
      <c r="L2298" s="82"/>
      <c r="M2298" s="83"/>
      <c r="N2298" s="83"/>
      <c r="O2298" s="82"/>
      <c r="P2298" s="82"/>
    </row>
    <row r="2299" spans="12:16" x14ac:dyDescent="0.25">
      <c r="L2299" s="82"/>
      <c r="M2299" s="83"/>
      <c r="N2299" s="83"/>
      <c r="O2299" s="82"/>
      <c r="P2299" s="82"/>
    </row>
    <row r="2300" spans="12:16" x14ac:dyDescent="0.25">
      <c r="L2300" s="82"/>
      <c r="M2300" s="83"/>
      <c r="N2300" s="83"/>
      <c r="O2300" s="82"/>
      <c r="P2300" s="82"/>
    </row>
    <row r="2301" spans="12:16" x14ac:dyDescent="0.25">
      <c r="L2301" s="82"/>
      <c r="M2301" s="83"/>
      <c r="N2301" s="83"/>
      <c r="O2301" s="82"/>
      <c r="P2301" s="82"/>
    </row>
    <row r="2302" spans="12:16" x14ac:dyDescent="0.25">
      <c r="L2302" s="82"/>
      <c r="M2302" s="83"/>
      <c r="N2302" s="83"/>
      <c r="O2302" s="82"/>
      <c r="P2302" s="82"/>
    </row>
    <row r="2303" spans="12:16" x14ac:dyDescent="0.25">
      <c r="L2303" s="82"/>
      <c r="M2303" s="83"/>
      <c r="N2303" s="83"/>
      <c r="O2303" s="82"/>
      <c r="P2303" s="82"/>
    </row>
    <row r="2304" spans="12:16" x14ac:dyDescent="0.25">
      <c r="L2304" s="82"/>
      <c r="M2304" s="83"/>
      <c r="N2304" s="83"/>
      <c r="O2304" s="82"/>
      <c r="P2304" s="82"/>
    </row>
    <row r="2305" spans="12:16" x14ac:dyDescent="0.25">
      <c r="L2305" s="82"/>
      <c r="M2305" s="83"/>
      <c r="N2305" s="83"/>
      <c r="O2305" s="82"/>
      <c r="P2305" s="82"/>
    </row>
    <row r="2306" spans="12:16" x14ac:dyDescent="0.25">
      <c r="L2306" s="82"/>
      <c r="M2306" s="83"/>
      <c r="N2306" s="83"/>
      <c r="O2306" s="82"/>
      <c r="P2306" s="82"/>
    </row>
    <row r="2307" spans="12:16" x14ac:dyDescent="0.25">
      <c r="L2307" s="82"/>
      <c r="M2307" s="83"/>
      <c r="N2307" s="83"/>
      <c r="O2307" s="82"/>
      <c r="P2307" s="82"/>
    </row>
    <row r="2308" spans="12:16" x14ac:dyDescent="0.25">
      <c r="L2308" s="82"/>
      <c r="M2308" s="83"/>
      <c r="N2308" s="83"/>
      <c r="O2308" s="82"/>
      <c r="P2308" s="82"/>
    </row>
    <row r="2309" spans="12:16" x14ac:dyDescent="0.25">
      <c r="L2309" s="82"/>
      <c r="M2309" s="83"/>
      <c r="N2309" s="83"/>
      <c r="O2309" s="82"/>
      <c r="P2309" s="82"/>
    </row>
    <row r="2310" spans="12:16" x14ac:dyDescent="0.25">
      <c r="L2310" s="82"/>
      <c r="M2310" s="83"/>
      <c r="N2310" s="83"/>
      <c r="O2310" s="82"/>
      <c r="P2310" s="82"/>
    </row>
    <row r="2311" spans="12:16" x14ac:dyDescent="0.25">
      <c r="L2311" s="82"/>
      <c r="M2311" s="83"/>
      <c r="N2311" s="83"/>
      <c r="O2311" s="82"/>
      <c r="P2311" s="82"/>
    </row>
    <row r="2312" spans="12:16" x14ac:dyDescent="0.25">
      <c r="L2312" s="82"/>
      <c r="M2312" s="83"/>
      <c r="N2312" s="83"/>
      <c r="O2312" s="82"/>
      <c r="P2312" s="82"/>
    </row>
    <row r="2313" spans="12:16" x14ac:dyDescent="0.25">
      <c r="L2313" s="82"/>
      <c r="M2313" s="83"/>
      <c r="N2313" s="83"/>
      <c r="O2313" s="82"/>
      <c r="P2313" s="82"/>
    </row>
    <row r="2314" spans="12:16" x14ac:dyDescent="0.25">
      <c r="L2314" s="82"/>
      <c r="M2314" s="83"/>
      <c r="N2314" s="83"/>
      <c r="O2314" s="82"/>
      <c r="P2314" s="82"/>
    </row>
    <row r="2315" spans="12:16" x14ac:dyDescent="0.25">
      <c r="L2315" s="82"/>
      <c r="M2315" s="83"/>
      <c r="N2315" s="83"/>
      <c r="O2315" s="82"/>
      <c r="P2315" s="82"/>
    </row>
    <row r="2316" spans="12:16" x14ac:dyDescent="0.25">
      <c r="L2316" s="82"/>
      <c r="M2316" s="83"/>
      <c r="N2316" s="83"/>
      <c r="O2316" s="82"/>
      <c r="P2316" s="82"/>
    </row>
    <row r="2317" spans="12:16" x14ac:dyDescent="0.25">
      <c r="L2317" s="82"/>
      <c r="M2317" s="83"/>
      <c r="N2317" s="83"/>
      <c r="O2317" s="82"/>
      <c r="P2317" s="82"/>
    </row>
    <row r="2318" spans="12:16" x14ac:dyDescent="0.25">
      <c r="L2318" s="82"/>
      <c r="M2318" s="83"/>
      <c r="N2318" s="83"/>
      <c r="O2318" s="82"/>
      <c r="P2318" s="82"/>
    </row>
    <row r="2319" spans="12:16" x14ac:dyDescent="0.25">
      <c r="L2319" s="82"/>
      <c r="M2319" s="83"/>
      <c r="N2319" s="83"/>
      <c r="O2319" s="82"/>
      <c r="P2319" s="82"/>
    </row>
    <row r="2320" spans="12:16" x14ac:dyDescent="0.25">
      <c r="L2320" s="82"/>
      <c r="M2320" s="83"/>
      <c r="N2320" s="83"/>
      <c r="O2320" s="82"/>
      <c r="P2320" s="82"/>
    </row>
    <row r="2321" spans="12:16" x14ac:dyDescent="0.25">
      <c r="L2321" s="82"/>
      <c r="M2321" s="83"/>
      <c r="N2321" s="83"/>
      <c r="O2321" s="82"/>
      <c r="P2321" s="82"/>
    </row>
    <row r="2322" spans="12:16" x14ac:dyDescent="0.25">
      <c r="L2322" s="82"/>
      <c r="M2322" s="83"/>
      <c r="N2322" s="83"/>
      <c r="O2322" s="82"/>
      <c r="P2322" s="82"/>
    </row>
    <row r="2323" spans="12:16" x14ac:dyDescent="0.25">
      <c r="L2323" s="82"/>
      <c r="M2323" s="83"/>
      <c r="N2323" s="83"/>
      <c r="O2323" s="82"/>
      <c r="P2323" s="82"/>
    </row>
    <row r="2324" spans="12:16" x14ac:dyDescent="0.25">
      <c r="L2324" s="82"/>
      <c r="M2324" s="83"/>
      <c r="N2324" s="83"/>
      <c r="O2324" s="82"/>
      <c r="P2324" s="82"/>
    </row>
    <row r="2325" spans="12:16" x14ac:dyDescent="0.25">
      <c r="L2325" s="82"/>
      <c r="M2325" s="83"/>
      <c r="N2325" s="83"/>
      <c r="O2325" s="82"/>
      <c r="P2325" s="82"/>
    </row>
    <row r="2326" spans="12:16" x14ac:dyDescent="0.25">
      <c r="L2326" s="82"/>
      <c r="M2326" s="83"/>
      <c r="N2326" s="83"/>
      <c r="O2326" s="82"/>
      <c r="P2326" s="82"/>
    </row>
    <row r="2327" spans="12:16" x14ac:dyDescent="0.25">
      <c r="L2327" s="82"/>
      <c r="M2327" s="83"/>
      <c r="N2327" s="83"/>
      <c r="O2327" s="82"/>
      <c r="P2327" s="82"/>
    </row>
    <row r="2328" spans="12:16" x14ac:dyDescent="0.25">
      <c r="L2328" s="82"/>
      <c r="M2328" s="83"/>
      <c r="N2328" s="83"/>
      <c r="O2328" s="82"/>
      <c r="P2328" s="82"/>
    </row>
    <row r="2329" spans="12:16" x14ac:dyDescent="0.25">
      <c r="L2329" s="82"/>
      <c r="M2329" s="83"/>
      <c r="N2329" s="83"/>
      <c r="O2329" s="82"/>
      <c r="P2329" s="82"/>
    </row>
    <row r="2330" spans="12:16" x14ac:dyDescent="0.25">
      <c r="L2330" s="82"/>
      <c r="M2330" s="83"/>
      <c r="N2330" s="83"/>
      <c r="O2330" s="82"/>
      <c r="P2330" s="82"/>
    </row>
    <row r="2331" spans="12:16" x14ac:dyDescent="0.25">
      <c r="L2331" s="82"/>
      <c r="M2331" s="83"/>
      <c r="N2331" s="83"/>
      <c r="O2331" s="82"/>
      <c r="P2331" s="82"/>
    </row>
    <row r="2332" spans="12:16" x14ac:dyDescent="0.25">
      <c r="L2332" s="82"/>
      <c r="M2332" s="83"/>
      <c r="N2332" s="83"/>
      <c r="O2332" s="82"/>
      <c r="P2332" s="82"/>
    </row>
    <row r="2333" spans="12:16" x14ac:dyDescent="0.25">
      <c r="L2333" s="82"/>
      <c r="M2333" s="83"/>
      <c r="N2333" s="83"/>
      <c r="O2333" s="82"/>
      <c r="P2333" s="82"/>
    </row>
    <row r="2334" spans="12:16" x14ac:dyDescent="0.25">
      <c r="L2334" s="82"/>
      <c r="M2334" s="83"/>
      <c r="N2334" s="83"/>
      <c r="O2334" s="82"/>
      <c r="P2334" s="82"/>
    </row>
    <row r="2335" spans="12:16" x14ac:dyDescent="0.25">
      <c r="L2335" s="82"/>
      <c r="M2335" s="83"/>
      <c r="N2335" s="83"/>
      <c r="O2335" s="82"/>
      <c r="P2335" s="82"/>
    </row>
    <row r="2336" spans="12:16" x14ac:dyDescent="0.25">
      <c r="L2336" s="82"/>
      <c r="M2336" s="83"/>
      <c r="N2336" s="83"/>
      <c r="O2336" s="82"/>
      <c r="P2336" s="82"/>
    </row>
    <row r="2337" spans="12:16" x14ac:dyDescent="0.25">
      <c r="L2337" s="82"/>
      <c r="M2337" s="83"/>
      <c r="N2337" s="83"/>
      <c r="O2337" s="82"/>
      <c r="P2337" s="82"/>
    </row>
    <row r="2338" spans="12:16" x14ac:dyDescent="0.25">
      <c r="L2338" s="82"/>
      <c r="M2338" s="83"/>
      <c r="N2338" s="83"/>
      <c r="O2338" s="82"/>
      <c r="P2338" s="82"/>
    </row>
    <row r="2339" spans="12:16" x14ac:dyDescent="0.25">
      <c r="L2339" s="82"/>
      <c r="M2339" s="83"/>
      <c r="N2339" s="83"/>
      <c r="O2339" s="82"/>
      <c r="P2339" s="82"/>
    </row>
    <row r="2340" spans="12:16" x14ac:dyDescent="0.25">
      <c r="L2340" s="82"/>
      <c r="M2340" s="83"/>
      <c r="N2340" s="83"/>
      <c r="O2340" s="82"/>
      <c r="P2340" s="82"/>
    </row>
    <row r="2341" spans="12:16" x14ac:dyDescent="0.25">
      <c r="L2341" s="82"/>
      <c r="M2341" s="83"/>
      <c r="N2341" s="83"/>
      <c r="O2341" s="82"/>
      <c r="P2341" s="82"/>
    </row>
    <row r="2342" spans="12:16" x14ac:dyDescent="0.25">
      <c r="L2342" s="82"/>
      <c r="M2342" s="83"/>
      <c r="N2342" s="83"/>
      <c r="O2342" s="82"/>
      <c r="P2342" s="82"/>
    </row>
    <row r="2343" spans="12:16" x14ac:dyDescent="0.25">
      <c r="L2343" s="82"/>
      <c r="M2343" s="83"/>
      <c r="N2343" s="83"/>
      <c r="O2343" s="82"/>
      <c r="P2343" s="82"/>
    </row>
    <row r="2344" spans="12:16" x14ac:dyDescent="0.25">
      <c r="L2344" s="82"/>
      <c r="M2344" s="83"/>
      <c r="N2344" s="83"/>
      <c r="O2344" s="82"/>
      <c r="P2344" s="82"/>
    </row>
    <row r="2345" spans="12:16" x14ac:dyDescent="0.25">
      <c r="L2345" s="82"/>
      <c r="M2345" s="83"/>
      <c r="N2345" s="83"/>
      <c r="O2345" s="82"/>
      <c r="P2345" s="82"/>
    </row>
    <row r="2346" spans="12:16" x14ac:dyDescent="0.25">
      <c r="L2346" s="82"/>
      <c r="M2346" s="83"/>
      <c r="N2346" s="83"/>
      <c r="O2346" s="82"/>
      <c r="P2346" s="82"/>
    </row>
    <row r="2347" spans="12:16" x14ac:dyDescent="0.25">
      <c r="L2347" s="82"/>
      <c r="M2347" s="83"/>
      <c r="N2347" s="83"/>
      <c r="O2347" s="82"/>
      <c r="P2347" s="82"/>
    </row>
    <row r="2348" spans="12:16" x14ac:dyDescent="0.25">
      <c r="L2348" s="82"/>
      <c r="M2348" s="83"/>
      <c r="N2348" s="83"/>
      <c r="O2348" s="82"/>
      <c r="P2348" s="82"/>
    </row>
    <row r="2349" spans="12:16" x14ac:dyDescent="0.25">
      <c r="L2349" s="82"/>
      <c r="M2349" s="83"/>
      <c r="N2349" s="83"/>
      <c r="O2349" s="82"/>
      <c r="P2349" s="82"/>
    </row>
    <row r="2350" spans="12:16" x14ac:dyDescent="0.25">
      <c r="L2350" s="82"/>
      <c r="M2350" s="83"/>
      <c r="N2350" s="83"/>
      <c r="O2350" s="82"/>
      <c r="P2350" s="82"/>
    </row>
    <row r="2351" spans="12:16" x14ac:dyDescent="0.25">
      <c r="L2351" s="82"/>
      <c r="M2351" s="83"/>
      <c r="N2351" s="83"/>
      <c r="O2351" s="82"/>
      <c r="P2351" s="82"/>
    </row>
    <row r="2352" spans="12:16" x14ac:dyDescent="0.25">
      <c r="L2352" s="82"/>
      <c r="M2352" s="83"/>
      <c r="N2352" s="83"/>
      <c r="O2352" s="82"/>
      <c r="P2352" s="82"/>
    </row>
    <row r="2353" spans="12:16" x14ac:dyDescent="0.25">
      <c r="L2353" s="82"/>
      <c r="M2353" s="83"/>
      <c r="N2353" s="83"/>
      <c r="O2353" s="82"/>
      <c r="P2353" s="82"/>
    </row>
    <row r="2354" spans="12:16" x14ac:dyDescent="0.25">
      <c r="L2354" s="82"/>
      <c r="M2354" s="83"/>
      <c r="N2354" s="83"/>
      <c r="O2354" s="82"/>
      <c r="P2354" s="82"/>
    </row>
    <row r="2355" spans="12:16" x14ac:dyDescent="0.25">
      <c r="L2355" s="82"/>
      <c r="M2355" s="83"/>
      <c r="N2355" s="83"/>
      <c r="O2355" s="82"/>
      <c r="P2355" s="82"/>
    </row>
    <row r="2356" spans="12:16" x14ac:dyDescent="0.25">
      <c r="L2356" s="82"/>
      <c r="M2356" s="83"/>
      <c r="N2356" s="83"/>
      <c r="O2356" s="82"/>
      <c r="P2356" s="82"/>
    </row>
    <row r="2357" spans="12:16" x14ac:dyDescent="0.25">
      <c r="L2357" s="82"/>
      <c r="M2357" s="83"/>
      <c r="N2357" s="83"/>
      <c r="O2357" s="82"/>
      <c r="P2357" s="82"/>
    </row>
    <row r="2358" spans="12:16" x14ac:dyDescent="0.25">
      <c r="L2358" s="82"/>
      <c r="M2358" s="83"/>
      <c r="N2358" s="83"/>
      <c r="O2358" s="82"/>
      <c r="P2358" s="82"/>
    </row>
    <row r="2359" spans="12:16" x14ac:dyDescent="0.25">
      <c r="L2359" s="82"/>
      <c r="M2359" s="83"/>
      <c r="N2359" s="83"/>
      <c r="O2359" s="82"/>
      <c r="P2359" s="82"/>
    </row>
    <row r="2360" spans="12:16" x14ac:dyDescent="0.25">
      <c r="L2360" s="82"/>
      <c r="M2360" s="83"/>
      <c r="N2360" s="83"/>
      <c r="O2360" s="82"/>
      <c r="P2360" s="82"/>
    </row>
    <row r="2361" spans="12:16" x14ac:dyDescent="0.25">
      <c r="L2361" s="82"/>
      <c r="M2361" s="83"/>
      <c r="N2361" s="83"/>
      <c r="O2361" s="82"/>
      <c r="P2361" s="82"/>
    </row>
    <row r="2362" spans="12:16" x14ac:dyDescent="0.25">
      <c r="L2362" s="82"/>
      <c r="M2362" s="83"/>
      <c r="N2362" s="83"/>
      <c r="O2362" s="82"/>
      <c r="P2362" s="82"/>
    </row>
    <row r="2363" spans="12:16" x14ac:dyDescent="0.25">
      <c r="L2363" s="82"/>
      <c r="M2363" s="83"/>
      <c r="N2363" s="83"/>
      <c r="O2363" s="82"/>
      <c r="P2363" s="82"/>
    </row>
    <row r="2364" spans="12:16" x14ac:dyDescent="0.25">
      <c r="L2364" s="82"/>
      <c r="M2364" s="83"/>
      <c r="N2364" s="83"/>
      <c r="O2364" s="82"/>
      <c r="P2364" s="82"/>
    </row>
    <row r="2365" spans="12:16" x14ac:dyDescent="0.25">
      <c r="L2365" s="82"/>
      <c r="M2365" s="83"/>
      <c r="N2365" s="83"/>
      <c r="O2365" s="82"/>
      <c r="P2365" s="82"/>
    </row>
    <row r="2366" spans="12:16" x14ac:dyDescent="0.25">
      <c r="L2366" s="82"/>
      <c r="M2366" s="83"/>
      <c r="N2366" s="83"/>
      <c r="O2366" s="82"/>
      <c r="P2366" s="82"/>
    </row>
    <row r="2367" spans="12:16" x14ac:dyDescent="0.25">
      <c r="L2367" s="82"/>
      <c r="M2367" s="83"/>
      <c r="N2367" s="83"/>
      <c r="O2367" s="82"/>
      <c r="P2367" s="82"/>
    </row>
    <row r="2368" spans="12:16" x14ac:dyDescent="0.25">
      <c r="L2368" s="82"/>
      <c r="M2368" s="83"/>
      <c r="N2368" s="83"/>
      <c r="O2368" s="82"/>
      <c r="P2368" s="82"/>
    </row>
  </sheetData>
  <conditionalFormatting sqref="H6:H155">
    <cfRule type="expression" dxfId="98" priority="15">
      <formula>$H$4=0</formula>
    </cfRule>
  </conditionalFormatting>
  <conditionalFormatting sqref="H5:H155">
    <cfRule type="cellIs" dxfId="97" priority="9" operator="equal">
      <formula>"IDLE"</formula>
    </cfRule>
    <cfRule type="cellIs" dxfId="96" priority="10" operator="equal">
      <formula>"""IDLE"""</formula>
    </cfRule>
    <cfRule type="cellIs" dxfId="95" priority="12" operator="equal">
      <formula>"""IDLE"""</formula>
    </cfRule>
    <cfRule type="cellIs" dxfId="94" priority="13" operator="equal">
      <formula>0</formula>
    </cfRule>
    <cfRule type="cellIs" dxfId="93" priority="14" operator="equal">
      <formula>0</formula>
    </cfRule>
  </conditionalFormatting>
  <conditionalFormatting sqref="I5:I155">
    <cfRule type="cellIs" dxfId="92" priority="8" operator="equal">
      <formula>"IDLE"</formula>
    </cfRule>
    <cfRule type="cellIs" dxfId="91" priority="11" operator="equal">
      <formula>"""IDLE"""</formula>
    </cfRule>
  </conditionalFormatting>
  <conditionalFormatting sqref="H5">
    <cfRule type="cellIs" dxfId="90" priority="7" operator="equal">
      <formula>0</formula>
    </cfRule>
  </conditionalFormatting>
  <conditionalFormatting sqref="M5:M155">
    <cfRule type="cellIs" dxfId="89" priority="6" operator="greaterThan">
      <formula>0</formula>
    </cfRule>
  </conditionalFormatting>
  <conditionalFormatting sqref="M6:M155">
    <cfRule type="cellIs" dxfId="88" priority="5" operator="greaterThan">
      <formula>0</formula>
    </cfRule>
  </conditionalFormatting>
  <conditionalFormatting sqref="N6:N155">
    <cfRule type="cellIs" dxfId="87" priority="4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Y2368"/>
  <sheetViews>
    <sheetView topLeftCell="E1" zoomScale="86" zoomScaleNormal="86" workbookViewId="0">
      <pane ySplit="4" topLeftCell="A15" activePane="bottomLeft" state="frozen"/>
      <selection pane="bottomLeft" activeCell="X37" sqref="X37"/>
    </sheetView>
  </sheetViews>
  <sheetFormatPr defaultRowHeight="15" x14ac:dyDescent="0.25"/>
  <cols>
    <col min="1" max="1" width="9.75" style="9" customWidth="1"/>
    <col min="2" max="2" width="13.125" style="9" customWidth="1"/>
    <col min="3" max="3" width="12.125" style="9" customWidth="1"/>
    <col min="4" max="5" width="9.75" style="9" customWidth="1"/>
    <col min="6" max="6" width="10.25" style="9" customWidth="1"/>
    <col min="7" max="9" width="9.75" style="9" customWidth="1"/>
    <col min="10" max="10" width="8.75" style="9" customWidth="1"/>
    <col min="11" max="11" width="9.75" style="9" customWidth="1"/>
    <col min="12" max="12" width="10.5" style="18" customWidth="1"/>
    <col min="13" max="13" width="10.5" style="19" customWidth="1"/>
    <col min="14" max="14" width="11.625" style="9" customWidth="1"/>
    <col min="15" max="15" width="11.75" style="9" customWidth="1"/>
    <col min="16" max="16" width="14.25" style="9" customWidth="1"/>
    <col min="17" max="17" width="13.375" style="9" customWidth="1"/>
    <col min="18" max="18" width="11.75" style="9" customWidth="1"/>
    <col min="19" max="19" width="11.875" style="9" customWidth="1"/>
    <col min="20" max="20" width="13.125" style="9" customWidth="1"/>
    <col min="21" max="21" width="9" style="9"/>
    <col min="22" max="22" width="10.25" style="9" customWidth="1"/>
    <col min="23" max="23" width="16.125" style="9" customWidth="1"/>
    <col min="24" max="24" width="9" style="9"/>
    <col min="25" max="25" width="11.375" style="9" customWidth="1"/>
    <col min="26" max="16384" width="9" style="9"/>
  </cols>
  <sheetData>
    <row r="1" spans="1:24" ht="25.5" x14ac:dyDescent="0.35">
      <c r="A1" s="50"/>
      <c r="B1" s="50"/>
      <c r="C1" s="50"/>
      <c r="D1" s="50"/>
      <c r="E1" s="54" t="s">
        <v>89</v>
      </c>
      <c r="F1" s="50"/>
      <c r="G1" s="50"/>
      <c r="H1" s="50"/>
      <c r="I1" s="50"/>
      <c r="J1" s="50"/>
      <c r="K1" s="50"/>
      <c r="L1" s="51"/>
      <c r="M1" s="51"/>
      <c r="N1" s="51"/>
      <c r="O1" s="51"/>
    </row>
    <row r="2" spans="1:24" x14ac:dyDescent="0.25">
      <c r="A2" s="50"/>
      <c r="B2" s="50"/>
      <c r="C2" s="50"/>
      <c r="D2" s="50"/>
      <c r="E2" s="50" t="s">
        <v>88</v>
      </c>
      <c r="F2" s="50"/>
      <c r="G2" s="50"/>
      <c r="H2" s="50"/>
      <c r="I2" s="50"/>
      <c r="J2" s="50"/>
      <c r="K2" s="50"/>
      <c r="L2" s="51"/>
      <c r="M2" s="51"/>
      <c r="N2" s="51"/>
      <c r="O2" s="51"/>
    </row>
    <row r="3" spans="1:24" hidden="1" x14ac:dyDescent="0.25">
      <c r="A3" s="6" t="s">
        <v>10</v>
      </c>
      <c r="B3" s="6" t="s">
        <v>24</v>
      </c>
      <c r="C3" s="6" t="s">
        <v>56</v>
      </c>
      <c r="D3" s="7" t="s">
        <v>11</v>
      </c>
      <c r="E3" s="7" t="s">
        <v>19</v>
      </c>
      <c r="F3" s="8" t="s">
        <v>12</v>
      </c>
      <c r="G3" s="12" t="s">
        <v>13</v>
      </c>
      <c r="H3" s="13" t="s">
        <v>14</v>
      </c>
      <c r="I3" s="7" t="s">
        <v>15</v>
      </c>
      <c r="J3" s="7" t="s">
        <v>16</v>
      </c>
      <c r="K3" s="7" t="s">
        <v>127</v>
      </c>
      <c r="L3" s="18" t="s">
        <v>17</v>
      </c>
      <c r="M3" s="19" t="s">
        <v>18</v>
      </c>
      <c r="N3" s="9" t="s">
        <v>169</v>
      </c>
      <c r="O3" s="9" t="s">
        <v>170</v>
      </c>
    </row>
    <row r="4" spans="1:24" ht="52.5" x14ac:dyDescent="0.3">
      <c r="A4" s="6" t="s">
        <v>23</v>
      </c>
      <c r="B4" s="6" t="s">
        <v>26</v>
      </c>
      <c r="C4" s="7" t="s">
        <v>57</v>
      </c>
      <c r="D4" s="7" t="s">
        <v>20</v>
      </c>
      <c r="E4" s="7" t="s">
        <v>25</v>
      </c>
      <c r="F4" s="8" t="s">
        <v>0</v>
      </c>
      <c r="G4" s="12" t="s">
        <v>1</v>
      </c>
      <c r="H4" s="13" t="s">
        <v>2</v>
      </c>
      <c r="I4" s="7" t="s">
        <v>3</v>
      </c>
      <c r="J4" s="7" t="s">
        <v>4</v>
      </c>
      <c r="K4" s="7" t="s">
        <v>128</v>
      </c>
      <c r="L4" s="8" t="s">
        <v>21</v>
      </c>
      <c r="M4" s="8" t="s">
        <v>22</v>
      </c>
      <c r="N4" s="8" t="s">
        <v>178</v>
      </c>
      <c r="O4" s="8" t="s">
        <v>179</v>
      </c>
      <c r="T4" s="53" t="s">
        <v>137</v>
      </c>
      <c r="U4" s="50"/>
      <c r="V4" s="131" t="s">
        <v>190</v>
      </c>
      <c r="W4" s="118"/>
      <c r="X4" s="118"/>
    </row>
    <row r="5" spans="1:24" x14ac:dyDescent="0.25">
      <c r="A5" s="8"/>
      <c r="B5" s="8"/>
      <c r="C5" s="8"/>
      <c r="D5" s="7"/>
      <c r="E5" s="7"/>
      <c r="F5" s="8"/>
      <c r="G5" s="12"/>
      <c r="H5" s="13"/>
      <c r="I5" s="7">
        <v>0</v>
      </c>
      <c r="J5" s="7">
        <v>0</v>
      </c>
      <c r="K5" s="7"/>
      <c r="L5" s="18">
        <v>0</v>
      </c>
      <c r="M5" s="84">
        <v>0</v>
      </c>
      <c r="N5" s="10">
        <f t="shared" ref="N5:N35" si="0">IF(AND(C5&gt;0,F5="S1"),C5,0)</f>
        <v>0</v>
      </c>
      <c r="O5" s="10">
        <f t="shared" ref="O5:O67" si="1">IF(AND(C5&gt;0,F5="S2"),C5,0)</f>
        <v>0</v>
      </c>
    </row>
    <row r="6" spans="1:24" x14ac:dyDescent="0.25">
      <c r="A6" s="10">
        <v>0</v>
      </c>
      <c r="B6" s="10">
        <f>A6</f>
        <v>0</v>
      </c>
      <c r="C6" s="10">
        <v>0</v>
      </c>
      <c r="D6" s="10">
        <v>2.4166666666665915</v>
      </c>
      <c r="E6" s="10">
        <f>B6+D6+C6</f>
        <v>2.4166666666665915</v>
      </c>
      <c r="F6" s="10" t="str">
        <f ca="1">IF((OR(D6=E6,(AND(E6&gt;E5,E6&gt;E4)))),"S"&amp;RANDBETWEEN(1,2),IF((F5="S1"),"S2","S1"))</f>
        <v>S2</v>
      </c>
      <c r="G6" s="14" t="str">
        <f ca="1">IF((F6="S1"),D6,"IDLE")</f>
        <v>IDLE</v>
      </c>
      <c r="H6" s="15">
        <f ca="1">IF((F6="S2"),D6,"IDLE")</f>
        <v>2.4166666666665915</v>
      </c>
      <c r="I6" s="10">
        <f ca="1">IF((F6="S1"),D6+B6,I5)</f>
        <v>0</v>
      </c>
      <c r="J6" s="10">
        <f ca="1">IF((F6="S2"),D6+B6,J5)</f>
        <v>2.4166666666665915</v>
      </c>
      <c r="K6" s="10">
        <f>C6+D6</f>
        <v>2.4166666666665915</v>
      </c>
      <c r="L6" s="18">
        <f t="shared" ref="L6:M37" ca="1" si="2">IF(G6="IDLE",0,G6)</f>
        <v>0</v>
      </c>
      <c r="M6" s="84">
        <f t="shared" ca="1" si="2"/>
        <v>2.4166666666665915</v>
      </c>
      <c r="N6" s="10">
        <f t="shared" ca="1" si="0"/>
        <v>0</v>
      </c>
      <c r="O6" s="10">
        <f t="shared" ca="1" si="1"/>
        <v>0</v>
      </c>
      <c r="T6" s="9" t="s">
        <v>173</v>
      </c>
      <c r="U6" s="9" t="s">
        <v>172</v>
      </c>
      <c r="V6" s="50" t="s">
        <v>93</v>
      </c>
      <c r="W6" s="9" t="s">
        <v>94</v>
      </c>
    </row>
    <row r="7" spans="1:24" x14ac:dyDescent="0.25">
      <c r="A7" s="10">
        <v>0.38333333333328667</v>
      </c>
      <c r="B7" s="10">
        <f>A7+B6</f>
        <v>0.38333333333328667</v>
      </c>
      <c r="C7" s="10">
        <v>0</v>
      </c>
      <c r="D7" s="10">
        <v>0.28333333333335098</v>
      </c>
      <c r="E7" s="10">
        <f t="shared" ref="E7:E70" si="3">B7+D7+C7</f>
        <v>0.66666666666663765</v>
      </c>
      <c r="F7" s="95" t="str">
        <f t="shared" ref="F7:F70" ca="1" si="4">IF((OR(D7=E7,(AND(E7&gt;E6,E7&gt;E5)))),"S"&amp;RANDBETWEEN(1,2),IF((F6="S1"),"S2","S1"))</f>
        <v>S1</v>
      </c>
      <c r="G7" s="14">
        <f t="shared" ref="G7:G70" ca="1" si="5">IF((F7="S1"),D7,"IDLE")</f>
        <v>0.28333333333335098</v>
      </c>
      <c r="H7" s="15" t="str">
        <f t="shared" ref="H7:H70" ca="1" si="6">IF((F7="S2"),D7,"IDLE")</f>
        <v>IDLE</v>
      </c>
      <c r="I7" s="10">
        <f t="shared" ref="I7:I70" ca="1" si="7">IF((F7="S1"),D7+B7,I6)</f>
        <v>0.66666666666663765</v>
      </c>
      <c r="J7" s="10">
        <f t="shared" ref="J7:J70" ca="1" si="8">IF((F7="S2"),D7+B7,J6)</f>
        <v>2.4166666666665915</v>
      </c>
      <c r="K7" s="10">
        <f t="shared" ref="K7:K70" si="9">C7+D7</f>
        <v>0.28333333333335098</v>
      </c>
      <c r="L7" s="18">
        <f t="shared" ca="1" si="2"/>
        <v>0.28333333333335098</v>
      </c>
      <c r="M7" s="84">
        <f t="shared" ca="1" si="2"/>
        <v>0</v>
      </c>
      <c r="N7" s="10">
        <f t="shared" ca="1" si="0"/>
        <v>0</v>
      </c>
      <c r="O7" s="10">
        <f t="shared" ca="1" si="1"/>
        <v>0</v>
      </c>
      <c r="T7" s="9" t="s">
        <v>116</v>
      </c>
      <c r="V7" s="11">
        <f ca="1">G157+H157</f>
        <v>150</v>
      </c>
      <c r="W7" s="9" t="s">
        <v>154</v>
      </c>
    </row>
    <row r="8" spans="1:24" x14ac:dyDescent="0.25">
      <c r="A8" s="10">
        <v>2.6166666666667027</v>
      </c>
      <c r="B8" s="10">
        <f>A8+B7</f>
        <v>2.9999999999999893</v>
      </c>
      <c r="C8" s="10">
        <f ca="1">IF(AND(F6="S1",E6&gt;B8,F7="S2",E7&gt;B8),(MIN(E6:E7)-B8),0)</f>
        <v>0</v>
      </c>
      <c r="D8" s="10">
        <v>1.2499999999999556</v>
      </c>
      <c r="E8" s="10">
        <f t="shared" ca="1" si="3"/>
        <v>4.2499999999999449</v>
      </c>
      <c r="F8" s="95" t="str">
        <f t="shared" ca="1" si="4"/>
        <v>S2</v>
      </c>
      <c r="G8" s="14" t="str">
        <f t="shared" ca="1" si="5"/>
        <v>IDLE</v>
      </c>
      <c r="H8" s="15">
        <f t="shared" ca="1" si="6"/>
        <v>1.2499999999999556</v>
      </c>
      <c r="I8" s="10">
        <f t="shared" ca="1" si="7"/>
        <v>0.66666666666663765</v>
      </c>
      <c r="J8" s="10">
        <f t="shared" ca="1" si="8"/>
        <v>4.2499999999999449</v>
      </c>
      <c r="K8" s="10">
        <f t="shared" ca="1" si="9"/>
        <v>1.2499999999999556</v>
      </c>
      <c r="L8" s="18">
        <f t="shared" ca="1" si="2"/>
        <v>0</v>
      </c>
      <c r="M8" s="84">
        <f t="shared" ca="1" si="2"/>
        <v>1.2499999999999556</v>
      </c>
      <c r="N8" s="10">
        <f t="shared" ca="1" si="0"/>
        <v>0</v>
      </c>
      <c r="O8" s="10">
        <f t="shared" ca="1" si="1"/>
        <v>0</v>
      </c>
      <c r="T8" s="9" t="s">
        <v>118</v>
      </c>
      <c r="V8" s="11">
        <f>B156</f>
        <v>117.98333333333333</v>
      </c>
      <c r="W8" s="9" t="s">
        <v>151</v>
      </c>
    </row>
    <row r="9" spans="1:24" x14ac:dyDescent="0.25">
      <c r="A9" s="10">
        <v>3.4166666666666679</v>
      </c>
      <c r="B9" s="10">
        <f>A9+B8</f>
        <v>6.4166666666666572</v>
      </c>
      <c r="C9" s="10">
        <f t="shared" ref="C9:C72" ca="1" si="10">IF(AND(F7="S1",E7&gt;B9,F8="S2",E8&gt;B9),(MIN(E7:E8)-B9),0)</f>
        <v>0</v>
      </c>
      <c r="D9" s="10">
        <v>1.666666666666714</v>
      </c>
      <c r="E9" s="10">
        <f t="shared" ca="1" si="3"/>
        <v>8.0833333333333712</v>
      </c>
      <c r="F9" s="95" t="str">
        <f t="shared" ca="1" si="4"/>
        <v>S2</v>
      </c>
      <c r="G9" s="14" t="str">
        <f t="shared" ca="1" si="5"/>
        <v>IDLE</v>
      </c>
      <c r="H9" s="15">
        <f t="shared" ca="1" si="6"/>
        <v>1.666666666666714</v>
      </c>
      <c r="I9" s="10">
        <f t="shared" ca="1" si="7"/>
        <v>0.66666666666663765</v>
      </c>
      <c r="J9" s="10">
        <f t="shared" ca="1" si="8"/>
        <v>8.0833333333333712</v>
      </c>
      <c r="K9" s="10">
        <f t="shared" ca="1" si="9"/>
        <v>1.666666666666714</v>
      </c>
      <c r="L9" s="18">
        <f t="shared" ca="1" si="2"/>
        <v>0</v>
      </c>
      <c r="M9" s="84">
        <f t="shared" ca="1" si="2"/>
        <v>1.666666666666714</v>
      </c>
      <c r="N9" s="10">
        <f t="shared" ca="1" si="0"/>
        <v>0</v>
      </c>
      <c r="O9" s="10">
        <f t="shared" ca="1" si="1"/>
        <v>0</v>
      </c>
      <c r="T9" s="9" t="s">
        <v>117</v>
      </c>
      <c r="V9" s="11">
        <f ca="1">E156+C156</f>
        <v>119.51666666666684</v>
      </c>
      <c r="W9" s="9" t="s">
        <v>151</v>
      </c>
    </row>
    <row r="10" spans="1:24" x14ac:dyDescent="0.25">
      <c r="A10" s="10">
        <v>0.15000000000002345</v>
      </c>
      <c r="B10" s="10">
        <f t="shared" ref="B10:B73" si="11">A10+B9</f>
        <v>6.5666666666666806</v>
      </c>
      <c r="C10" s="10">
        <f t="shared" ca="1" si="10"/>
        <v>0</v>
      </c>
      <c r="D10" s="10">
        <v>0.60000000000001386</v>
      </c>
      <c r="E10" s="10">
        <f t="shared" ca="1" si="3"/>
        <v>7.1666666666666945</v>
      </c>
      <c r="F10" s="95" t="str">
        <f t="shared" ca="1" si="4"/>
        <v>S1</v>
      </c>
      <c r="G10" s="14">
        <f t="shared" ca="1" si="5"/>
        <v>0.60000000000001386</v>
      </c>
      <c r="H10" s="15" t="str">
        <f t="shared" ca="1" si="6"/>
        <v>IDLE</v>
      </c>
      <c r="I10" s="10">
        <f t="shared" ca="1" si="7"/>
        <v>7.1666666666666945</v>
      </c>
      <c r="J10" s="10">
        <f t="shared" ca="1" si="8"/>
        <v>8.0833333333333712</v>
      </c>
      <c r="K10" s="10">
        <f t="shared" ca="1" si="9"/>
        <v>0.60000000000001386</v>
      </c>
      <c r="L10" s="18">
        <f t="shared" ca="1" si="2"/>
        <v>0.60000000000001386</v>
      </c>
      <c r="M10" s="84">
        <f t="shared" ca="1" si="2"/>
        <v>0</v>
      </c>
      <c r="N10" s="10">
        <f t="shared" ca="1" si="0"/>
        <v>0</v>
      </c>
      <c r="O10" s="10">
        <f t="shared" ca="1" si="1"/>
        <v>0</v>
      </c>
      <c r="T10" s="9" t="s">
        <v>120</v>
      </c>
      <c r="V10" s="11">
        <f ca="1">G156+H156</f>
        <v>58.116666666667072</v>
      </c>
      <c r="W10" s="9" t="s">
        <v>151</v>
      </c>
    </row>
    <row r="11" spans="1:24" x14ac:dyDescent="0.25">
      <c r="A11" s="10">
        <v>1.5499999999999226</v>
      </c>
      <c r="B11" s="10">
        <f t="shared" si="11"/>
        <v>8.1166666666666032</v>
      </c>
      <c r="C11" s="10">
        <f t="shared" ca="1" si="10"/>
        <v>0</v>
      </c>
      <c r="D11" s="10">
        <v>0.40000000000006253</v>
      </c>
      <c r="E11" s="10">
        <f t="shared" ca="1" si="3"/>
        <v>8.5166666666666657</v>
      </c>
      <c r="F11" s="95" t="str">
        <f t="shared" ca="1" si="4"/>
        <v>S2</v>
      </c>
      <c r="G11" s="14" t="str">
        <f t="shared" ca="1" si="5"/>
        <v>IDLE</v>
      </c>
      <c r="H11" s="15">
        <f t="shared" ca="1" si="6"/>
        <v>0.40000000000006253</v>
      </c>
      <c r="I11" s="10">
        <f t="shared" ca="1" si="7"/>
        <v>7.1666666666666945</v>
      </c>
      <c r="J11" s="10">
        <f t="shared" ca="1" si="8"/>
        <v>8.5166666666666657</v>
      </c>
      <c r="K11" s="10">
        <f t="shared" ca="1" si="9"/>
        <v>0.40000000000006253</v>
      </c>
      <c r="L11" s="18">
        <f t="shared" ca="1" si="2"/>
        <v>0</v>
      </c>
      <c r="M11" s="84">
        <f t="shared" ca="1" si="2"/>
        <v>0.40000000000006253</v>
      </c>
      <c r="N11" s="10">
        <f t="shared" ca="1" si="0"/>
        <v>0</v>
      </c>
      <c r="O11" s="10">
        <f t="shared" ca="1" si="1"/>
        <v>0</v>
      </c>
      <c r="T11" s="9" t="s">
        <v>123</v>
      </c>
      <c r="V11" s="11">
        <f ca="1">SUM(C6:C155)</f>
        <v>0.76666666666675098</v>
      </c>
      <c r="W11" s="9" t="s">
        <v>151</v>
      </c>
    </row>
    <row r="12" spans="1:24" x14ac:dyDescent="0.25">
      <c r="A12" s="10">
        <v>3.933333333333362</v>
      </c>
      <c r="B12" s="10">
        <f t="shared" si="11"/>
        <v>12.049999999999965</v>
      </c>
      <c r="C12" s="10">
        <f t="shared" ca="1" si="10"/>
        <v>0</v>
      </c>
      <c r="D12" s="10">
        <v>1.8833333333333613</v>
      </c>
      <c r="E12" s="10">
        <f t="shared" ca="1" si="3"/>
        <v>13.933333333333326</v>
      </c>
      <c r="F12" s="95" t="str">
        <f t="shared" ca="1" si="4"/>
        <v>S1</v>
      </c>
      <c r="G12" s="14">
        <f t="shared" ca="1" si="5"/>
        <v>1.8833333333333613</v>
      </c>
      <c r="H12" s="15" t="str">
        <f t="shared" ca="1" si="6"/>
        <v>IDLE</v>
      </c>
      <c r="I12" s="10">
        <f t="shared" ca="1" si="7"/>
        <v>13.933333333333326</v>
      </c>
      <c r="J12" s="10">
        <f t="shared" ca="1" si="8"/>
        <v>8.5166666666666657</v>
      </c>
      <c r="K12" s="10">
        <f t="shared" ca="1" si="9"/>
        <v>1.8833333333333613</v>
      </c>
      <c r="L12" s="18">
        <f t="shared" ca="1" si="2"/>
        <v>1.8833333333333613</v>
      </c>
      <c r="M12" s="84">
        <f t="shared" ca="1" si="2"/>
        <v>0</v>
      </c>
      <c r="N12" s="10">
        <f t="shared" ca="1" si="0"/>
        <v>0</v>
      </c>
      <c r="O12" s="10">
        <f t="shared" ca="1" si="1"/>
        <v>0</v>
      </c>
      <c r="T12" s="9" t="s">
        <v>124</v>
      </c>
      <c r="V12" s="9">
        <f ca="1">COUNTIF(C6:C155,J156)</f>
        <v>8</v>
      </c>
      <c r="W12" s="9" t="s">
        <v>154</v>
      </c>
    </row>
    <row r="13" spans="1:24" x14ac:dyDescent="0.25">
      <c r="A13" s="10">
        <v>0.94999999999998863</v>
      </c>
      <c r="B13" s="10">
        <f t="shared" si="11"/>
        <v>12.999999999999954</v>
      </c>
      <c r="C13" s="10">
        <f t="shared" ca="1" si="10"/>
        <v>0</v>
      </c>
      <c r="D13" s="10">
        <v>1.699999999999946</v>
      </c>
      <c r="E13" s="10">
        <f t="shared" ca="1" si="3"/>
        <v>14.6999999999999</v>
      </c>
      <c r="F13" s="95" t="str">
        <f t="shared" ca="1" si="4"/>
        <v>S1</v>
      </c>
      <c r="G13" s="14">
        <f t="shared" ca="1" si="5"/>
        <v>1.699999999999946</v>
      </c>
      <c r="H13" s="15" t="str">
        <f t="shared" ca="1" si="6"/>
        <v>IDLE</v>
      </c>
      <c r="I13" s="10">
        <f t="shared" ca="1" si="7"/>
        <v>14.6999999999999</v>
      </c>
      <c r="J13" s="10">
        <f t="shared" ca="1" si="8"/>
        <v>8.5166666666666657</v>
      </c>
      <c r="K13" s="10">
        <f t="shared" ca="1" si="9"/>
        <v>1.699999999999946</v>
      </c>
      <c r="L13" s="18">
        <f t="shared" ca="1" si="2"/>
        <v>1.699999999999946</v>
      </c>
      <c r="M13" s="84">
        <f t="shared" ca="1" si="2"/>
        <v>0</v>
      </c>
      <c r="N13" s="10">
        <f t="shared" ca="1" si="0"/>
        <v>0</v>
      </c>
      <c r="O13" s="10">
        <f t="shared" ca="1" si="1"/>
        <v>0</v>
      </c>
      <c r="T13" s="9" t="s">
        <v>125</v>
      </c>
      <c r="V13" s="11">
        <f ca="1">AVERAGE(C6:C156)</f>
        <v>1.0154525386314582E-2</v>
      </c>
      <c r="W13" s="9" t="s">
        <v>151</v>
      </c>
    </row>
    <row r="14" spans="1:24" x14ac:dyDescent="0.25">
      <c r="A14" s="10">
        <v>3</v>
      </c>
      <c r="B14" s="10">
        <f t="shared" si="11"/>
        <v>15.999999999999954</v>
      </c>
      <c r="C14" s="10">
        <f t="shared" ca="1" si="10"/>
        <v>0</v>
      </c>
      <c r="D14" s="10">
        <v>0.83333333333335702</v>
      </c>
      <c r="E14" s="10">
        <f t="shared" ca="1" si="3"/>
        <v>16.833333333333311</v>
      </c>
      <c r="F14" s="95" t="str">
        <f t="shared" ca="1" si="4"/>
        <v>S1</v>
      </c>
      <c r="G14" s="14">
        <f t="shared" ca="1" si="5"/>
        <v>0.83333333333335702</v>
      </c>
      <c r="H14" s="15" t="str">
        <f t="shared" ca="1" si="6"/>
        <v>IDLE</v>
      </c>
      <c r="I14" s="10">
        <f t="shared" ca="1" si="7"/>
        <v>16.833333333333311</v>
      </c>
      <c r="J14" s="10">
        <f t="shared" ca="1" si="8"/>
        <v>8.5166666666666657</v>
      </c>
      <c r="K14" s="10">
        <f t="shared" ca="1" si="9"/>
        <v>0.83333333333335702</v>
      </c>
      <c r="L14" s="18">
        <f t="shared" ca="1" si="2"/>
        <v>0.83333333333335702</v>
      </c>
      <c r="M14" s="84">
        <f t="shared" ca="1" si="2"/>
        <v>0</v>
      </c>
      <c r="N14" s="10">
        <f t="shared" ca="1" si="0"/>
        <v>0</v>
      </c>
      <c r="O14" s="10">
        <f t="shared" ca="1" si="1"/>
        <v>0</v>
      </c>
      <c r="T14" s="9" t="s">
        <v>126</v>
      </c>
      <c r="V14" s="11">
        <f ca="1">V11/V12</f>
        <v>9.5833333333343873E-2</v>
      </c>
      <c r="W14" s="9" t="s">
        <v>151</v>
      </c>
    </row>
    <row r="15" spans="1:24" x14ac:dyDescent="0.25">
      <c r="A15" s="10">
        <v>1.0000000000000764</v>
      </c>
      <c r="B15" s="10">
        <f t="shared" si="11"/>
        <v>17.000000000000028</v>
      </c>
      <c r="C15" s="10">
        <f t="shared" ca="1" si="10"/>
        <v>0</v>
      </c>
      <c r="D15" s="10">
        <v>0.80000000000004512</v>
      </c>
      <c r="E15" s="10">
        <f t="shared" ca="1" si="3"/>
        <v>17.800000000000075</v>
      </c>
      <c r="F15" s="95" t="str">
        <f t="shared" ca="1" si="4"/>
        <v>S1</v>
      </c>
      <c r="G15" s="14">
        <f t="shared" ca="1" si="5"/>
        <v>0.80000000000004512</v>
      </c>
      <c r="H15" s="15" t="str">
        <f t="shared" ca="1" si="6"/>
        <v>IDLE</v>
      </c>
      <c r="I15" s="10">
        <f t="shared" ca="1" si="7"/>
        <v>17.800000000000075</v>
      </c>
      <c r="J15" s="10">
        <f t="shared" ca="1" si="8"/>
        <v>8.5166666666666657</v>
      </c>
      <c r="K15" s="10">
        <f t="shared" ca="1" si="9"/>
        <v>0.80000000000004512</v>
      </c>
      <c r="L15" s="18">
        <f t="shared" ca="1" si="2"/>
        <v>0.80000000000004512</v>
      </c>
      <c r="M15" s="84">
        <f t="shared" ca="1" si="2"/>
        <v>0</v>
      </c>
      <c r="N15" s="10">
        <f t="shared" ca="1" si="0"/>
        <v>0</v>
      </c>
      <c r="O15" s="10">
        <f t="shared" ca="1" si="1"/>
        <v>0</v>
      </c>
      <c r="T15" s="9" t="s">
        <v>129</v>
      </c>
      <c r="V15" s="11">
        <f ca="1">SUM(K6:K155)</f>
        <v>58.883333333333852</v>
      </c>
      <c r="W15" s="9" t="s">
        <v>151</v>
      </c>
    </row>
    <row r="16" spans="1:24" x14ac:dyDescent="0.25">
      <c r="A16" s="10">
        <v>3.7333333333332508</v>
      </c>
      <c r="B16" s="10">
        <f t="shared" si="11"/>
        <v>20.733333333333277</v>
      </c>
      <c r="C16" s="10">
        <f t="shared" ca="1" si="10"/>
        <v>0</v>
      </c>
      <c r="D16" s="10">
        <v>0.49999999999999822</v>
      </c>
      <c r="E16" s="10">
        <f t="shared" ca="1" si="3"/>
        <v>21.233333333333277</v>
      </c>
      <c r="F16" s="95" t="str">
        <f t="shared" ca="1" si="4"/>
        <v>S1</v>
      </c>
      <c r="G16" s="14">
        <f t="shared" ca="1" si="5"/>
        <v>0.49999999999999822</v>
      </c>
      <c r="H16" s="15" t="str">
        <f t="shared" ca="1" si="6"/>
        <v>IDLE</v>
      </c>
      <c r="I16" s="10">
        <f t="shared" ca="1" si="7"/>
        <v>21.233333333333277</v>
      </c>
      <c r="J16" s="10">
        <f t="shared" ca="1" si="8"/>
        <v>8.5166666666666657</v>
      </c>
      <c r="K16" s="10">
        <f t="shared" ca="1" si="9"/>
        <v>0.49999999999999822</v>
      </c>
      <c r="L16" s="18">
        <f t="shared" ca="1" si="2"/>
        <v>0.49999999999999822</v>
      </c>
      <c r="M16" s="84">
        <f t="shared" ca="1" si="2"/>
        <v>0</v>
      </c>
      <c r="N16" s="10">
        <f t="shared" ca="1" si="0"/>
        <v>0</v>
      </c>
      <c r="O16" s="10">
        <f t="shared" ca="1" si="1"/>
        <v>0</v>
      </c>
      <c r="T16" s="9" t="s">
        <v>130</v>
      </c>
      <c r="V16" s="11">
        <f ca="1">AVERAGE(K6:K155)</f>
        <v>0.39255555555555899</v>
      </c>
      <c r="W16" s="9" t="s">
        <v>151</v>
      </c>
    </row>
    <row r="17" spans="1:25" x14ac:dyDescent="0.25">
      <c r="A17" s="10">
        <v>4.8500000000001187</v>
      </c>
      <c r="B17" s="10">
        <f t="shared" si="11"/>
        <v>25.583333333333396</v>
      </c>
      <c r="C17" s="10">
        <f t="shared" ca="1" si="10"/>
        <v>0</v>
      </c>
      <c r="D17" s="10">
        <v>0.35000000000005471</v>
      </c>
      <c r="E17" s="10">
        <f t="shared" ca="1" si="3"/>
        <v>25.933333333333451</v>
      </c>
      <c r="F17" s="95" t="str">
        <f t="shared" ca="1" si="4"/>
        <v>S2</v>
      </c>
      <c r="G17" s="14" t="str">
        <f t="shared" ca="1" si="5"/>
        <v>IDLE</v>
      </c>
      <c r="H17" s="15">
        <f t="shared" ca="1" si="6"/>
        <v>0.35000000000005471</v>
      </c>
      <c r="I17" s="10">
        <f t="shared" ca="1" si="7"/>
        <v>21.233333333333277</v>
      </c>
      <c r="J17" s="10">
        <f t="shared" ca="1" si="8"/>
        <v>25.933333333333451</v>
      </c>
      <c r="K17" s="10">
        <f t="shared" ca="1" si="9"/>
        <v>0.35000000000005471</v>
      </c>
      <c r="L17" s="18">
        <f t="shared" ca="1" si="2"/>
        <v>0</v>
      </c>
      <c r="M17" s="84">
        <f t="shared" ca="1" si="2"/>
        <v>0.35000000000005471</v>
      </c>
      <c r="N17" s="10">
        <f t="shared" ca="1" si="0"/>
        <v>0</v>
      </c>
      <c r="O17" s="10">
        <f t="shared" ca="1" si="1"/>
        <v>0</v>
      </c>
      <c r="T17" s="9" t="s">
        <v>158</v>
      </c>
      <c r="V17" s="92">
        <f ca="1">V12/V7</f>
        <v>5.3333333333333337E-2</v>
      </c>
    </row>
    <row r="18" spans="1:25" x14ac:dyDescent="0.25">
      <c r="A18" s="10">
        <v>3.3333333333311899E-2</v>
      </c>
      <c r="B18" s="10">
        <f t="shared" si="11"/>
        <v>25.61666666666671</v>
      </c>
      <c r="C18" s="10">
        <f t="shared" ca="1" si="10"/>
        <v>0</v>
      </c>
      <c r="D18" s="10">
        <v>0.76666666666665328</v>
      </c>
      <c r="E18" s="10">
        <f t="shared" ca="1" si="3"/>
        <v>26.383333333333361</v>
      </c>
      <c r="F18" s="95" t="str">
        <f t="shared" ca="1" si="4"/>
        <v>S2</v>
      </c>
      <c r="G18" s="14" t="str">
        <f t="shared" ca="1" si="5"/>
        <v>IDLE</v>
      </c>
      <c r="H18" s="15">
        <f t="shared" ca="1" si="6"/>
        <v>0.76666666666665328</v>
      </c>
      <c r="I18" s="10">
        <f t="shared" ca="1" si="7"/>
        <v>21.233333333333277</v>
      </c>
      <c r="J18" s="10">
        <f t="shared" ca="1" si="8"/>
        <v>26.383333333333361</v>
      </c>
      <c r="K18" s="10">
        <f t="shared" ca="1" si="9"/>
        <v>0.76666666666665328</v>
      </c>
      <c r="L18" s="18">
        <f t="shared" ca="1" si="2"/>
        <v>0</v>
      </c>
      <c r="M18" s="84">
        <f t="shared" ca="1" si="2"/>
        <v>0.76666666666665328</v>
      </c>
      <c r="N18" s="10">
        <f t="shared" ca="1" si="0"/>
        <v>0</v>
      </c>
      <c r="O18" s="10">
        <f t="shared" ca="1" si="1"/>
        <v>0</v>
      </c>
      <c r="T18" s="9" t="s">
        <v>181</v>
      </c>
      <c r="V18" s="11">
        <f ca="1">MAX(C6:C155)</f>
        <v>0.39999999999997726</v>
      </c>
      <c r="W18" s="9" t="s">
        <v>175</v>
      </c>
    </row>
    <row r="19" spans="1:25" x14ac:dyDescent="0.25">
      <c r="A19" s="10">
        <v>1.68333333333333</v>
      </c>
      <c r="B19" s="10">
        <f t="shared" si="11"/>
        <v>27.30000000000004</v>
      </c>
      <c r="C19" s="10">
        <f t="shared" ca="1" si="10"/>
        <v>0</v>
      </c>
      <c r="D19" s="10">
        <v>1.0666666666666202</v>
      </c>
      <c r="E19" s="10">
        <f t="shared" ca="1" si="3"/>
        <v>28.36666666666666</v>
      </c>
      <c r="F19" s="95" t="str">
        <f t="shared" ca="1" si="4"/>
        <v>S2</v>
      </c>
      <c r="G19" s="14" t="str">
        <f t="shared" ca="1" si="5"/>
        <v>IDLE</v>
      </c>
      <c r="H19" s="15">
        <f t="shared" ca="1" si="6"/>
        <v>1.0666666666666202</v>
      </c>
      <c r="I19" s="10">
        <f t="shared" ca="1" si="7"/>
        <v>21.233333333333277</v>
      </c>
      <c r="J19" s="10">
        <f t="shared" ca="1" si="8"/>
        <v>28.36666666666666</v>
      </c>
      <c r="K19" s="10">
        <f t="shared" ca="1" si="9"/>
        <v>1.0666666666666202</v>
      </c>
      <c r="L19" s="18">
        <f t="shared" ca="1" si="2"/>
        <v>0</v>
      </c>
      <c r="M19" s="84">
        <f t="shared" ca="1" si="2"/>
        <v>1.0666666666666202</v>
      </c>
      <c r="N19" s="10">
        <f t="shared" ca="1" si="0"/>
        <v>0</v>
      </c>
      <c r="O19" s="10">
        <f t="shared" ca="1" si="1"/>
        <v>0</v>
      </c>
      <c r="T19" s="9" t="s">
        <v>180</v>
      </c>
      <c r="V19" s="11">
        <f ca="1">MAX(K6:K155)</f>
        <v>2.4166666666665915</v>
      </c>
      <c r="W19" s="9" t="s">
        <v>151</v>
      </c>
    </row>
    <row r="20" spans="1:25" x14ac:dyDescent="0.25">
      <c r="A20" s="10">
        <v>0.70000000000002949</v>
      </c>
      <c r="B20" s="10">
        <f t="shared" si="11"/>
        <v>28.000000000000071</v>
      </c>
      <c r="C20" s="10">
        <f t="shared" ca="1" si="10"/>
        <v>0</v>
      </c>
      <c r="D20" s="10">
        <v>1.1666666666666359</v>
      </c>
      <c r="E20" s="10">
        <f t="shared" ca="1" si="3"/>
        <v>29.166666666666707</v>
      </c>
      <c r="F20" s="95" t="str">
        <f t="shared" ca="1" si="4"/>
        <v>S2</v>
      </c>
      <c r="G20" s="14" t="str">
        <f t="shared" ca="1" si="5"/>
        <v>IDLE</v>
      </c>
      <c r="H20" s="15">
        <f t="shared" ca="1" si="6"/>
        <v>1.1666666666666359</v>
      </c>
      <c r="I20" s="10">
        <f t="shared" ca="1" si="7"/>
        <v>21.233333333333277</v>
      </c>
      <c r="J20" s="10">
        <f t="shared" ca="1" si="8"/>
        <v>29.166666666666707</v>
      </c>
      <c r="K20" s="10">
        <f t="shared" ca="1" si="9"/>
        <v>1.1666666666666359</v>
      </c>
      <c r="L20" s="18">
        <f t="shared" ca="1" si="2"/>
        <v>0</v>
      </c>
      <c r="M20" s="84">
        <f t="shared" ca="1" si="2"/>
        <v>1.1666666666666359</v>
      </c>
      <c r="N20" s="10">
        <f t="shared" ca="1" si="0"/>
        <v>0</v>
      </c>
      <c r="O20" s="10">
        <f t="shared" ca="1" si="1"/>
        <v>0</v>
      </c>
    </row>
    <row r="21" spans="1:25" x14ac:dyDescent="0.25">
      <c r="A21" s="10">
        <v>0.99999999999991651</v>
      </c>
      <c r="B21" s="10">
        <f t="shared" si="11"/>
        <v>28.999999999999986</v>
      </c>
      <c r="C21" s="10">
        <f t="shared" ca="1" si="10"/>
        <v>0</v>
      </c>
      <c r="D21" s="10">
        <v>1.1666666666667158</v>
      </c>
      <c r="E21" s="10">
        <f t="shared" ca="1" si="3"/>
        <v>30.1666666666667</v>
      </c>
      <c r="F21" s="95" t="str">
        <f t="shared" ca="1" si="4"/>
        <v>S2</v>
      </c>
      <c r="G21" s="14" t="str">
        <f t="shared" ca="1" si="5"/>
        <v>IDLE</v>
      </c>
      <c r="H21" s="15">
        <f t="shared" ca="1" si="6"/>
        <v>1.1666666666667158</v>
      </c>
      <c r="I21" s="10">
        <f t="shared" ca="1" si="7"/>
        <v>21.233333333333277</v>
      </c>
      <c r="J21" s="10">
        <f t="shared" ca="1" si="8"/>
        <v>30.1666666666667</v>
      </c>
      <c r="K21" s="10">
        <f t="shared" ca="1" si="9"/>
        <v>1.1666666666667158</v>
      </c>
      <c r="L21" s="18">
        <f t="shared" ca="1" si="2"/>
        <v>0</v>
      </c>
      <c r="M21" s="84">
        <f t="shared" ca="1" si="2"/>
        <v>1.1666666666667158</v>
      </c>
      <c r="N21" s="10">
        <f t="shared" ca="1" si="0"/>
        <v>0</v>
      </c>
      <c r="O21" s="10">
        <f t="shared" ca="1" si="1"/>
        <v>0</v>
      </c>
    </row>
    <row r="22" spans="1:25" x14ac:dyDescent="0.25">
      <c r="A22" s="10">
        <v>8.3333333333399651E-2</v>
      </c>
      <c r="B22" s="10">
        <f t="shared" si="11"/>
        <v>29.083333333333385</v>
      </c>
      <c r="C22" s="10">
        <f t="shared" ca="1" si="10"/>
        <v>0</v>
      </c>
      <c r="D22" s="10">
        <v>0.11666666666663161</v>
      </c>
      <c r="E22" s="10">
        <f t="shared" ca="1" si="3"/>
        <v>29.200000000000017</v>
      </c>
      <c r="F22" s="95" t="str">
        <f t="shared" ca="1" si="4"/>
        <v>S1</v>
      </c>
      <c r="G22" s="14">
        <f t="shared" ca="1" si="5"/>
        <v>0.11666666666663161</v>
      </c>
      <c r="H22" s="15" t="str">
        <f t="shared" ca="1" si="6"/>
        <v>IDLE</v>
      </c>
      <c r="I22" s="10">
        <f t="shared" ca="1" si="7"/>
        <v>29.200000000000017</v>
      </c>
      <c r="J22" s="10">
        <f t="shared" ca="1" si="8"/>
        <v>30.1666666666667</v>
      </c>
      <c r="K22" s="10">
        <f t="shared" ca="1" si="9"/>
        <v>0.11666666666663161</v>
      </c>
      <c r="L22" s="18">
        <f t="shared" ca="1" si="2"/>
        <v>0.11666666666663161</v>
      </c>
      <c r="M22" s="84">
        <f t="shared" ca="1" si="2"/>
        <v>0</v>
      </c>
      <c r="N22" s="10">
        <f t="shared" ca="1" si="0"/>
        <v>0</v>
      </c>
      <c r="O22" s="10">
        <f t="shared" ca="1" si="1"/>
        <v>0</v>
      </c>
    </row>
    <row r="23" spans="1:25" x14ac:dyDescent="0.25">
      <c r="A23" s="10">
        <v>0.91666666666667673</v>
      </c>
      <c r="B23" s="10">
        <f t="shared" si="11"/>
        <v>30.000000000000064</v>
      </c>
      <c r="C23" s="10">
        <f t="shared" ca="1" si="10"/>
        <v>0</v>
      </c>
      <c r="D23" s="10">
        <v>0.10000000000001563</v>
      </c>
      <c r="E23" s="10">
        <f t="shared" ca="1" si="3"/>
        <v>30.10000000000008</v>
      </c>
      <c r="F23" s="95" t="str">
        <f t="shared" ca="1" si="4"/>
        <v>S2</v>
      </c>
      <c r="G23" s="14" t="str">
        <f t="shared" ca="1" si="5"/>
        <v>IDLE</v>
      </c>
      <c r="H23" s="15">
        <f t="shared" ca="1" si="6"/>
        <v>0.10000000000001563</v>
      </c>
      <c r="I23" s="10">
        <f t="shared" ca="1" si="7"/>
        <v>29.200000000000017</v>
      </c>
      <c r="J23" s="10">
        <f t="shared" ca="1" si="8"/>
        <v>30.10000000000008</v>
      </c>
      <c r="K23" s="10">
        <f t="shared" ca="1" si="9"/>
        <v>0.10000000000001563</v>
      </c>
      <c r="L23" s="18">
        <f t="shared" ca="1" si="2"/>
        <v>0</v>
      </c>
      <c r="M23" s="84">
        <f t="shared" ca="1" si="2"/>
        <v>0.10000000000001563</v>
      </c>
      <c r="N23" s="10">
        <f t="shared" ca="1" si="0"/>
        <v>0</v>
      </c>
      <c r="O23" s="10">
        <f t="shared" ca="1" si="1"/>
        <v>0</v>
      </c>
    </row>
    <row r="24" spans="1:25" x14ac:dyDescent="0.25">
      <c r="A24" s="10">
        <v>0.34999999999997478</v>
      </c>
      <c r="B24" s="10">
        <f t="shared" si="11"/>
        <v>30.350000000000037</v>
      </c>
      <c r="C24" s="10">
        <f t="shared" ca="1" si="10"/>
        <v>0</v>
      </c>
      <c r="D24" s="10">
        <v>5.0000000000087752E-2</v>
      </c>
      <c r="E24" s="10">
        <f t="shared" ca="1" si="3"/>
        <v>30.400000000000126</v>
      </c>
      <c r="F24" s="95" t="str">
        <f t="shared" ca="1" si="4"/>
        <v>S2</v>
      </c>
      <c r="G24" s="14" t="str">
        <f t="shared" ca="1" si="5"/>
        <v>IDLE</v>
      </c>
      <c r="H24" s="15">
        <f t="shared" ca="1" si="6"/>
        <v>5.0000000000087752E-2</v>
      </c>
      <c r="I24" s="10">
        <f t="shared" ca="1" si="7"/>
        <v>29.200000000000017</v>
      </c>
      <c r="J24" s="10">
        <f t="shared" ca="1" si="8"/>
        <v>30.400000000000126</v>
      </c>
      <c r="K24" s="10">
        <f t="shared" ca="1" si="9"/>
        <v>5.0000000000087752E-2</v>
      </c>
      <c r="L24" s="18">
        <f t="shared" ca="1" si="2"/>
        <v>0</v>
      </c>
      <c r="M24" s="84">
        <f t="shared" ca="1" si="2"/>
        <v>5.0000000000087752E-2</v>
      </c>
      <c r="N24" s="10">
        <f t="shared" ca="1" si="0"/>
        <v>0</v>
      </c>
      <c r="O24" s="10">
        <f t="shared" ca="1" si="1"/>
        <v>0</v>
      </c>
    </row>
    <row r="25" spans="1:25" x14ac:dyDescent="0.25">
      <c r="A25" s="35">
        <v>0.98333333333330053</v>
      </c>
      <c r="B25" s="10">
        <f t="shared" si="11"/>
        <v>31.333333333333336</v>
      </c>
      <c r="C25" s="10">
        <f t="shared" ca="1" si="10"/>
        <v>0</v>
      </c>
      <c r="D25" s="35">
        <v>0.48333333333338224</v>
      </c>
      <c r="E25" s="10">
        <f t="shared" ca="1" si="3"/>
        <v>31.81666666666672</v>
      </c>
      <c r="F25" s="95" t="str">
        <f t="shared" ca="1" si="4"/>
        <v>S1</v>
      </c>
      <c r="G25" s="14">
        <f t="shared" ca="1" si="5"/>
        <v>0.48333333333338224</v>
      </c>
      <c r="H25" s="15" t="str">
        <f t="shared" ca="1" si="6"/>
        <v>IDLE</v>
      </c>
      <c r="I25" s="10">
        <f t="shared" ca="1" si="7"/>
        <v>31.81666666666672</v>
      </c>
      <c r="J25" s="10">
        <f t="shared" ca="1" si="8"/>
        <v>30.400000000000126</v>
      </c>
      <c r="K25" s="10">
        <f t="shared" ca="1" si="9"/>
        <v>0.48333333333338224</v>
      </c>
      <c r="L25" s="18">
        <f t="shared" ca="1" si="2"/>
        <v>0.48333333333338224</v>
      </c>
      <c r="M25" s="84">
        <f t="shared" ca="1" si="2"/>
        <v>0</v>
      </c>
      <c r="N25" s="10">
        <f t="shared" ca="1" si="0"/>
        <v>0</v>
      </c>
      <c r="O25" s="10">
        <f t="shared" ca="1" si="1"/>
        <v>0</v>
      </c>
    </row>
    <row r="26" spans="1:25" ht="15.75" x14ac:dyDescent="0.25">
      <c r="A26" s="10">
        <v>3.3333333333391835E-2</v>
      </c>
      <c r="B26" s="10">
        <f t="shared" si="11"/>
        <v>31.366666666666728</v>
      </c>
      <c r="C26" s="10">
        <f t="shared" ca="1" si="10"/>
        <v>0</v>
      </c>
      <c r="D26" s="10">
        <v>0.44999999999999041</v>
      </c>
      <c r="E26" s="10">
        <f t="shared" ca="1" si="3"/>
        <v>31.81666666666672</v>
      </c>
      <c r="F26" s="95" t="str">
        <f t="shared" ca="1" si="4"/>
        <v>S2</v>
      </c>
      <c r="G26" s="14" t="str">
        <f t="shared" ca="1" si="5"/>
        <v>IDLE</v>
      </c>
      <c r="H26" s="15">
        <f t="shared" ca="1" si="6"/>
        <v>0.44999999999999041</v>
      </c>
      <c r="I26" s="10">
        <f t="shared" ca="1" si="7"/>
        <v>31.81666666666672</v>
      </c>
      <c r="J26" s="10">
        <f t="shared" ca="1" si="8"/>
        <v>31.81666666666672</v>
      </c>
      <c r="K26" s="10">
        <f t="shared" ca="1" si="9"/>
        <v>0.44999999999999041</v>
      </c>
      <c r="L26" s="18">
        <f t="shared" ca="1" si="2"/>
        <v>0</v>
      </c>
      <c r="M26" s="84">
        <f t="shared" ca="1" si="2"/>
        <v>0.44999999999999041</v>
      </c>
      <c r="N26" s="10">
        <f t="shared" ca="1" si="0"/>
        <v>0</v>
      </c>
      <c r="O26" s="10">
        <f t="shared" ca="1" si="1"/>
        <v>0</v>
      </c>
      <c r="T26" s="70" t="s">
        <v>135</v>
      </c>
      <c r="U26" s="50"/>
    </row>
    <row r="27" spans="1:25" ht="18" customHeight="1" x14ac:dyDescent="0.25">
      <c r="A27" s="10">
        <v>1.1999999999999478</v>
      </c>
      <c r="B27" s="10">
        <f t="shared" si="11"/>
        <v>32.566666666666677</v>
      </c>
      <c r="C27" s="10">
        <f t="shared" ca="1" si="10"/>
        <v>0</v>
      </c>
      <c r="D27" s="10">
        <v>0.41666666666659857</v>
      </c>
      <c r="E27" s="10">
        <f t="shared" ca="1" si="3"/>
        <v>32.983333333333277</v>
      </c>
      <c r="F27" s="95" t="str">
        <f t="shared" ca="1" si="4"/>
        <v>S2</v>
      </c>
      <c r="G27" s="14" t="str">
        <f t="shared" ca="1" si="5"/>
        <v>IDLE</v>
      </c>
      <c r="H27" s="15">
        <f t="shared" ca="1" si="6"/>
        <v>0.41666666666659857</v>
      </c>
      <c r="I27" s="10">
        <f t="shared" ca="1" si="7"/>
        <v>31.81666666666672</v>
      </c>
      <c r="J27" s="10">
        <f t="shared" ca="1" si="8"/>
        <v>32.983333333333277</v>
      </c>
      <c r="K27" s="10">
        <f t="shared" ca="1" si="9"/>
        <v>0.41666666666659857</v>
      </c>
      <c r="L27" s="18">
        <f t="shared" ca="1" si="2"/>
        <v>0</v>
      </c>
      <c r="M27" s="84">
        <f t="shared" ca="1" si="2"/>
        <v>0.41666666666659857</v>
      </c>
      <c r="N27" s="10">
        <f t="shared" ca="1" si="0"/>
        <v>0</v>
      </c>
      <c r="O27" s="10">
        <f t="shared" ca="1" si="1"/>
        <v>0</v>
      </c>
      <c r="T27" s="9" t="s">
        <v>173</v>
      </c>
      <c r="U27" s="9" t="s">
        <v>174</v>
      </c>
      <c r="V27" s="16" t="s">
        <v>112</v>
      </c>
      <c r="W27" s="17" t="s">
        <v>113</v>
      </c>
      <c r="X27" s="69" t="s">
        <v>93</v>
      </c>
      <c r="Y27" s="77" t="s">
        <v>94</v>
      </c>
    </row>
    <row r="28" spans="1:25" x14ac:dyDescent="0.25">
      <c r="A28" s="10">
        <v>2.516666666666687</v>
      </c>
      <c r="B28" s="10">
        <f t="shared" si="11"/>
        <v>35.083333333333364</v>
      </c>
      <c r="C28" s="10">
        <f t="shared" ca="1" si="10"/>
        <v>0</v>
      </c>
      <c r="D28" s="10">
        <v>0.91666666666667673</v>
      </c>
      <c r="E28" s="10">
        <f t="shared" ca="1" si="3"/>
        <v>36.000000000000043</v>
      </c>
      <c r="F28" s="95" t="str">
        <f t="shared" ca="1" si="4"/>
        <v>S1</v>
      </c>
      <c r="G28" s="14">
        <f t="shared" ca="1" si="5"/>
        <v>0.91666666666667673</v>
      </c>
      <c r="H28" s="15" t="str">
        <f t="shared" ca="1" si="6"/>
        <v>IDLE</v>
      </c>
      <c r="I28" s="10">
        <f t="shared" ca="1" si="7"/>
        <v>36.000000000000043</v>
      </c>
      <c r="J28" s="10">
        <f t="shared" ca="1" si="8"/>
        <v>32.983333333333277</v>
      </c>
      <c r="K28" s="10">
        <f t="shared" ca="1" si="9"/>
        <v>0.91666666666667673</v>
      </c>
      <c r="L28" s="18">
        <f t="shared" ca="1" si="2"/>
        <v>0.91666666666667673</v>
      </c>
      <c r="M28" s="84">
        <f t="shared" ca="1" si="2"/>
        <v>0</v>
      </c>
      <c r="N28" s="10">
        <f t="shared" ca="1" si="0"/>
        <v>0</v>
      </c>
      <c r="O28" s="10">
        <f t="shared" ca="1" si="1"/>
        <v>0</v>
      </c>
      <c r="T28" s="9" t="s">
        <v>132</v>
      </c>
      <c r="V28" s="49">
        <f ca="1">L156</f>
        <v>72</v>
      </c>
      <c r="W28" s="49">
        <f ca="1">M156</f>
        <v>78</v>
      </c>
      <c r="X28" s="11">
        <f t="shared" ref="X28:X33" ca="1" si="12">SUM(V28+W28)</f>
        <v>150</v>
      </c>
      <c r="Y28" s="9" t="s">
        <v>152</v>
      </c>
    </row>
    <row r="29" spans="1:25" x14ac:dyDescent="0.25">
      <c r="A29" s="10">
        <v>2.3166666666666558</v>
      </c>
      <c r="B29" s="10">
        <f t="shared" si="11"/>
        <v>37.40000000000002</v>
      </c>
      <c r="C29" s="10">
        <f t="shared" ca="1" si="10"/>
        <v>0</v>
      </c>
      <c r="D29" s="10">
        <v>0.88333333333344477</v>
      </c>
      <c r="E29" s="10">
        <f t="shared" ca="1" si="3"/>
        <v>38.283333333333466</v>
      </c>
      <c r="F29" s="95" t="str">
        <f t="shared" ca="1" si="4"/>
        <v>S1</v>
      </c>
      <c r="G29" s="14">
        <f t="shared" ca="1" si="5"/>
        <v>0.88333333333344477</v>
      </c>
      <c r="H29" s="15" t="str">
        <f t="shared" ca="1" si="6"/>
        <v>IDLE</v>
      </c>
      <c r="I29" s="10">
        <f t="shared" ca="1" si="7"/>
        <v>38.283333333333466</v>
      </c>
      <c r="J29" s="10">
        <f t="shared" ca="1" si="8"/>
        <v>32.983333333333277</v>
      </c>
      <c r="K29" s="10">
        <f t="shared" ca="1" si="9"/>
        <v>0.88333333333344477</v>
      </c>
      <c r="L29" s="18">
        <f t="shared" ca="1" si="2"/>
        <v>0.88333333333344477</v>
      </c>
      <c r="M29" s="84">
        <f t="shared" ca="1" si="2"/>
        <v>0</v>
      </c>
      <c r="N29" s="10">
        <f t="shared" ca="1" si="0"/>
        <v>0</v>
      </c>
      <c r="O29" s="10">
        <f t="shared" ca="1" si="1"/>
        <v>0</v>
      </c>
      <c r="T29" s="9" t="s">
        <v>134</v>
      </c>
      <c r="V29" s="67">
        <f ca="1">V28/V7</f>
        <v>0.48</v>
      </c>
      <c r="W29" s="68">
        <f ca="1">W28/V7</f>
        <v>0.52</v>
      </c>
      <c r="X29" s="11">
        <f t="shared" ca="1" si="12"/>
        <v>1</v>
      </c>
      <c r="Y29" s="9" t="s">
        <v>153</v>
      </c>
    </row>
    <row r="30" spans="1:25" x14ac:dyDescent="0.25">
      <c r="A30" s="10">
        <v>4.999999999992788E-2</v>
      </c>
      <c r="B30" s="10">
        <f t="shared" si="11"/>
        <v>37.449999999999946</v>
      </c>
      <c r="C30" s="10">
        <f t="shared" ca="1" si="10"/>
        <v>0</v>
      </c>
      <c r="D30" s="10">
        <v>0.66666666666671759</v>
      </c>
      <c r="E30" s="10">
        <f t="shared" ca="1" si="3"/>
        <v>38.11666666666666</v>
      </c>
      <c r="F30" s="95" t="str">
        <f t="shared" ca="1" si="4"/>
        <v>S2</v>
      </c>
      <c r="G30" s="14" t="str">
        <f t="shared" ca="1" si="5"/>
        <v>IDLE</v>
      </c>
      <c r="H30" s="15">
        <f t="shared" ca="1" si="6"/>
        <v>0.66666666666671759</v>
      </c>
      <c r="I30" s="10">
        <f t="shared" ca="1" si="7"/>
        <v>38.283333333333466</v>
      </c>
      <c r="J30" s="10">
        <f t="shared" ca="1" si="8"/>
        <v>38.11666666666666</v>
      </c>
      <c r="K30" s="10">
        <f t="shared" ca="1" si="9"/>
        <v>0.66666666666671759</v>
      </c>
      <c r="L30" s="18">
        <f t="shared" ca="1" si="2"/>
        <v>0</v>
      </c>
      <c r="M30" s="84">
        <f t="shared" ca="1" si="2"/>
        <v>0.66666666666671759</v>
      </c>
      <c r="N30" s="10">
        <f t="shared" ca="1" si="0"/>
        <v>0</v>
      </c>
      <c r="O30" s="10">
        <f t="shared" ca="1" si="1"/>
        <v>0</v>
      </c>
      <c r="T30" s="9" t="s">
        <v>119</v>
      </c>
      <c r="V30" s="49">
        <f ca="1">SUM(L6:L155)</f>
        <v>27.1</v>
      </c>
      <c r="W30" s="49">
        <f ca="1">SUM(M6:M155)</f>
        <v>31.016666666667067</v>
      </c>
      <c r="X30" s="11">
        <f t="shared" ca="1" si="12"/>
        <v>58.116666666667072</v>
      </c>
      <c r="Y30" s="9" t="s">
        <v>99</v>
      </c>
    </row>
    <row r="31" spans="1:25" x14ac:dyDescent="0.25">
      <c r="A31" s="10">
        <v>0.266666666666735</v>
      </c>
      <c r="B31" s="10">
        <f t="shared" si="11"/>
        <v>37.716666666666683</v>
      </c>
      <c r="C31" s="10">
        <f t="shared" ca="1" si="10"/>
        <v>0.39999999999997726</v>
      </c>
      <c r="D31" s="10">
        <v>0.74999999999995737</v>
      </c>
      <c r="E31" s="10">
        <f t="shared" ca="1" si="3"/>
        <v>38.866666666666617</v>
      </c>
      <c r="F31" s="95" t="str">
        <f t="shared" ca="1" si="4"/>
        <v>S1</v>
      </c>
      <c r="G31" s="14">
        <f t="shared" ca="1" si="5"/>
        <v>0.74999999999995737</v>
      </c>
      <c r="H31" s="15" t="str">
        <f t="shared" ca="1" si="6"/>
        <v>IDLE</v>
      </c>
      <c r="I31" s="10">
        <f t="shared" ca="1" si="7"/>
        <v>38.46666666666664</v>
      </c>
      <c r="J31" s="10">
        <f t="shared" ca="1" si="8"/>
        <v>38.11666666666666</v>
      </c>
      <c r="K31" s="10">
        <f t="shared" ca="1" si="9"/>
        <v>1.1499999999999346</v>
      </c>
      <c r="L31" s="18">
        <f t="shared" ca="1" si="2"/>
        <v>0.74999999999995737</v>
      </c>
      <c r="M31" s="84">
        <f t="shared" ca="1" si="2"/>
        <v>0</v>
      </c>
      <c r="N31" s="10">
        <f t="shared" ca="1" si="0"/>
        <v>0.39999999999997726</v>
      </c>
      <c r="O31" s="10">
        <f t="shared" ca="1" si="1"/>
        <v>0</v>
      </c>
      <c r="T31" s="9" t="s">
        <v>133</v>
      </c>
      <c r="V31" s="71">
        <f ca="1">(V9-V30)/V9</f>
        <v>0.77325338167619606</v>
      </c>
      <c r="W31" s="71">
        <f ca="1">(V9-W30)/V9</f>
        <v>0.74048249895411777</v>
      </c>
      <c r="X31" s="11">
        <f t="shared" ca="1" si="12"/>
        <v>1.5137358806303138</v>
      </c>
      <c r="Y31" s="9" t="s">
        <v>153</v>
      </c>
    </row>
    <row r="32" spans="1:25" x14ac:dyDescent="0.25">
      <c r="A32" s="10">
        <v>3.6833333333333229</v>
      </c>
      <c r="B32" s="10">
        <f t="shared" si="11"/>
        <v>41.400000000000006</v>
      </c>
      <c r="C32" s="10">
        <f t="shared" ca="1" si="10"/>
        <v>0</v>
      </c>
      <c r="D32" s="10">
        <v>1.1166666666666281</v>
      </c>
      <c r="E32" s="10">
        <f t="shared" ca="1" si="3"/>
        <v>42.516666666666637</v>
      </c>
      <c r="F32" s="95" t="str">
        <f t="shared" ca="1" si="4"/>
        <v>S1</v>
      </c>
      <c r="G32" s="14">
        <f t="shared" ca="1" si="5"/>
        <v>1.1166666666666281</v>
      </c>
      <c r="H32" s="15" t="str">
        <f t="shared" ca="1" si="6"/>
        <v>IDLE</v>
      </c>
      <c r="I32" s="10">
        <f t="shared" ca="1" si="7"/>
        <v>42.516666666666637</v>
      </c>
      <c r="J32" s="10">
        <f t="shared" ca="1" si="8"/>
        <v>38.11666666666666</v>
      </c>
      <c r="K32" s="10">
        <f t="shared" ca="1" si="9"/>
        <v>1.1166666666666281</v>
      </c>
      <c r="L32" s="18">
        <f t="shared" ca="1" si="2"/>
        <v>1.1166666666666281</v>
      </c>
      <c r="M32" s="84">
        <f t="shared" ca="1" si="2"/>
        <v>0</v>
      </c>
      <c r="N32" s="10">
        <f t="shared" ca="1" si="0"/>
        <v>0</v>
      </c>
      <c r="O32" s="10">
        <f t="shared" ca="1" si="1"/>
        <v>0</v>
      </c>
      <c r="T32" s="9" t="s">
        <v>136</v>
      </c>
      <c r="V32" s="49">
        <f ca="1">V9-V30</f>
        <v>92.416666666666828</v>
      </c>
      <c r="W32" s="49">
        <f ca="1">V9-W30</f>
        <v>88.499999999999773</v>
      </c>
      <c r="X32" s="11">
        <f t="shared" ca="1" si="12"/>
        <v>180.9166666666666</v>
      </c>
      <c r="Y32" s="9" t="s">
        <v>151</v>
      </c>
    </row>
    <row r="33" spans="1:25" x14ac:dyDescent="0.25">
      <c r="A33" s="10">
        <v>1.8833333333333613</v>
      </c>
      <c r="B33" s="10">
        <f t="shared" si="11"/>
        <v>43.283333333333367</v>
      </c>
      <c r="C33" s="10">
        <f t="shared" ca="1" si="10"/>
        <v>0</v>
      </c>
      <c r="D33" s="10">
        <v>0.61666666666662984</v>
      </c>
      <c r="E33" s="10">
        <f t="shared" ca="1" si="3"/>
        <v>43.9</v>
      </c>
      <c r="F33" s="95" t="str">
        <f t="shared" ca="1" si="4"/>
        <v>S2</v>
      </c>
      <c r="G33" s="14" t="str">
        <f t="shared" ca="1" si="5"/>
        <v>IDLE</v>
      </c>
      <c r="H33" s="15">
        <f t="shared" ca="1" si="6"/>
        <v>0.61666666666662984</v>
      </c>
      <c r="I33" s="10">
        <f t="shared" ca="1" si="7"/>
        <v>42.516666666666637</v>
      </c>
      <c r="J33" s="10">
        <f t="shared" ca="1" si="8"/>
        <v>43.9</v>
      </c>
      <c r="K33" s="10">
        <f t="shared" ca="1" si="9"/>
        <v>0.61666666666662984</v>
      </c>
      <c r="L33" s="18">
        <f t="shared" ca="1" si="2"/>
        <v>0</v>
      </c>
      <c r="M33" s="84">
        <f t="shared" ca="1" si="2"/>
        <v>0.61666666666662984</v>
      </c>
      <c r="N33" s="10">
        <f t="shared" ca="1" si="0"/>
        <v>0</v>
      </c>
      <c r="O33" s="10">
        <f t="shared" ca="1" si="1"/>
        <v>0</v>
      </c>
      <c r="T33" s="9" t="s">
        <v>131</v>
      </c>
      <c r="V33" s="49">
        <f ca="1">V30/V28</f>
        <v>0.37638888888888888</v>
      </c>
      <c r="W33" s="49">
        <f ca="1">W30/W28</f>
        <v>0.39764957264957779</v>
      </c>
      <c r="X33" s="11">
        <f t="shared" ca="1" si="12"/>
        <v>0.77403846153846667</v>
      </c>
      <c r="Y33" s="9" t="s">
        <v>151</v>
      </c>
    </row>
    <row r="34" spans="1:25" x14ac:dyDescent="0.25">
      <c r="A34" s="10">
        <v>0.10000000000001563</v>
      </c>
      <c r="B34" s="10">
        <f t="shared" si="11"/>
        <v>43.383333333333383</v>
      </c>
      <c r="C34" s="10">
        <f t="shared" ca="1" si="10"/>
        <v>0</v>
      </c>
      <c r="D34" s="10">
        <v>0.73333333333334139</v>
      </c>
      <c r="E34" s="10">
        <f t="shared" ca="1" si="3"/>
        <v>44.116666666666724</v>
      </c>
      <c r="F34" s="95" t="str">
        <f t="shared" ca="1" si="4"/>
        <v>S2</v>
      </c>
      <c r="G34" s="14" t="str">
        <f t="shared" ca="1" si="5"/>
        <v>IDLE</v>
      </c>
      <c r="H34" s="15">
        <f t="shared" ca="1" si="6"/>
        <v>0.73333333333334139</v>
      </c>
      <c r="I34" s="10">
        <f t="shared" ca="1" si="7"/>
        <v>42.516666666666637</v>
      </c>
      <c r="J34" s="10">
        <f t="shared" ca="1" si="8"/>
        <v>44.116666666666724</v>
      </c>
      <c r="K34" s="10">
        <f t="shared" ca="1" si="9"/>
        <v>0.73333333333334139</v>
      </c>
      <c r="L34" s="18">
        <f t="shared" ca="1" si="2"/>
        <v>0</v>
      </c>
      <c r="M34" s="84">
        <f t="shared" ca="1" si="2"/>
        <v>0.73333333333334139</v>
      </c>
      <c r="N34" s="10">
        <f t="shared" ca="1" si="0"/>
        <v>0</v>
      </c>
      <c r="O34" s="10">
        <f t="shared" ca="1" si="1"/>
        <v>0</v>
      </c>
      <c r="T34" s="9" t="s">
        <v>149</v>
      </c>
      <c r="V34" s="76">
        <f ca="1">MIN(G6:G155)</f>
        <v>3.3333333333311899E-2</v>
      </c>
      <c r="W34" s="49">
        <f ca="1">MIN(H6:H155)</f>
        <v>3.3333333333391835E-2</v>
      </c>
      <c r="X34" s="11">
        <f ca="1">SUM(V34+W34)</f>
        <v>6.6666666666703733E-2</v>
      </c>
      <c r="Y34" s="9" t="s">
        <v>151</v>
      </c>
    </row>
    <row r="35" spans="1:25" x14ac:dyDescent="0.25">
      <c r="A35" s="10">
        <v>3.3333333333311899E-2</v>
      </c>
      <c r="B35" s="10">
        <f t="shared" si="11"/>
        <v>43.416666666666693</v>
      </c>
      <c r="C35" s="10">
        <f t="shared" ca="1" si="10"/>
        <v>0</v>
      </c>
      <c r="D35" s="10">
        <v>1.4666666666666828</v>
      </c>
      <c r="E35" s="10">
        <f t="shared" ca="1" si="3"/>
        <v>44.883333333333375</v>
      </c>
      <c r="F35" s="95" t="str">
        <f t="shared" ca="1" si="4"/>
        <v>S2</v>
      </c>
      <c r="G35" s="14" t="str">
        <f t="shared" ca="1" si="5"/>
        <v>IDLE</v>
      </c>
      <c r="H35" s="15">
        <f t="shared" ca="1" si="6"/>
        <v>1.4666666666666828</v>
      </c>
      <c r="I35" s="10">
        <f t="shared" ca="1" si="7"/>
        <v>42.516666666666637</v>
      </c>
      <c r="J35" s="10">
        <f t="shared" ca="1" si="8"/>
        <v>44.883333333333375</v>
      </c>
      <c r="K35" s="10">
        <f t="shared" ca="1" si="9"/>
        <v>1.4666666666666828</v>
      </c>
      <c r="L35" s="18">
        <f t="shared" ca="1" si="2"/>
        <v>0</v>
      </c>
      <c r="M35" s="84">
        <f t="shared" ca="1" si="2"/>
        <v>1.4666666666666828</v>
      </c>
      <c r="N35" s="10">
        <f t="shared" ca="1" si="0"/>
        <v>0</v>
      </c>
      <c r="O35" s="10">
        <f t="shared" ca="1" si="1"/>
        <v>0</v>
      </c>
      <c r="T35" s="9" t="s">
        <v>150</v>
      </c>
      <c r="V35" s="11">
        <f ca="1">MAX(G6:G155)</f>
        <v>1.8833333333333613</v>
      </c>
      <c r="W35" s="11">
        <f ca="1">MAX(H6:H155)</f>
        <v>2.4166666666665915</v>
      </c>
      <c r="X35" s="11">
        <f ca="1">SUM(V35+W35)</f>
        <v>4.2999999999999527</v>
      </c>
      <c r="Y35" s="72" t="s">
        <v>151</v>
      </c>
    </row>
    <row r="36" spans="1:25" x14ac:dyDescent="0.25">
      <c r="A36" s="10">
        <v>1.6500000000000181</v>
      </c>
      <c r="B36" s="10">
        <f t="shared" si="11"/>
        <v>45.066666666666713</v>
      </c>
      <c r="C36" s="10">
        <f t="shared" ca="1" si="10"/>
        <v>0</v>
      </c>
      <c r="D36" s="10">
        <v>0.53333333333331012</v>
      </c>
      <c r="E36" s="10">
        <f t="shared" ca="1" si="3"/>
        <v>45.600000000000023</v>
      </c>
      <c r="F36" s="95" t="str">
        <f t="shared" ca="1" si="4"/>
        <v>S1</v>
      </c>
      <c r="G36" s="14">
        <f t="shared" ca="1" si="5"/>
        <v>0.53333333333331012</v>
      </c>
      <c r="H36" s="15" t="str">
        <f t="shared" ca="1" si="6"/>
        <v>IDLE</v>
      </c>
      <c r="I36" s="10">
        <f t="shared" ca="1" si="7"/>
        <v>45.600000000000023</v>
      </c>
      <c r="J36" s="10">
        <f t="shared" ca="1" si="8"/>
        <v>44.883333333333375</v>
      </c>
      <c r="K36" s="10">
        <f t="shared" ca="1" si="9"/>
        <v>0.53333333333331012</v>
      </c>
      <c r="L36" s="18">
        <f t="shared" ca="1" si="2"/>
        <v>0.53333333333331012</v>
      </c>
      <c r="M36" s="84">
        <f t="shared" ca="1" si="2"/>
        <v>0</v>
      </c>
      <c r="N36" s="10">
        <f t="shared" ref="N36:N67" ca="1" si="13">IF(AND(C36&gt;0,F36="S1"),C36,0)</f>
        <v>0</v>
      </c>
      <c r="O36" s="10">
        <f t="shared" ca="1" si="1"/>
        <v>0</v>
      </c>
      <c r="T36" s="9" t="s">
        <v>155</v>
      </c>
      <c r="V36" s="11">
        <f ca="1">V28/V30</f>
        <v>2.6568265682656826</v>
      </c>
      <c r="W36" s="11">
        <f ca="1">W28/W30</f>
        <v>2.5147770016120039</v>
      </c>
      <c r="X36" s="11">
        <f ca="1">SUM(V36+W36)</f>
        <v>5.1716035698776865</v>
      </c>
      <c r="Y36" s="9" t="s">
        <v>156</v>
      </c>
    </row>
    <row r="37" spans="1:25" x14ac:dyDescent="0.25">
      <c r="A37" s="10">
        <v>1.1666666666666359</v>
      </c>
      <c r="B37" s="10">
        <f t="shared" si="11"/>
        <v>46.233333333333348</v>
      </c>
      <c r="C37" s="10">
        <f t="shared" ca="1" si="10"/>
        <v>0</v>
      </c>
      <c r="D37" s="10">
        <v>0.41666666666667851</v>
      </c>
      <c r="E37" s="10">
        <f t="shared" ca="1" si="3"/>
        <v>46.650000000000027</v>
      </c>
      <c r="F37" s="95" t="str">
        <f t="shared" ca="1" si="4"/>
        <v>S2</v>
      </c>
      <c r="G37" s="14" t="str">
        <f t="shared" ca="1" si="5"/>
        <v>IDLE</v>
      </c>
      <c r="H37" s="15">
        <f t="shared" ca="1" si="6"/>
        <v>0.41666666666667851</v>
      </c>
      <c r="I37" s="10">
        <f t="shared" ca="1" si="7"/>
        <v>45.600000000000023</v>
      </c>
      <c r="J37" s="10">
        <f t="shared" ca="1" si="8"/>
        <v>46.650000000000027</v>
      </c>
      <c r="K37" s="10">
        <f t="shared" ca="1" si="9"/>
        <v>0.41666666666667851</v>
      </c>
      <c r="L37" s="18">
        <f t="shared" ca="1" si="2"/>
        <v>0</v>
      </c>
      <c r="M37" s="84">
        <f t="shared" ca="1" si="2"/>
        <v>0.41666666666667851</v>
      </c>
      <c r="N37" s="10">
        <f t="shared" ca="1" si="13"/>
        <v>0</v>
      </c>
      <c r="O37" s="10">
        <f t="shared" ca="1" si="1"/>
        <v>0</v>
      </c>
      <c r="T37" s="9" t="s">
        <v>157</v>
      </c>
      <c r="V37" s="106">
        <f ca="1">V30/V9</f>
        <v>0.22674661832380391</v>
      </c>
      <c r="W37" s="106">
        <f ca="1">W30/V9</f>
        <v>0.25951750104588223</v>
      </c>
      <c r="X37" s="106">
        <f ca="1">W37+V37</f>
        <v>0.48626411936968617</v>
      </c>
    </row>
    <row r="38" spans="1:25" x14ac:dyDescent="0.25">
      <c r="A38" s="10">
        <v>0.10000000000001563</v>
      </c>
      <c r="B38" s="10">
        <f t="shared" si="11"/>
        <v>46.333333333333364</v>
      </c>
      <c r="C38" s="10">
        <f t="shared" ca="1" si="10"/>
        <v>0</v>
      </c>
      <c r="D38" s="10">
        <v>0.66666666666671759</v>
      </c>
      <c r="E38" s="10">
        <f t="shared" ca="1" si="3"/>
        <v>47.000000000000085</v>
      </c>
      <c r="F38" s="95" t="str">
        <f t="shared" ca="1" si="4"/>
        <v>S1</v>
      </c>
      <c r="G38" s="14">
        <f t="shared" ca="1" si="5"/>
        <v>0.66666666666671759</v>
      </c>
      <c r="H38" s="15" t="str">
        <f t="shared" ca="1" si="6"/>
        <v>IDLE</v>
      </c>
      <c r="I38" s="10">
        <f t="shared" ca="1" si="7"/>
        <v>47.000000000000085</v>
      </c>
      <c r="J38" s="10">
        <f t="shared" ca="1" si="8"/>
        <v>46.650000000000027</v>
      </c>
      <c r="K38" s="10">
        <f t="shared" ca="1" si="9"/>
        <v>0.66666666666671759</v>
      </c>
      <c r="L38" s="18">
        <f t="shared" ref="L38:M69" ca="1" si="14">IF(G38="IDLE",0,G38)</f>
        <v>0.66666666666671759</v>
      </c>
      <c r="M38" s="84">
        <f t="shared" ca="1" si="14"/>
        <v>0</v>
      </c>
      <c r="N38" s="10">
        <f t="shared" ca="1" si="13"/>
        <v>0</v>
      </c>
      <c r="O38" s="10">
        <f t="shared" ca="1" si="1"/>
        <v>0</v>
      </c>
      <c r="T38" s="9" t="s">
        <v>159</v>
      </c>
    </row>
    <row r="39" spans="1:25" x14ac:dyDescent="0.25">
      <c r="A39" s="10">
        <v>1.1666666666666359</v>
      </c>
      <c r="B39" s="10">
        <f t="shared" si="11"/>
        <v>47.5</v>
      </c>
      <c r="C39" s="10">
        <f t="shared" ca="1" si="10"/>
        <v>0</v>
      </c>
      <c r="D39" s="10">
        <v>0.78333333333326927</v>
      </c>
      <c r="E39" s="10">
        <f t="shared" ca="1" si="3"/>
        <v>48.283333333333267</v>
      </c>
      <c r="F39" s="95" t="str">
        <f t="shared" ca="1" si="4"/>
        <v>S2</v>
      </c>
      <c r="G39" s="14" t="str">
        <f t="shared" ca="1" si="5"/>
        <v>IDLE</v>
      </c>
      <c r="H39" s="15">
        <f t="shared" ca="1" si="6"/>
        <v>0.78333333333326927</v>
      </c>
      <c r="I39" s="10">
        <f t="shared" ca="1" si="7"/>
        <v>47.000000000000085</v>
      </c>
      <c r="J39" s="10">
        <f t="shared" ca="1" si="8"/>
        <v>48.283333333333267</v>
      </c>
      <c r="K39" s="10">
        <f t="shared" ca="1" si="9"/>
        <v>0.78333333333326927</v>
      </c>
      <c r="L39" s="18">
        <f t="shared" ca="1" si="14"/>
        <v>0</v>
      </c>
      <c r="M39" s="84">
        <f t="shared" ca="1" si="14"/>
        <v>0.78333333333326927</v>
      </c>
      <c r="N39" s="10">
        <f t="shared" ca="1" si="13"/>
        <v>0</v>
      </c>
      <c r="O39" s="10">
        <f t="shared" ca="1" si="1"/>
        <v>0</v>
      </c>
      <c r="V39" s="52"/>
      <c r="W39" s="52"/>
    </row>
    <row r="40" spans="1:25" x14ac:dyDescent="0.25">
      <c r="A40" s="10">
        <v>3.3333333333311899E-2</v>
      </c>
      <c r="B40" s="10">
        <f t="shared" si="11"/>
        <v>47.53333333333331</v>
      </c>
      <c r="C40" s="10">
        <f t="shared" ca="1" si="10"/>
        <v>0</v>
      </c>
      <c r="D40" s="10">
        <v>0.7833333333333492</v>
      </c>
      <c r="E40" s="10">
        <f t="shared" ca="1" si="3"/>
        <v>48.316666666666663</v>
      </c>
      <c r="F40" s="95" t="str">
        <f t="shared" ca="1" si="4"/>
        <v>S1</v>
      </c>
      <c r="G40" s="14">
        <f t="shared" ca="1" si="5"/>
        <v>0.7833333333333492</v>
      </c>
      <c r="H40" s="15" t="str">
        <f t="shared" ca="1" si="6"/>
        <v>IDLE</v>
      </c>
      <c r="I40" s="10">
        <f t="shared" ca="1" si="7"/>
        <v>48.316666666666663</v>
      </c>
      <c r="J40" s="10">
        <f t="shared" ca="1" si="8"/>
        <v>48.283333333333267</v>
      </c>
      <c r="K40" s="10">
        <f t="shared" ca="1" si="9"/>
        <v>0.7833333333333492</v>
      </c>
      <c r="L40" s="18">
        <f t="shared" ca="1" si="14"/>
        <v>0.7833333333333492</v>
      </c>
      <c r="M40" s="84">
        <f t="shared" ca="1" si="14"/>
        <v>0</v>
      </c>
      <c r="N40" s="10">
        <f t="shared" ca="1" si="13"/>
        <v>0</v>
      </c>
      <c r="O40" s="10">
        <f t="shared" ca="1" si="1"/>
        <v>0</v>
      </c>
    </row>
    <row r="41" spans="1:25" x14ac:dyDescent="0.25">
      <c r="A41" s="10">
        <v>0.98333333333338047</v>
      </c>
      <c r="B41" s="10">
        <f t="shared" si="11"/>
        <v>48.516666666666694</v>
      </c>
      <c r="C41" s="10">
        <f t="shared" ca="1" si="10"/>
        <v>0</v>
      </c>
      <c r="D41" s="10">
        <v>8.3333333333319715E-2</v>
      </c>
      <c r="E41" s="10">
        <f t="shared" ca="1" si="3"/>
        <v>48.600000000000016</v>
      </c>
      <c r="F41" s="95" t="str">
        <f t="shared" ca="1" si="4"/>
        <v>S1</v>
      </c>
      <c r="G41" s="14">
        <f t="shared" ca="1" si="5"/>
        <v>8.3333333333319715E-2</v>
      </c>
      <c r="H41" s="15" t="str">
        <f t="shared" ca="1" si="6"/>
        <v>IDLE</v>
      </c>
      <c r="I41" s="10">
        <f t="shared" ca="1" si="7"/>
        <v>48.600000000000016</v>
      </c>
      <c r="J41" s="10">
        <f t="shared" ca="1" si="8"/>
        <v>48.283333333333267</v>
      </c>
      <c r="K41" s="10">
        <f t="shared" ca="1" si="9"/>
        <v>8.3333333333319715E-2</v>
      </c>
      <c r="L41" s="18">
        <f t="shared" ca="1" si="14"/>
        <v>8.3333333333319715E-2</v>
      </c>
      <c r="M41" s="84">
        <f t="shared" ca="1" si="14"/>
        <v>0</v>
      </c>
      <c r="N41" s="10">
        <f t="shared" ca="1" si="13"/>
        <v>0</v>
      </c>
      <c r="O41" s="10">
        <f t="shared" ca="1" si="1"/>
        <v>0</v>
      </c>
    </row>
    <row r="42" spans="1:25" x14ac:dyDescent="0.25">
      <c r="A42" s="10">
        <v>0</v>
      </c>
      <c r="B42" s="10">
        <f t="shared" si="11"/>
        <v>48.516666666666694</v>
      </c>
      <c r="C42" s="10">
        <f t="shared" ca="1" si="10"/>
        <v>0</v>
      </c>
      <c r="D42" s="10">
        <v>0.23333333333334316</v>
      </c>
      <c r="E42" s="10">
        <f t="shared" ca="1" si="3"/>
        <v>48.750000000000036</v>
      </c>
      <c r="F42" s="95" t="str">
        <f t="shared" ca="1" si="4"/>
        <v>S1</v>
      </c>
      <c r="G42" s="14">
        <f t="shared" ca="1" si="5"/>
        <v>0.23333333333334316</v>
      </c>
      <c r="H42" s="15" t="str">
        <f t="shared" ca="1" si="6"/>
        <v>IDLE</v>
      </c>
      <c r="I42" s="10">
        <f t="shared" ca="1" si="7"/>
        <v>48.750000000000036</v>
      </c>
      <c r="J42" s="10">
        <f t="shared" ca="1" si="8"/>
        <v>48.283333333333267</v>
      </c>
      <c r="K42" s="10">
        <f t="shared" ca="1" si="9"/>
        <v>0.23333333333334316</v>
      </c>
      <c r="L42" s="18">
        <f t="shared" ca="1" si="14"/>
        <v>0.23333333333334316</v>
      </c>
      <c r="M42" s="84">
        <f t="shared" ca="1" si="14"/>
        <v>0</v>
      </c>
      <c r="N42" s="10">
        <f t="shared" ca="1" si="13"/>
        <v>0</v>
      </c>
      <c r="O42" s="10">
        <f t="shared" ca="1" si="1"/>
        <v>0</v>
      </c>
    </row>
    <row r="43" spans="1:25" x14ac:dyDescent="0.25">
      <c r="A43" s="10">
        <v>0.81666666666658116</v>
      </c>
      <c r="B43" s="10">
        <f t="shared" si="11"/>
        <v>49.333333333333272</v>
      </c>
      <c r="C43" s="10">
        <f t="shared" ca="1" si="10"/>
        <v>0</v>
      </c>
      <c r="D43" s="10">
        <v>0.34999999999997478</v>
      </c>
      <c r="E43" s="10">
        <f t="shared" ca="1" si="3"/>
        <v>49.683333333333245</v>
      </c>
      <c r="F43" s="95" t="str">
        <f t="shared" ca="1" si="4"/>
        <v>S2</v>
      </c>
      <c r="G43" s="14" t="str">
        <f t="shared" ca="1" si="5"/>
        <v>IDLE</v>
      </c>
      <c r="H43" s="15">
        <f t="shared" ca="1" si="6"/>
        <v>0.34999999999997478</v>
      </c>
      <c r="I43" s="10">
        <f t="shared" ca="1" si="7"/>
        <v>48.750000000000036</v>
      </c>
      <c r="J43" s="10">
        <f t="shared" ca="1" si="8"/>
        <v>49.683333333333245</v>
      </c>
      <c r="K43" s="10">
        <f t="shared" ca="1" si="9"/>
        <v>0.34999999999997478</v>
      </c>
      <c r="L43" s="18">
        <f t="shared" ca="1" si="14"/>
        <v>0</v>
      </c>
      <c r="M43" s="84">
        <f t="shared" ca="1" si="14"/>
        <v>0.34999999999997478</v>
      </c>
      <c r="N43" s="10">
        <f t="shared" ca="1" si="13"/>
        <v>0</v>
      </c>
      <c r="O43" s="10">
        <f t="shared" ca="1" si="1"/>
        <v>0</v>
      </c>
    </row>
    <row r="44" spans="1:25" x14ac:dyDescent="0.25">
      <c r="A44" s="10">
        <v>1.0166666666666924</v>
      </c>
      <c r="B44" s="10">
        <f t="shared" si="11"/>
        <v>50.349999999999966</v>
      </c>
      <c r="C44" s="10">
        <f t="shared" ca="1" si="10"/>
        <v>0</v>
      </c>
      <c r="D44" s="10">
        <v>0.28333333333327104</v>
      </c>
      <c r="E44" s="10">
        <f t="shared" ca="1" si="3"/>
        <v>50.63333333333324</v>
      </c>
      <c r="F44" s="95" t="str">
        <f t="shared" ca="1" si="4"/>
        <v>S1</v>
      </c>
      <c r="G44" s="14">
        <f t="shared" ca="1" si="5"/>
        <v>0.28333333333327104</v>
      </c>
      <c r="H44" s="15" t="str">
        <f t="shared" ca="1" si="6"/>
        <v>IDLE</v>
      </c>
      <c r="I44" s="10">
        <f t="shared" ca="1" si="7"/>
        <v>50.63333333333324</v>
      </c>
      <c r="J44" s="10">
        <f t="shared" ca="1" si="8"/>
        <v>49.683333333333245</v>
      </c>
      <c r="K44" s="10">
        <f t="shared" ca="1" si="9"/>
        <v>0.28333333333327104</v>
      </c>
      <c r="L44" s="18">
        <f t="shared" ca="1" si="14"/>
        <v>0.28333333333327104</v>
      </c>
      <c r="M44" s="84">
        <f t="shared" ca="1" si="14"/>
        <v>0</v>
      </c>
      <c r="N44" s="10">
        <f t="shared" ca="1" si="13"/>
        <v>0</v>
      </c>
      <c r="O44" s="10">
        <f t="shared" ca="1" si="1"/>
        <v>0</v>
      </c>
    </row>
    <row r="45" spans="1:25" x14ac:dyDescent="0.25">
      <c r="A45" s="10">
        <v>3.3333333333311899E-2</v>
      </c>
      <c r="B45" s="10">
        <f t="shared" si="11"/>
        <v>50.383333333333276</v>
      </c>
      <c r="C45" s="10">
        <f t="shared" ca="1" si="10"/>
        <v>0</v>
      </c>
      <c r="D45" s="10">
        <v>0.40000000000006253</v>
      </c>
      <c r="E45" s="10">
        <f t="shared" ca="1" si="3"/>
        <v>50.783333333333339</v>
      </c>
      <c r="F45" s="95" t="str">
        <f t="shared" ca="1" si="4"/>
        <v>S2</v>
      </c>
      <c r="G45" s="14" t="str">
        <f t="shared" ca="1" si="5"/>
        <v>IDLE</v>
      </c>
      <c r="H45" s="15">
        <f t="shared" ca="1" si="6"/>
        <v>0.40000000000006253</v>
      </c>
      <c r="I45" s="10">
        <f t="shared" ca="1" si="7"/>
        <v>50.63333333333324</v>
      </c>
      <c r="J45" s="10">
        <f t="shared" ca="1" si="8"/>
        <v>50.783333333333339</v>
      </c>
      <c r="K45" s="10">
        <f t="shared" ca="1" si="9"/>
        <v>0.40000000000006253</v>
      </c>
      <c r="L45" s="18">
        <f t="shared" ca="1" si="14"/>
        <v>0</v>
      </c>
      <c r="M45" s="84">
        <f t="shared" ca="1" si="14"/>
        <v>0.40000000000006253</v>
      </c>
      <c r="N45" s="10">
        <f t="shared" ca="1" si="13"/>
        <v>0</v>
      </c>
      <c r="O45" s="10">
        <f t="shared" ca="1" si="1"/>
        <v>0</v>
      </c>
    </row>
    <row r="46" spans="1:25" x14ac:dyDescent="0.25">
      <c r="A46" s="10">
        <v>0.13333333333340747</v>
      </c>
      <c r="B46" s="10">
        <f t="shared" si="11"/>
        <v>50.51666666666668</v>
      </c>
      <c r="C46" s="10">
        <f t="shared" ca="1" si="10"/>
        <v>0.11666666666656056</v>
      </c>
      <c r="D46" s="10">
        <v>0.40000000000006253</v>
      </c>
      <c r="E46" s="10">
        <f t="shared" ca="1" si="3"/>
        <v>51.033333333333303</v>
      </c>
      <c r="F46" s="95" t="str">
        <f t="shared" ca="1" si="4"/>
        <v>S2</v>
      </c>
      <c r="G46" s="14" t="str">
        <f t="shared" ca="1" si="5"/>
        <v>IDLE</v>
      </c>
      <c r="H46" s="15">
        <f t="shared" ca="1" si="6"/>
        <v>0.40000000000006253</v>
      </c>
      <c r="I46" s="10">
        <f t="shared" ca="1" si="7"/>
        <v>50.63333333333324</v>
      </c>
      <c r="J46" s="10">
        <f t="shared" ca="1" si="8"/>
        <v>50.916666666666742</v>
      </c>
      <c r="K46" s="10">
        <f t="shared" ca="1" si="9"/>
        <v>0.51666666666662309</v>
      </c>
      <c r="L46" s="18">
        <f t="shared" ca="1" si="14"/>
        <v>0</v>
      </c>
      <c r="M46" s="84">
        <f t="shared" ca="1" si="14"/>
        <v>0.40000000000006253</v>
      </c>
      <c r="N46" s="10">
        <f t="shared" ca="1" si="13"/>
        <v>0</v>
      </c>
      <c r="O46" s="10">
        <f t="shared" ca="1" si="1"/>
        <v>0.11666666666656056</v>
      </c>
    </row>
    <row r="47" spans="1:25" x14ac:dyDescent="0.25">
      <c r="A47" s="10">
        <v>0.46666666666668633</v>
      </c>
      <c r="B47" s="10">
        <f t="shared" si="11"/>
        <v>50.983333333333363</v>
      </c>
      <c r="C47" s="10">
        <f t="shared" ca="1" si="10"/>
        <v>0</v>
      </c>
      <c r="D47" s="10">
        <v>6.6666666666703733E-2</v>
      </c>
      <c r="E47" s="10">
        <f t="shared" ca="1" si="3"/>
        <v>51.050000000000068</v>
      </c>
      <c r="F47" s="95" t="str">
        <f t="shared" ca="1" si="4"/>
        <v>S1</v>
      </c>
      <c r="G47" s="14">
        <f t="shared" ca="1" si="5"/>
        <v>6.6666666666703733E-2</v>
      </c>
      <c r="H47" s="15" t="str">
        <f t="shared" ca="1" si="6"/>
        <v>IDLE</v>
      </c>
      <c r="I47" s="10">
        <f t="shared" ca="1" si="7"/>
        <v>51.050000000000068</v>
      </c>
      <c r="J47" s="10">
        <f t="shared" ca="1" si="8"/>
        <v>50.916666666666742</v>
      </c>
      <c r="K47" s="10">
        <f t="shared" ca="1" si="9"/>
        <v>6.6666666666703733E-2</v>
      </c>
      <c r="L47" s="18">
        <f t="shared" ca="1" si="14"/>
        <v>6.6666666666703733E-2</v>
      </c>
      <c r="M47" s="84">
        <f t="shared" ca="1" si="14"/>
        <v>0</v>
      </c>
      <c r="N47" s="10">
        <f t="shared" ca="1" si="13"/>
        <v>0</v>
      </c>
      <c r="O47" s="10">
        <f t="shared" ca="1" si="1"/>
        <v>0</v>
      </c>
    </row>
    <row r="48" spans="1:25" x14ac:dyDescent="0.25">
      <c r="A48" s="10">
        <v>1.6666666666615981E-2</v>
      </c>
      <c r="B48" s="10">
        <f t="shared" si="11"/>
        <v>50.999999999999979</v>
      </c>
      <c r="C48" s="10">
        <f t="shared" ca="1" si="10"/>
        <v>0</v>
      </c>
      <c r="D48" s="10">
        <v>0.10000000000001563</v>
      </c>
      <c r="E48" s="10">
        <f t="shared" ca="1" si="3"/>
        <v>51.099999999999994</v>
      </c>
      <c r="F48" s="95" t="str">
        <f t="shared" ca="1" si="4"/>
        <v>S1</v>
      </c>
      <c r="G48" s="14">
        <f t="shared" ca="1" si="5"/>
        <v>0.10000000000001563</v>
      </c>
      <c r="H48" s="15" t="str">
        <f t="shared" ca="1" si="6"/>
        <v>IDLE</v>
      </c>
      <c r="I48" s="10">
        <f t="shared" ca="1" si="7"/>
        <v>51.099999999999994</v>
      </c>
      <c r="J48" s="10">
        <f t="shared" ca="1" si="8"/>
        <v>50.916666666666742</v>
      </c>
      <c r="K48" s="10">
        <f t="shared" ca="1" si="9"/>
        <v>0.10000000000001563</v>
      </c>
      <c r="L48" s="18">
        <f t="shared" ca="1" si="14"/>
        <v>0.10000000000001563</v>
      </c>
      <c r="M48" s="84">
        <f t="shared" ca="1" si="14"/>
        <v>0</v>
      </c>
      <c r="N48" s="10">
        <f t="shared" ca="1" si="13"/>
        <v>0</v>
      </c>
      <c r="O48" s="10">
        <f t="shared" ca="1" si="1"/>
        <v>0</v>
      </c>
    </row>
    <row r="49" spans="1:15" x14ac:dyDescent="0.25">
      <c r="A49" s="10">
        <v>1.0000000000000764</v>
      </c>
      <c r="B49" s="10">
        <f t="shared" si="11"/>
        <v>52.000000000000057</v>
      </c>
      <c r="C49" s="10">
        <f t="shared" ca="1" si="10"/>
        <v>0</v>
      </c>
      <c r="D49" s="10">
        <v>0.23333333333334316</v>
      </c>
      <c r="E49" s="10">
        <f t="shared" ca="1" si="3"/>
        <v>52.233333333333398</v>
      </c>
      <c r="F49" s="95" t="str">
        <f t="shared" ca="1" si="4"/>
        <v>S2</v>
      </c>
      <c r="G49" s="14" t="str">
        <f t="shared" ca="1" si="5"/>
        <v>IDLE</v>
      </c>
      <c r="H49" s="15">
        <f t="shared" ca="1" si="6"/>
        <v>0.23333333333334316</v>
      </c>
      <c r="I49" s="10">
        <f t="shared" ca="1" si="7"/>
        <v>51.099999999999994</v>
      </c>
      <c r="J49" s="10">
        <f t="shared" ca="1" si="8"/>
        <v>52.233333333333398</v>
      </c>
      <c r="K49" s="10">
        <f t="shared" ca="1" si="9"/>
        <v>0.23333333333334316</v>
      </c>
      <c r="L49" s="18">
        <f t="shared" ca="1" si="14"/>
        <v>0</v>
      </c>
      <c r="M49" s="84">
        <f t="shared" ca="1" si="14"/>
        <v>0.23333333333334316</v>
      </c>
      <c r="N49" s="10">
        <f t="shared" ca="1" si="13"/>
        <v>0</v>
      </c>
      <c r="O49" s="10">
        <f t="shared" ca="1" si="1"/>
        <v>0</v>
      </c>
    </row>
    <row r="50" spans="1:15" x14ac:dyDescent="0.25">
      <c r="A50" s="10">
        <v>3.36666666666666</v>
      </c>
      <c r="B50" s="10">
        <f t="shared" si="11"/>
        <v>55.366666666666717</v>
      </c>
      <c r="C50" s="10">
        <f t="shared" ca="1" si="10"/>
        <v>0</v>
      </c>
      <c r="D50" s="10">
        <v>0.58333333333339787</v>
      </c>
      <c r="E50" s="10">
        <f t="shared" ca="1" si="3"/>
        <v>55.950000000000117</v>
      </c>
      <c r="F50" s="95" t="str">
        <f t="shared" ca="1" si="4"/>
        <v>S2</v>
      </c>
      <c r="G50" s="14" t="str">
        <f t="shared" ca="1" si="5"/>
        <v>IDLE</v>
      </c>
      <c r="H50" s="15">
        <f t="shared" ca="1" si="6"/>
        <v>0.58333333333339787</v>
      </c>
      <c r="I50" s="10">
        <f t="shared" ca="1" si="7"/>
        <v>51.099999999999994</v>
      </c>
      <c r="J50" s="10">
        <f t="shared" ca="1" si="8"/>
        <v>55.950000000000117</v>
      </c>
      <c r="K50" s="10">
        <f t="shared" ca="1" si="9"/>
        <v>0.58333333333339787</v>
      </c>
      <c r="L50" s="18">
        <f t="shared" ca="1" si="14"/>
        <v>0</v>
      </c>
      <c r="M50" s="84">
        <f t="shared" ca="1" si="14"/>
        <v>0.58333333333339787</v>
      </c>
      <c r="N50" s="10">
        <f t="shared" ca="1" si="13"/>
        <v>0</v>
      </c>
      <c r="O50" s="10">
        <f t="shared" ca="1" si="1"/>
        <v>0</v>
      </c>
    </row>
    <row r="51" spans="1:15" x14ac:dyDescent="0.25">
      <c r="A51" s="10">
        <v>0.18333333333333535</v>
      </c>
      <c r="B51" s="10">
        <f t="shared" si="11"/>
        <v>55.550000000000054</v>
      </c>
      <c r="C51" s="10">
        <f t="shared" ca="1" si="10"/>
        <v>0</v>
      </c>
      <c r="D51" s="10">
        <v>0.28333333333335098</v>
      </c>
      <c r="E51" s="10">
        <f t="shared" ca="1" si="3"/>
        <v>55.833333333333407</v>
      </c>
      <c r="F51" s="95" t="str">
        <f t="shared" ca="1" si="4"/>
        <v>S1</v>
      </c>
      <c r="G51" s="14">
        <f t="shared" ca="1" si="5"/>
        <v>0.28333333333335098</v>
      </c>
      <c r="H51" s="15" t="str">
        <f t="shared" ca="1" si="6"/>
        <v>IDLE</v>
      </c>
      <c r="I51" s="10">
        <f t="shared" ca="1" si="7"/>
        <v>55.833333333333407</v>
      </c>
      <c r="J51" s="10">
        <f t="shared" ca="1" si="8"/>
        <v>55.950000000000117</v>
      </c>
      <c r="K51" s="10">
        <f t="shared" ca="1" si="9"/>
        <v>0.28333333333335098</v>
      </c>
      <c r="L51" s="18">
        <f t="shared" ca="1" si="14"/>
        <v>0.28333333333335098</v>
      </c>
      <c r="M51" s="84">
        <f t="shared" ca="1" si="14"/>
        <v>0</v>
      </c>
      <c r="N51" s="10">
        <f t="shared" ca="1" si="13"/>
        <v>0</v>
      </c>
      <c r="O51" s="10">
        <f t="shared" ca="1" si="1"/>
        <v>0</v>
      </c>
    </row>
    <row r="52" spans="1:15" x14ac:dyDescent="0.25">
      <c r="A52" s="10">
        <v>0.44999999999999041</v>
      </c>
      <c r="B52" s="10">
        <f t="shared" si="11"/>
        <v>56.000000000000043</v>
      </c>
      <c r="C52" s="10">
        <f t="shared" ca="1" si="10"/>
        <v>0</v>
      </c>
      <c r="D52" s="10">
        <v>0.11666666666671155</v>
      </c>
      <c r="E52" s="10">
        <f t="shared" ca="1" si="3"/>
        <v>56.116666666666752</v>
      </c>
      <c r="F52" s="95" t="str">
        <f t="shared" ca="1" si="4"/>
        <v>S1</v>
      </c>
      <c r="G52" s="14">
        <f t="shared" ca="1" si="5"/>
        <v>0.11666666666671155</v>
      </c>
      <c r="H52" s="15" t="str">
        <f t="shared" ca="1" si="6"/>
        <v>IDLE</v>
      </c>
      <c r="I52" s="10">
        <f t="shared" ca="1" si="7"/>
        <v>56.116666666666752</v>
      </c>
      <c r="J52" s="10">
        <f t="shared" ca="1" si="8"/>
        <v>55.950000000000117</v>
      </c>
      <c r="K52" s="10">
        <f t="shared" ca="1" si="9"/>
        <v>0.11666666666671155</v>
      </c>
      <c r="L52" s="18">
        <f t="shared" ca="1" si="14"/>
        <v>0.11666666666671155</v>
      </c>
      <c r="M52" s="84">
        <f t="shared" ca="1" si="14"/>
        <v>0</v>
      </c>
      <c r="N52" s="10">
        <f t="shared" ca="1" si="13"/>
        <v>0</v>
      </c>
      <c r="O52" s="10">
        <f t="shared" ca="1" si="1"/>
        <v>0</v>
      </c>
    </row>
    <row r="53" spans="1:15" x14ac:dyDescent="0.25">
      <c r="A53" s="10">
        <v>8.3333333333319715E-2</v>
      </c>
      <c r="B53" s="10">
        <f t="shared" si="11"/>
        <v>56.083333333333364</v>
      </c>
      <c r="C53" s="10">
        <f t="shared" ca="1" si="10"/>
        <v>0</v>
      </c>
      <c r="D53" s="10">
        <v>0.53333333333331012</v>
      </c>
      <c r="E53" s="10">
        <f t="shared" ca="1" si="3"/>
        <v>56.616666666666674</v>
      </c>
      <c r="F53" s="95" t="str">
        <f t="shared" ca="1" si="4"/>
        <v>S2</v>
      </c>
      <c r="G53" s="14" t="str">
        <f t="shared" ca="1" si="5"/>
        <v>IDLE</v>
      </c>
      <c r="H53" s="15">
        <f t="shared" ca="1" si="6"/>
        <v>0.53333333333331012</v>
      </c>
      <c r="I53" s="10">
        <f t="shared" ca="1" si="7"/>
        <v>56.116666666666752</v>
      </c>
      <c r="J53" s="10">
        <f t="shared" ca="1" si="8"/>
        <v>56.616666666666674</v>
      </c>
      <c r="K53" s="10">
        <f t="shared" ca="1" si="9"/>
        <v>0.53333333333331012</v>
      </c>
      <c r="L53" s="18">
        <f t="shared" ca="1" si="14"/>
        <v>0</v>
      </c>
      <c r="M53" s="84">
        <f t="shared" ca="1" si="14"/>
        <v>0.53333333333331012</v>
      </c>
      <c r="N53" s="10">
        <f t="shared" ca="1" si="13"/>
        <v>0</v>
      </c>
      <c r="O53" s="10">
        <f t="shared" ca="1" si="1"/>
        <v>0</v>
      </c>
    </row>
    <row r="54" spans="1:15" x14ac:dyDescent="0.25">
      <c r="A54" s="10">
        <v>2.249999999999952</v>
      </c>
      <c r="B54" s="10">
        <f t="shared" si="11"/>
        <v>58.333333333333314</v>
      </c>
      <c r="C54" s="10">
        <f t="shared" ca="1" si="10"/>
        <v>0</v>
      </c>
      <c r="D54" s="10">
        <v>0.41666666666667851</v>
      </c>
      <c r="E54" s="10">
        <f t="shared" ca="1" si="3"/>
        <v>58.749999999999993</v>
      </c>
      <c r="F54" s="95" t="str">
        <f t="shared" ca="1" si="4"/>
        <v>S1</v>
      </c>
      <c r="G54" s="14">
        <f t="shared" ca="1" si="5"/>
        <v>0.41666666666667851</v>
      </c>
      <c r="H54" s="15" t="str">
        <f t="shared" ca="1" si="6"/>
        <v>IDLE</v>
      </c>
      <c r="I54" s="10">
        <f t="shared" ca="1" si="7"/>
        <v>58.749999999999993</v>
      </c>
      <c r="J54" s="10">
        <f t="shared" ca="1" si="8"/>
        <v>56.616666666666674</v>
      </c>
      <c r="K54" s="10">
        <f t="shared" ca="1" si="9"/>
        <v>0.41666666666667851</v>
      </c>
      <c r="L54" s="18">
        <f t="shared" ca="1" si="14"/>
        <v>0.41666666666667851</v>
      </c>
      <c r="M54" s="84">
        <f t="shared" ca="1" si="14"/>
        <v>0</v>
      </c>
      <c r="N54" s="10">
        <f t="shared" ca="1" si="13"/>
        <v>0</v>
      </c>
      <c r="O54" s="10">
        <f t="shared" ca="1" si="1"/>
        <v>0</v>
      </c>
    </row>
    <row r="55" spans="1:15" x14ac:dyDescent="0.25">
      <c r="A55" s="10">
        <v>1.6666666666695917E-2</v>
      </c>
      <c r="B55" s="10">
        <f t="shared" si="11"/>
        <v>58.350000000000009</v>
      </c>
      <c r="C55" s="10">
        <f t="shared" ca="1" si="10"/>
        <v>0</v>
      </c>
      <c r="D55" s="10">
        <v>0.14999999999994351</v>
      </c>
      <c r="E55" s="10">
        <f t="shared" ca="1" si="3"/>
        <v>58.49999999999995</v>
      </c>
      <c r="F55" s="95" t="str">
        <f t="shared" ca="1" si="4"/>
        <v>S2</v>
      </c>
      <c r="G55" s="14" t="str">
        <f t="shared" ca="1" si="5"/>
        <v>IDLE</v>
      </c>
      <c r="H55" s="15">
        <f t="shared" ca="1" si="6"/>
        <v>0.14999999999994351</v>
      </c>
      <c r="I55" s="10">
        <f t="shared" ca="1" si="7"/>
        <v>58.749999999999993</v>
      </c>
      <c r="J55" s="10">
        <f t="shared" ca="1" si="8"/>
        <v>58.49999999999995</v>
      </c>
      <c r="K55" s="10">
        <f t="shared" ca="1" si="9"/>
        <v>0.14999999999994351</v>
      </c>
      <c r="L55" s="18">
        <f t="shared" ca="1" si="14"/>
        <v>0</v>
      </c>
      <c r="M55" s="84">
        <f t="shared" ca="1" si="14"/>
        <v>0.14999999999994351</v>
      </c>
      <c r="N55" s="10">
        <f t="shared" ca="1" si="13"/>
        <v>0</v>
      </c>
      <c r="O55" s="10">
        <f t="shared" ca="1" si="1"/>
        <v>0</v>
      </c>
    </row>
    <row r="56" spans="1:15" x14ac:dyDescent="0.25">
      <c r="A56" s="10">
        <v>0.99999999999999645</v>
      </c>
      <c r="B56" s="10">
        <f t="shared" si="11"/>
        <v>59.350000000000009</v>
      </c>
      <c r="C56" s="10">
        <f t="shared" ca="1" si="10"/>
        <v>0</v>
      </c>
      <c r="D56" s="10">
        <v>0.29999999999996696</v>
      </c>
      <c r="E56" s="10">
        <f t="shared" ca="1" si="3"/>
        <v>59.649999999999977</v>
      </c>
      <c r="F56" s="95" t="str">
        <f t="shared" ca="1" si="4"/>
        <v>S2</v>
      </c>
      <c r="G56" s="14" t="str">
        <f t="shared" ca="1" si="5"/>
        <v>IDLE</v>
      </c>
      <c r="H56" s="15">
        <f t="shared" ca="1" si="6"/>
        <v>0.29999999999996696</v>
      </c>
      <c r="I56" s="10">
        <f t="shared" ca="1" si="7"/>
        <v>58.749999999999993</v>
      </c>
      <c r="J56" s="10">
        <f t="shared" ca="1" si="8"/>
        <v>59.649999999999977</v>
      </c>
      <c r="K56" s="10">
        <f t="shared" ca="1" si="9"/>
        <v>0.29999999999996696</v>
      </c>
      <c r="L56" s="18">
        <f t="shared" ca="1" si="14"/>
        <v>0</v>
      </c>
      <c r="M56" s="84">
        <f t="shared" ca="1" si="14"/>
        <v>0.29999999999996696</v>
      </c>
      <c r="N56" s="10">
        <f t="shared" ca="1" si="13"/>
        <v>0</v>
      </c>
      <c r="O56" s="10">
        <f t="shared" ca="1" si="1"/>
        <v>0</v>
      </c>
    </row>
    <row r="57" spans="1:15" x14ac:dyDescent="0.25">
      <c r="A57" s="10">
        <v>5.0000000000007816E-2</v>
      </c>
      <c r="B57" s="10">
        <f t="shared" si="11"/>
        <v>59.40000000000002</v>
      </c>
      <c r="C57" s="10">
        <f t="shared" ca="1" si="10"/>
        <v>0</v>
      </c>
      <c r="D57" s="10">
        <v>0.18333333333333535</v>
      </c>
      <c r="E57" s="10">
        <f t="shared" ca="1" si="3"/>
        <v>59.583333333333357</v>
      </c>
      <c r="F57" s="95" t="str">
        <f t="shared" ca="1" si="4"/>
        <v>S1</v>
      </c>
      <c r="G57" s="14">
        <f t="shared" ca="1" si="5"/>
        <v>0.18333333333333535</v>
      </c>
      <c r="H57" s="15" t="str">
        <f t="shared" ca="1" si="6"/>
        <v>IDLE</v>
      </c>
      <c r="I57" s="10">
        <f t="shared" ca="1" si="7"/>
        <v>59.583333333333357</v>
      </c>
      <c r="J57" s="10">
        <f t="shared" ca="1" si="8"/>
        <v>59.649999999999977</v>
      </c>
      <c r="K57" s="10">
        <f t="shared" ca="1" si="9"/>
        <v>0.18333333333333535</v>
      </c>
      <c r="L57" s="18">
        <f t="shared" ca="1" si="14"/>
        <v>0.18333333333333535</v>
      </c>
      <c r="M57" s="84">
        <f t="shared" ca="1" si="14"/>
        <v>0</v>
      </c>
      <c r="N57" s="10">
        <f t="shared" ca="1" si="13"/>
        <v>0</v>
      </c>
      <c r="O57" s="10">
        <f t="shared" ca="1" si="1"/>
        <v>0</v>
      </c>
    </row>
    <row r="58" spans="1:15" x14ac:dyDescent="0.25">
      <c r="A58" s="10">
        <v>0.11666666666663161</v>
      </c>
      <c r="B58" s="10">
        <f t="shared" si="11"/>
        <v>59.516666666666652</v>
      </c>
      <c r="C58" s="10">
        <f t="shared" ca="1" si="10"/>
        <v>0</v>
      </c>
      <c r="D58" s="10">
        <v>0.28333333333343091</v>
      </c>
      <c r="E58" s="10">
        <f t="shared" ca="1" si="3"/>
        <v>59.800000000000082</v>
      </c>
      <c r="F58" s="95" t="str">
        <f t="shared" ca="1" si="4"/>
        <v>S2</v>
      </c>
      <c r="G58" s="14" t="str">
        <f t="shared" ca="1" si="5"/>
        <v>IDLE</v>
      </c>
      <c r="H58" s="15">
        <f t="shared" ca="1" si="6"/>
        <v>0.28333333333343091</v>
      </c>
      <c r="I58" s="10">
        <f t="shared" ca="1" si="7"/>
        <v>59.583333333333357</v>
      </c>
      <c r="J58" s="10">
        <f t="shared" ca="1" si="8"/>
        <v>59.800000000000082</v>
      </c>
      <c r="K58" s="10">
        <f t="shared" ca="1" si="9"/>
        <v>0.28333333333343091</v>
      </c>
      <c r="L58" s="18">
        <f t="shared" ca="1" si="14"/>
        <v>0</v>
      </c>
      <c r="M58" s="84">
        <f t="shared" ca="1" si="14"/>
        <v>0.28333333333343091</v>
      </c>
      <c r="N58" s="10">
        <f t="shared" ca="1" si="13"/>
        <v>0</v>
      </c>
      <c r="O58" s="10">
        <f t="shared" ca="1" si="1"/>
        <v>0</v>
      </c>
    </row>
    <row r="59" spans="1:15" x14ac:dyDescent="0.25">
      <c r="A59" s="10">
        <v>0.48333333333338224</v>
      </c>
      <c r="B59" s="10">
        <f t="shared" si="11"/>
        <v>60.000000000000036</v>
      </c>
      <c r="C59" s="10">
        <f t="shared" ca="1" si="10"/>
        <v>0</v>
      </c>
      <c r="D59" s="10">
        <v>0.13333333333324759</v>
      </c>
      <c r="E59" s="10">
        <f t="shared" ca="1" si="3"/>
        <v>60.133333333333283</v>
      </c>
      <c r="F59" s="95" t="str">
        <f t="shared" ca="1" si="4"/>
        <v>S2</v>
      </c>
      <c r="G59" s="14" t="str">
        <f t="shared" ca="1" si="5"/>
        <v>IDLE</v>
      </c>
      <c r="H59" s="15">
        <f t="shared" ca="1" si="6"/>
        <v>0.13333333333324759</v>
      </c>
      <c r="I59" s="10">
        <f t="shared" ca="1" si="7"/>
        <v>59.583333333333357</v>
      </c>
      <c r="J59" s="10">
        <f t="shared" ca="1" si="8"/>
        <v>60.133333333333283</v>
      </c>
      <c r="K59" s="10">
        <f t="shared" ca="1" si="9"/>
        <v>0.13333333333324759</v>
      </c>
      <c r="L59" s="18">
        <f t="shared" ca="1" si="14"/>
        <v>0</v>
      </c>
      <c r="M59" s="84">
        <f t="shared" ca="1" si="14"/>
        <v>0.13333333333324759</v>
      </c>
      <c r="N59" s="10">
        <f t="shared" ca="1" si="13"/>
        <v>0</v>
      </c>
      <c r="O59" s="10">
        <f t="shared" ca="1" si="1"/>
        <v>0</v>
      </c>
    </row>
    <row r="60" spans="1:15" x14ac:dyDescent="0.25">
      <c r="A60" s="10">
        <v>0.21666666666664725</v>
      </c>
      <c r="B60" s="10">
        <f t="shared" si="11"/>
        <v>60.216666666666683</v>
      </c>
      <c r="C60" s="10">
        <f t="shared" ca="1" si="10"/>
        <v>0</v>
      </c>
      <c r="D60" s="10">
        <v>0.20000000000003126</v>
      </c>
      <c r="E60" s="10">
        <f t="shared" ca="1" si="3"/>
        <v>60.416666666666714</v>
      </c>
      <c r="F60" s="95" t="str">
        <f t="shared" ca="1" si="4"/>
        <v>S1</v>
      </c>
      <c r="G60" s="14">
        <f t="shared" ca="1" si="5"/>
        <v>0.20000000000003126</v>
      </c>
      <c r="H60" s="15" t="str">
        <f t="shared" ca="1" si="6"/>
        <v>IDLE</v>
      </c>
      <c r="I60" s="10">
        <f t="shared" ca="1" si="7"/>
        <v>60.416666666666714</v>
      </c>
      <c r="J60" s="10">
        <f t="shared" ca="1" si="8"/>
        <v>60.133333333333283</v>
      </c>
      <c r="K60" s="10">
        <f t="shared" ca="1" si="9"/>
        <v>0.20000000000003126</v>
      </c>
      <c r="L60" s="18">
        <f t="shared" ca="1" si="14"/>
        <v>0.20000000000003126</v>
      </c>
      <c r="M60" s="84">
        <f t="shared" ca="1" si="14"/>
        <v>0</v>
      </c>
      <c r="N60" s="10">
        <f t="shared" ca="1" si="13"/>
        <v>0</v>
      </c>
      <c r="O60" s="10">
        <f t="shared" ca="1" si="1"/>
        <v>0</v>
      </c>
    </row>
    <row r="61" spans="1:15" x14ac:dyDescent="0.25">
      <c r="A61" s="10">
        <v>8.3333333333319715E-2</v>
      </c>
      <c r="B61" s="10">
        <f t="shared" si="11"/>
        <v>60.300000000000004</v>
      </c>
      <c r="C61" s="10">
        <f t="shared" ca="1" si="10"/>
        <v>0</v>
      </c>
      <c r="D61" s="10">
        <v>0.13333333333340747</v>
      </c>
      <c r="E61" s="10">
        <f t="shared" ca="1" si="3"/>
        <v>60.433333333333408</v>
      </c>
      <c r="F61" s="95" t="str">
        <f t="shared" ca="1" si="4"/>
        <v>S2</v>
      </c>
      <c r="G61" s="14" t="str">
        <f t="shared" ca="1" si="5"/>
        <v>IDLE</v>
      </c>
      <c r="H61" s="15">
        <f t="shared" ca="1" si="6"/>
        <v>0.13333333333340747</v>
      </c>
      <c r="I61" s="10">
        <f t="shared" ca="1" si="7"/>
        <v>60.416666666666714</v>
      </c>
      <c r="J61" s="10">
        <f t="shared" ca="1" si="8"/>
        <v>60.433333333333408</v>
      </c>
      <c r="K61" s="10">
        <f t="shared" ca="1" si="9"/>
        <v>0.13333333333340747</v>
      </c>
      <c r="L61" s="18">
        <f t="shared" ca="1" si="14"/>
        <v>0</v>
      </c>
      <c r="M61" s="84">
        <f t="shared" ca="1" si="14"/>
        <v>0.13333333333340747</v>
      </c>
      <c r="N61" s="10">
        <f t="shared" ca="1" si="13"/>
        <v>0</v>
      </c>
      <c r="O61" s="10">
        <f t="shared" ca="1" si="1"/>
        <v>0</v>
      </c>
    </row>
    <row r="62" spans="1:15" x14ac:dyDescent="0.25">
      <c r="A62" s="10">
        <v>3.3333333333311899E-2</v>
      </c>
      <c r="B62" s="10">
        <f t="shared" si="11"/>
        <v>60.333333333333314</v>
      </c>
      <c r="C62" s="10">
        <f t="shared" ca="1" si="10"/>
        <v>8.3333333333399651E-2</v>
      </c>
      <c r="D62" s="10">
        <v>3.3333333333311899E-2</v>
      </c>
      <c r="E62" s="10">
        <f t="shared" ca="1" si="3"/>
        <v>60.450000000000024</v>
      </c>
      <c r="F62" s="95" t="str">
        <f t="shared" ca="1" si="4"/>
        <v>S1</v>
      </c>
      <c r="G62" s="14">
        <f t="shared" ca="1" si="5"/>
        <v>3.3333333333311899E-2</v>
      </c>
      <c r="H62" s="15" t="str">
        <f t="shared" ca="1" si="6"/>
        <v>IDLE</v>
      </c>
      <c r="I62" s="10">
        <f t="shared" ca="1" si="7"/>
        <v>60.366666666666625</v>
      </c>
      <c r="J62" s="10">
        <f t="shared" ca="1" si="8"/>
        <v>60.433333333333408</v>
      </c>
      <c r="K62" s="10">
        <f t="shared" ca="1" si="9"/>
        <v>0.11666666666671155</v>
      </c>
      <c r="L62" s="18">
        <f t="shared" ca="1" si="14"/>
        <v>3.3333333333311899E-2</v>
      </c>
      <c r="M62" s="84">
        <f t="shared" ca="1" si="14"/>
        <v>0</v>
      </c>
      <c r="N62" s="10">
        <f t="shared" ca="1" si="13"/>
        <v>8.3333333333399651E-2</v>
      </c>
      <c r="O62" s="10">
        <f t="shared" ca="1" si="1"/>
        <v>0</v>
      </c>
    </row>
    <row r="63" spans="1:15" x14ac:dyDescent="0.25">
      <c r="A63" s="10">
        <v>5.0000000000087752E-2</v>
      </c>
      <c r="B63" s="10">
        <f t="shared" si="11"/>
        <v>60.383333333333404</v>
      </c>
      <c r="C63" s="10">
        <f t="shared" ca="1" si="10"/>
        <v>0</v>
      </c>
      <c r="D63" s="10">
        <v>0.20000000000003126</v>
      </c>
      <c r="E63" s="10">
        <f t="shared" ca="1" si="3"/>
        <v>60.583333333333435</v>
      </c>
      <c r="F63" s="95" t="str">
        <f t="shared" ca="1" si="4"/>
        <v>S1</v>
      </c>
      <c r="G63" s="14">
        <f t="shared" ca="1" si="5"/>
        <v>0.20000000000003126</v>
      </c>
      <c r="H63" s="15" t="str">
        <f t="shared" ca="1" si="6"/>
        <v>IDLE</v>
      </c>
      <c r="I63" s="10">
        <f t="shared" ca="1" si="7"/>
        <v>60.583333333333435</v>
      </c>
      <c r="J63" s="10">
        <f t="shared" ca="1" si="8"/>
        <v>60.433333333333408</v>
      </c>
      <c r="K63" s="10">
        <f t="shared" ca="1" si="9"/>
        <v>0.20000000000003126</v>
      </c>
      <c r="L63" s="18">
        <f t="shared" ca="1" si="14"/>
        <v>0.20000000000003126</v>
      </c>
      <c r="M63" s="84">
        <f t="shared" ca="1" si="14"/>
        <v>0</v>
      </c>
      <c r="N63" s="10">
        <f t="shared" ca="1" si="13"/>
        <v>0</v>
      </c>
      <c r="O63" s="10">
        <f t="shared" ca="1" si="1"/>
        <v>0</v>
      </c>
    </row>
    <row r="64" spans="1:15" x14ac:dyDescent="0.25">
      <c r="A64" s="10">
        <v>0.10000000000001563</v>
      </c>
      <c r="B64" s="10">
        <f t="shared" si="11"/>
        <v>60.48333333333342</v>
      </c>
      <c r="C64" s="10">
        <f t="shared" ca="1" si="10"/>
        <v>0</v>
      </c>
      <c r="D64" s="10">
        <v>0.18333333333341528</v>
      </c>
      <c r="E64" s="10">
        <f t="shared" ca="1" si="3"/>
        <v>60.666666666666835</v>
      </c>
      <c r="F64" s="95" t="str">
        <f t="shared" ca="1" si="4"/>
        <v>S1</v>
      </c>
      <c r="G64" s="14">
        <f t="shared" ca="1" si="5"/>
        <v>0.18333333333341528</v>
      </c>
      <c r="H64" s="15" t="str">
        <f t="shared" ca="1" si="6"/>
        <v>IDLE</v>
      </c>
      <c r="I64" s="10">
        <f t="shared" ca="1" si="7"/>
        <v>60.666666666666835</v>
      </c>
      <c r="J64" s="10">
        <f t="shared" ca="1" si="8"/>
        <v>60.433333333333408</v>
      </c>
      <c r="K64" s="10">
        <f t="shared" ca="1" si="9"/>
        <v>0.18333333333341528</v>
      </c>
      <c r="L64" s="18">
        <f t="shared" ca="1" si="14"/>
        <v>0.18333333333341528</v>
      </c>
      <c r="M64" s="84">
        <f t="shared" ca="1" si="14"/>
        <v>0</v>
      </c>
      <c r="N64" s="10">
        <f t="shared" ca="1" si="13"/>
        <v>0</v>
      </c>
      <c r="O64" s="10">
        <f t="shared" ca="1" si="1"/>
        <v>0</v>
      </c>
    </row>
    <row r="65" spans="1:15" x14ac:dyDescent="0.25">
      <c r="A65" s="10">
        <v>8.3333333333239779E-2</v>
      </c>
      <c r="B65" s="10">
        <f t="shared" si="11"/>
        <v>60.566666666666663</v>
      </c>
      <c r="C65" s="10">
        <f t="shared" ca="1" si="10"/>
        <v>0</v>
      </c>
      <c r="D65" s="10">
        <v>0.13333333333340747</v>
      </c>
      <c r="E65" s="10">
        <f t="shared" ca="1" si="3"/>
        <v>60.700000000000074</v>
      </c>
      <c r="F65" s="95" t="str">
        <f t="shared" ca="1" si="4"/>
        <v>S2</v>
      </c>
      <c r="G65" s="14" t="str">
        <f t="shared" ca="1" si="5"/>
        <v>IDLE</v>
      </c>
      <c r="H65" s="15">
        <f t="shared" ca="1" si="6"/>
        <v>0.13333333333340747</v>
      </c>
      <c r="I65" s="10">
        <f t="shared" ca="1" si="7"/>
        <v>60.666666666666835</v>
      </c>
      <c r="J65" s="10">
        <f t="shared" ca="1" si="8"/>
        <v>60.700000000000074</v>
      </c>
      <c r="K65" s="10">
        <f t="shared" ca="1" si="9"/>
        <v>0.13333333333340747</v>
      </c>
      <c r="L65" s="18">
        <f t="shared" ca="1" si="14"/>
        <v>0</v>
      </c>
      <c r="M65" s="84">
        <f t="shared" ca="1" si="14"/>
        <v>0.13333333333340747</v>
      </c>
      <c r="N65" s="10">
        <f t="shared" ca="1" si="13"/>
        <v>0</v>
      </c>
      <c r="O65" s="10">
        <f t="shared" ca="1" si="1"/>
        <v>0</v>
      </c>
    </row>
    <row r="66" spans="1:15" x14ac:dyDescent="0.25">
      <c r="A66" s="10">
        <v>0.10000000000001563</v>
      </c>
      <c r="B66" s="10">
        <f t="shared" si="11"/>
        <v>60.666666666666679</v>
      </c>
      <c r="C66" s="10">
        <f t="shared" ca="1" si="10"/>
        <v>1.5631940186722204E-13</v>
      </c>
      <c r="D66" s="10">
        <v>0.15000000000010338</v>
      </c>
      <c r="E66" s="10">
        <f t="shared" ca="1" si="3"/>
        <v>60.81666666666694</v>
      </c>
      <c r="F66" s="95" t="str">
        <f t="shared" ca="1" si="4"/>
        <v>S2</v>
      </c>
      <c r="G66" s="14" t="str">
        <f t="shared" ca="1" si="5"/>
        <v>IDLE</v>
      </c>
      <c r="H66" s="15">
        <f t="shared" ca="1" si="6"/>
        <v>0.15000000000010338</v>
      </c>
      <c r="I66" s="10">
        <f t="shared" ca="1" si="7"/>
        <v>60.666666666666835</v>
      </c>
      <c r="J66" s="10">
        <f t="shared" ca="1" si="8"/>
        <v>60.816666666666784</v>
      </c>
      <c r="K66" s="10">
        <f t="shared" ca="1" si="9"/>
        <v>0.1500000000002597</v>
      </c>
      <c r="L66" s="18">
        <f t="shared" ca="1" si="14"/>
        <v>0</v>
      </c>
      <c r="M66" s="84">
        <f t="shared" ca="1" si="14"/>
        <v>0.15000000000010338</v>
      </c>
      <c r="N66" s="10">
        <f t="shared" ca="1" si="13"/>
        <v>0</v>
      </c>
      <c r="O66" s="10">
        <f t="shared" ca="1" si="1"/>
        <v>1.5631940186722204E-13</v>
      </c>
    </row>
    <row r="67" spans="1:15" x14ac:dyDescent="0.25">
      <c r="A67" s="10">
        <v>1.6666666666615981E-2</v>
      </c>
      <c r="B67" s="10">
        <f t="shared" si="11"/>
        <v>60.683333333333294</v>
      </c>
      <c r="C67" s="10">
        <f t="shared" ca="1" si="10"/>
        <v>0</v>
      </c>
      <c r="D67" s="10">
        <v>6.6666666666703733E-2</v>
      </c>
      <c r="E67" s="10">
        <f t="shared" ca="1" si="3"/>
        <v>60.75</v>
      </c>
      <c r="F67" s="95" t="str">
        <f t="shared" ca="1" si="4"/>
        <v>S1</v>
      </c>
      <c r="G67" s="14">
        <f t="shared" ca="1" si="5"/>
        <v>6.6666666666703733E-2</v>
      </c>
      <c r="H67" s="15" t="str">
        <f t="shared" ca="1" si="6"/>
        <v>IDLE</v>
      </c>
      <c r="I67" s="10">
        <f t="shared" ca="1" si="7"/>
        <v>60.75</v>
      </c>
      <c r="J67" s="10">
        <f t="shared" ca="1" si="8"/>
        <v>60.816666666666784</v>
      </c>
      <c r="K67" s="10">
        <f t="shared" ca="1" si="9"/>
        <v>6.6666666666703733E-2</v>
      </c>
      <c r="L67" s="18">
        <f t="shared" ca="1" si="14"/>
        <v>6.6666666666703733E-2</v>
      </c>
      <c r="M67" s="84">
        <f t="shared" ca="1" si="14"/>
        <v>0</v>
      </c>
      <c r="N67" s="10">
        <f t="shared" ca="1" si="13"/>
        <v>0</v>
      </c>
      <c r="O67" s="10">
        <f t="shared" ca="1" si="1"/>
        <v>0</v>
      </c>
    </row>
    <row r="68" spans="1:15" x14ac:dyDescent="0.25">
      <c r="A68" s="10">
        <v>6.6666666666703733E-2</v>
      </c>
      <c r="B68" s="10">
        <f t="shared" si="11"/>
        <v>60.75</v>
      </c>
      <c r="C68" s="10">
        <f t="shared" ca="1" si="10"/>
        <v>0</v>
      </c>
      <c r="D68" s="10">
        <v>0.28333333333335098</v>
      </c>
      <c r="E68" s="10">
        <f t="shared" ca="1" si="3"/>
        <v>61.033333333333353</v>
      </c>
      <c r="F68" s="95" t="str">
        <f t="shared" ca="1" si="4"/>
        <v>S1</v>
      </c>
      <c r="G68" s="14">
        <f t="shared" ca="1" si="5"/>
        <v>0.28333333333335098</v>
      </c>
      <c r="H68" s="15" t="str">
        <f t="shared" ca="1" si="6"/>
        <v>IDLE</v>
      </c>
      <c r="I68" s="10">
        <f t="shared" ca="1" si="7"/>
        <v>61.033333333333353</v>
      </c>
      <c r="J68" s="10">
        <f t="shared" ca="1" si="8"/>
        <v>60.816666666666784</v>
      </c>
      <c r="K68" s="10">
        <f t="shared" ca="1" si="9"/>
        <v>0.28333333333335098</v>
      </c>
      <c r="L68" s="18">
        <f t="shared" ca="1" si="14"/>
        <v>0.28333333333335098</v>
      </c>
      <c r="M68" s="84">
        <f t="shared" ca="1" si="14"/>
        <v>0</v>
      </c>
      <c r="N68" s="10">
        <f t="shared" ref="N68:N99" ca="1" si="15">IF(AND(C68&gt;0,F68="S1"),C68,0)</f>
        <v>0</v>
      </c>
      <c r="O68" s="10">
        <f t="shared" ref="O68:O131" ca="1" si="16">IF(AND(C68&gt;0,F68="S2"),C68,0)</f>
        <v>0</v>
      </c>
    </row>
    <row r="69" spans="1:15" x14ac:dyDescent="0.25">
      <c r="A69" s="10">
        <v>6.6666666666703733E-2</v>
      </c>
      <c r="B69" s="10">
        <f t="shared" si="11"/>
        <v>60.816666666666706</v>
      </c>
      <c r="C69" s="10">
        <f t="shared" ca="1" si="10"/>
        <v>0</v>
      </c>
      <c r="D69" s="10">
        <v>8.3333333333239779E-2</v>
      </c>
      <c r="E69" s="10">
        <f t="shared" ca="1" si="3"/>
        <v>60.899999999999949</v>
      </c>
      <c r="F69" s="95" t="str">
        <f t="shared" ca="1" si="4"/>
        <v>S2</v>
      </c>
      <c r="G69" s="14" t="str">
        <f t="shared" ca="1" si="5"/>
        <v>IDLE</v>
      </c>
      <c r="H69" s="15">
        <f t="shared" ca="1" si="6"/>
        <v>8.3333333333239779E-2</v>
      </c>
      <c r="I69" s="10">
        <f t="shared" ca="1" si="7"/>
        <v>61.033333333333353</v>
      </c>
      <c r="J69" s="10">
        <f t="shared" ca="1" si="8"/>
        <v>60.899999999999949</v>
      </c>
      <c r="K69" s="10">
        <f t="shared" ca="1" si="9"/>
        <v>8.3333333333239779E-2</v>
      </c>
      <c r="L69" s="18">
        <f t="shared" ca="1" si="14"/>
        <v>0</v>
      </c>
      <c r="M69" s="84">
        <f t="shared" ca="1" si="14"/>
        <v>8.3333333333239779E-2</v>
      </c>
      <c r="N69" s="10">
        <f t="shared" ca="1" si="15"/>
        <v>0</v>
      </c>
      <c r="O69" s="10">
        <f t="shared" ca="1" si="16"/>
        <v>0</v>
      </c>
    </row>
    <row r="70" spans="1:15" x14ac:dyDescent="0.25">
      <c r="A70" s="10">
        <v>1.6666666666695917E-2</v>
      </c>
      <c r="B70" s="10">
        <f t="shared" si="11"/>
        <v>60.8333333333334</v>
      </c>
      <c r="C70" s="10">
        <f t="shared" ca="1" si="10"/>
        <v>6.666666666654919E-2</v>
      </c>
      <c r="D70" s="10">
        <v>0.18333333333341528</v>
      </c>
      <c r="E70" s="10">
        <f t="shared" ca="1" si="3"/>
        <v>61.083333333333364</v>
      </c>
      <c r="F70" s="95" t="str">
        <f t="shared" ca="1" si="4"/>
        <v>S2</v>
      </c>
      <c r="G70" s="14" t="str">
        <f t="shared" ca="1" si="5"/>
        <v>IDLE</v>
      </c>
      <c r="H70" s="15">
        <f t="shared" ca="1" si="6"/>
        <v>0.18333333333341528</v>
      </c>
      <c r="I70" s="10">
        <f t="shared" ca="1" si="7"/>
        <v>61.033333333333353</v>
      </c>
      <c r="J70" s="10">
        <f t="shared" ca="1" si="8"/>
        <v>61.016666666666815</v>
      </c>
      <c r="K70" s="10">
        <f t="shared" ca="1" si="9"/>
        <v>0.24999999999996447</v>
      </c>
      <c r="L70" s="18">
        <f t="shared" ref="L70:M101" ca="1" si="17">IF(G70="IDLE",0,G70)</f>
        <v>0</v>
      </c>
      <c r="M70" s="84">
        <f t="shared" ca="1" si="17"/>
        <v>0.18333333333341528</v>
      </c>
      <c r="N70" s="10">
        <f t="shared" ca="1" si="15"/>
        <v>0</v>
      </c>
      <c r="O70" s="10">
        <f t="shared" ca="1" si="16"/>
        <v>6.666666666654919E-2</v>
      </c>
    </row>
    <row r="71" spans="1:15" x14ac:dyDescent="0.25">
      <c r="A71" s="10">
        <v>8.3333333333319715E-2</v>
      </c>
      <c r="B71" s="10">
        <f t="shared" si="11"/>
        <v>60.916666666666721</v>
      </c>
      <c r="C71" s="10">
        <f t="shared" ca="1" si="10"/>
        <v>0</v>
      </c>
      <c r="D71" s="10">
        <v>8.3333333333239779E-2</v>
      </c>
      <c r="E71" s="10">
        <f t="shared" ref="E71:E134" ca="1" si="18">B71+D71+C71</f>
        <v>60.999999999999957</v>
      </c>
      <c r="F71" s="95" t="str">
        <f t="shared" ref="F71:F134" ca="1" si="19">IF((OR(D71=E71,(AND(E71&gt;E70,E71&gt;E69)))),"S"&amp;RANDBETWEEN(1,2),IF((F70="S1"),"S2","S1"))</f>
        <v>S1</v>
      </c>
      <c r="G71" s="14">
        <f t="shared" ref="G71:G134" ca="1" si="20">IF((F71="S1"),D71,"IDLE")</f>
        <v>8.3333333333239779E-2</v>
      </c>
      <c r="H71" s="15" t="str">
        <f t="shared" ref="H71:H134" ca="1" si="21">IF((F71="S2"),D71,"IDLE")</f>
        <v>IDLE</v>
      </c>
      <c r="I71" s="10">
        <f t="shared" ref="I71:I134" ca="1" si="22">IF((F71="S1"),D71+B71,I70)</f>
        <v>60.999999999999957</v>
      </c>
      <c r="J71" s="10">
        <f t="shared" ref="J71:J134" ca="1" si="23">IF((F71="S2"),D71+B71,J70)</f>
        <v>61.016666666666815</v>
      </c>
      <c r="K71" s="10">
        <f t="shared" ref="K71:K134" ca="1" si="24">C71+D71</f>
        <v>8.3333333333239779E-2</v>
      </c>
      <c r="L71" s="18">
        <f t="shared" ca="1" si="17"/>
        <v>8.3333333333239779E-2</v>
      </c>
      <c r="M71" s="84">
        <f t="shared" ca="1" si="17"/>
        <v>0</v>
      </c>
      <c r="N71" s="10">
        <f t="shared" ca="1" si="15"/>
        <v>0</v>
      </c>
      <c r="O71" s="10">
        <f t="shared" ca="1" si="16"/>
        <v>0</v>
      </c>
    </row>
    <row r="72" spans="1:15" x14ac:dyDescent="0.25">
      <c r="A72" s="10">
        <v>1.6666666666615981E-2</v>
      </c>
      <c r="B72" s="10">
        <f t="shared" si="11"/>
        <v>60.933333333333337</v>
      </c>
      <c r="C72" s="10">
        <f t="shared" ca="1" si="10"/>
        <v>0</v>
      </c>
      <c r="D72" s="10">
        <v>0.2333333333334231</v>
      </c>
      <c r="E72" s="10">
        <f t="shared" ca="1" si="18"/>
        <v>61.166666666666757</v>
      </c>
      <c r="F72" s="95" t="str">
        <f t="shared" ca="1" si="19"/>
        <v>S1</v>
      </c>
      <c r="G72" s="14">
        <f t="shared" ca="1" si="20"/>
        <v>0.2333333333334231</v>
      </c>
      <c r="H72" s="15" t="str">
        <f t="shared" ca="1" si="21"/>
        <v>IDLE</v>
      </c>
      <c r="I72" s="10">
        <f t="shared" ca="1" si="22"/>
        <v>61.166666666666757</v>
      </c>
      <c r="J72" s="10">
        <f t="shared" ca="1" si="23"/>
        <v>61.016666666666815</v>
      </c>
      <c r="K72" s="10">
        <f t="shared" ca="1" si="24"/>
        <v>0.2333333333334231</v>
      </c>
      <c r="L72" s="18">
        <f t="shared" ca="1" si="17"/>
        <v>0.2333333333334231</v>
      </c>
      <c r="M72" s="84">
        <f t="shared" ca="1" si="17"/>
        <v>0</v>
      </c>
      <c r="N72" s="10">
        <f t="shared" ca="1" si="15"/>
        <v>0</v>
      </c>
      <c r="O72" s="10">
        <f t="shared" ca="1" si="16"/>
        <v>0</v>
      </c>
    </row>
    <row r="73" spans="1:15" x14ac:dyDescent="0.25">
      <c r="A73" s="10">
        <v>0.11666666666671155</v>
      </c>
      <c r="B73" s="10">
        <f t="shared" si="11"/>
        <v>61.050000000000047</v>
      </c>
      <c r="C73" s="10">
        <f t="shared" ref="C73:C136" ca="1" si="25">IF(AND(F71="S1",E71&gt;B73,F72="S2",E72&gt;B73),(MIN(E71:E72)-B73),0)</f>
        <v>0</v>
      </c>
      <c r="D73" s="10">
        <v>0.13333333333332753</v>
      </c>
      <c r="E73" s="10">
        <f t="shared" ca="1" si="18"/>
        <v>61.183333333333373</v>
      </c>
      <c r="F73" s="95" t="str">
        <f t="shared" ca="1" si="19"/>
        <v>S2</v>
      </c>
      <c r="G73" s="14" t="str">
        <f t="shared" ca="1" si="20"/>
        <v>IDLE</v>
      </c>
      <c r="H73" s="15">
        <f t="shared" ca="1" si="21"/>
        <v>0.13333333333332753</v>
      </c>
      <c r="I73" s="10">
        <f t="shared" ca="1" si="22"/>
        <v>61.166666666666757</v>
      </c>
      <c r="J73" s="10">
        <f t="shared" ca="1" si="23"/>
        <v>61.183333333333373</v>
      </c>
      <c r="K73" s="10">
        <f t="shared" ca="1" si="24"/>
        <v>0.13333333333332753</v>
      </c>
      <c r="L73" s="18">
        <f t="shared" ca="1" si="17"/>
        <v>0</v>
      </c>
      <c r="M73" s="84">
        <f t="shared" ca="1" si="17"/>
        <v>0.13333333333332753</v>
      </c>
      <c r="N73" s="10">
        <f t="shared" ca="1" si="15"/>
        <v>0</v>
      </c>
      <c r="O73" s="10">
        <f t="shared" ca="1" si="16"/>
        <v>0</v>
      </c>
    </row>
    <row r="74" spans="1:15" x14ac:dyDescent="0.25">
      <c r="A74" s="10">
        <v>0.19999999999995133</v>
      </c>
      <c r="B74" s="10">
        <f t="shared" ref="B74:B137" si="26">A74+B73</f>
        <v>61.25</v>
      </c>
      <c r="C74" s="10">
        <f t="shared" ca="1" si="25"/>
        <v>0</v>
      </c>
      <c r="D74" s="10">
        <v>0.29999999999988702</v>
      </c>
      <c r="E74" s="10">
        <f t="shared" ca="1" si="18"/>
        <v>61.549999999999883</v>
      </c>
      <c r="F74" s="95" t="str">
        <f t="shared" ca="1" si="19"/>
        <v>S2</v>
      </c>
      <c r="G74" s="14" t="str">
        <f t="shared" ca="1" si="20"/>
        <v>IDLE</v>
      </c>
      <c r="H74" s="15">
        <f t="shared" ca="1" si="21"/>
        <v>0.29999999999988702</v>
      </c>
      <c r="I74" s="10">
        <f t="shared" ca="1" si="22"/>
        <v>61.166666666666757</v>
      </c>
      <c r="J74" s="10">
        <f t="shared" ca="1" si="23"/>
        <v>61.549999999999883</v>
      </c>
      <c r="K74" s="10">
        <f t="shared" ca="1" si="24"/>
        <v>0.29999999999988702</v>
      </c>
      <c r="L74" s="18">
        <f t="shared" ca="1" si="17"/>
        <v>0</v>
      </c>
      <c r="M74" s="84">
        <f t="shared" ca="1" si="17"/>
        <v>0.29999999999988702</v>
      </c>
      <c r="N74" s="10">
        <f t="shared" ca="1" si="15"/>
        <v>0</v>
      </c>
      <c r="O74" s="10">
        <f t="shared" ca="1" si="16"/>
        <v>0</v>
      </c>
    </row>
    <row r="75" spans="1:15" x14ac:dyDescent="0.25">
      <c r="A75" s="10">
        <v>3.3333333333311899E-2</v>
      </c>
      <c r="B75" s="10">
        <f t="shared" si="26"/>
        <v>61.28333333333331</v>
      </c>
      <c r="C75" s="10">
        <f t="shared" ca="1" si="25"/>
        <v>0</v>
      </c>
      <c r="D75" s="10">
        <v>0.15000000000010338</v>
      </c>
      <c r="E75" s="10">
        <f t="shared" ca="1" si="18"/>
        <v>61.433333333333415</v>
      </c>
      <c r="F75" s="95" t="str">
        <f t="shared" ca="1" si="19"/>
        <v>S1</v>
      </c>
      <c r="G75" s="14">
        <f t="shared" ca="1" si="20"/>
        <v>0.15000000000010338</v>
      </c>
      <c r="H75" s="15" t="str">
        <f t="shared" ca="1" si="21"/>
        <v>IDLE</v>
      </c>
      <c r="I75" s="10">
        <f t="shared" ca="1" si="22"/>
        <v>61.433333333333415</v>
      </c>
      <c r="J75" s="10">
        <f t="shared" ca="1" si="23"/>
        <v>61.549999999999883</v>
      </c>
      <c r="K75" s="10">
        <f t="shared" ca="1" si="24"/>
        <v>0.15000000000010338</v>
      </c>
      <c r="L75" s="18">
        <f t="shared" ca="1" si="17"/>
        <v>0.15000000000010338</v>
      </c>
      <c r="M75" s="84">
        <f t="shared" ca="1" si="17"/>
        <v>0</v>
      </c>
      <c r="N75" s="10">
        <f t="shared" ca="1" si="15"/>
        <v>0</v>
      </c>
      <c r="O75" s="10">
        <f t="shared" ca="1" si="16"/>
        <v>0</v>
      </c>
    </row>
    <row r="76" spans="1:15" x14ac:dyDescent="0.25">
      <c r="A76" s="10">
        <v>0.25000000000011902</v>
      </c>
      <c r="B76" s="10">
        <f t="shared" si="26"/>
        <v>61.533333333333431</v>
      </c>
      <c r="C76" s="10">
        <f t="shared" ca="1" si="25"/>
        <v>0</v>
      </c>
      <c r="D76" s="10">
        <v>0.33333333333327886</v>
      </c>
      <c r="E76" s="10">
        <f t="shared" ca="1" si="18"/>
        <v>61.86666666666671</v>
      </c>
      <c r="F76" s="95" t="str">
        <f t="shared" ca="1" si="19"/>
        <v>S1</v>
      </c>
      <c r="G76" s="14">
        <f t="shared" ca="1" si="20"/>
        <v>0.33333333333327886</v>
      </c>
      <c r="H76" s="15" t="str">
        <f t="shared" ca="1" si="21"/>
        <v>IDLE</v>
      </c>
      <c r="I76" s="10">
        <f t="shared" ca="1" si="22"/>
        <v>61.86666666666671</v>
      </c>
      <c r="J76" s="10">
        <f t="shared" ca="1" si="23"/>
        <v>61.549999999999883</v>
      </c>
      <c r="K76" s="10">
        <f t="shared" ca="1" si="24"/>
        <v>0.33333333333327886</v>
      </c>
      <c r="L76" s="18">
        <f t="shared" ca="1" si="17"/>
        <v>0.33333333333327886</v>
      </c>
      <c r="M76" s="84">
        <f t="shared" ca="1" si="17"/>
        <v>0</v>
      </c>
      <c r="N76" s="10">
        <f t="shared" ca="1" si="15"/>
        <v>0</v>
      </c>
      <c r="O76" s="10">
        <f t="shared" ca="1" si="16"/>
        <v>0</v>
      </c>
    </row>
    <row r="77" spans="1:15" x14ac:dyDescent="0.25">
      <c r="A77" s="10">
        <v>3.3333333333311899E-2</v>
      </c>
      <c r="B77" s="10">
        <f t="shared" si="26"/>
        <v>61.566666666666741</v>
      </c>
      <c r="C77" s="10">
        <f t="shared" ca="1" si="25"/>
        <v>0</v>
      </c>
      <c r="D77" s="10">
        <v>8.3333333333319715E-2</v>
      </c>
      <c r="E77" s="10">
        <f t="shared" ca="1" si="18"/>
        <v>61.650000000000063</v>
      </c>
      <c r="F77" s="95" t="str">
        <f t="shared" ca="1" si="19"/>
        <v>S2</v>
      </c>
      <c r="G77" s="14" t="str">
        <f t="shared" ca="1" si="20"/>
        <v>IDLE</v>
      </c>
      <c r="H77" s="15">
        <f t="shared" ca="1" si="21"/>
        <v>8.3333333333319715E-2</v>
      </c>
      <c r="I77" s="10">
        <f t="shared" ca="1" si="22"/>
        <v>61.86666666666671</v>
      </c>
      <c r="J77" s="10">
        <f t="shared" ca="1" si="23"/>
        <v>61.650000000000063</v>
      </c>
      <c r="K77" s="10">
        <f t="shared" ca="1" si="24"/>
        <v>8.3333333333319715E-2</v>
      </c>
      <c r="L77" s="18">
        <f t="shared" ca="1" si="17"/>
        <v>0</v>
      </c>
      <c r="M77" s="84">
        <f t="shared" ca="1" si="17"/>
        <v>8.3333333333319715E-2</v>
      </c>
      <c r="N77" s="10">
        <f t="shared" ca="1" si="15"/>
        <v>0</v>
      </c>
      <c r="O77" s="10">
        <f t="shared" ca="1" si="16"/>
        <v>0</v>
      </c>
    </row>
    <row r="78" spans="1:15" x14ac:dyDescent="0.25">
      <c r="A78" s="10">
        <v>0.26666666666657513</v>
      </c>
      <c r="B78" s="10">
        <f t="shared" si="26"/>
        <v>61.833333333333314</v>
      </c>
      <c r="C78" s="10">
        <f t="shared" ca="1" si="25"/>
        <v>0</v>
      </c>
      <c r="D78" s="10">
        <v>0.21666666666680712</v>
      </c>
      <c r="E78" s="10">
        <f t="shared" ca="1" si="18"/>
        <v>62.050000000000125</v>
      </c>
      <c r="F78" s="95" t="str">
        <f t="shared" ca="1" si="19"/>
        <v>S2</v>
      </c>
      <c r="G78" s="14" t="str">
        <f t="shared" ca="1" si="20"/>
        <v>IDLE</v>
      </c>
      <c r="H78" s="15">
        <f t="shared" ca="1" si="21"/>
        <v>0.21666666666680712</v>
      </c>
      <c r="I78" s="10">
        <f t="shared" ca="1" si="22"/>
        <v>61.86666666666671</v>
      </c>
      <c r="J78" s="10">
        <f t="shared" ca="1" si="23"/>
        <v>62.050000000000125</v>
      </c>
      <c r="K78" s="10">
        <f t="shared" ca="1" si="24"/>
        <v>0.21666666666680712</v>
      </c>
      <c r="L78" s="18">
        <f t="shared" ca="1" si="17"/>
        <v>0</v>
      </c>
      <c r="M78" s="84">
        <f t="shared" ca="1" si="17"/>
        <v>0.21666666666680712</v>
      </c>
      <c r="N78" s="10">
        <f t="shared" ca="1" si="15"/>
        <v>0</v>
      </c>
      <c r="O78" s="10">
        <f t="shared" ca="1" si="16"/>
        <v>0</v>
      </c>
    </row>
    <row r="79" spans="1:15" x14ac:dyDescent="0.25">
      <c r="A79" s="10">
        <v>8.3333333333319715E-2</v>
      </c>
      <c r="B79" s="10">
        <f t="shared" si="26"/>
        <v>61.916666666666636</v>
      </c>
      <c r="C79" s="10">
        <f t="shared" ca="1" si="25"/>
        <v>0</v>
      </c>
      <c r="D79" s="10">
        <v>0.10000000000001563</v>
      </c>
      <c r="E79" s="10">
        <f t="shared" ca="1" si="18"/>
        <v>62.016666666666652</v>
      </c>
      <c r="F79" s="95" t="str">
        <f t="shared" ca="1" si="19"/>
        <v>S1</v>
      </c>
      <c r="G79" s="14">
        <f t="shared" ca="1" si="20"/>
        <v>0.10000000000001563</v>
      </c>
      <c r="H79" s="15" t="str">
        <f t="shared" ca="1" si="21"/>
        <v>IDLE</v>
      </c>
      <c r="I79" s="10">
        <f t="shared" ca="1" si="22"/>
        <v>62.016666666666652</v>
      </c>
      <c r="J79" s="10">
        <f t="shared" ca="1" si="23"/>
        <v>62.050000000000125</v>
      </c>
      <c r="K79" s="10">
        <f t="shared" ca="1" si="24"/>
        <v>0.10000000000001563</v>
      </c>
      <c r="L79" s="18">
        <f t="shared" ca="1" si="17"/>
        <v>0.10000000000001563</v>
      </c>
      <c r="M79" s="84">
        <f t="shared" ca="1" si="17"/>
        <v>0</v>
      </c>
      <c r="N79" s="10">
        <f t="shared" ca="1" si="15"/>
        <v>0</v>
      </c>
      <c r="O79" s="10">
        <f t="shared" ca="1" si="16"/>
        <v>0</v>
      </c>
    </row>
    <row r="80" spans="1:15" x14ac:dyDescent="0.25">
      <c r="A80" s="10">
        <v>8.3333333333399651E-2</v>
      </c>
      <c r="B80" s="10">
        <f t="shared" si="26"/>
        <v>62.000000000000036</v>
      </c>
      <c r="C80" s="10">
        <f t="shared" ca="1" si="25"/>
        <v>0</v>
      </c>
      <c r="D80" s="10">
        <v>6.6666666666623797E-2</v>
      </c>
      <c r="E80" s="10">
        <f t="shared" ca="1" si="18"/>
        <v>62.066666666666663</v>
      </c>
      <c r="F80" s="95" t="str">
        <f t="shared" ca="1" si="19"/>
        <v>S1</v>
      </c>
      <c r="G80" s="14">
        <f t="shared" ca="1" si="20"/>
        <v>6.6666666666623797E-2</v>
      </c>
      <c r="H80" s="15" t="str">
        <f t="shared" ca="1" si="21"/>
        <v>IDLE</v>
      </c>
      <c r="I80" s="10">
        <f t="shared" ca="1" si="22"/>
        <v>62.066666666666663</v>
      </c>
      <c r="J80" s="10">
        <f t="shared" ca="1" si="23"/>
        <v>62.050000000000125</v>
      </c>
      <c r="K80" s="10">
        <f t="shared" ca="1" si="24"/>
        <v>6.6666666666623797E-2</v>
      </c>
      <c r="L80" s="18">
        <f t="shared" ca="1" si="17"/>
        <v>6.6666666666623797E-2</v>
      </c>
      <c r="M80" s="84">
        <f t="shared" ca="1" si="17"/>
        <v>0</v>
      </c>
      <c r="N80" s="10">
        <f t="shared" ca="1" si="15"/>
        <v>0</v>
      </c>
      <c r="O80" s="10">
        <f t="shared" ca="1" si="16"/>
        <v>0</v>
      </c>
    </row>
    <row r="81" spans="1:15" x14ac:dyDescent="0.25">
      <c r="A81" s="10">
        <v>0.49999999999999822</v>
      </c>
      <c r="B81" s="10">
        <f t="shared" si="26"/>
        <v>62.500000000000036</v>
      </c>
      <c r="C81" s="10">
        <f t="shared" ca="1" si="25"/>
        <v>0</v>
      </c>
      <c r="D81" s="10">
        <v>8.3333333333319715E-2</v>
      </c>
      <c r="E81" s="10">
        <f t="shared" ca="1" si="18"/>
        <v>62.583333333333357</v>
      </c>
      <c r="F81" s="95" t="str">
        <f t="shared" ca="1" si="19"/>
        <v>S1</v>
      </c>
      <c r="G81" s="14">
        <f t="shared" ca="1" si="20"/>
        <v>8.3333333333319715E-2</v>
      </c>
      <c r="H81" s="15" t="str">
        <f t="shared" ca="1" si="21"/>
        <v>IDLE</v>
      </c>
      <c r="I81" s="10">
        <f t="shared" ca="1" si="22"/>
        <v>62.583333333333357</v>
      </c>
      <c r="J81" s="10">
        <f t="shared" ca="1" si="23"/>
        <v>62.050000000000125</v>
      </c>
      <c r="K81" s="10">
        <f t="shared" ca="1" si="24"/>
        <v>8.3333333333319715E-2</v>
      </c>
      <c r="L81" s="18">
        <f t="shared" ca="1" si="17"/>
        <v>8.3333333333319715E-2</v>
      </c>
      <c r="M81" s="84">
        <f t="shared" ca="1" si="17"/>
        <v>0</v>
      </c>
      <c r="N81" s="10">
        <f t="shared" ca="1" si="15"/>
        <v>0</v>
      </c>
      <c r="O81" s="10">
        <f t="shared" ca="1" si="16"/>
        <v>0</v>
      </c>
    </row>
    <row r="82" spans="1:15" x14ac:dyDescent="0.25">
      <c r="A82" s="10">
        <v>0.16666666666663943</v>
      </c>
      <c r="B82" s="10">
        <f t="shared" si="26"/>
        <v>62.666666666666671</v>
      </c>
      <c r="C82" s="10">
        <f t="shared" ca="1" si="25"/>
        <v>0</v>
      </c>
      <c r="D82" s="10">
        <v>0.10000000000001563</v>
      </c>
      <c r="E82" s="10">
        <f t="shared" ca="1" si="18"/>
        <v>62.766666666666687</v>
      </c>
      <c r="F82" s="95" t="str">
        <f t="shared" ca="1" si="19"/>
        <v>S2</v>
      </c>
      <c r="G82" s="14" t="str">
        <f t="shared" ca="1" si="20"/>
        <v>IDLE</v>
      </c>
      <c r="H82" s="15">
        <f t="shared" ca="1" si="21"/>
        <v>0.10000000000001563</v>
      </c>
      <c r="I82" s="10">
        <f t="shared" ca="1" si="22"/>
        <v>62.583333333333357</v>
      </c>
      <c r="J82" s="10">
        <f t="shared" ca="1" si="23"/>
        <v>62.766666666666687</v>
      </c>
      <c r="K82" s="10">
        <f t="shared" ca="1" si="24"/>
        <v>0.10000000000001563</v>
      </c>
      <c r="L82" s="18">
        <f t="shared" ca="1" si="17"/>
        <v>0</v>
      </c>
      <c r="M82" s="84">
        <f t="shared" ca="1" si="17"/>
        <v>0.10000000000001563</v>
      </c>
      <c r="N82" s="10">
        <f t="shared" ca="1" si="15"/>
        <v>0</v>
      </c>
      <c r="O82" s="10">
        <f t="shared" ca="1" si="16"/>
        <v>0</v>
      </c>
    </row>
    <row r="83" spans="1:15" x14ac:dyDescent="0.25">
      <c r="A83" s="10">
        <v>5.0000000000007816E-2</v>
      </c>
      <c r="B83" s="10">
        <f t="shared" si="26"/>
        <v>62.716666666666683</v>
      </c>
      <c r="C83" s="10">
        <f t="shared" ca="1" si="25"/>
        <v>0</v>
      </c>
      <c r="D83" s="10">
        <v>6.6666666666623797E-2</v>
      </c>
      <c r="E83" s="10">
        <f t="shared" ca="1" si="18"/>
        <v>62.783333333333303</v>
      </c>
      <c r="F83" s="95" t="str">
        <f t="shared" ca="1" si="19"/>
        <v>S1</v>
      </c>
      <c r="G83" s="14">
        <f t="shared" ca="1" si="20"/>
        <v>6.6666666666623797E-2</v>
      </c>
      <c r="H83" s="15" t="str">
        <f t="shared" ca="1" si="21"/>
        <v>IDLE</v>
      </c>
      <c r="I83" s="10">
        <f t="shared" ca="1" si="22"/>
        <v>62.783333333333303</v>
      </c>
      <c r="J83" s="10">
        <f t="shared" ca="1" si="23"/>
        <v>62.766666666666687</v>
      </c>
      <c r="K83" s="10">
        <f t="shared" ca="1" si="24"/>
        <v>6.6666666666623797E-2</v>
      </c>
      <c r="L83" s="18">
        <f t="shared" ca="1" si="17"/>
        <v>6.6666666666623797E-2</v>
      </c>
      <c r="M83" s="84">
        <f t="shared" ca="1" si="17"/>
        <v>0</v>
      </c>
      <c r="N83" s="10">
        <f t="shared" ca="1" si="15"/>
        <v>0</v>
      </c>
      <c r="O83" s="10">
        <f t="shared" ca="1" si="16"/>
        <v>0</v>
      </c>
    </row>
    <row r="84" spans="1:15" x14ac:dyDescent="0.25">
      <c r="A84" s="10">
        <v>3.3333333333311899E-2</v>
      </c>
      <c r="B84" s="10">
        <f t="shared" si="26"/>
        <v>62.749999999999993</v>
      </c>
      <c r="C84" s="10">
        <f t="shared" ca="1" si="25"/>
        <v>0</v>
      </c>
      <c r="D84" s="10">
        <v>8.3333333333239779E-2</v>
      </c>
      <c r="E84" s="10">
        <f t="shared" ca="1" si="18"/>
        <v>62.833333333333229</v>
      </c>
      <c r="F84" s="95" t="str">
        <f t="shared" ca="1" si="19"/>
        <v>S1</v>
      </c>
      <c r="G84" s="14">
        <f t="shared" ca="1" si="20"/>
        <v>8.3333333333239779E-2</v>
      </c>
      <c r="H84" s="15" t="str">
        <f t="shared" ca="1" si="21"/>
        <v>IDLE</v>
      </c>
      <c r="I84" s="10">
        <f t="shared" ca="1" si="22"/>
        <v>62.833333333333229</v>
      </c>
      <c r="J84" s="10">
        <f t="shared" ca="1" si="23"/>
        <v>62.766666666666687</v>
      </c>
      <c r="K84" s="10">
        <f t="shared" ca="1" si="24"/>
        <v>8.3333333333239779E-2</v>
      </c>
      <c r="L84" s="18">
        <f t="shared" ca="1" si="17"/>
        <v>8.3333333333239779E-2</v>
      </c>
      <c r="M84" s="84">
        <f t="shared" ca="1" si="17"/>
        <v>0</v>
      </c>
      <c r="N84" s="10">
        <f t="shared" ca="1" si="15"/>
        <v>0</v>
      </c>
      <c r="O84" s="10">
        <f t="shared" ca="1" si="16"/>
        <v>0</v>
      </c>
    </row>
    <row r="85" spans="1:15" x14ac:dyDescent="0.25">
      <c r="A85" s="10">
        <v>1.100000000000092</v>
      </c>
      <c r="B85" s="10">
        <f t="shared" si="26"/>
        <v>63.850000000000087</v>
      </c>
      <c r="C85" s="10">
        <f t="shared" ca="1" si="25"/>
        <v>0</v>
      </c>
      <c r="D85" s="10">
        <v>6.6666666666703733E-2</v>
      </c>
      <c r="E85" s="10">
        <f t="shared" ca="1" si="18"/>
        <v>63.916666666666792</v>
      </c>
      <c r="F85" s="95" t="str">
        <f t="shared" ca="1" si="19"/>
        <v>S1</v>
      </c>
      <c r="G85" s="14">
        <f t="shared" ca="1" si="20"/>
        <v>6.6666666666703733E-2</v>
      </c>
      <c r="H85" s="15" t="str">
        <f t="shared" ca="1" si="21"/>
        <v>IDLE</v>
      </c>
      <c r="I85" s="10">
        <f t="shared" ca="1" si="22"/>
        <v>63.916666666666792</v>
      </c>
      <c r="J85" s="10">
        <f t="shared" ca="1" si="23"/>
        <v>62.766666666666687</v>
      </c>
      <c r="K85" s="10">
        <f t="shared" ca="1" si="24"/>
        <v>6.6666666666703733E-2</v>
      </c>
      <c r="L85" s="18">
        <f t="shared" ca="1" si="17"/>
        <v>6.6666666666703733E-2</v>
      </c>
      <c r="M85" s="84">
        <f t="shared" ca="1" si="17"/>
        <v>0</v>
      </c>
      <c r="N85" s="10">
        <f t="shared" ca="1" si="15"/>
        <v>0</v>
      </c>
      <c r="O85" s="10">
        <f t="shared" ca="1" si="16"/>
        <v>0</v>
      </c>
    </row>
    <row r="86" spans="1:15" x14ac:dyDescent="0.25">
      <c r="A86" s="10">
        <v>0.13333333333324759</v>
      </c>
      <c r="B86" s="10">
        <f t="shared" si="26"/>
        <v>63.983333333333334</v>
      </c>
      <c r="C86" s="10">
        <f t="shared" ca="1" si="25"/>
        <v>0</v>
      </c>
      <c r="D86" s="10">
        <v>8.3333333333399651E-2</v>
      </c>
      <c r="E86" s="10">
        <f t="shared" ca="1" si="18"/>
        <v>64.066666666666734</v>
      </c>
      <c r="F86" s="95" t="str">
        <f t="shared" ca="1" si="19"/>
        <v>S2</v>
      </c>
      <c r="G86" s="14" t="str">
        <f t="shared" ca="1" si="20"/>
        <v>IDLE</v>
      </c>
      <c r="H86" s="15">
        <f t="shared" ca="1" si="21"/>
        <v>8.3333333333399651E-2</v>
      </c>
      <c r="I86" s="10">
        <f t="shared" ca="1" si="22"/>
        <v>63.916666666666792</v>
      </c>
      <c r="J86" s="10">
        <f t="shared" ca="1" si="23"/>
        <v>64.066666666666734</v>
      </c>
      <c r="K86" s="10">
        <f t="shared" ca="1" si="24"/>
        <v>8.3333333333399651E-2</v>
      </c>
      <c r="L86" s="18">
        <f t="shared" ca="1" si="17"/>
        <v>0</v>
      </c>
      <c r="M86" s="84">
        <f t="shared" ca="1" si="17"/>
        <v>8.3333333333399651E-2</v>
      </c>
      <c r="N86" s="10">
        <f t="shared" ca="1" si="15"/>
        <v>0</v>
      </c>
      <c r="O86" s="10">
        <f t="shared" ca="1" si="16"/>
        <v>0</v>
      </c>
    </row>
    <row r="87" spans="1:15" x14ac:dyDescent="0.25">
      <c r="A87" s="10">
        <v>1.6666666666695917E-2</v>
      </c>
      <c r="B87" s="10">
        <f t="shared" si="26"/>
        <v>64.000000000000028</v>
      </c>
      <c r="C87" s="10">
        <f t="shared" ca="1" si="25"/>
        <v>0</v>
      </c>
      <c r="D87" s="10">
        <v>0.10000000000001563</v>
      </c>
      <c r="E87" s="10">
        <f t="shared" ca="1" si="18"/>
        <v>64.100000000000051</v>
      </c>
      <c r="F87" s="95" t="str">
        <f t="shared" ca="1" si="19"/>
        <v>S2</v>
      </c>
      <c r="G87" s="14" t="str">
        <f t="shared" ca="1" si="20"/>
        <v>IDLE</v>
      </c>
      <c r="H87" s="15">
        <f t="shared" ca="1" si="21"/>
        <v>0.10000000000001563</v>
      </c>
      <c r="I87" s="10">
        <f t="shared" ca="1" si="22"/>
        <v>63.916666666666792</v>
      </c>
      <c r="J87" s="10">
        <f t="shared" ca="1" si="23"/>
        <v>64.100000000000051</v>
      </c>
      <c r="K87" s="10">
        <f t="shared" ca="1" si="24"/>
        <v>0.10000000000001563</v>
      </c>
      <c r="L87" s="18">
        <f t="shared" ca="1" si="17"/>
        <v>0</v>
      </c>
      <c r="M87" s="84">
        <f t="shared" ca="1" si="17"/>
        <v>0.10000000000001563</v>
      </c>
      <c r="N87" s="10">
        <f t="shared" ca="1" si="15"/>
        <v>0</v>
      </c>
      <c r="O87" s="10">
        <f t="shared" ca="1" si="16"/>
        <v>0</v>
      </c>
    </row>
    <row r="88" spans="1:15" x14ac:dyDescent="0.25">
      <c r="A88" s="10">
        <v>1.6666666666615981E-2</v>
      </c>
      <c r="B88" s="10">
        <f t="shared" si="26"/>
        <v>64.016666666666652</v>
      </c>
      <c r="C88" s="10">
        <f t="shared" ca="1" si="25"/>
        <v>0</v>
      </c>
      <c r="D88" s="10">
        <v>8.3333333333319715E-2</v>
      </c>
      <c r="E88" s="10">
        <f t="shared" ca="1" si="18"/>
        <v>64.099999999999966</v>
      </c>
      <c r="F88" s="95" t="str">
        <f t="shared" ca="1" si="19"/>
        <v>S1</v>
      </c>
      <c r="G88" s="14">
        <f t="shared" ca="1" si="20"/>
        <v>8.3333333333319715E-2</v>
      </c>
      <c r="H88" s="15" t="str">
        <f t="shared" ca="1" si="21"/>
        <v>IDLE</v>
      </c>
      <c r="I88" s="10">
        <f t="shared" ca="1" si="22"/>
        <v>64.099999999999966</v>
      </c>
      <c r="J88" s="10">
        <f t="shared" ca="1" si="23"/>
        <v>64.100000000000051</v>
      </c>
      <c r="K88" s="10">
        <f t="shared" ca="1" si="24"/>
        <v>8.3333333333319715E-2</v>
      </c>
      <c r="L88" s="18">
        <f t="shared" ca="1" si="17"/>
        <v>8.3333333333319715E-2</v>
      </c>
      <c r="M88" s="84">
        <f t="shared" ca="1" si="17"/>
        <v>0</v>
      </c>
      <c r="N88" s="10">
        <f t="shared" ca="1" si="15"/>
        <v>0</v>
      </c>
      <c r="O88" s="10">
        <f t="shared" ca="1" si="16"/>
        <v>0</v>
      </c>
    </row>
    <row r="89" spans="1:15" x14ac:dyDescent="0.25">
      <c r="A89" s="10">
        <v>6.6666666666703733E-2</v>
      </c>
      <c r="B89" s="10">
        <f t="shared" si="26"/>
        <v>64.083333333333357</v>
      </c>
      <c r="C89" s="10">
        <f t="shared" ca="1" si="25"/>
        <v>0</v>
      </c>
      <c r="D89" s="10">
        <v>3.3333333333391835E-2</v>
      </c>
      <c r="E89" s="10">
        <f t="shared" ca="1" si="18"/>
        <v>64.116666666666745</v>
      </c>
      <c r="F89" s="95" t="str">
        <f t="shared" ca="1" si="19"/>
        <v>S2</v>
      </c>
      <c r="G89" s="14" t="str">
        <f t="shared" ca="1" si="20"/>
        <v>IDLE</v>
      </c>
      <c r="H89" s="15">
        <f t="shared" ca="1" si="21"/>
        <v>3.3333333333391835E-2</v>
      </c>
      <c r="I89" s="10">
        <f t="shared" ca="1" si="22"/>
        <v>64.099999999999966</v>
      </c>
      <c r="J89" s="10">
        <f t="shared" ca="1" si="23"/>
        <v>64.116666666666745</v>
      </c>
      <c r="K89" s="10">
        <f t="shared" ca="1" si="24"/>
        <v>3.3333333333391835E-2</v>
      </c>
      <c r="L89" s="18">
        <f t="shared" ca="1" si="17"/>
        <v>0</v>
      </c>
      <c r="M89" s="84">
        <f t="shared" ca="1" si="17"/>
        <v>3.3333333333391835E-2</v>
      </c>
      <c r="N89" s="10">
        <f t="shared" ca="1" si="15"/>
        <v>0</v>
      </c>
      <c r="O89" s="10">
        <f t="shared" ca="1" si="16"/>
        <v>0</v>
      </c>
    </row>
    <row r="90" spans="1:15" x14ac:dyDescent="0.25">
      <c r="A90" s="10">
        <v>0.41666666666667851</v>
      </c>
      <c r="B90" s="10">
        <f t="shared" si="26"/>
        <v>64.500000000000028</v>
      </c>
      <c r="C90" s="10">
        <f t="shared" ca="1" si="25"/>
        <v>0</v>
      </c>
      <c r="D90" s="10">
        <v>0.11666666666663161</v>
      </c>
      <c r="E90" s="10">
        <f t="shared" ca="1" si="18"/>
        <v>64.61666666666666</v>
      </c>
      <c r="F90" s="95" t="str">
        <f t="shared" ca="1" si="19"/>
        <v>S2</v>
      </c>
      <c r="G90" s="14" t="str">
        <f t="shared" ca="1" si="20"/>
        <v>IDLE</v>
      </c>
      <c r="H90" s="15">
        <f t="shared" ca="1" si="21"/>
        <v>0.11666666666663161</v>
      </c>
      <c r="I90" s="10">
        <f t="shared" ca="1" si="22"/>
        <v>64.099999999999966</v>
      </c>
      <c r="J90" s="10">
        <f t="shared" ca="1" si="23"/>
        <v>64.61666666666666</v>
      </c>
      <c r="K90" s="10">
        <f t="shared" ca="1" si="24"/>
        <v>0.11666666666663161</v>
      </c>
      <c r="L90" s="18">
        <f t="shared" ca="1" si="17"/>
        <v>0</v>
      </c>
      <c r="M90" s="84">
        <f t="shared" ca="1" si="17"/>
        <v>0.11666666666663161</v>
      </c>
      <c r="N90" s="10">
        <f t="shared" ca="1" si="15"/>
        <v>0</v>
      </c>
      <c r="O90" s="10">
        <f t="shared" ca="1" si="16"/>
        <v>0</v>
      </c>
    </row>
    <row r="91" spans="1:15" x14ac:dyDescent="0.25">
      <c r="A91" s="10">
        <v>0.31666666666666288</v>
      </c>
      <c r="B91" s="10">
        <f t="shared" si="26"/>
        <v>64.816666666666691</v>
      </c>
      <c r="C91" s="10">
        <f t="shared" ca="1" si="25"/>
        <v>0</v>
      </c>
      <c r="D91" s="10">
        <v>6.6666666666623797E-2</v>
      </c>
      <c r="E91" s="10">
        <f t="shared" ca="1" si="18"/>
        <v>64.883333333333312</v>
      </c>
      <c r="F91" s="95" t="str">
        <f t="shared" ca="1" si="19"/>
        <v>S1</v>
      </c>
      <c r="G91" s="14">
        <f t="shared" ca="1" si="20"/>
        <v>6.6666666666623797E-2</v>
      </c>
      <c r="H91" s="15" t="str">
        <f t="shared" ca="1" si="21"/>
        <v>IDLE</v>
      </c>
      <c r="I91" s="10">
        <f t="shared" ca="1" si="22"/>
        <v>64.883333333333312</v>
      </c>
      <c r="J91" s="10">
        <f t="shared" ca="1" si="23"/>
        <v>64.61666666666666</v>
      </c>
      <c r="K91" s="10">
        <f t="shared" ca="1" si="24"/>
        <v>6.6666666666623797E-2</v>
      </c>
      <c r="L91" s="18">
        <f t="shared" ca="1" si="17"/>
        <v>6.6666666666623797E-2</v>
      </c>
      <c r="M91" s="84">
        <f t="shared" ca="1" si="17"/>
        <v>0</v>
      </c>
      <c r="N91" s="10">
        <f t="shared" ca="1" si="15"/>
        <v>0</v>
      </c>
      <c r="O91" s="10">
        <f t="shared" ca="1" si="16"/>
        <v>0</v>
      </c>
    </row>
    <row r="92" spans="1:15" x14ac:dyDescent="0.25">
      <c r="A92" s="10">
        <v>0.18333333333325541</v>
      </c>
      <c r="B92" s="10">
        <f t="shared" si="26"/>
        <v>64.999999999999943</v>
      </c>
      <c r="C92" s="10">
        <f t="shared" ca="1" si="25"/>
        <v>0</v>
      </c>
      <c r="D92" s="10">
        <v>0.33333333333327886</v>
      </c>
      <c r="E92" s="10">
        <f t="shared" ca="1" si="18"/>
        <v>65.333333333333229</v>
      </c>
      <c r="F92" s="95" t="str">
        <f t="shared" ca="1" si="19"/>
        <v>S1</v>
      </c>
      <c r="G92" s="14">
        <f t="shared" ca="1" si="20"/>
        <v>0.33333333333327886</v>
      </c>
      <c r="H92" s="15" t="str">
        <f t="shared" ca="1" si="21"/>
        <v>IDLE</v>
      </c>
      <c r="I92" s="10">
        <f t="shared" ca="1" si="22"/>
        <v>65.333333333333229</v>
      </c>
      <c r="J92" s="10">
        <f t="shared" ca="1" si="23"/>
        <v>64.61666666666666</v>
      </c>
      <c r="K92" s="10">
        <f t="shared" ca="1" si="24"/>
        <v>0.33333333333327886</v>
      </c>
      <c r="L92" s="18">
        <f t="shared" ca="1" si="17"/>
        <v>0.33333333333327886</v>
      </c>
      <c r="M92" s="84">
        <f t="shared" ca="1" si="17"/>
        <v>0</v>
      </c>
      <c r="N92" s="10">
        <f t="shared" ca="1" si="15"/>
        <v>0</v>
      </c>
      <c r="O92" s="10">
        <f t="shared" ca="1" si="16"/>
        <v>0</v>
      </c>
    </row>
    <row r="93" spans="1:15" x14ac:dyDescent="0.25">
      <c r="A93" s="10">
        <v>0.50000000000007816</v>
      </c>
      <c r="B93" s="10">
        <f t="shared" si="26"/>
        <v>65.500000000000028</v>
      </c>
      <c r="C93" s="10">
        <f t="shared" ca="1" si="25"/>
        <v>0</v>
      </c>
      <c r="D93" s="10">
        <v>8.3333333333319715E-2</v>
      </c>
      <c r="E93" s="10">
        <f t="shared" ca="1" si="18"/>
        <v>65.583333333333343</v>
      </c>
      <c r="F93" s="95" t="str">
        <f t="shared" ca="1" si="19"/>
        <v>S1</v>
      </c>
      <c r="G93" s="14">
        <f t="shared" ca="1" si="20"/>
        <v>8.3333333333319715E-2</v>
      </c>
      <c r="H93" s="15" t="str">
        <f t="shared" ca="1" si="21"/>
        <v>IDLE</v>
      </c>
      <c r="I93" s="10">
        <f t="shared" ca="1" si="22"/>
        <v>65.583333333333343</v>
      </c>
      <c r="J93" s="10">
        <f t="shared" ca="1" si="23"/>
        <v>64.61666666666666</v>
      </c>
      <c r="K93" s="10">
        <f t="shared" ca="1" si="24"/>
        <v>8.3333333333319715E-2</v>
      </c>
      <c r="L93" s="18">
        <f t="shared" ca="1" si="17"/>
        <v>8.3333333333319715E-2</v>
      </c>
      <c r="M93" s="84">
        <f t="shared" ca="1" si="17"/>
        <v>0</v>
      </c>
      <c r="N93" s="10">
        <f t="shared" ca="1" si="15"/>
        <v>0</v>
      </c>
      <c r="O93" s="10">
        <f t="shared" ca="1" si="16"/>
        <v>0</v>
      </c>
    </row>
    <row r="94" spans="1:15" x14ac:dyDescent="0.25">
      <c r="A94" s="10">
        <v>0</v>
      </c>
      <c r="B94" s="10">
        <f t="shared" si="26"/>
        <v>65.500000000000028</v>
      </c>
      <c r="C94" s="10">
        <f t="shared" ca="1" si="25"/>
        <v>0</v>
      </c>
      <c r="D94" s="10">
        <v>5.0000000000007816E-2</v>
      </c>
      <c r="E94" s="10">
        <f t="shared" ca="1" si="18"/>
        <v>65.55000000000004</v>
      </c>
      <c r="F94" s="95" t="str">
        <f t="shared" ca="1" si="19"/>
        <v>S2</v>
      </c>
      <c r="G94" s="14" t="str">
        <f t="shared" ca="1" si="20"/>
        <v>IDLE</v>
      </c>
      <c r="H94" s="15">
        <f t="shared" ca="1" si="21"/>
        <v>5.0000000000007816E-2</v>
      </c>
      <c r="I94" s="10">
        <f t="shared" ca="1" si="22"/>
        <v>65.583333333333343</v>
      </c>
      <c r="J94" s="10">
        <f t="shared" ca="1" si="23"/>
        <v>65.55000000000004</v>
      </c>
      <c r="K94" s="10">
        <f t="shared" ca="1" si="24"/>
        <v>5.0000000000007816E-2</v>
      </c>
      <c r="L94" s="18">
        <f t="shared" ca="1" si="17"/>
        <v>0</v>
      </c>
      <c r="M94" s="84">
        <f t="shared" ca="1" si="17"/>
        <v>5.0000000000007816E-2</v>
      </c>
      <c r="N94" s="10">
        <f t="shared" ca="1" si="15"/>
        <v>0</v>
      </c>
      <c r="O94" s="10">
        <f t="shared" ca="1" si="16"/>
        <v>0</v>
      </c>
    </row>
    <row r="95" spans="1:15" x14ac:dyDescent="0.25">
      <c r="A95" s="10">
        <v>3.3333333333391835E-2</v>
      </c>
      <c r="B95" s="10">
        <f t="shared" si="26"/>
        <v>65.533333333333417</v>
      </c>
      <c r="C95" s="10">
        <f t="shared" ca="1" si="25"/>
        <v>1.6666666666623087E-2</v>
      </c>
      <c r="D95" s="10">
        <v>8.3333333333399651E-2</v>
      </c>
      <c r="E95" s="10">
        <f t="shared" ca="1" si="18"/>
        <v>65.633333333333439</v>
      </c>
      <c r="F95" s="95" t="str">
        <f t="shared" ca="1" si="19"/>
        <v>S2</v>
      </c>
      <c r="G95" s="14" t="str">
        <f t="shared" ca="1" si="20"/>
        <v>IDLE</v>
      </c>
      <c r="H95" s="15">
        <f t="shared" ca="1" si="21"/>
        <v>8.3333333333399651E-2</v>
      </c>
      <c r="I95" s="10">
        <f t="shared" ca="1" si="22"/>
        <v>65.583333333333343</v>
      </c>
      <c r="J95" s="10">
        <f t="shared" ca="1" si="23"/>
        <v>65.616666666666816</v>
      </c>
      <c r="K95" s="10">
        <f t="shared" ca="1" si="24"/>
        <v>0.10000000000002274</v>
      </c>
      <c r="L95" s="18">
        <f t="shared" ca="1" si="17"/>
        <v>0</v>
      </c>
      <c r="M95" s="84">
        <f t="shared" ca="1" si="17"/>
        <v>8.3333333333399651E-2</v>
      </c>
      <c r="N95" s="10">
        <f t="shared" ca="1" si="15"/>
        <v>0</v>
      </c>
      <c r="O95" s="10">
        <f t="shared" ca="1" si="16"/>
        <v>1.6666666666623087E-2</v>
      </c>
    </row>
    <row r="96" spans="1:15" x14ac:dyDescent="0.25">
      <c r="A96" s="10">
        <v>0.63333333333332575</v>
      </c>
      <c r="B96" s="10">
        <f t="shared" si="26"/>
        <v>66.166666666666742</v>
      </c>
      <c r="C96" s="10">
        <f t="shared" ca="1" si="25"/>
        <v>0</v>
      </c>
      <c r="D96" s="10">
        <v>5.0000000000007816E-2</v>
      </c>
      <c r="E96" s="10">
        <f t="shared" ca="1" si="18"/>
        <v>66.216666666666754</v>
      </c>
      <c r="F96" s="95" t="str">
        <f t="shared" ca="1" si="19"/>
        <v>S2</v>
      </c>
      <c r="G96" s="14" t="str">
        <f t="shared" ca="1" si="20"/>
        <v>IDLE</v>
      </c>
      <c r="H96" s="15">
        <f t="shared" ca="1" si="21"/>
        <v>5.0000000000007816E-2</v>
      </c>
      <c r="I96" s="10">
        <f t="shared" ca="1" si="22"/>
        <v>65.583333333333343</v>
      </c>
      <c r="J96" s="10">
        <f t="shared" ca="1" si="23"/>
        <v>66.216666666666754</v>
      </c>
      <c r="K96" s="10">
        <f t="shared" ca="1" si="24"/>
        <v>5.0000000000007816E-2</v>
      </c>
      <c r="L96" s="18">
        <f t="shared" ca="1" si="17"/>
        <v>0</v>
      </c>
      <c r="M96" s="84">
        <f t="shared" ca="1" si="17"/>
        <v>5.0000000000007816E-2</v>
      </c>
      <c r="N96" s="10">
        <f t="shared" ca="1" si="15"/>
        <v>0</v>
      </c>
      <c r="O96" s="10">
        <f t="shared" ca="1" si="16"/>
        <v>0</v>
      </c>
    </row>
    <row r="97" spans="1:15" x14ac:dyDescent="0.25">
      <c r="A97" s="10">
        <v>0.21666666666664725</v>
      </c>
      <c r="B97" s="10">
        <f t="shared" si="26"/>
        <v>66.383333333333383</v>
      </c>
      <c r="C97" s="10">
        <f t="shared" ca="1" si="25"/>
        <v>0</v>
      </c>
      <c r="D97" s="10">
        <v>8.3333333333399651E-2</v>
      </c>
      <c r="E97" s="10">
        <f t="shared" ca="1" si="18"/>
        <v>66.466666666666782</v>
      </c>
      <c r="F97" s="95" t="str">
        <f t="shared" ca="1" si="19"/>
        <v>S2</v>
      </c>
      <c r="G97" s="14" t="str">
        <f t="shared" ca="1" si="20"/>
        <v>IDLE</v>
      </c>
      <c r="H97" s="15">
        <f t="shared" ca="1" si="21"/>
        <v>8.3333333333399651E-2</v>
      </c>
      <c r="I97" s="10">
        <f t="shared" ca="1" si="22"/>
        <v>65.583333333333343</v>
      </c>
      <c r="J97" s="10">
        <f t="shared" ca="1" si="23"/>
        <v>66.466666666666782</v>
      </c>
      <c r="K97" s="10">
        <f t="shared" ca="1" si="24"/>
        <v>8.3333333333399651E-2</v>
      </c>
      <c r="L97" s="18">
        <f t="shared" ca="1" si="17"/>
        <v>0</v>
      </c>
      <c r="M97" s="84">
        <f t="shared" ca="1" si="17"/>
        <v>8.3333333333399651E-2</v>
      </c>
      <c r="N97" s="10">
        <f t="shared" ca="1" si="15"/>
        <v>0</v>
      </c>
      <c r="O97" s="10">
        <f t="shared" ca="1" si="16"/>
        <v>0</v>
      </c>
    </row>
    <row r="98" spans="1:15" x14ac:dyDescent="0.25">
      <c r="A98" s="10">
        <v>8.3333333333239779E-2</v>
      </c>
      <c r="B98" s="10">
        <f t="shared" si="26"/>
        <v>66.466666666666626</v>
      </c>
      <c r="C98" s="10">
        <f t="shared" ca="1" si="25"/>
        <v>0</v>
      </c>
      <c r="D98" s="10">
        <v>8.3333333333319715E-2</v>
      </c>
      <c r="E98" s="10">
        <f t="shared" ca="1" si="18"/>
        <v>66.54999999999994</v>
      </c>
      <c r="F98" s="95" t="str">
        <f t="shared" ca="1" si="19"/>
        <v>S1</v>
      </c>
      <c r="G98" s="14">
        <f t="shared" ca="1" si="20"/>
        <v>8.3333333333319715E-2</v>
      </c>
      <c r="H98" s="15" t="str">
        <f t="shared" ca="1" si="21"/>
        <v>IDLE</v>
      </c>
      <c r="I98" s="10">
        <f t="shared" ca="1" si="22"/>
        <v>66.54999999999994</v>
      </c>
      <c r="J98" s="10">
        <f t="shared" ca="1" si="23"/>
        <v>66.466666666666782</v>
      </c>
      <c r="K98" s="10">
        <f t="shared" ca="1" si="24"/>
        <v>8.3333333333319715E-2</v>
      </c>
      <c r="L98" s="18">
        <f t="shared" ca="1" si="17"/>
        <v>8.3333333333319715E-2</v>
      </c>
      <c r="M98" s="84">
        <f t="shared" ca="1" si="17"/>
        <v>0</v>
      </c>
      <c r="N98" s="10">
        <f t="shared" ca="1" si="15"/>
        <v>0</v>
      </c>
      <c r="O98" s="10">
        <f t="shared" ca="1" si="16"/>
        <v>0</v>
      </c>
    </row>
    <row r="99" spans="1:15" x14ac:dyDescent="0.25">
      <c r="A99" s="10">
        <v>1.6666666666775853E-2</v>
      </c>
      <c r="B99" s="10">
        <f t="shared" si="26"/>
        <v>66.483333333333405</v>
      </c>
      <c r="C99" s="10">
        <f t="shared" ca="1" si="25"/>
        <v>0</v>
      </c>
      <c r="D99" s="10">
        <v>6.6666666666703733E-2</v>
      </c>
      <c r="E99" s="10">
        <f t="shared" ca="1" si="18"/>
        <v>66.550000000000111</v>
      </c>
      <c r="F99" s="95" t="str">
        <f t="shared" ca="1" si="19"/>
        <v>S2</v>
      </c>
      <c r="G99" s="14" t="str">
        <f t="shared" ca="1" si="20"/>
        <v>IDLE</v>
      </c>
      <c r="H99" s="15">
        <f t="shared" ca="1" si="21"/>
        <v>6.6666666666703733E-2</v>
      </c>
      <c r="I99" s="10">
        <f t="shared" ca="1" si="22"/>
        <v>66.54999999999994</v>
      </c>
      <c r="J99" s="10">
        <f t="shared" ca="1" si="23"/>
        <v>66.550000000000111</v>
      </c>
      <c r="K99" s="10">
        <f t="shared" ca="1" si="24"/>
        <v>6.6666666666703733E-2</v>
      </c>
      <c r="L99" s="18">
        <f t="shared" ca="1" si="17"/>
        <v>0</v>
      </c>
      <c r="M99" s="84">
        <f t="shared" ca="1" si="17"/>
        <v>6.6666666666703733E-2</v>
      </c>
      <c r="N99" s="10">
        <f t="shared" ca="1" si="15"/>
        <v>0</v>
      </c>
      <c r="O99" s="10">
        <f t="shared" ca="1" si="16"/>
        <v>0</v>
      </c>
    </row>
    <row r="100" spans="1:15" x14ac:dyDescent="0.25">
      <c r="A100" s="10">
        <v>0.51666666666669414</v>
      </c>
      <c r="B100" s="10">
        <f t="shared" si="26"/>
        <v>67.000000000000099</v>
      </c>
      <c r="C100" s="10">
        <f t="shared" ca="1" si="25"/>
        <v>0</v>
      </c>
      <c r="D100" s="10">
        <v>0.14999999999994351</v>
      </c>
      <c r="E100" s="10">
        <f t="shared" ca="1" si="18"/>
        <v>67.150000000000048</v>
      </c>
      <c r="F100" s="95" t="str">
        <f t="shared" ca="1" si="19"/>
        <v>S2</v>
      </c>
      <c r="G100" s="14" t="str">
        <f t="shared" ca="1" si="20"/>
        <v>IDLE</v>
      </c>
      <c r="H100" s="15">
        <f t="shared" ca="1" si="21"/>
        <v>0.14999999999994351</v>
      </c>
      <c r="I100" s="10">
        <f t="shared" ca="1" si="22"/>
        <v>66.54999999999994</v>
      </c>
      <c r="J100" s="10">
        <f t="shared" ca="1" si="23"/>
        <v>67.150000000000048</v>
      </c>
      <c r="K100" s="10">
        <f t="shared" ca="1" si="24"/>
        <v>0.14999999999994351</v>
      </c>
      <c r="L100" s="18">
        <f t="shared" ca="1" si="17"/>
        <v>0</v>
      </c>
      <c r="M100" s="84">
        <f t="shared" ca="1" si="17"/>
        <v>0.14999999999994351</v>
      </c>
      <c r="N100" s="10">
        <f t="shared" ref="N100:N131" ca="1" si="27">IF(AND(C100&gt;0,F100="S1"),C100,0)</f>
        <v>0</v>
      </c>
      <c r="O100" s="10">
        <f t="shared" ca="1" si="16"/>
        <v>0</v>
      </c>
    </row>
    <row r="101" spans="1:15" x14ac:dyDescent="0.25">
      <c r="A101" s="10">
        <v>0.33333333333327886</v>
      </c>
      <c r="B101" s="10">
        <f t="shared" si="26"/>
        <v>67.333333333333371</v>
      </c>
      <c r="C101" s="10">
        <f t="shared" ca="1" si="25"/>
        <v>0</v>
      </c>
      <c r="D101" s="10">
        <v>0.10000000000001563</v>
      </c>
      <c r="E101" s="10">
        <f t="shared" ca="1" si="18"/>
        <v>67.433333333333394</v>
      </c>
      <c r="F101" s="95" t="str">
        <f t="shared" ca="1" si="19"/>
        <v>S1</v>
      </c>
      <c r="G101" s="14">
        <f t="shared" ca="1" si="20"/>
        <v>0.10000000000001563</v>
      </c>
      <c r="H101" s="15" t="str">
        <f t="shared" ca="1" si="21"/>
        <v>IDLE</v>
      </c>
      <c r="I101" s="10">
        <f t="shared" ca="1" si="22"/>
        <v>67.433333333333394</v>
      </c>
      <c r="J101" s="10">
        <f t="shared" ca="1" si="23"/>
        <v>67.150000000000048</v>
      </c>
      <c r="K101" s="10">
        <f t="shared" ca="1" si="24"/>
        <v>0.10000000000001563</v>
      </c>
      <c r="L101" s="18">
        <f t="shared" ca="1" si="17"/>
        <v>0.10000000000001563</v>
      </c>
      <c r="M101" s="84">
        <f t="shared" ca="1" si="17"/>
        <v>0</v>
      </c>
      <c r="N101" s="10">
        <f t="shared" ca="1" si="27"/>
        <v>0</v>
      </c>
      <c r="O101" s="10">
        <f t="shared" ca="1" si="16"/>
        <v>0</v>
      </c>
    </row>
    <row r="102" spans="1:15" x14ac:dyDescent="0.25">
      <c r="A102" s="10">
        <v>3.3333333333311899E-2</v>
      </c>
      <c r="B102" s="10">
        <f t="shared" si="26"/>
        <v>67.366666666666688</v>
      </c>
      <c r="C102" s="10">
        <f t="shared" ca="1" si="25"/>
        <v>0</v>
      </c>
      <c r="D102" s="10">
        <v>8.3333333333319715E-2</v>
      </c>
      <c r="E102" s="10">
        <f t="shared" ca="1" si="18"/>
        <v>67.45</v>
      </c>
      <c r="F102" s="95" t="str">
        <f t="shared" ca="1" si="19"/>
        <v>S2</v>
      </c>
      <c r="G102" s="14" t="str">
        <f t="shared" ca="1" si="20"/>
        <v>IDLE</v>
      </c>
      <c r="H102" s="15">
        <f t="shared" ca="1" si="21"/>
        <v>8.3333333333319715E-2</v>
      </c>
      <c r="I102" s="10">
        <f t="shared" ca="1" si="22"/>
        <v>67.433333333333394</v>
      </c>
      <c r="J102" s="10">
        <f t="shared" ca="1" si="23"/>
        <v>67.45</v>
      </c>
      <c r="K102" s="10">
        <f t="shared" ca="1" si="24"/>
        <v>8.3333333333319715E-2</v>
      </c>
      <c r="L102" s="18">
        <f t="shared" ref="L102:M133" ca="1" si="28">IF(G102="IDLE",0,G102)</f>
        <v>0</v>
      </c>
      <c r="M102" s="84">
        <f t="shared" ca="1" si="28"/>
        <v>8.3333333333319715E-2</v>
      </c>
      <c r="N102" s="10">
        <f t="shared" ca="1" si="27"/>
        <v>0</v>
      </c>
      <c r="O102" s="10">
        <f t="shared" ca="1" si="16"/>
        <v>0</v>
      </c>
    </row>
    <row r="103" spans="1:15" x14ac:dyDescent="0.25">
      <c r="A103" s="10">
        <v>4.999999999992788E-2</v>
      </c>
      <c r="B103" s="10">
        <f t="shared" si="26"/>
        <v>67.416666666666615</v>
      </c>
      <c r="C103" s="10">
        <f t="shared" ca="1" si="25"/>
        <v>1.6666666666779406E-2</v>
      </c>
      <c r="D103" s="10">
        <v>5.0000000000007816E-2</v>
      </c>
      <c r="E103" s="10">
        <f t="shared" ca="1" si="18"/>
        <v>67.483333333333405</v>
      </c>
      <c r="F103" s="95" t="str">
        <f t="shared" ca="1" si="19"/>
        <v>S2</v>
      </c>
      <c r="G103" s="14" t="str">
        <f t="shared" ca="1" si="20"/>
        <v>IDLE</v>
      </c>
      <c r="H103" s="15">
        <f t="shared" ca="1" si="21"/>
        <v>5.0000000000007816E-2</v>
      </c>
      <c r="I103" s="10">
        <f t="shared" ca="1" si="22"/>
        <v>67.433333333333394</v>
      </c>
      <c r="J103" s="10">
        <f t="shared" ca="1" si="23"/>
        <v>67.466666666666626</v>
      </c>
      <c r="K103" s="10">
        <f t="shared" ca="1" si="24"/>
        <v>6.6666666666787222E-2</v>
      </c>
      <c r="L103" s="18">
        <f t="shared" ca="1" si="28"/>
        <v>0</v>
      </c>
      <c r="M103" s="84">
        <f t="shared" ca="1" si="28"/>
        <v>5.0000000000007816E-2</v>
      </c>
      <c r="N103" s="10">
        <f t="shared" ca="1" si="27"/>
        <v>0</v>
      </c>
      <c r="O103" s="10">
        <f t="shared" ca="1" si="16"/>
        <v>1.6666666666779406E-2</v>
      </c>
    </row>
    <row r="104" spans="1:15" x14ac:dyDescent="0.25">
      <c r="A104" s="10">
        <v>0.25000000000011902</v>
      </c>
      <c r="B104" s="10">
        <f t="shared" si="26"/>
        <v>67.666666666666728</v>
      </c>
      <c r="C104" s="10">
        <f t="shared" ca="1" si="25"/>
        <v>0</v>
      </c>
      <c r="D104" s="10">
        <v>0.13333333333324759</v>
      </c>
      <c r="E104" s="10">
        <f t="shared" ca="1" si="18"/>
        <v>67.799999999999983</v>
      </c>
      <c r="F104" s="95" t="str">
        <f t="shared" ca="1" si="19"/>
        <v>S1</v>
      </c>
      <c r="G104" s="14">
        <f t="shared" ca="1" si="20"/>
        <v>0.13333333333324759</v>
      </c>
      <c r="H104" s="15" t="str">
        <f t="shared" ca="1" si="21"/>
        <v>IDLE</v>
      </c>
      <c r="I104" s="10">
        <f t="shared" ca="1" si="22"/>
        <v>67.799999999999983</v>
      </c>
      <c r="J104" s="10">
        <f t="shared" ca="1" si="23"/>
        <v>67.466666666666626</v>
      </c>
      <c r="K104" s="10">
        <f t="shared" ca="1" si="24"/>
        <v>0.13333333333324759</v>
      </c>
      <c r="L104" s="18">
        <f t="shared" ca="1" si="28"/>
        <v>0.13333333333324759</v>
      </c>
      <c r="M104" s="84">
        <f t="shared" ca="1" si="28"/>
        <v>0</v>
      </c>
      <c r="N104" s="10">
        <f t="shared" ca="1" si="27"/>
        <v>0</v>
      </c>
      <c r="O104" s="10">
        <f t="shared" ca="1" si="16"/>
        <v>0</v>
      </c>
    </row>
    <row r="105" spans="1:15" x14ac:dyDescent="0.25">
      <c r="A105" s="10">
        <v>4.999999999992788E-2</v>
      </c>
      <c r="B105" s="10">
        <f t="shared" si="26"/>
        <v>67.716666666666654</v>
      </c>
      <c r="C105" s="10">
        <f t="shared" ca="1" si="25"/>
        <v>0</v>
      </c>
      <c r="D105" s="10">
        <v>0.18333333333333535</v>
      </c>
      <c r="E105" s="10">
        <f t="shared" ca="1" si="18"/>
        <v>67.899999999999991</v>
      </c>
      <c r="F105" s="95" t="str">
        <f t="shared" ca="1" si="19"/>
        <v>S1</v>
      </c>
      <c r="G105" s="14">
        <f t="shared" ca="1" si="20"/>
        <v>0.18333333333333535</v>
      </c>
      <c r="H105" s="15" t="str">
        <f t="shared" ca="1" si="21"/>
        <v>IDLE</v>
      </c>
      <c r="I105" s="10">
        <f t="shared" ca="1" si="22"/>
        <v>67.899999999999991</v>
      </c>
      <c r="J105" s="10">
        <f t="shared" ca="1" si="23"/>
        <v>67.466666666666626</v>
      </c>
      <c r="K105" s="10">
        <f t="shared" ca="1" si="24"/>
        <v>0.18333333333333535</v>
      </c>
      <c r="L105" s="18">
        <f t="shared" ca="1" si="28"/>
        <v>0.18333333333333535</v>
      </c>
      <c r="M105" s="84">
        <f t="shared" ca="1" si="28"/>
        <v>0</v>
      </c>
      <c r="N105" s="10">
        <f t="shared" ca="1" si="27"/>
        <v>0</v>
      </c>
      <c r="O105" s="10">
        <f t="shared" ca="1" si="16"/>
        <v>0</v>
      </c>
    </row>
    <row r="106" spans="1:15" x14ac:dyDescent="0.25">
      <c r="A106" s="10">
        <v>0.3000000000000469</v>
      </c>
      <c r="B106" s="10">
        <f t="shared" si="26"/>
        <v>68.016666666666708</v>
      </c>
      <c r="C106" s="10">
        <f t="shared" ca="1" si="25"/>
        <v>0</v>
      </c>
      <c r="D106" s="10">
        <v>0.25000000000003908</v>
      </c>
      <c r="E106" s="10">
        <f t="shared" ca="1" si="18"/>
        <v>68.266666666666751</v>
      </c>
      <c r="F106" s="95" t="str">
        <f t="shared" ca="1" si="19"/>
        <v>S1</v>
      </c>
      <c r="G106" s="14">
        <f t="shared" ca="1" si="20"/>
        <v>0.25000000000003908</v>
      </c>
      <c r="H106" s="15" t="str">
        <f t="shared" ca="1" si="21"/>
        <v>IDLE</v>
      </c>
      <c r="I106" s="10">
        <f t="shared" ca="1" si="22"/>
        <v>68.266666666666751</v>
      </c>
      <c r="J106" s="10">
        <f t="shared" ca="1" si="23"/>
        <v>67.466666666666626</v>
      </c>
      <c r="K106" s="10">
        <f t="shared" ca="1" si="24"/>
        <v>0.25000000000003908</v>
      </c>
      <c r="L106" s="18">
        <f t="shared" ca="1" si="28"/>
        <v>0.25000000000003908</v>
      </c>
      <c r="M106" s="84">
        <f t="shared" ca="1" si="28"/>
        <v>0</v>
      </c>
      <c r="N106" s="10">
        <f t="shared" ca="1" si="27"/>
        <v>0</v>
      </c>
      <c r="O106" s="10">
        <f t="shared" ca="1" si="16"/>
        <v>0</v>
      </c>
    </row>
    <row r="107" spans="1:15" x14ac:dyDescent="0.25">
      <c r="A107" s="10">
        <v>6.6666666666623797E-2</v>
      </c>
      <c r="B107" s="10">
        <f t="shared" si="26"/>
        <v>68.083333333333329</v>
      </c>
      <c r="C107" s="10">
        <f t="shared" ca="1" si="25"/>
        <v>0</v>
      </c>
      <c r="D107" s="10">
        <v>0.18333333333333535</v>
      </c>
      <c r="E107" s="10">
        <f t="shared" ca="1" si="18"/>
        <v>68.266666666666666</v>
      </c>
      <c r="F107" s="95" t="str">
        <f t="shared" ca="1" si="19"/>
        <v>S2</v>
      </c>
      <c r="G107" s="14" t="str">
        <f t="shared" ca="1" si="20"/>
        <v>IDLE</v>
      </c>
      <c r="H107" s="15">
        <f t="shared" ca="1" si="21"/>
        <v>0.18333333333333535</v>
      </c>
      <c r="I107" s="10">
        <f t="shared" ca="1" si="22"/>
        <v>68.266666666666751</v>
      </c>
      <c r="J107" s="10">
        <f t="shared" ca="1" si="23"/>
        <v>68.266666666666666</v>
      </c>
      <c r="K107" s="10">
        <f t="shared" ca="1" si="24"/>
        <v>0.18333333333333535</v>
      </c>
      <c r="L107" s="18">
        <f t="shared" ca="1" si="28"/>
        <v>0</v>
      </c>
      <c r="M107" s="84">
        <f t="shared" ca="1" si="28"/>
        <v>0.18333333333333535</v>
      </c>
      <c r="N107" s="10">
        <f t="shared" ca="1" si="27"/>
        <v>0</v>
      </c>
      <c r="O107" s="10">
        <f t="shared" ca="1" si="16"/>
        <v>0</v>
      </c>
    </row>
    <row r="108" spans="1:15" x14ac:dyDescent="0.25">
      <c r="A108" s="10">
        <v>0.21666666666672718</v>
      </c>
      <c r="B108" s="10">
        <f t="shared" si="26"/>
        <v>68.300000000000054</v>
      </c>
      <c r="C108" s="10">
        <f t="shared" ca="1" si="25"/>
        <v>0</v>
      </c>
      <c r="D108" s="10">
        <v>0.3000000000000469</v>
      </c>
      <c r="E108" s="10">
        <f t="shared" ca="1" si="18"/>
        <v>68.600000000000108</v>
      </c>
      <c r="F108" s="95" t="str">
        <f t="shared" ca="1" si="19"/>
        <v>S2</v>
      </c>
      <c r="G108" s="14" t="str">
        <f t="shared" ca="1" si="20"/>
        <v>IDLE</v>
      </c>
      <c r="H108" s="15">
        <f t="shared" ca="1" si="21"/>
        <v>0.3000000000000469</v>
      </c>
      <c r="I108" s="10">
        <f t="shared" ca="1" si="22"/>
        <v>68.266666666666751</v>
      </c>
      <c r="J108" s="10">
        <f t="shared" ca="1" si="23"/>
        <v>68.600000000000108</v>
      </c>
      <c r="K108" s="10">
        <f t="shared" ca="1" si="24"/>
        <v>0.3000000000000469</v>
      </c>
      <c r="L108" s="18">
        <f t="shared" ca="1" si="28"/>
        <v>0</v>
      </c>
      <c r="M108" s="84">
        <f t="shared" ca="1" si="28"/>
        <v>0.3000000000000469</v>
      </c>
      <c r="N108" s="10">
        <f t="shared" ca="1" si="27"/>
        <v>0</v>
      </c>
      <c r="O108" s="10">
        <f t="shared" ca="1" si="16"/>
        <v>0</v>
      </c>
    </row>
    <row r="109" spans="1:15" x14ac:dyDescent="0.25">
      <c r="A109" s="10">
        <v>0.8833333333332849</v>
      </c>
      <c r="B109" s="10">
        <f t="shared" si="26"/>
        <v>69.183333333333337</v>
      </c>
      <c r="C109" s="10">
        <f t="shared" ca="1" si="25"/>
        <v>0</v>
      </c>
      <c r="D109" s="10">
        <v>0.19999999999995133</v>
      </c>
      <c r="E109" s="10">
        <f t="shared" ca="1" si="18"/>
        <v>69.383333333333283</v>
      </c>
      <c r="F109" s="95" t="str">
        <f t="shared" ca="1" si="19"/>
        <v>S1</v>
      </c>
      <c r="G109" s="14">
        <f t="shared" ca="1" si="20"/>
        <v>0.19999999999995133</v>
      </c>
      <c r="H109" s="15" t="str">
        <f t="shared" ca="1" si="21"/>
        <v>IDLE</v>
      </c>
      <c r="I109" s="10">
        <f t="shared" ca="1" si="22"/>
        <v>69.383333333333283</v>
      </c>
      <c r="J109" s="10">
        <f t="shared" ca="1" si="23"/>
        <v>68.600000000000108</v>
      </c>
      <c r="K109" s="10">
        <f t="shared" ca="1" si="24"/>
        <v>0.19999999999995133</v>
      </c>
      <c r="L109" s="18">
        <f t="shared" ca="1" si="28"/>
        <v>0.19999999999995133</v>
      </c>
      <c r="M109" s="84">
        <f t="shared" ca="1" si="28"/>
        <v>0</v>
      </c>
      <c r="N109" s="10">
        <f t="shared" ca="1" si="27"/>
        <v>0</v>
      </c>
      <c r="O109" s="10">
        <f t="shared" ca="1" si="16"/>
        <v>0</v>
      </c>
    </row>
    <row r="110" spans="1:15" x14ac:dyDescent="0.25">
      <c r="A110" s="10">
        <v>4.9833333333333663</v>
      </c>
      <c r="B110" s="10">
        <f t="shared" si="26"/>
        <v>74.1666666666667</v>
      </c>
      <c r="C110" s="10">
        <f t="shared" ca="1" si="25"/>
        <v>0</v>
      </c>
      <c r="D110" s="10">
        <v>0.14999999999994351</v>
      </c>
      <c r="E110" s="10">
        <f t="shared" ca="1" si="18"/>
        <v>74.316666666666649</v>
      </c>
      <c r="F110" s="95" t="str">
        <f t="shared" ca="1" si="19"/>
        <v>S1</v>
      </c>
      <c r="G110" s="14">
        <f t="shared" ca="1" si="20"/>
        <v>0.14999999999994351</v>
      </c>
      <c r="H110" s="15" t="str">
        <f t="shared" ca="1" si="21"/>
        <v>IDLE</v>
      </c>
      <c r="I110" s="10">
        <f t="shared" ca="1" si="22"/>
        <v>74.316666666666649</v>
      </c>
      <c r="J110" s="10">
        <f t="shared" ca="1" si="23"/>
        <v>68.600000000000108</v>
      </c>
      <c r="K110" s="10">
        <f t="shared" ca="1" si="24"/>
        <v>0.14999999999994351</v>
      </c>
      <c r="L110" s="18">
        <f t="shared" ca="1" si="28"/>
        <v>0.14999999999994351</v>
      </c>
      <c r="M110" s="84">
        <f t="shared" ca="1" si="28"/>
        <v>0</v>
      </c>
      <c r="N110" s="10">
        <f t="shared" ca="1" si="27"/>
        <v>0</v>
      </c>
      <c r="O110" s="10">
        <f t="shared" ca="1" si="16"/>
        <v>0</v>
      </c>
    </row>
    <row r="111" spans="1:15" x14ac:dyDescent="0.25">
      <c r="A111" s="10">
        <v>0.21666666666664725</v>
      </c>
      <c r="B111" s="10">
        <f t="shared" si="26"/>
        <v>74.383333333333354</v>
      </c>
      <c r="C111" s="10">
        <f t="shared" ca="1" si="25"/>
        <v>0</v>
      </c>
      <c r="D111" s="10">
        <v>0.24999999999995914</v>
      </c>
      <c r="E111" s="10">
        <f t="shared" ca="1" si="18"/>
        <v>74.633333333333312</v>
      </c>
      <c r="F111" s="95" t="str">
        <f t="shared" ca="1" si="19"/>
        <v>S2</v>
      </c>
      <c r="G111" s="14" t="str">
        <f t="shared" ca="1" si="20"/>
        <v>IDLE</v>
      </c>
      <c r="H111" s="15">
        <f t="shared" ca="1" si="21"/>
        <v>0.24999999999995914</v>
      </c>
      <c r="I111" s="10">
        <f t="shared" ca="1" si="22"/>
        <v>74.316666666666649</v>
      </c>
      <c r="J111" s="10">
        <f t="shared" ca="1" si="23"/>
        <v>74.633333333333312</v>
      </c>
      <c r="K111" s="10">
        <f t="shared" ca="1" si="24"/>
        <v>0.24999999999995914</v>
      </c>
      <c r="L111" s="18">
        <f t="shared" ca="1" si="28"/>
        <v>0</v>
      </c>
      <c r="M111" s="84">
        <f t="shared" ca="1" si="28"/>
        <v>0.24999999999995914</v>
      </c>
      <c r="N111" s="10">
        <f t="shared" ca="1" si="27"/>
        <v>0</v>
      </c>
      <c r="O111" s="10">
        <f t="shared" ca="1" si="16"/>
        <v>0</v>
      </c>
    </row>
    <row r="112" spans="1:15" x14ac:dyDescent="0.25">
      <c r="A112" s="10">
        <v>0.28333333333327104</v>
      </c>
      <c r="B112" s="10">
        <f t="shared" si="26"/>
        <v>74.666666666666629</v>
      </c>
      <c r="C112" s="10">
        <f t="shared" ca="1" si="25"/>
        <v>0</v>
      </c>
      <c r="D112" s="10">
        <v>0.266666666666735</v>
      </c>
      <c r="E112" s="10">
        <f t="shared" ca="1" si="18"/>
        <v>74.933333333333366</v>
      </c>
      <c r="F112" s="95" t="str">
        <f t="shared" ca="1" si="19"/>
        <v>S1</v>
      </c>
      <c r="G112" s="14">
        <f t="shared" ca="1" si="20"/>
        <v>0.266666666666735</v>
      </c>
      <c r="H112" s="15" t="str">
        <f t="shared" ca="1" si="21"/>
        <v>IDLE</v>
      </c>
      <c r="I112" s="10">
        <f t="shared" ca="1" si="22"/>
        <v>74.933333333333366</v>
      </c>
      <c r="J112" s="10">
        <f t="shared" ca="1" si="23"/>
        <v>74.633333333333312</v>
      </c>
      <c r="K112" s="10">
        <f t="shared" ca="1" si="24"/>
        <v>0.266666666666735</v>
      </c>
      <c r="L112" s="18">
        <f t="shared" ca="1" si="28"/>
        <v>0.266666666666735</v>
      </c>
      <c r="M112" s="84">
        <f t="shared" ca="1" si="28"/>
        <v>0</v>
      </c>
      <c r="N112" s="10">
        <f t="shared" ca="1" si="27"/>
        <v>0</v>
      </c>
      <c r="O112" s="10">
        <f t="shared" ca="1" si="16"/>
        <v>0</v>
      </c>
    </row>
    <row r="113" spans="1:15" x14ac:dyDescent="0.25">
      <c r="A113" s="10">
        <v>0.25000000000003908</v>
      </c>
      <c r="B113" s="10">
        <f t="shared" si="26"/>
        <v>74.916666666666671</v>
      </c>
      <c r="C113" s="10">
        <f t="shared" ca="1" si="25"/>
        <v>0</v>
      </c>
      <c r="D113" s="10">
        <v>0.41666666666667851</v>
      </c>
      <c r="E113" s="10">
        <f t="shared" ca="1" si="18"/>
        <v>75.333333333333343</v>
      </c>
      <c r="F113" s="95" t="str">
        <f t="shared" ca="1" si="19"/>
        <v>S2</v>
      </c>
      <c r="G113" s="14" t="str">
        <f t="shared" ca="1" si="20"/>
        <v>IDLE</v>
      </c>
      <c r="H113" s="15">
        <f t="shared" ca="1" si="21"/>
        <v>0.41666666666667851</v>
      </c>
      <c r="I113" s="10">
        <f t="shared" ca="1" si="22"/>
        <v>74.933333333333366</v>
      </c>
      <c r="J113" s="10">
        <f t="shared" ca="1" si="23"/>
        <v>75.333333333333343</v>
      </c>
      <c r="K113" s="10">
        <f t="shared" ca="1" si="24"/>
        <v>0.41666666666667851</v>
      </c>
      <c r="L113" s="18">
        <f t="shared" ca="1" si="28"/>
        <v>0</v>
      </c>
      <c r="M113" s="84">
        <f t="shared" ca="1" si="28"/>
        <v>0.41666666666667851</v>
      </c>
      <c r="N113" s="10">
        <f t="shared" ca="1" si="27"/>
        <v>0</v>
      </c>
      <c r="O113" s="10">
        <f t="shared" ca="1" si="16"/>
        <v>0</v>
      </c>
    </row>
    <row r="114" spans="1:15" x14ac:dyDescent="0.25">
      <c r="A114" s="10">
        <v>0.33333333333335879</v>
      </c>
      <c r="B114" s="10">
        <f t="shared" si="26"/>
        <v>75.250000000000028</v>
      </c>
      <c r="C114" s="10">
        <f t="shared" ca="1" si="25"/>
        <v>0</v>
      </c>
      <c r="D114" s="10">
        <v>0.20000000000003126</v>
      </c>
      <c r="E114" s="10">
        <f t="shared" ca="1" si="18"/>
        <v>75.45000000000006</v>
      </c>
      <c r="F114" s="95" t="str">
        <f t="shared" ca="1" si="19"/>
        <v>S2</v>
      </c>
      <c r="G114" s="14" t="str">
        <f t="shared" ca="1" si="20"/>
        <v>IDLE</v>
      </c>
      <c r="H114" s="15">
        <f t="shared" ca="1" si="21"/>
        <v>0.20000000000003126</v>
      </c>
      <c r="I114" s="10">
        <f t="shared" ca="1" si="22"/>
        <v>74.933333333333366</v>
      </c>
      <c r="J114" s="10">
        <f t="shared" ca="1" si="23"/>
        <v>75.45000000000006</v>
      </c>
      <c r="K114" s="10">
        <f t="shared" ca="1" si="24"/>
        <v>0.20000000000003126</v>
      </c>
      <c r="L114" s="18">
        <f t="shared" ca="1" si="28"/>
        <v>0</v>
      </c>
      <c r="M114" s="84">
        <f t="shared" ca="1" si="28"/>
        <v>0.20000000000003126</v>
      </c>
      <c r="N114" s="10">
        <f t="shared" ca="1" si="27"/>
        <v>0</v>
      </c>
      <c r="O114" s="10">
        <f t="shared" ca="1" si="16"/>
        <v>0</v>
      </c>
    </row>
    <row r="115" spans="1:15" x14ac:dyDescent="0.25">
      <c r="A115" s="10">
        <v>8.3333333333319715E-2</v>
      </c>
      <c r="B115" s="10">
        <f t="shared" si="26"/>
        <v>75.333333333333343</v>
      </c>
      <c r="C115" s="10">
        <f t="shared" ca="1" si="25"/>
        <v>0</v>
      </c>
      <c r="D115" s="10">
        <v>0.45000000000007034</v>
      </c>
      <c r="E115" s="10">
        <f t="shared" ca="1" si="18"/>
        <v>75.783333333333417</v>
      </c>
      <c r="F115" s="95" t="str">
        <f t="shared" ca="1" si="19"/>
        <v>S1</v>
      </c>
      <c r="G115" s="14">
        <f t="shared" ca="1" si="20"/>
        <v>0.45000000000007034</v>
      </c>
      <c r="H115" s="15" t="str">
        <f t="shared" ca="1" si="21"/>
        <v>IDLE</v>
      </c>
      <c r="I115" s="10">
        <f t="shared" ca="1" si="22"/>
        <v>75.783333333333417</v>
      </c>
      <c r="J115" s="10">
        <f t="shared" ca="1" si="23"/>
        <v>75.45000000000006</v>
      </c>
      <c r="K115" s="10">
        <f t="shared" ca="1" si="24"/>
        <v>0.45000000000007034</v>
      </c>
      <c r="L115" s="18">
        <f t="shared" ca="1" si="28"/>
        <v>0.45000000000007034</v>
      </c>
      <c r="M115" s="84">
        <f t="shared" ca="1" si="28"/>
        <v>0</v>
      </c>
      <c r="N115" s="10">
        <f t="shared" ca="1" si="27"/>
        <v>0</v>
      </c>
      <c r="O115" s="10">
        <f t="shared" ca="1" si="16"/>
        <v>0</v>
      </c>
    </row>
    <row r="116" spans="1:15" x14ac:dyDescent="0.25">
      <c r="A116" s="10">
        <v>3.3333333333311899E-2</v>
      </c>
      <c r="B116" s="10">
        <f t="shared" si="26"/>
        <v>75.36666666666666</v>
      </c>
      <c r="C116" s="10">
        <f t="shared" ca="1" si="25"/>
        <v>0</v>
      </c>
      <c r="D116" s="10">
        <v>0.46666666666660639</v>
      </c>
      <c r="E116" s="10">
        <f t="shared" ca="1" si="18"/>
        <v>75.833333333333272</v>
      </c>
      <c r="F116" s="95" t="str">
        <f t="shared" ca="1" si="19"/>
        <v>S1</v>
      </c>
      <c r="G116" s="14">
        <f t="shared" ca="1" si="20"/>
        <v>0.46666666666660639</v>
      </c>
      <c r="H116" s="15" t="str">
        <f t="shared" ca="1" si="21"/>
        <v>IDLE</v>
      </c>
      <c r="I116" s="10">
        <f t="shared" ca="1" si="22"/>
        <v>75.833333333333272</v>
      </c>
      <c r="J116" s="10">
        <f t="shared" ca="1" si="23"/>
        <v>75.45000000000006</v>
      </c>
      <c r="K116" s="10">
        <f t="shared" ca="1" si="24"/>
        <v>0.46666666666660639</v>
      </c>
      <c r="L116" s="18">
        <f t="shared" ca="1" si="28"/>
        <v>0.46666666666660639</v>
      </c>
      <c r="M116" s="84">
        <f t="shared" ca="1" si="28"/>
        <v>0</v>
      </c>
      <c r="N116" s="10">
        <f t="shared" ca="1" si="27"/>
        <v>0</v>
      </c>
      <c r="O116" s="10">
        <f t="shared" ca="1" si="16"/>
        <v>0</v>
      </c>
    </row>
    <row r="117" spans="1:15" x14ac:dyDescent="0.25">
      <c r="A117" s="10">
        <v>0.36666666666675063</v>
      </c>
      <c r="B117" s="10">
        <f t="shared" si="26"/>
        <v>75.733333333333405</v>
      </c>
      <c r="C117" s="10">
        <f t="shared" ca="1" si="25"/>
        <v>0</v>
      </c>
      <c r="D117" s="10">
        <v>0.60000000000001386</v>
      </c>
      <c r="E117" s="10">
        <f t="shared" ca="1" si="18"/>
        <v>76.333333333333414</v>
      </c>
      <c r="F117" s="95" t="str">
        <f t="shared" ca="1" si="19"/>
        <v>S1</v>
      </c>
      <c r="G117" s="14">
        <f t="shared" ca="1" si="20"/>
        <v>0.60000000000001386</v>
      </c>
      <c r="H117" s="15" t="str">
        <f t="shared" ca="1" si="21"/>
        <v>IDLE</v>
      </c>
      <c r="I117" s="10">
        <f t="shared" ca="1" si="22"/>
        <v>76.333333333333414</v>
      </c>
      <c r="J117" s="10">
        <f t="shared" ca="1" si="23"/>
        <v>75.45000000000006</v>
      </c>
      <c r="K117" s="10">
        <f t="shared" ca="1" si="24"/>
        <v>0.60000000000001386</v>
      </c>
      <c r="L117" s="18">
        <f t="shared" ca="1" si="28"/>
        <v>0.60000000000001386</v>
      </c>
      <c r="M117" s="84">
        <f t="shared" ca="1" si="28"/>
        <v>0</v>
      </c>
      <c r="N117" s="10">
        <f t="shared" ca="1" si="27"/>
        <v>0</v>
      </c>
      <c r="O117" s="10">
        <f t="shared" ca="1" si="16"/>
        <v>0</v>
      </c>
    </row>
    <row r="118" spans="1:15" x14ac:dyDescent="0.25">
      <c r="A118" s="10">
        <v>2.0666666666666167</v>
      </c>
      <c r="B118" s="10">
        <f t="shared" si="26"/>
        <v>77.800000000000026</v>
      </c>
      <c r="C118" s="10">
        <f t="shared" ca="1" si="25"/>
        <v>0</v>
      </c>
      <c r="D118" s="10">
        <v>0.35000000000005471</v>
      </c>
      <c r="E118" s="10">
        <f t="shared" ca="1" si="18"/>
        <v>78.150000000000077</v>
      </c>
      <c r="F118" s="95" t="str">
        <f t="shared" ca="1" si="19"/>
        <v>S1</v>
      </c>
      <c r="G118" s="14">
        <f t="shared" ca="1" si="20"/>
        <v>0.35000000000005471</v>
      </c>
      <c r="H118" s="15" t="str">
        <f t="shared" ca="1" si="21"/>
        <v>IDLE</v>
      </c>
      <c r="I118" s="10">
        <f t="shared" ca="1" si="22"/>
        <v>78.150000000000077</v>
      </c>
      <c r="J118" s="10">
        <f t="shared" ca="1" si="23"/>
        <v>75.45000000000006</v>
      </c>
      <c r="K118" s="10">
        <f t="shared" ca="1" si="24"/>
        <v>0.35000000000005471</v>
      </c>
      <c r="L118" s="18">
        <f t="shared" ca="1" si="28"/>
        <v>0.35000000000005471</v>
      </c>
      <c r="M118" s="84">
        <f t="shared" ca="1" si="28"/>
        <v>0</v>
      </c>
      <c r="N118" s="10">
        <f t="shared" ca="1" si="27"/>
        <v>0</v>
      </c>
      <c r="O118" s="10">
        <f t="shared" ca="1" si="16"/>
        <v>0</v>
      </c>
    </row>
    <row r="119" spans="1:15" x14ac:dyDescent="0.25">
      <c r="A119" s="10">
        <v>0.91666666666667673</v>
      </c>
      <c r="B119" s="10">
        <f t="shared" si="26"/>
        <v>78.716666666666697</v>
      </c>
      <c r="C119" s="10">
        <f t="shared" ca="1" si="25"/>
        <v>0</v>
      </c>
      <c r="D119" s="10">
        <v>0.16666666666655949</v>
      </c>
      <c r="E119" s="10">
        <f t="shared" ca="1" si="18"/>
        <v>78.883333333333255</v>
      </c>
      <c r="F119" s="95" t="str">
        <f t="shared" ca="1" si="19"/>
        <v>S2</v>
      </c>
      <c r="G119" s="14" t="str">
        <f t="shared" ca="1" si="20"/>
        <v>IDLE</v>
      </c>
      <c r="H119" s="15">
        <f t="shared" ca="1" si="21"/>
        <v>0.16666666666655949</v>
      </c>
      <c r="I119" s="10">
        <f t="shared" ca="1" si="22"/>
        <v>78.150000000000077</v>
      </c>
      <c r="J119" s="10">
        <f t="shared" ca="1" si="23"/>
        <v>78.883333333333255</v>
      </c>
      <c r="K119" s="10">
        <f t="shared" ca="1" si="24"/>
        <v>0.16666666666655949</v>
      </c>
      <c r="L119" s="18">
        <f t="shared" ca="1" si="28"/>
        <v>0</v>
      </c>
      <c r="M119" s="84">
        <f t="shared" ca="1" si="28"/>
        <v>0.16666666666655949</v>
      </c>
      <c r="N119" s="10">
        <f t="shared" ca="1" si="27"/>
        <v>0</v>
      </c>
      <c r="O119" s="10">
        <f t="shared" ca="1" si="16"/>
        <v>0</v>
      </c>
    </row>
    <row r="120" spans="1:15" x14ac:dyDescent="0.25">
      <c r="A120" s="10">
        <v>0.10000000000001563</v>
      </c>
      <c r="B120" s="10">
        <f t="shared" si="26"/>
        <v>78.81666666666672</v>
      </c>
      <c r="C120" s="10">
        <f t="shared" ca="1" si="25"/>
        <v>0</v>
      </c>
      <c r="D120" s="10">
        <v>0.29999999999996696</v>
      </c>
      <c r="E120" s="10">
        <f t="shared" ca="1" si="18"/>
        <v>79.116666666666688</v>
      </c>
      <c r="F120" s="95" t="str">
        <f t="shared" ca="1" si="19"/>
        <v>S2</v>
      </c>
      <c r="G120" s="14" t="str">
        <f t="shared" ca="1" si="20"/>
        <v>IDLE</v>
      </c>
      <c r="H120" s="15">
        <f t="shared" ca="1" si="21"/>
        <v>0.29999999999996696</v>
      </c>
      <c r="I120" s="10">
        <f t="shared" ca="1" si="22"/>
        <v>78.150000000000077</v>
      </c>
      <c r="J120" s="10">
        <f t="shared" ca="1" si="23"/>
        <v>79.116666666666688</v>
      </c>
      <c r="K120" s="10">
        <f t="shared" ca="1" si="24"/>
        <v>0.29999999999996696</v>
      </c>
      <c r="L120" s="18">
        <f t="shared" ca="1" si="28"/>
        <v>0</v>
      </c>
      <c r="M120" s="84">
        <f t="shared" ca="1" si="28"/>
        <v>0.29999999999996696</v>
      </c>
      <c r="N120" s="10">
        <f t="shared" ca="1" si="27"/>
        <v>0</v>
      </c>
      <c r="O120" s="10">
        <f t="shared" ca="1" si="16"/>
        <v>0</v>
      </c>
    </row>
    <row r="121" spans="1:15" x14ac:dyDescent="0.25">
      <c r="A121" s="10">
        <v>0.849999999999973</v>
      </c>
      <c r="B121" s="10">
        <f t="shared" si="26"/>
        <v>79.666666666666686</v>
      </c>
      <c r="C121" s="10">
        <f t="shared" ca="1" si="25"/>
        <v>0</v>
      </c>
      <c r="D121" s="10">
        <v>0.31666666666666288</v>
      </c>
      <c r="E121" s="10">
        <f t="shared" ca="1" si="18"/>
        <v>79.983333333333348</v>
      </c>
      <c r="F121" s="95" t="str">
        <f t="shared" ca="1" si="19"/>
        <v>S2</v>
      </c>
      <c r="G121" s="14" t="str">
        <f t="shared" ca="1" si="20"/>
        <v>IDLE</v>
      </c>
      <c r="H121" s="15">
        <f t="shared" ca="1" si="21"/>
        <v>0.31666666666666288</v>
      </c>
      <c r="I121" s="10">
        <f t="shared" ca="1" si="22"/>
        <v>78.150000000000077</v>
      </c>
      <c r="J121" s="10">
        <f t="shared" ca="1" si="23"/>
        <v>79.983333333333348</v>
      </c>
      <c r="K121" s="10">
        <f t="shared" ca="1" si="24"/>
        <v>0.31666666666666288</v>
      </c>
      <c r="L121" s="18">
        <f t="shared" ca="1" si="28"/>
        <v>0</v>
      </c>
      <c r="M121" s="84">
        <f t="shared" ca="1" si="28"/>
        <v>0.31666666666666288</v>
      </c>
      <c r="N121" s="10">
        <f t="shared" ca="1" si="27"/>
        <v>0</v>
      </c>
      <c r="O121" s="10">
        <f t="shared" ca="1" si="16"/>
        <v>0</v>
      </c>
    </row>
    <row r="122" spans="1:15" x14ac:dyDescent="0.25">
      <c r="A122" s="10">
        <v>0.10000000000001563</v>
      </c>
      <c r="B122" s="10">
        <f t="shared" si="26"/>
        <v>79.766666666666708</v>
      </c>
      <c r="C122" s="10">
        <f t="shared" ca="1" si="25"/>
        <v>0</v>
      </c>
      <c r="D122" s="10">
        <v>0.41666666666667851</v>
      </c>
      <c r="E122" s="10">
        <f t="shared" ca="1" si="18"/>
        <v>80.183333333333394</v>
      </c>
      <c r="F122" s="95" t="str">
        <f t="shared" ca="1" si="19"/>
        <v>S2</v>
      </c>
      <c r="G122" s="14" t="str">
        <f t="shared" ca="1" si="20"/>
        <v>IDLE</v>
      </c>
      <c r="H122" s="15">
        <f t="shared" ca="1" si="21"/>
        <v>0.41666666666667851</v>
      </c>
      <c r="I122" s="10">
        <f t="shared" ca="1" si="22"/>
        <v>78.150000000000077</v>
      </c>
      <c r="J122" s="10">
        <f t="shared" ca="1" si="23"/>
        <v>80.183333333333394</v>
      </c>
      <c r="K122" s="10">
        <f t="shared" ca="1" si="24"/>
        <v>0.41666666666667851</v>
      </c>
      <c r="L122" s="18">
        <f t="shared" ca="1" si="28"/>
        <v>0</v>
      </c>
      <c r="M122" s="84">
        <f t="shared" ca="1" si="28"/>
        <v>0.41666666666667851</v>
      </c>
      <c r="N122" s="10">
        <f t="shared" ca="1" si="27"/>
        <v>0</v>
      </c>
      <c r="O122" s="10">
        <f t="shared" ca="1" si="16"/>
        <v>0</v>
      </c>
    </row>
    <row r="123" spans="1:15" x14ac:dyDescent="0.25">
      <c r="A123" s="10">
        <v>1.0166666666666924</v>
      </c>
      <c r="B123" s="10">
        <f t="shared" si="26"/>
        <v>80.783333333333402</v>
      </c>
      <c r="C123" s="10">
        <f t="shared" ca="1" si="25"/>
        <v>0</v>
      </c>
      <c r="D123" s="10">
        <v>0.266666666666735</v>
      </c>
      <c r="E123" s="10">
        <f t="shared" ca="1" si="18"/>
        <v>81.050000000000139</v>
      </c>
      <c r="F123" s="95" t="str">
        <f t="shared" ca="1" si="19"/>
        <v>S2</v>
      </c>
      <c r="G123" s="14" t="str">
        <f t="shared" ca="1" si="20"/>
        <v>IDLE</v>
      </c>
      <c r="H123" s="15">
        <f t="shared" ca="1" si="21"/>
        <v>0.266666666666735</v>
      </c>
      <c r="I123" s="10">
        <f t="shared" ca="1" si="22"/>
        <v>78.150000000000077</v>
      </c>
      <c r="J123" s="10">
        <f t="shared" ca="1" si="23"/>
        <v>81.050000000000139</v>
      </c>
      <c r="K123" s="10">
        <f t="shared" ca="1" si="24"/>
        <v>0.266666666666735</v>
      </c>
      <c r="L123" s="18">
        <f t="shared" ca="1" si="28"/>
        <v>0</v>
      </c>
      <c r="M123" s="84">
        <f t="shared" ca="1" si="28"/>
        <v>0.266666666666735</v>
      </c>
      <c r="N123" s="10">
        <f t="shared" ca="1" si="27"/>
        <v>0</v>
      </c>
      <c r="O123" s="10">
        <f t="shared" ca="1" si="16"/>
        <v>0</v>
      </c>
    </row>
    <row r="124" spans="1:15" x14ac:dyDescent="0.25">
      <c r="A124" s="10">
        <v>0.16666666666663943</v>
      </c>
      <c r="B124" s="10">
        <f t="shared" si="26"/>
        <v>80.950000000000045</v>
      </c>
      <c r="C124" s="10">
        <f t="shared" ca="1" si="25"/>
        <v>0</v>
      </c>
      <c r="D124" s="10">
        <v>0.83333333333335702</v>
      </c>
      <c r="E124" s="10">
        <f t="shared" ca="1" si="18"/>
        <v>81.783333333333402</v>
      </c>
      <c r="F124" s="95" t="str">
        <f t="shared" ca="1" si="19"/>
        <v>S2</v>
      </c>
      <c r="G124" s="14" t="str">
        <f t="shared" ca="1" si="20"/>
        <v>IDLE</v>
      </c>
      <c r="H124" s="15">
        <f t="shared" ca="1" si="21"/>
        <v>0.83333333333335702</v>
      </c>
      <c r="I124" s="10">
        <f t="shared" ca="1" si="22"/>
        <v>78.150000000000077</v>
      </c>
      <c r="J124" s="10">
        <f t="shared" ca="1" si="23"/>
        <v>81.783333333333402</v>
      </c>
      <c r="K124" s="10">
        <f t="shared" ca="1" si="24"/>
        <v>0.83333333333335702</v>
      </c>
      <c r="L124" s="18">
        <f t="shared" ca="1" si="28"/>
        <v>0</v>
      </c>
      <c r="M124" s="84">
        <f t="shared" ca="1" si="28"/>
        <v>0.83333333333335702</v>
      </c>
      <c r="N124" s="10">
        <f t="shared" ca="1" si="27"/>
        <v>0</v>
      </c>
      <c r="O124" s="10">
        <f t="shared" ca="1" si="16"/>
        <v>0</v>
      </c>
    </row>
    <row r="125" spans="1:15" x14ac:dyDescent="0.25">
      <c r="A125" s="10">
        <v>1.8333333333333535</v>
      </c>
      <c r="B125" s="10">
        <f t="shared" si="26"/>
        <v>82.783333333333402</v>
      </c>
      <c r="C125" s="10">
        <f t="shared" ca="1" si="25"/>
        <v>0</v>
      </c>
      <c r="D125" s="10">
        <v>0.7166666666667254</v>
      </c>
      <c r="E125" s="10">
        <f t="shared" ca="1" si="18"/>
        <v>83.500000000000128</v>
      </c>
      <c r="F125" s="95" t="str">
        <f t="shared" ca="1" si="19"/>
        <v>S1</v>
      </c>
      <c r="G125" s="14">
        <f t="shared" ca="1" si="20"/>
        <v>0.7166666666667254</v>
      </c>
      <c r="H125" s="15" t="str">
        <f t="shared" ca="1" si="21"/>
        <v>IDLE</v>
      </c>
      <c r="I125" s="10">
        <f t="shared" ca="1" si="22"/>
        <v>83.500000000000128</v>
      </c>
      <c r="J125" s="10">
        <f t="shared" ca="1" si="23"/>
        <v>81.783333333333402</v>
      </c>
      <c r="K125" s="10">
        <f t="shared" ca="1" si="24"/>
        <v>0.7166666666667254</v>
      </c>
      <c r="L125" s="18">
        <f t="shared" ca="1" si="28"/>
        <v>0.7166666666667254</v>
      </c>
      <c r="M125" s="84">
        <f t="shared" ca="1" si="28"/>
        <v>0</v>
      </c>
      <c r="N125" s="10">
        <f t="shared" ca="1" si="27"/>
        <v>0</v>
      </c>
      <c r="O125" s="10">
        <f t="shared" ca="1" si="16"/>
        <v>0</v>
      </c>
    </row>
    <row r="126" spans="1:15" x14ac:dyDescent="0.25">
      <c r="A126" s="10">
        <v>0.71666666666656553</v>
      </c>
      <c r="B126" s="10">
        <f t="shared" si="26"/>
        <v>83.499999999999972</v>
      </c>
      <c r="C126" s="10">
        <f t="shared" ca="1" si="25"/>
        <v>0</v>
      </c>
      <c r="D126" s="10">
        <v>0.46666666666660639</v>
      </c>
      <c r="E126" s="10">
        <f t="shared" ca="1" si="18"/>
        <v>83.966666666666583</v>
      </c>
      <c r="F126" s="95" t="str">
        <f t="shared" ca="1" si="19"/>
        <v>S1</v>
      </c>
      <c r="G126" s="14">
        <f t="shared" ca="1" si="20"/>
        <v>0.46666666666660639</v>
      </c>
      <c r="H126" s="15" t="str">
        <f t="shared" ca="1" si="21"/>
        <v>IDLE</v>
      </c>
      <c r="I126" s="10">
        <f t="shared" ca="1" si="22"/>
        <v>83.966666666666583</v>
      </c>
      <c r="J126" s="10">
        <f t="shared" ca="1" si="23"/>
        <v>81.783333333333402</v>
      </c>
      <c r="K126" s="10">
        <f t="shared" ca="1" si="24"/>
        <v>0.46666666666660639</v>
      </c>
      <c r="L126" s="18">
        <f t="shared" ca="1" si="28"/>
        <v>0.46666666666660639</v>
      </c>
      <c r="M126" s="84">
        <f t="shared" ca="1" si="28"/>
        <v>0</v>
      </c>
      <c r="N126" s="10">
        <f t="shared" ca="1" si="27"/>
        <v>0</v>
      </c>
      <c r="O126" s="10">
        <f t="shared" ca="1" si="16"/>
        <v>0</v>
      </c>
    </row>
    <row r="127" spans="1:15" x14ac:dyDescent="0.25">
      <c r="A127" s="10">
        <v>3.8333333333334263</v>
      </c>
      <c r="B127" s="10">
        <f t="shared" si="26"/>
        <v>87.3333333333334</v>
      </c>
      <c r="C127" s="10">
        <f t="shared" ca="1" si="25"/>
        <v>0</v>
      </c>
      <c r="D127" s="10">
        <v>0.53333333333331012</v>
      </c>
      <c r="E127" s="10">
        <f t="shared" ca="1" si="18"/>
        <v>87.866666666666703</v>
      </c>
      <c r="F127" s="95" t="str">
        <f t="shared" ca="1" si="19"/>
        <v>S2</v>
      </c>
      <c r="G127" s="14" t="str">
        <f t="shared" ca="1" si="20"/>
        <v>IDLE</v>
      </c>
      <c r="H127" s="15">
        <f t="shared" ca="1" si="21"/>
        <v>0.53333333333331012</v>
      </c>
      <c r="I127" s="10">
        <f t="shared" ca="1" si="22"/>
        <v>83.966666666666583</v>
      </c>
      <c r="J127" s="10">
        <f t="shared" ca="1" si="23"/>
        <v>87.866666666666703</v>
      </c>
      <c r="K127" s="10">
        <f t="shared" ca="1" si="24"/>
        <v>0.53333333333331012</v>
      </c>
      <c r="L127" s="18">
        <f t="shared" ca="1" si="28"/>
        <v>0</v>
      </c>
      <c r="M127" s="84">
        <f t="shared" ca="1" si="28"/>
        <v>0.53333333333331012</v>
      </c>
      <c r="N127" s="10">
        <f t="shared" ca="1" si="27"/>
        <v>0</v>
      </c>
      <c r="O127" s="10">
        <f t="shared" ca="1" si="16"/>
        <v>0</v>
      </c>
    </row>
    <row r="128" spans="1:15" x14ac:dyDescent="0.25">
      <c r="A128" s="10">
        <v>3.2166666666667165</v>
      </c>
      <c r="B128" s="10">
        <f t="shared" si="26"/>
        <v>90.550000000000111</v>
      </c>
      <c r="C128" s="10">
        <f t="shared" ca="1" si="25"/>
        <v>0</v>
      </c>
      <c r="D128" s="10">
        <v>0.31666666666666288</v>
      </c>
      <c r="E128" s="10">
        <f t="shared" ca="1" si="18"/>
        <v>90.866666666666774</v>
      </c>
      <c r="F128" s="95" t="str">
        <f t="shared" ca="1" si="19"/>
        <v>S2</v>
      </c>
      <c r="G128" s="14" t="str">
        <f t="shared" ca="1" si="20"/>
        <v>IDLE</v>
      </c>
      <c r="H128" s="15">
        <f t="shared" ca="1" si="21"/>
        <v>0.31666666666666288</v>
      </c>
      <c r="I128" s="10">
        <f t="shared" ca="1" si="22"/>
        <v>83.966666666666583</v>
      </c>
      <c r="J128" s="10">
        <f t="shared" ca="1" si="23"/>
        <v>90.866666666666774</v>
      </c>
      <c r="K128" s="10">
        <f t="shared" ca="1" si="24"/>
        <v>0.31666666666666288</v>
      </c>
      <c r="L128" s="18">
        <f t="shared" ca="1" si="28"/>
        <v>0</v>
      </c>
      <c r="M128" s="84">
        <f t="shared" ca="1" si="28"/>
        <v>0.31666666666666288</v>
      </c>
      <c r="N128" s="10">
        <f t="shared" ca="1" si="27"/>
        <v>0</v>
      </c>
      <c r="O128" s="10">
        <f t="shared" ca="1" si="16"/>
        <v>0</v>
      </c>
    </row>
    <row r="129" spans="1:15" x14ac:dyDescent="0.25">
      <c r="A129" s="10">
        <v>4.5833333333332238</v>
      </c>
      <c r="B129" s="10">
        <f t="shared" si="26"/>
        <v>95.13333333333334</v>
      </c>
      <c r="C129" s="10">
        <f t="shared" ca="1" si="25"/>
        <v>0</v>
      </c>
      <c r="D129" s="10">
        <v>0.49999999999999822</v>
      </c>
      <c r="E129" s="10">
        <f t="shared" ca="1" si="18"/>
        <v>95.63333333333334</v>
      </c>
      <c r="F129" s="95" t="str">
        <f t="shared" ca="1" si="19"/>
        <v>S1</v>
      </c>
      <c r="G129" s="14">
        <f t="shared" ca="1" si="20"/>
        <v>0.49999999999999822</v>
      </c>
      <c r="H129" s="15" t="str">
        <f t="shared" ca="1" si="21"/>
        <v>IDLE</v>
      </c>
      <c r="I129" s="10">
        <f t="shared" ca="1" si="22"/>
        <v>95.63333333333334</v>
      </c>
      <c r="J129" s="10">
        <f t="shared" ca="1" si="23"/>
        <v>90.866666666666774</v>
      </c>
      <c r="K129" s="10">
        <f t="shared" ca="1" si="24"/>
        <v>0.49999999999999822</v>
      </c>
      <c r="L129" s="18">
        <f t="shared" ca="1" si="28"/>
        <v>0.49999999999999822</v>
      </c>
      <c r="M129" s="84">
        <f t="shared" ca="1" si="28"/>
        <v>0</v>
      </c>
      <c r="N129" s="10">
        <f t="shared" ca="1" si="27"/>
        <v>0</v>
      </c>
      <c r="O129" s="10">
        <f t="shared" ca="1" si="16"/>
        <v>0</v>
      </c>
    </row>
    <row r="130" spans="1:15" x14ac:dyDescent="0.25">
      <c r="A130" s="10">
        <v>3.36666666666666</v>
      </c>
      <c r="B130" s="10">
        <f t="shared" si="26"/>
        <v>98.5</v>
      </c>
      <c r="C130" s="10">
        <f t="shared" ca="1" si="25"/>
        <v>0</v>
      </c>
      <c r="D130" s="10">
        <v>0.38333333333328667</v>
      </c>
      <c r="E130" s="10">
        <f t="shared" ca="1" si="18"/>
        <v>98.883333333333283</v>
      </c>
      <c r="F130" s="95" t="str">
        <f t="shared" ca="1" si="19"/>
        <v>S2</v>
      </c>
      <c r="G130" s="14" t="str">
        <f t="shared" ca="1" si="20"/>
        <v>IDLE</v>
      </c>
      <c r="H130" s="15">
        <f t="shared" ca="1" si="21"/>
        <v>0.38333333333328667</v>
      </c>
      <c r="I130" s="10">
        <f t="shared" ca="1" si="22"/>
        <v>95.63333333333334</v>
      </c>
      <c r="J130" s="10">
        <f t="shared" ca="1" si="23"/>
        <v>98.883333333333283</v>
      </c>
      <c r="K130" s="10">
        <f t="shared" ca="1" si="24"/>
        <v>0.38333333333328667</v>
      </c>
      <c r="L130" s="18">
        <f t="shared" ca="1" si="28"/>
        <v>0</v>
      </c>
      <c r="M130" s="84">
        <f t="shared" ca="1" si="28"/>
        <v>0.38333333333328667</v>
      </c>
      <c r="N130" s="10">
        <f t="shared" ca="1" si="27"/>
        <v>0</v>
      </c>
      <c r="O130" s="10">
        <f t="shared" ca="1" si="16"/>
        <v>0</v>
      </c>
    </row>
    <row r="131" spans="1:15" x14ac:dyDescent="0.25">
      <c r="A131" s="10">
        <v>2.2166666666667201</v>
      </c>
      <c r="B131" s="10">
        <f t="shared" si="26"/>
        <v>100.71666666666673</v>
      </c>
      <c r="C131" s="10">
        <f t="shared" ca="1" si="25"/>
        <v>0</v>
      </c>
      <c r="D131" s="10">
        <v>0.849999999999973</v>
      </c>
      <c r="E131" s="10">
        <f t="shared" ca="1" si="18"/>
        <v>101.56666666666669</v>
      </c>
      <c r="F131" s="95" t="str">
        <f t="shared" ca="1" si="19"/>
        <v>S1</v>
      </c>
      <c r="G131" s="14">
        <f t="shared" ca="1" si="20"/>
        <v>0.849999999999973</v>
      </c>
      <c r="H131" s="15" t="str">
        <f t="shared" ca="1" si="21"/>
        <v>IDLE</v>
      </c>
      <c r="I131" s="10">
        <f t="shared" ca="1" si="22"/>
        <v>101.56666666666669</v>
      </c>
      <c r="J131" s="10">
        <f t="shared" ca="1" si="23"/>
        <v>98.883333333333283</v>
      </c>
      <c r="K131" s="10">
        <f t="shared" ca="1" si="24"/>
        <v>0.849999999999973</v>
      </c>
      <c r="L131" s="18">
        <f t="shared" ca="1" si="28"/>
        <v>0.849999999999973</v>
      </c>
      <c r="M131" s="84">
        <f t="shared" ca="1" si="28"/>
        <v>0</v>
      </c>
      <c r="N131" s="10">
        <f t="shared" ca="1" si="27"/>
        <v>0</v>
      </c>
      <c r="O131" s="10">
        <f t="shared" ca="1" si="16"/>
        <v>0</v>
      </c>
    </row>
    <row r="132" spans="1:15" x14ac:dyDescent="0.25">
      <c r="A132" s="10">
        <v>9.9999999999935696E-2</v>
      </c>
      <c r="B132" s="10">
        <f t="shared" si="26"/>
        <v>100.81666666666666</v>
      </c>
      <c r="C132" s="10">
        <f t="shared" ca="1" si="25"/>
        <v>0</v>
      </c>
      <c r="D132" s="10">
        <v>0.55000000000000604</v>
      </c>
      <c r="E132" s="10">
        <f t="shared" ca="1" si="18"/>
        <v>101.36666666666667</v>
      </c>
      <c r="F132" s="95" t="str">
        <f t="shared" ca="1" si="19"/>
        <v>S2</v>
      </c>
      <c r="G132" s="14" t="str">
        <f t="shared" ca="1" si="20"/>
        <v>IDLE</v>
      </c>
      <c r="H132" s="15">
        <f t="shared" ca="1" si="21"/>
        <v>0.55000000000000604</v>
      </c>
      <c r="I132" s="10">
        <f t="shared" ca="1" si="22"/>
        <v>101.56666666666669</v>
      </c>
      <c r="J132" s="10">
        <f t="shared" ca="1" si="23"/>
        <v>101.36666666666667</v>
      </c>
      <c r="K132" s="10">
        <f t="shared" ca="1" si="24"/>
        <v>0.55000000000000604</v>
      </c>
      <c r="L132" s="18">
        <f t="shared" ca="1" si="28"/>
        <v>0</v>
      </c>
      <c r="M132" s="84">
        <f t="shared" ca="1" si="28"/>
        <v>0.55000000000000604</v>
      </c>
      <c r="N132" s="10">
        <f t="shared" ref="N132:N155" ca="1" si="29">IF(AND(C132&gt;0,F132="S1"),C132,0)</f>
        <v>0</v>
      </c>
      <c r="O132" s="10">
        <f t="shared" ref="O132:O155" ca="1" si="30">IF(AND(C132&gt;0,F132="S2"),C132,0)</f>
        <v>0</v>
      </c>
    </row>
    <row r="133" spans="1:15" x14ac:dyDescent="0.25">
      <c r="A133" s="10">
        <v>5.083333333333302</v>
      </c>
      <c r="B133" s="10">
        <f t="shared" si="26"/>
        <v>105.89999999999996</v>
      </c>
      <c r="C133" s="10">
        <f t="shared" ca="1" si="25"/>
        <v>0</v>
      </c>
      <c r="D133" s="10">
        <v>1.0333333333333883</v>
      </c>
      <c r="E133" s="10">
        <f t="shared" ca="1" si="18"/>
        <v>106.93333333333335</v>
      </c>
      <c r="F133" s="95" t="str">
        <f t="shared" ca="1" si="19"/>
        <v>S2</v>
      </c>
      <c r="G133" s="14" t="str">
        <f t="shared" ca="1" si="20"/>
        <v>IDLE</v>
      </c>
      <c r="H133" s="15">
        <f t="shared" ca="1" si="21"/>
        <v>1.0333333333333883</v>
      </c>
      <c r="I133" s="10">
        <f t="shared" ca="1" si="22"/>
        <v>101.56666666666669</v>
      </c>
      <c r="J133" s="10">
        <f t="shared" ca="1" si="23"/>
        <v>106.93333333333335</v>
      </c>
      <c r="K133" s="10">
        <f t="shared" ca="1" si="24"/>
        <v>1.0333333333333883</v>
      </c>
      <c r="L133" s="18">
        <f t="shared" ca="1" si="28"/>
        <v>0</v>
      </c>
      <c r="M133" s="84">
        <f t="shared" ca="1" si="28"/>
        <v>1.0333333333333883</v>
      </c>
      <c r="N133" s="10">
        <f t="shared" ca="1" si="29"/>
        <v>0</v>
      </c>
      <c r="O133" s="10">
        <f t="shared" ca="1" si="30"/>
        <v>0</v>
      </c>
    </row>
    <row r="134" spans="1:15" x14ac:dyDescent="0.25">
      <c r="A134" s="10">
        <v>2.1000000000000085</v>
      </c>
      <c r="B134" s="10">
        <f t="shared" si="26"/>
        <v>107.99999999999997</v>
      </c>
      <c r="C134" s="10">
        <f t="shared" ca="1" si="25"/>
        <v>0</v>
      </c>
      <c r="D134" s="10">
        <v>0.66666666666663765</v>
      </c>
      <c r="E134" s="10">
        <f t="shared" ca="1" si="18"/>
        <v>108.66666666666661</v>
      </c>
      <c r="F134" s="95" t="str">
        <f t="shared" ca="1" si="19"/>
        <v>S1</v>
      </c>
      <c r="G134" s="14">
        <f t="shared" ca="1" si="20"/>
        <v>0.66666666666663765</v>
      </c>
      <c r="H134" s="15" t="str">
        <f t="shared" ca="1" si="21"/>
        <v>IDLE</v>
      </c>
      <c r="I134" s="10">
        <f t="shared" ca="1" si="22"/>
        <v>108.66666666666661</v>
      </c>
      <c r="J134" s="10">
        <f t="shared" ca="1" si="23"/>
        <v>106.93333333333335</v>
      </c>
      <c r="K134" s="10">
        <f t="shared" ca="1" si="24"/>
        <v>0.66666666666663765</v>
      </c>
      <c r="L134" s="18">
        <f t="shared" ref="L134:M155" ca="1" si="31">IF(G134="IDLE",0,G134)</f>
        <v>0.66666666666663765</v>
      </c>
      <c r="M134" s="84">
        <f t="shared" ca="1" si="31"/>
        <v>0</v>
      </c>
      <c r="N134" s="10">
        <f t="shared" ca="1" si="29"/>
        <v>0</v>
      </c>
      <c r="O134" s="10">
        <f t="shared" ca="1" si="30"/>
        <v>0</v>
      </c>
    </row>
    <row r="135" spans="1:15" x14ac:dyDescent="0.25">
      <c r="A135" s="10">
        <v>0.76666666666673322</v>
      </c>
      <c r="B135" s="10">
        <f t="shared" si="26"/>
        <v>108.76666666666671</v>
      </c>
      <c r="C135" s="10">
        <f t="shared" ca="1" si="25"/>
        <v>0</v>
      </c>
      <c r="D135" s="10">
        <v>0.26666666666657513</v>
      </c>
      <c r="E135" s="10">
        <f t="shared" ref="E135:E156" ca="1" si="32">B135+D135+C135</f>
        <v>109.03333333333329</v>
      </c>
      <c r="F135" s="95" t="str">
        <f t="shared" ref="F135:F155" ca="1" si="33">IF((OR(D135=E135,(AND(E135&gt;E134,E135&gt;E133)))),"S"&amp;RANDBETWEEN(1,2),IF((F134="S1"),"S2","S1"))</f>
        <v>S1</v>
      </c>
      <c r="G135" s="14">
        <f t="shared" ref="G135:G155" ca="1" si="34">IF((F135="S1"),D135,"IDLE")</f>
        <v>0.26666666666657513</v>
      </c>
      <c r="H135" s="15" t="str">
        <f t="shared" ref="H135:H155" ca="1" si="35">IF((F135="S2"),D135,"IDLE")</f>
        <v>IDLE</v>
      </c>
      <c r="I135" s="10">
        <f t="shared" ref="I135:I154" ca="1" si="36">IF((F135="S1"),D135+B135,I134)</f>
        <v>109.03333333333329</v>
      </c>
      <c r="J135" s="10">
        <f t="shared" ref="J135:J155" ca="1" si="37">IF((F135="S2"),D135+B135,J134)</f>
        <v>106.93333333333335</v>
      </c>
      <c r="K135" s="10">
        <f t="shared" ref="K135:K155" ca="1" si="38">C135+D135</f>
        <v>0.26666666666657513</v>
      </c>
      <c r="L135" s="18">
        <f t="shared" ca="1" si="31"/>
        <v>0.26666666666657513</v>
      </c>
      <c r="M135" s="84">
        <f t="shared" ca="1" si="31"/>
        <v>0</v>
      </c>
      <c r="N135" s="10">
        <f t="shared" ca="1" si="29"/>
        <v>0</v>
      </c>
      <c r="O135" s="10">
        <f t="shared" ca="1" si="30"/>
        <v>0</v>
      </c>
    </row>
    <row r="136" spans="1:15" x14ac:dyDescent="0.25">
      <c r="A136" s="10">
        <v>5.0000000000007816E-2</v>
      </c>
      <c r="B136" s="10">
        <f t="shared" si="26"/>
        <v>108.81666666666672</v>
      </c>
      <c r="C136" s="10">
        <f t="shared" ca="1" si="25"/>
        <v>0</v>
      </c>
      <c r="D136" s="10">
        <v>0.44999999999999041</v>
      </c>
      <c r="E136" s="10">
        <f t="shared" ca="1" si="32"/>
        <v>109.26666666666671</v>
      </c>
      <c r="F136" s="95" t="str">
        <f t="shared" ca="1" si="33"/>
        <v>S1</v>
      </c>
      <c r="G136" s="14">
        <f t="shared" ca="1" si="34"/>
        <v>0.44999999999999041</v>
      </c>
      <c r="H136" s="15" t="str">
        <f t="shared" ca="1" si="35"/>
        <v>IDLE</v>
      </c>
      <c r="I136" s="10">
        <f t="shared" ca="1" si="36"/>
        <v>109.26666666666671</v>
      </c>
      <c r="J136" s="10">
        <f t="shared" ca="1" si="37"/>
        <v>106.93333333333335</v>
      </c>
      <c r="K136" s="10">
        <f t="shared" ca="1" si="38"/>
        <v>0.44999999999999041</v>
      </c>
      <c r="L136" s="18">
        <f t="shared" ca="1" si="31"/>
        <v>0.44999999999999041</v>
      </c>
      <c r="M136" s="84">
        <f t="shared" ca="1" si="31"/>
        <v>0</v>
      </c>
      <c r="N136" s="10">
        <f t="shared" ca="1" si="29"/>
        <v>0</v>
      </c>
      <c r="O136" s="10">
        <f t="shared" ca="1" si="30"/>
        <v>0</v>
      </c>
    </row>
    <row r="137" spans="1:15" x14ac:dyDescent="0.25">
      <c r="A137" s="10">
        <v>3.3333333333391835E-2</v>
      </c>
      <c r="B137" s="10">
        <f t="shared" si="26"/>
        <v>108.85000000000011</v>
      </c>
      <c r="C137" s="10">
        <f ca="1">IF(AND(F135="S1",E135&gt;B137,F136="S2",E136&gt;B137),(MIN(E135:E136)-B137),0)</f>
        <v>0</v>
      </c>
      <c r="D137" s="10">
        <v>0.28333333333327104</v>
      </c>
      <c r="E137" s="10">
        <f t="shared" ca="1" si="32"/>
        <v>109.13333333333338</v>
      </c>
      <c r="F137" s="95" t="str">
        <f t="shared" ca="1" si="33"/>
        <v>S2</v>
      </c>
      <c r="G137" s="14" t="str">
        <f t="shared" ca="1" si="34"/>
        <v>IDLE</v>
      </c>
      <c r="H137" s="15">
        <f t="shared" ca="1" si="35"/>
        <v>0.28333333333327104</v>
      </c>
      <c r="I137" s="10">
        <f t="shared" ca="1" si="36"/>
        <v>109.26666666666671</v>
      </c>
      <c r="J137" s="10">
        <f t="shared" ca="1" si="37"/>
        <v>109.13333333333338</v>
      </c>
      <c r="K137" s="10">
        <f t="shared" ca="1" si="38"/>
        <v>0.28333333333327104</v>
      </c>
      <c r="L137" s="18">
        <f t="shared" ca="1" si="31"/>
        <v>0</v>
      </c>
      <c r="M137" s="84">
        <f t="shared" ca="1" si="31"/>
        <v>0.28333333333327104</v>
      </c>
      <c r="N137" s="10">
        <f t="shared" ca="1" si="29"/>
        <v>0</v>
      </c>
      <c r="O137" s="10">
        <f t="shared" ca="1" si="30"/>
        <v>0</v>
      </c>
    </row>
    <row r="138" spans="1:15" x14ac:dyDescent="0.25">
      <c r="A138" s="10">
        <v>1.4333333333332909</v>
      </c>
      <c r="B138" s="10">
        <f t="shared" ref="B138:B155" si="39">A138+B137</f>
        <v>110.2833333333334</v>
      </c>
      <c r="C138" s="10">
        <f t="shared" ref="C138:C155" ca="1" si="40">IF(AND(F136="S1",E136&gt;B138,F137="S2",E137&gt;B138),(MIN(E136:E137)-B138),0)</f>
        <v>0</v>
      </c>
      <c r="D138" s="10">
        <v>0.38333333333336661</v>
      </c>
      <c r="E138" s="10">
        <f t="shared" ca="1" si="32"/>
        <v>110.66666666666677</v>
      </c>
      <c r="F138" s="95" t="str">
        <f t="shared" ca="1" si="33"/>
        <v>S1</v>
      </c>
      <c r="G138" s="14">
        <f t="shared" ca="1" si="34"/>
        <v>0.38333333333336661</v>
      </c>
      <c r="H138" s="15" t="str">
        <f t="shared" ca="1" si="35"/>
        <v>IDLE</v>
      </c>
      <c r="I138" s="10">
        <f t="shared" ca="1" si="36"/>
        <v>110.66666666666677</v>
      </c>
      <c r="J138" s="10">
        <f t="shared" ca="1" si="37"/>
        <v>109.13333333333338</v>
      </c>
      <c r="K138" s="10">
        <f t="shared" ca="1" si="38"/>
        <v>0.38333333333336661</v>
      </c>
      <c r="L138" s="18">
        <f t="shared" ca="1" si="31"/>
        <v>0.38333333333336661</v>
      </c>
      <c r="M138" s="84">
        <f t="shared" ca="1" si="31"/>
        <v>0</v>
      </c>
      <c r="N138" s="10">
        <f t="shared" ca="1" si="29"/>
        <v>0</v>
      </c>
      <c r="O138" s="10">
        <f t="shared" ca="1" si="30"/>
        <v>0</v>
      </c>
    </row>
    <row r="139" spans="1:15" x14ac:dyDescent="0.25">
      <c r="A139" s="10">
        <v>1.3833333333332831</v>
      </c>
      <c r="B139" s="10">
        <f t="shared" si="39"/>
        <v>111.66666666666669</v>
      </c>
      <c r="C139" s="10">
        <f t="shared" ca="1" si="40"/>
        <v>0</v>
      </c>
      <c r="D139" s="10">
        <v>0.23333333333334316</v>
      </c>
      <c r="E139" s="10">
        <f t="shared" ca="1" si="32"/>
        <v>111.90000000000003</v>
      </c>
      <c r="F139" s="95" t="str">
        <f t="shared" ca="1" si="33"/>
        <v>S2</v>
      </c>
      <c r="G139" s="14" t="str">
        <f t="shared" ca="1" si="34"/>
        <v>IDLE</v>
      </c>
      <c r="H139" s="15">
        <f t="shared" ca="1" si="35"/>
        <v>0.23333333333334316</v>
      </c>
      <c r="I139" s="10">
        <f t="shared" ca="1" si="36"/>
        <v>110.66666666666677</v>
      </c>
      <c r="J139" s="10">
        <f t="shared" ca="1" si="37"/>
        <v>111.90000000000003</v>
      </c>
      <c r="K139" s="10">
        <f t="shared" ca="1" si="38"/>
        <v>0.23333333333334316</v>
      </c>
      <c r="L139" s="18">
        <f t="shared" ca="1" si="31"/>
        <v>0</v>
      </c>
      <c r="M139" s="84">
        <f t="shared" ca="1" si="31"/>
        <v>0.23333333333334316</v>
      </c>
      <c r="N139" s="10">
        <f t="shared" ca="1" si="29"/>
        <v>0</v>
      </c>
      <c r="O139" s="10">
        <f t="shared" ca="1" si="30"/>
        <v>0</v>
      </c>
    </row>
    <row r="140" spans="1:15" x14ac:dyDescent="0.25">
      <c r="A140" s="10">
        <v>0.71666666666664547</v>
      </c>
      <c r="B140" s="10">
        <f t="shared" si="39"/>
        <v>112.38333333333333</v>
      </c>
      <c r="C140" s="10">
        <f t="shared" ca="1" si="40"/>
        <v>0</v>
      </c>
      <c r="D140" s="10">
        <v>0.21666666666664725</v>
      </c>
      <c r="E140" s="10">
        <f t="shared" ca="1" si="32"/>
        <v>112.59999999999997</v>
      </c>
      <c r="F140" s="95" t="str">
        <f t="shared" ca="1" si="33"/>
        <v>S2</v>
      </c>
      <c r="G140" s="14" t="str">
        <f t="shared" ca="1" si="34"/>
        <v>IDLE</v>
      </c>
      <c r="H140" s="15">
        <f t="shared" ca="1" si="35"/>
        <v>0.21666666666664725</v>
      </c>
      <c r="I140" s="10">
        <f t="shared" ca="1" si="36"/>
        <v>110.66666666666677</v>
      </c>
      <c r="J140" s="10">
        <f t="shared" ca="1" si="37"/>
        <v>112.59999999999997</v>
      </c>
      <c r="K140" s="10">
        <f t="shared" ca="1" si="38"/>
        <v>0.21666666666664725</v>
      </c>
      <c r="L140" s="18">
        <f t="shared" ca="1" si="31"/>
        <v>0</v>
      </c>
      <c r="M140" s="84">
        <f t="shared" ca="1" si="31"/>
        <v>0.21666666666664725</v>
      </c>
      <c r="N140" s="10">
        <f t="shared" ca="1" si="29"/>
        <v>0</v>
      </c>
      <c r="O140" s="10">
        <f t="shared" ca="1" si="30"/>
        <v>0</v>
      </c>
    </row>
    <row r="141" spans="1:15" x14ac:dyDescent="0.25">
      <c r="A141" s="10">
        <v>0.11666666666671155</v>
      </c>
      <c r="B141" s="10">
        <f t="shared" si="39"/>
        <v>112.50000000000004</v>
      </c>
      <c r="C141" s="10">
        <f t="shared" ca="1" si="40"/>
        <v>0</v>
      </c>
      <c r="D141" s="10">
        <v>0.45000000000007034</v>
      </c>
      <c r="E141" s="10">
        <f t="shared" ca="1" si="32"/>
        <v>112.95000000000012</v>
      </c>
      <c r="F141" s="95" t="str">
        <f t="shared" ca="1" si="33"/>
        <v>S2</v>
      </c>
      <c r="G141" s="14" t="str">
        <f t="shared" ca="1" si="34"/>
        <v>IDLE</v>
      </c>
      <c r="H141" s="15">
        <f t="shared" ca="1" si="35"/>
        <v>0.45000000000007034</v>
      </c>
      <c r="I141" s="10">
        <f t="shared" ca="1" si="36"/>
        <v>110.66666666666677</v>
      </c>
      <c r="J141" s="10">
        <f t="shared" ca="1" si="37"/>
        <v>112.95000000000012</v>
      </c>
      <c r="K141" s="10">
        <f t="shared" ca="1" si="38"/>
        <v>0.45000000000007034</v>
      </c>
      <c r="L141" s="18">
        <f t="shared" ca="1" si="31"/>
        <v>0</v>
      </c>
      <c r="M141" s="84">
        <f t="shared" ca="1" si="31"/>
        <v>0.45000000000007034</v>
      </c>
      <c r="N141" s="10">
        <f t="shared" ca="1" si="29"/>
        <v>0</v>
      </c>
      <c r="O141" s="10">
        <f t="shared" ca="1" si="30"/>
        <v>0</v>
      </c>
    </row>
    <row r="142" spans="1:15" x14ac:dyDescent="0.25">
      <c r="A142" s="10">
        <v>1.3166666666666593</v>
      </c>
      <c r="B142" s="10">
        <f t="shared" si="39"/>
        <v>113.81666666666671</v>
      </c>
      <c r="C142" s="10">
        <f ca="1">IF(AND(F140="S1",E140&gt;B142,F141="S2",E141&gt;B142),(MIN(E140:E141)-B142),0)</f>
        <v>0</v>
      </c>
      <c r="D142" s="10">
        <v>0.13333333333324759</v>
      </c>
      <c r="E142" s="10">
        <f t="shared" ca="1" si="32"/>
        <v>113.94999999999996</v>
      </c>
      <c r="F142" s="95" t="str">
        <f t="shared" ca="1" si="33"/>
        <v>S1</v>
      </c>
      <c r="G142" s="14">
        <f t="shared" ca="1" si="34"/>
        <v>0.13333333333324759</v>
      </c>
      <c r="H142" s="15" t="str">
        <f t="shared" ca="1" si="35"/>
        <v>IDLE</v>
      </c>
      <c r="I142" s="10">
        <f t="shared" ca="1" si="36"/>
        <v>113.94999999999996</v>
      </c>
      <c r="J142" s="10">
        <f t="shared" ca="1" si="37"/>
        <v>112.95000000000012</v>
      </c>
      <c r="K142" s="10">
        <f t="shared" ca="1" si="38"/>
        <v>0.13333333333324759</v>
      </c>
      <c r="L142" s="18">
        <f t="shared" ca="1" si="31"/>
        <v>0.13333333333324759</v>
      </c>
      <c r="M142" s="84">
        <f t="shared" ca="1" si="31"/>
        <v>0</v>
      </c>
      <c r="N142" s="10">
        <f t="shared" ca="1" si="29"/>
        <v>0</v>
      </c>
      <c r="O142" s="10">
        <f t="shared" ca="1" si="30"/>
        <v>0</v>
      </c>
    </row>
    <row r="143" spans="1:15" x14ac:dyDescent="0.25">
      <c r="A143" s="10">
        <v>0.73333333333334139</v>
      </c>
      <c r="B143" s="10">
        <f t="shared" si="39"/>
        <v>114.55000000000004</v>
      </c>
      <c r="C143" s="10">
        <f t="shared" ca="1" si="40"/>
        <v>0</v>
      </c>
      <c r="D143" s="10">
        <v>0.34999999999997478</v>
      </c>
      <c r="E143" s="10">
        <f t="shared" ca="1" si="32"/>
        <v>114.90000000000002</v>
      </c>
      <c r="F143" s="95" t="str">
        <f t="shared" ca="1" si="33"/>
        <v>S1</v>
      </c>
      <c r="G143" s="14">
        <f t="shared" ca="1" si="34"/>
        <v>0.34999999999997478</v>
      </c>
      <c r="H143" s="15" t="str">
        <f t="shared" ca="1" si="35"/>
        <v>IDLE</v>
      </c>
      <c r="I143" s="10">
        <f t="shared" ca="1" si="36"/>
        <v>114.90000000000002</v>
      </c>
      <c r="J143" s="10">
        <f t="shared" ca="1" si="37"/>
        <v>112.95000000000012</v>
      </c>
      <c r="K143" s="10">
        <f t="shared" ca="1" si="38"/>
        <v>0.34999999999997478</v>
      </c>
      <c r="L143" s="18">
        <f t="shared" ca="1" si="31"/>
        <v>0.34999999999997478</v>
      </c>
      <c r="M143" s="84">
        <f t="shared" ca="1" si="31"/>
        <v>0</v>
      </c>
      <c r="N143" s="10">
        <f t="shared" ca="1" si="29"/>
        <v>0</v>
      </c>
      <c r="O143" s="10">
        <f t="shared" ca="1" si="30"/>
        <v>0</v>
      </c>
    </row>
    <row r="144" spans="1:15" x14ac:dyDescent="0.25">
      <c r="A144" s="10">
        <v>0.11666666666671155</v>
      </c>
      <c r="B144" s="10">
        <f t="shared" si="39"/>
        <v>114.66666666666676</v>
      </c>
      <c r="C144" s="10">
        <f t="shared" ca="1" si="40"/>
        <v>0</v>
      </c>
      <c r="D144" s="10">
        <v>8.3333333333319715E-2</v>
      </c>
      <c r="E144" s="10">
        <f t="shared" ca="1" si="32"/>
        <v>114.75000000000007</v>
      </c>
      <c r="F144" s="95" t="str">
        <f t="shared" ca="1" si="33"/>
        <v>S2</v>
      </c>
      <c r="G144" s="14" t="str">
        <f t="shared" ca="1" si="34"/>
        <v>IDLE</v>
      </c>
      <c r="H144" s="15">
        <f t="shared" ca="1" si="35"/>
        <v>8.3333333333319715E-2</v>
      </c>
      <c r="I144" s="10">
        <f t="shared" ca="1" si="36"/>
        <v>114.90000000000002</v>
      </c>
      <c r="J144" s="10">
        <f t="shared" ca="1" si="37"/>
        <v>114.75000000000007</v>
      </c>
      <c r="K144" s="10">
        <f t="shared" ca="1" si="38"/>
        <v>8.3333333333319715E-2</v>
      </c>
      <c r="L144" s="18">
        <f t="shared" ca="1" si="31"/>
        <v>0</v>
      </c>
      <c r="M144" s="84">
        <f t="shared" ca="1" si="31"/>
        <v>8.3333333333319715E-2</v>
      </c>
      <c r="N144" s="10">
        <f t="shared" ca="1" si="29"/>
        <v>0</v>
      </c>
      <c r="O144" s="10">
        <f t="shared" ca="1" si="30"/>
        <v>0</v>
      </c>
    </row>
    <row r="145" spans="1:15" x14ac:dyDescent="0.25">
      <c r="A145" s="10">
        <v>1.6666666666615981E-2</v>
      </c>
      <c r="B145" s="10">
        <f t="shared" si="39"/>
        <v>114.68333333333337</v>
      </c>
      <c r="C145" s="10">
        <f t="shared" ca="1" si="40"/>
        <v>6.666666666670551E-2</v>
      </c>
      <c r="D145" s="10">
        <v>0.11666666666663161</v>
      </c>
      <c r="E145" s="10">
        <f t="shared" ca="1" si="32"/>
        <v>114.8666666666667</v>
      </c>
      <c r="F145" s="95" t="str">
        <f t="shared" ca="1" si="33"/>
        <v>S1</v>
      </c>
      <c r="G145" s="14">
        <f t="shared" ca="1" si="34"/>
        <v>0.11666666666663161</v>
      </c>
      <c r="H145" s="15" t="str">
        <f t="shared" ca="1" si="35"/>
        <v>IDLE</v>
      </c>
      <c r="I145" s="10">
        <f t="shared" ca="1" si="36"/>
        <v>114.8</v>
      </c>
      <c r="J145" s="10">
        <f t="shared" ca="1" si="37"/>
        <v>114.75000000000007</v>
      </c>
      <c r="K145" s="10">
        <f t="shared" ca="1" si="38"/>
        <v>0.18333333333333712</v>
      </c>
      <c r="L145" s="18">
        <f t="shared" ca="1" si="31"/>
        <v>0.11666666666663161</v>
      </c>
      <c r="M145" s="84">
        <f t="shared" ca="1" si="31"/>
        <v>0</v>
      </c>
      <c r="N145" s="10">
        <f t="shared" ca="1" si="29"/>
        <v>6.666666666670551E-2</v>
      </c>
      <c r="O145" s="10">
        <f t="shared" ca="1" si="30"/>
        <v>0</v>
      </c>
    </row>
    <row r="146" spans="1:15" x14ac:dyDescent="0.25">
      <c r="A146" s="10">
        <v>0.70000000000002949</v>
      </c>
      <c r="B146" s="10">
        <f t="shared" si="39"/>
        <v>115.3833333333334</v>
      </c>
      <c r="C146" s="10">
        <f t="shared" ca="1" si="40"/>
        <v>0</v>
      </c>
      <c r="D146" s="10">
        <v>0.38333333333328667</v>
      </c>
      <c r="E146" s="10">
        <f t="shared" ca="1" si="32"/>
        <v>115.76666666666668</v>
      </c>
      <c r="F146" s="95" t="str">
        <f t="shared" ca="1" si="33"/>
        <v>S2</v>
      </c>
      <c r="G146" s="14" t="str">
        <f t="shared" ca="1" si="34"/>
        <v>IDLE</v>
      </c>
      <c r="H146" s="15">
        <f t="shared" ca="1" si="35"/>
        <v>0.38333333333328667</v>
      </c>
      <c r="I146" s="10">
        <f t="shared" ca="1" si="36"/>
        <v>114.8</v>
      </c>
      <c r="J146" s="10">
        <f t="shared" ca="1" si="37"/>
        <v>115.76666666666668</v>
      </c>
      <c r="K146" s="10">
        <f t="shared" ca="1" si="38"/>
        <v>0.38333333333328667</v>
      </c>
      <c r="L146" s="18">
        <f t="shared" ca="1" si="31"/>
        <v>0</v>
      </c>
      <c r="M146" s="84">
        <f t="shared" ca="1" si="31"/>
        <v>0.38333333333328667</v>
      </c>
      <c r="N146" s="10">
        <f t="shared" ca="1" si="29"/>
        <v>0</v>
      </c>
      <c r="O146" s="10">
        <f t="shared" ca="1" si="30"/>
        <v>0</v>
      </c>
    </row>
    <row r="147" spans="1:15" x14ac:dyDescent="0.25">
      <c r="A147" s="10">
        <v>0.55000000000000604</v>
      </c>
      <c r="B147" s="10">
        <f t="shared" si="39"/>
        <v>115.93333333333341</v>
      </c>
      <c r="C147" s="10">
        <f t="shared" ca="1" si="40"/>
        <v>0</v>
      </c>
      <c r="D147" s="10">
        <v>0.3000000000000469</v>
      </c>
      <c r="E147" s="10">
        <f t="shared" ca="1" si="32"/>
        <v>116.23333333333346</v>
      </c>
      <c r="F147" s="95" t="str">
        <f t="shared" ca="1" si="33"/>
        <v>S2</v>
      </c>
      <c r="G147" s="14" t="str">
        <f t="shared" ca="1" si="34"/>
        <v>IDLE</v>
      </c>
      <c r="H147" s="15">
        <f t="shared" ca="1" si="35"/>
        <v>0.3000000000000469</v>
      </c>
      <c r="I147" s="10">
        <f t="shared" ca="1" si="36"/>
        <v>114.8</v>
      </c>
      <c r="J147" s="10">
        <f t="shared" ca="1" si="37"/>
        <v>116.23333333333346</v>
      </c>
      <c r="K147" s="10">
        <f t="shared" ca="1" si="38"/>
        <v>0.3000000000000469</v>
      </c>
      <c r="L147" s="18">
        <f t="shared" ca="1" si="31"/>
        <v>0</v>
      </c>
      <c r="M147" s="84">
        <f t="shared" ca="1" si="31"/>
        <v>0.3000000000000469</v>
      </c>
      <c r="N147" s="10">
        <f t="shared" ca="1" si="29"/>
        <v>0</v>
      </c>
      <c r="O147" s="10">
        <f t="shared" ca="1" si="30"/>
        <v>0</v>
      </c>
    </row>
    <row r="148" spans="1:15" x14ac:dyDescent="0.25">
      <c r="A148" s="10">
        <v>6.6666666666703733E-2</v>
      </c>
      <c r="B148" s="10">
        <f t="shared" si="39"/>
        <v>116.00000000000011</v>
      </c>
      <c r="C148" s="10">
        <f t="shared" ca="1" si="40"/>
        <v>0</v>
      </c>
      <c r="D148" s="10">
        <v>0.43333333333329449</v>
      </c>
      <c r="E148" s="10">
        <f t="shared" ca="1" si="32"/>
        <v>116.43333333333341</v>
      </c>
      <c r="F148" s="95" t="str">
        <f t="shared" ca="1" si="33"/>
        <v>S1</v>
      </c>
      <c r="G148" s="14">
        <f t="shared" ca="1" si="34"/>
        <v>0.43333333333329449</v>
      </c>
      <c r="H148" s="15" t="str">
        <f t="shared" ca="1" si="35"/>
        <v>IDLE</v>
      </c>
      <c r="I148" s="10">
        <f t="shared" ca="1" si="36"/>
        <v>116.43333333333341</v>
      </c>
      <c r="J148" s="10">
        <f t="shared" ca="1" si="37"/>
        <v>116.23333333333346</v>
      </c>
      <c r="K148" s="10">
        <f t="shared" ca="1" si="38"/>
        <v>0.43333333333329449</v>
      </c>
      <c r="L148" s="18">
        <f t="shared" ca="1" si="31"/>
        <v>0.43333333333329449</v>
      </c>
      <c r="M148" s="84">
        <f t="shared" ca="1" si="31"/>
        <v>0</v>
      </c>
      <c r="N148" s="10">
        <f t="shared" ca="1" si="29"/>
        <v>0</v>
      </c>
      <c r="O148" s="10">
        <f t="shared" ca="1" si="30"/>
        <v>0</v>
      </c>
    </row>
    <row r="149" spans="1:15" x14ac:dyDescent="0.25">
      <c r="A149" s="10">
        <v>0.24999999999995914</v>
      </c>
      <c r="B149" s="10">
        <f t="shared" si="39"/>
        <v>116.25000000000007</v>
      </c>
      <c r="C149" s="10">
        <f t="shared" ca="1" si="40"/>
        <v>0</v>
      </c>
      <c r="D149" s="10">
        <v>0.13333333333324759</v>
      </c>
      <c r="E149" s="10">
        <f t="shared" ca="1" si="32"/>
        <v>116.38333333333333</v>
      </c>
      <c r="F149" s="95" t="str">
        <f t="shared" ca="1" si="33"/>
        <v>S2</v>
      </c>
      <c r="G149" s="14" t="str">
        <f t="shared" ca="1" si="34"/>
        <v>IDLE</v>
      </c>
      <c r="H149" s="15">
        <f t="shared" ca="1" si="35"/>
        <v>0.13333333333324759</v>
      </c>
      <c r="I149" s="10">
        <f t="shared" ca="1" si="36"/>
        <v>116.43333333333341</v>
      </c>
      <c r="J149" s="10">
        <f t="shared" ca="1" si="37"/>
        <v>116.38333333333333</v>
      </c>
      <c r="K149" s="10">
        <f t="shared" ca="1" si="38"/>
        <v>0.13333333333324759</v>
      </c>
      <c r="L149" s="18">
        <f t="shared" ca="1" si="31"/>
        <v>0</v>
      </c>
      <c r="M149" s="84">
        <f t="shared" ca="1" si="31"/>
        <v>0.13333333333324759</v>
      </c>
      <c r="N149" s="10">
        <f t="shared" ca="1" si="29"/>
        <v>0</v>
      </c>
      <c r="O149" s="10">
        <f t="shared" ca="1" si="30"/>
        <v>0</v>
      </c>
    </row>
    <row r="150" spans="1:15" x14ac:dyDescent="0.25">
      <c r="A150" s="10">
        <v>0.18333333333333535</v>
      </c>
      <c r="B150" s="10">
        <f t="shared" si="39"/>
        <v>116.43333333333341</v>
      </c>
      <c r="C150" s="10">
        <f t="shared" ca="1" si="40"/>
        <v>0</v>
      </c>
      <c r="D150" s="10">
        <v>0.19999999999995133</v>
      </c>
      <c r="E150" s="10">
        <f t="shared" ca="1" si="32"/>
        <v>116.63333333333335</v>
      </c>
      <c r="F150" s="95" t="str">
        <f t="shared" ca="1" si="33"/>
        <v>S2</v>
      </c>
      <c r="G150" s="14" t="str">
        <f t="shared" ca="1" si="34"/>
        <v>IDLE</v>
      </c>
      <c r="H150" s="15">
        <f t="shared" ca="1" si="35"/>
        <v>0.19999999999995133</v>
      </c>
      <c r="I150" s="10">
        <f t="shared" ca="1" si="36"/>
        <v>116.43333333333341</v>
      </c>
      <c r="J150" s="10">
        <f t="shared" ca="1" si="37"/>
        <v>116.63333333333335</v>
      </c>
      <c r="K150" s="10">
        <f t="shared" ca="1" si="38"/>
        <v>0.19999999999995133</v>
      </c>
      <c r="L150" s="18">
        <f t="shared" ca="1" si="31"/>
        <v>0</v>
      </c>
      <c r="M150" s="84">
        <f t="shared" ca="1" si="31"/>
        <v>0.19999999999995133</v>
      </c>
      <c r="N150" s="10">
        <f t="shared" ca="1" si="29"/>
        <v>0</v>
      </c>
      <c r="O150" s="10">
        <f t="shared" ca="1" si="30"/>
        <v>0</v>
      </c>
    </row>
    <row r="151" spans="1:15" x14ac:dyDescent="0.25">
      <c r="A151" s="10">
        <v>0.65000000000002167</v>
      </c>
      <c r="B151" s="10">
        <f t="shared" si="39"/>
        <v>117.08333333333343</v>
      </c>
      <c r="C151" s="10">
        <f t="shared" ca="1" si="40"/>
        <v>0</v>
      </c>
      <c r="D151" s="10">
        <v>0.35000000000005471</v>
      </c>
      <c r="E151" s="10">
        <f t="shared" ca="1" si="32"/>
        <v>117.43333333333348</v>
      </c>
      <c r="F151" s="95" t="str">
        <f t="shared" ca="1" si="33"/>
        <v>S1</v>
      </c>
      <c r="G151" s="14">
        <f t="shared" ca="1" si="34"/>
        <v>0.35000000000005471</v>
      </c>
      <c r="H151" s="15" t="str">
        <f t="shared" ca="1" si="35"/>
        <v>IDLE</v>
      </c>
      <c r="I151" s="10">
        <f t="shared" ca="1" si="36"/>
        <v>117.43333333333348</v>
      </c>
      <c r="J151" s="10">
        <f t="shared" ca="1" si="37"/>
        <v>116.63333333333335</v>
      </c>
      <c r="K151" s="10">
        <f t="shared" ca="1" si="38"/>
        <v>0.35000000000005471</v>
      </c>
      <c r="L151" s="18">
        <f t="shared" ca="1" si="31"/>
        <v>0.35000000000005471</v>
      </c>
      <c r="M151" s="84">
        <f t="shared" ca="1" si="31"/>
        <v>0</v>
      </c>
      <c r="N151" s="10">
        <f t="shared" ca="1" si="29"/>
        <v>0</v>
      </c>
      <c r="O151" s="10">
        <f t="shared" ca="1" si="30"/>
        <v>0</v>
      </c>
    </row>
    <row r="152" spans="1:15" x14ac:dyDescent="0.25">
      <c r="A152" s="10">
        <v>0.16666666666655949</v>
      </c>
      <c r="B152" s="10">
        <f t="shared" si="39"/>
        <v>117.24999999999999</v>
      </c>
      <c r="C152" s="10">
        <f t="shared" ca="1" si="40"/>
        <v>0</v>
      </c>
      <c r="D152" s="10">
        <v>8.3333333333399651E-2</v>
      </c>
      <c r="E152" s="10">
        <f t="shared" ca="1" si="32"/>
        <v>117.33333333333339</v>
      </c>
      <c r="F152" s="95" t="str">
        <f t="shared" ca="1" si="33"/>
        <v>S2</v>
      </c>
      <c r="G152" s="14" t="str">
        <f t="shared" ca="1" si="34"/>
        <v>IDLE</v>
      </c>
      <c r="H152" s="15">
        <f t="shared" ca="1" si="35"/>
        <v>8.3333333333399651E-2</v>
      </c>
      <c r="I152" s="10">
        <f t="shared" ca="1" si="36"/>
        <v>117.43333333333348</v>
      </c>
      <c r="J152" s="10">
        <f t="shared" ca="1" si="37"/>
        <v>117.33333333333339</v>
      </c>
      <c r="K152" s="10">
        <f t="shared" ca="1" si="38"/>
        <v>8.3333333333399651E-2</v>
      </c>
      <c r="L152" s="18">
        <f t="shared" ca="1" si="31"/>
        <v>0</v>
      </c>
      <c r="M152" s="84">
        <f t="shared" ca="1" si="31"/>
        <v>8.3333333333399651E-2</v>
      </c>
      <c r="N152" s="10">
        <f t="shared" ca="1" si="29"/>
        <v>0</v>
      </c>
      <c r="O152" s="10">
        <f t="shared" ca="1" si="30"/>
        <v>0</v>
      </c>
    </row>
    <row r="153" spans="1:15" x14ac:dyDescent="0.25">
      <c r="A153" s="10">
        <v>0.2333333333334231</v>
      </c>
      <c r="B153" s="10">
        <f t="shared" si="39"/>
        <v>117.48333333333341</v>
      </c>
      <c r="C153" s="10">
        <f t="shared" ca="1" si="40"/>
        <v>0</v>
      </c>
      <c r="D153" s="10">
        <v>0.18333333333341528</v>
      </c>
      <c r="E153" s="10">
        <f t="shared" ca="1" si="32"/>
        <v>117.66666666666683</v>
      </c>
      <c r="F153" s="95" t="str">
        <f t="shared" ca="1" si="33"/>
        <v>S1</v>
      </c>
      <c r="G153" s="14">
        <f t="shared" ca="1" si="34"/>
        <v>0.18333333333341528</v>
      </c>
      <c r="H153" s="15" t="str">
        <f t="shared" ca="1" si="35"/>
        <v>IDLE</v>
      </c>
      <c r="I153" s="10">
        <f t="shared" ca="1" si="36"/>
        <v>117.66666666666683</v>
      </c>
      <c r="J153" s="10">
        <f t="shared" ca="1" si="37"/>
        <v>117.33333333333339</v>
      </c>
      <c r="K153" s="10">
        <f t="shared" ca="1" si="38"/>
        <v>0.18333333333341528</v>
      </c>
      <c r="L153" s="18">
        <f t="shared" ca="1" si="31"/>
        <v>0.18333333333341528</v>
      </c>
      <c r="M153" s="84">
        <f t="shared" ca="1" si="31"/>
        <v>0</v>
      </c>
      <c r="N153" s="10">
        <f t="shared" ca="1" si="29"/>
        <v>0</v>
      </c>
      <c r="O153" s="10">
        <f t="shared" ca="1" si="30"/>
        <v>0</v>
      </c>
    </row>
    <row r="154" spans="1:15" x14ac:dyDescent="0.25">
      <c r="A154" s="10">
        <v>0.34999999999997478</v>
      </c>
      <c r="B154" s="10">
        <f t="shared" si="39"/>
        <v>117.83333333333339</v>
      </c>
      <c r="C154" s="10">
        <f t="shared" ca="1" si="40"/>
        <v>0</v>
      </c>
      <c r="D154" s="10">
        <v>0.58333333333331794</v>
      </c>
      <c r="E154" s="10">
        <f t="shared" ca="1" si="32"/>
        <v>118.4166666666667</v>
      </c>
      <c r="F154" s="95" t="str">
        <f t="shared" ca="1" si="33"/>
        <v>S1</v>
      </c>
      <c r="G154" s="14">
        <f t="shared" ca="1" si="34"/>
        <v>0.58333333333331794</v>
      </c>
      <c r="H154" s="15" t="str">
        <f t="shared" ca="1" si="35"/>
        <v>IDLE</v>
      </c>
      <c r="I154" s="10">
        <f t="shared" ca="1" si="36"/>
        <v>118.4166666666667</v>
      </c>
      <c r="J154" s="10">
        <f t="shared" ca="1" si="37"/>
        <v>117.33333333333339</v>
      </c>
      <c r="K154" s="10">
        <f t="shared" ca="1" si="38"/>
        <v>0.58333333333331794</v>
      </c>
      <c r="L154" s="18">
        <f t="shared" ca="1" si="31"/>
        <v>0.58333333333331794</v>
      </c>
      <c r="M154" s="84">
        <f t="shared" ca="1" si="31"/>
        <v>0</v>
      </c>
      <c r="N154" s="10">
        <f t="shared" ca="1" si="29"/>
        <v>0</v>
      </c>
      <c r="O154" s="10">
        <f t="shared" ca="1" si="30"/>
        <v>0</v>
      </c>
    </row>
    <row r="155" spans="1:15" x14ac:dyDescent="0.25">
      <c r="A155" s="2">
        <v>0.14999999999994351</v>
      </c>
      <c r="B155" s="10">
        <f t="shared" si="39"/>
        <v>117.98333333333333</v>
      </c>
      <c r="C155" s="10">
        <f t="shared" ca="1" si="40"/>
        <v>0</v>
      </c>
      <c r="D155" s="2">
        <v>0.39999999999990266</v>
      </c>
      <c r="E155" s="10">
        <f t="shared" ca="1" si="32"/>
        <v>118.38333333333324</v>
      </c>
      <c r="F155" s="95" t="str">
        <f t="shared" ca="1" si="33"/>
        <v>S2</v>
      </c>
      <c r="G155" s="14" t="str">
        <f t="shared" ca="1" si="34"/>
        <v>IDLE</v>
      </c>
      <c r="H155" s="15">
        <f t="shared" ca="1" si="35"/>
        <v>0.39999999999990266</v>
      </c>
      <c r="I155" s="10">
        <f ca="1">IF((F155="S1"),D155+B155,I154)</f>
        <v>118.4166666666667</v>
      </c>
      <c r="J155" s="10">
        <f t="shared" ca="1" si="37"/>
        <v>118.38333333333324</v>
      </c>
      <c r="K155" s="10">
        <f t="shared" ca="1" si="38"/>
        <v>0.39999999999990266</v>
      </c>
      <c r="L155" s="18">
        <f t="shared" ca="1" si="31"/>
        <v>0</v>
      </c>
      <c r="M155" s="84">
        <f t="shared" ca="1" si="31"/>
        <v>0.39999999999990266</v>
      </c>
      <c r="N155" s="10">
        <f t="shared" ca="1" si="29"/>
        <v>0</v>
      </c>
      <c r="O155" s="10">
        <f t="shared" ca="1" si="30"/>
        <v>0</v>
      </c>
    </row>
    <row r="156" spans="1:15" x14ac:dyDescent="0.25">
      <c r="B156" s="10">
        <f>A156+B155</f>
        <v>117.98333333333333</v>
      </c>
      <c r="C156" s="10">
        <f ca="1">SUM(C6:C155)</f>
        <v>0.76666666666675098</v>
      </c>
      <c r="E156" s="10">
        <f t="shared" ca="1" si="32"/>
        <v>118.75000000000009</v>
      </c>
      <c r="G156" s="14">
        <f ca="1">SUM(G6:G155)</f>
        <v>27.1</v>
      </c>
      <c r="H156" s="22">
        <f ca="1">SUM(H6:H155)</f>
        <v>31.016666666667067</v>
      </c>
      <c r="J156" s="9" t="s">
        <v>122</v>
      </c>
      <c r="K156" s="9" t="s">
        <v>90</v>
      </c>
      <c r="L156" s="48">
        <f ca="1">COUNTIF(L6:L155,J156)</f>
        <v>72</v>
      </c>
      <c r="M156" s="84">
        <f ca="1">COUNTIF(M6:M155,J156)</f>
        <v>78</v>
      </c>
      <c r="N156" s="10">
        <f ca="1">SUM(N5:N155)</f>
        <v>0.55000000000008242</v>
      </c>
      <c r="O156" s="10">
        <f ca="1">SUM(O5:O155)</f>
        <v>0.21666666666666856</v>
      </c>
    </row>
    <row r="157" spans="1:15" x14ac:dyDescent="0.25">
      <c r="G157" s="24">
        <f ca="1">COUNTIF(G6:G156,"IDLE")</f>
        <v>78</v>
      </c>
      <c r="H157" s="25">
        <f ca="1">COUNTIF(H6:H156,"IDLE")</f>
        <v>72</v>
      </c>
      <c r="J157" s="9" t="s">
        <v>93</v>
      </c>
      <c r="K157" s="9" t="s">
        <v>176</v>
      </c>
      <c r="L157" s="48">
        <f ca="1">SUM(L6:L155)</f>
        <v>27.1</v>
      </c>
      <c r="M157" s="84">
        <f ca="1">SUM(M6:M155)</f>
        <v>31.016666666667067</v>
      </c>
      <c r="N157" s="10">
        <f ca="1">AVERAGEIF(N5:N155,J156)</f>
        <v>0.1833333333333608</v>
      </c>
      <c r="O157" s="10">
        <f ca="1">AVERAGEIF(O5:O155,J156)</f>
        <v>4.333333333333371E-2</v>
      </c>
    </row>
    <row r="158" spans="1:15" x14ac:dyDescent="0.25">
      <c r="C158" s="10">
        <f ca="1">COUNTIF(C6:C155,J156)</f>
        <v>8</v>
      </c>
      <c r="F158" s="10"/>
      <c r="G158" s="14"/>
      <c r="H158" s="15"/>
      <c r="I158" s="10"/>
      <c r="J158" s="10" t="s">
        <v>8</v>
      </c>
      <c r="K158" s="10" t="s">
        <v>177</v>
      </c>
      <c r="L158" s="48">
        <f ca="1">AVERAGE(L6:L155)</f>
        <v>0.18066666666666667</v>
      </c>
      <c r="M158" s="91">
        <f ca="1">AVERAGE(M6:M155)</f>
        <v>0.20677777777778045</v>
      </c>
      <c r="N158" s="10">
        <f ca="1">COUNTIF(N5:N155,J156)</f>
        <v>3</v>
      </c>
      <c r="O158" s="10">
        <f ca="1">COUNTIF(O5:O155,J156)</f>
        <v>5</v>
      </c>
    </row>
    <row r="159" spans="1:15" x14ac:dyDescent="0.25">
      <c r="C159" s="10"/>
      <c r="F159" s="10"/>
      <c r="G159" s="14"/>
      <c r="H159" s="15"/>
      <c r="I159" s="10"/>
      <c r="J159" s="10" t="s">
        <v>121</v>
      </c>
      <c r="K159" s="10"/>
      <c r="M159" s="84"/>
      <c r="N159" s="10"/>
      <c r="O159" s="10"/>
    </row>
    <row r="160" spans="1:15" x14ac:dyDescent="0.25">
      <c r="K160" s="52"/>
      <c r="L160" s="49"/>
      <c r="M160" s="49"/>
      <c r="N160" s="52"/>
    </row>
    <row r="161" spans="1:15" x14ac:dyDescent="0.25">
      <c r="C161" s="49">
        <f ca="1">N156+O156</f>
        <v>0.76666666666675098</v>
      </c>
      <c r="K161" s="52"/>
      <c r="L161" s="11">
        <f ca="1">SUM(L156:M156)</f>
        <v>150</v>
      </c>
      <c r="M161" s="49"/>
    </row>
    <row r="162" spans="1:15" x14ac:dyDescent="0.25">
      <c r="K162" s="52"/>
      <c r="L162" s="49"/>
      <c r="M162" s="49"/>
      <c r="N162" s="52"/>
    </row>
    <row r="163" spans="1:15" x14ac:dyDescent="0.25">
      <c r="K163" s="52"/>
      <c r="L163" s="49"/>
      <c r="M163" s="49"/>
      <c r="N163" s="52"/>
    </row>
    <row r="164" spans="1:15" x14ac:dyDescent="0.25">
      <c r="K164" s="52"/>
      <c r="L164" s="49"/>
      <c r="M164" s="49"/>
      <c r="N164" s="52"/>
    </row>
    <row r="165" spans="1:15" x14ac:dyDescent="0.25">
      <c r="K165" s="52"/>
      <c r="L165" s="49"/>
      <c r="M165" s="49"/>
      <c r="N165" s="52"/>
    </row>
    <row r="166" spans="1:15" x14ac:dyDescent="0.25">
      <c r="A166" s="11"/>
      <c r="C166" s="11"/>
      <c r="K166" s="52"/>
      <c r="L166" s="49"/>
      <c r="M166" s="49"/>
      <c r="N166" s="52"/>
    </row>
    <row r="167" spans="1:15" x14ac:dyDescent="0.25">
      <c r="K167" s="52"/>
      <c r="L167" s="49"/>
      <c r="M167" s="49"/>
      <c r="N167" s="52"/>
    </row>
    <row r="168" spans="1:15" x14ac:dyDescent="0.25">
      <c r="K168" s="52"/>
      <c r="L168" s="49"/>
      <c r="M168" s="49"/>
      <c r="N168" s="52"/>
    </row>
    <row r="169" spans="1:15" x14ac:dyDescent="0.25">
      <c r="K169" s="52"/>
      <c r="L169" s="49"/>
      <c r="M169" s="49"/>
      <c r="N169" s="52"/>
    </row>
    <row r="170" spans="1:15" x14ac:dyDescent="0.25">
      <c r="K170" s="82"/>
      <c r="L170" s="83"/>
      <c r="M170" s="83"/>
      <c r="N170" s="82"/>
      <c r="O170" s="82"/>
    </row>
    <row r="171" spans="1:15" x14ac:dyDescent="0.25">
      <c r="K171" s="82"/>
      <c r="L171" s="83"/>
      <c r="M171" s="83"/>
      <c r="N171" s="82"/>
      <c r="O171" s="82"/>
    </row>
    <row r="172" spans="1:15" x14ac:dyDescent="0.25">
      <c r="K172" s="82"/>
      <c r="L172" s="83"/>
      <c r="M172" s="83"/>
      <c r="N172" s="82"/>
      <c r="O172" s="82"/>
    </row>
    <row r="173" spans="1:15" x14ac:dyDescent="0.25">
      <c r="K173" s="82"/>
      <c r="L173" s="83"/>
      <c r="M173" s="83"/>
      <c r="N173" s="82"/>
      <c r="O173" s="82"/>
    </row>
    <row r="174" spans="1:15" x14ac:dyDescent="0.25">
      <c r="K174" s="82"/>
      <c r="L174" s="83"/>
      <c r="M174" s="83"/>
      <c r="N174" s="82"/>
      <c r="O174" s="82"/>
    </row>
    <row r="175" spans="1:15" x14ac:dyDescent="0.25">
      <c r="K175" s="82"/>
      <c r="L175" s="83"/>
      <c r="M175" s="83"/>
      <c r="N175" s="82"/>
      <c r="O175" s="82"/>
    </row>
    <row r="176" spans="1:15" x14ac:dyDescent="0.25">
      <c r="K176" s="82"/>
      <c r="L176" s="83"/>
      <c r="M176" s="83"/>
      <c r="N176" s="82"/>
      <c r="O176" s="82"/>
    </row>
    <row r="177" spans="11:15" x14ac:dyDescent="0.25">
      <c r="K177" s="82"/>
      <c r="L177" s="83"/>
      <c r="M177" s="83"/>
      <c r="N177" s="82"/>
      <c r="O177" s="82"/>
    </row>
    <row r="178" spans="11:15" x14ac:dyDescent="0.25">
      <c r="K178" s="82"/>
      <c r="L178" s="83"/>
      <c r="M178" s="83"/>
      <c r="N178" s="82"/>
      <c r="O178" s="82"/>
    </row>
    <row r="179" spans="11:15" x14ac:dyDescent="0.25">
      <c r="K179" s="82"/>
      <c r="L179" s="83"/>
      <c r="M179" s="83"/>
      <c r="N179" s="82"/>
      <c r="O179" s="82"/>
    </row>
    <row r="180" spans="11:15" x14ac:dyDescent="0.25">
      <c r="K180" s="82"/>
      <c r="L180" s="83"/>
      <c r="M180" s="83"/>
      <c r="N180" s="82"/>
      <c r="O180" s="82"/>
    </row>
    <row r="181" spans="11:15" x14ac:dyDescent="0.25">
      <c r="K181" s="82"/>
      <c r="L181" s="83"/>
      <c r="M181" s="83"/>
      <c r="N181" s="82"/>
      <c r="O181" s="82"/>
    </row>
    <row r="182" spans="11:15" x14ac:dyDescent="0.25">
      <c r="K182" s="82"/>
      <c r="L182" s="83"/>
      <c r="M182" s="83"/>
      <c r="N182" s="82"/>
      <c r="O182" s="82"/>
    </row>
    <row r="183" spans="11:15" x14ac:dyDescent="0.25">
      <c r="K183" s="82"/>
      <c r="L183" s="83"/>
      <c r="M183" s="83"/>
      <c r="N183" s="82"/>
      <c r="O183" s="82"/>
    </row>
    <row r="184" spans="11:15" x14ac:dyDescent="0.25">
      <c r="K184" s="82"/>
      <c r="L184" s="83"/>
      <c r="M184" s="83"/>
      <c r="N184" s="82"/>
      <c r="O184" s="82"/>
    </row>
    <row r="185" spans="11:15" x14ac:dyDescent="0.25">
      <c r="K185" s="82"/>
      <c r="L185" s="83"/>
      <c r="M185" s="83"/>
      <c r="N185" s="82"/>
      <c r="O185" s="82"/>
    </row>
    <row r="186" spans="11:15" x14ac:dyDescent="0.25">
      <c r="K186" s="82"/>
      <c r="L186" s="83"/>
      <c r="M186" s="83"/>
      <c r="N186" s="82"/>
      <c r="O186" s="82"/>
    </row>
    <row r="187" spans="11:15" x14ac:dyDescent="0.25">
      <c r="K187" s="82"/>
      <c r="L187" s="83"/>
      <c r="M187" s="83"/>
      <c r="N187" s="82"/>
      <c r="O187" s="82"/>
    </row>
    <row r="188" spans="11:15" x14ac:dyDescent="0.25">
      <c r="K188" s="82"/>
      <c r="L188" s="83"/>
      <c r="M188" s="83"/>
      <c r="N188" s="82"/>
      <c r="O188" s="82"/>
    </row>
    <row r="189" spans="11:15" x14ac:dyDescent="0.25">
      <c r="K189" s="82"/>
      <c r="L189" s="83"/>
      <c r="M189" s="83"/>
      <c r="N189" s="82"/>
      <c r="O189" s="82"/>
    </row>
    <row r="190" spans="11:15" x14ac:dyDescent="0.25">
      <c r="K190" s="82"/>
      <c r="L190" s="83"/>
      <c r="M190" s="83"/>
      <c r="N190" s="82"/>
      <c r="O190" s="82"/>
    </row>
    <row r="191" spans="11:15" x14ac:dyDescent="0.25">
      <c r="K191" s="82"/>
      <c r="L191" s="83"/>
      <c r="M191" s="83"/>
      <c r="N191" s="82"/>
      <c r="O191" s="82"/>
    </row>
    <row r="192" spans="11:15" x14ac:dyDescent="0.25">
      <c r="K192" s="82"/>
      <c r="L192" s="83"/>
      <c r="M192" s="83"/>
      <c r="N192" s="82"/>
      <c r="O192" s="82"/>
    </row>
    <row r="193" spans="11:15" x14ac:dyDescent="0.25">
      <c r="K193" s="82"/>
      <c r="L193" s="83"/>
      <c r="M193" s="83"/>
      <c r="N193" s="82"/>
      <c r="O193" s="82"/>
    </row>
    <row r="194" spans="11:15" x14ac:dyDescent="0.25">
      <c r="K194" s="82"/>
      <c r="L194" s="83"/>
      <c r="M194" s="83"/>
      <c r="N194" s="82"/>
      <c r="O194" s="82"/>
    </row>
    <row r="195" spans="11:15" x14ac:dyDescent="0.25">
      <c r="K195" s="82"/>
      <c r="L195" s="83"/>
      <c r="M195" s="83"/>
      <c r="N195" s="82"/>
      <c r="O195" s="82"/>
    </row>
    <row r="196" spans="11:15" x14ac:dyDescent="0.25">
      <c r="K196" s="82"/>
      <c r="L196" s="83"/>
      <c r="M196" s="83"/>
      <c r="N196" s="82"/>
      <c r="O196" s="82"/>
    </row>
    <row r="197" spans="11:15" x14ac:dyDescent="0.25">
      <c r="K197" s="82"/>
      <c r="L197" s="83"/>
      <c r="M197" s="83"/>
      <c r="N197" s="82"/>
      <c r="O197" s="82"/>
    </row>
    <row r="198" spans="11:15" x14ac:dyDescent="0.25">
      <c r="K198" s="82"/>
      <c r="L198" s="83"/>
      <c r="M198" s="83"/>
      <c r="N198" s="82"/>
      <c r="O198" s="82"/>
    </row>
    <row r="199" spans="11:15" x14ac:dyDescent="0.25">
      <c r="K199" s="82"/>
      <c r="L199" s="83"/>
      <c r="M199" s="83"/>
      <c r="N199" s="82"/>
      <c r="O199" s="82"/>
    </row>
    <row r="200" spans="11:15" x14ac:dyDescent="0.25">
      <c r="K200" s="82"/>
      <c r="L200" s="83"/>
      <c r="M200" s="83"/>
      <c r="N200" s="82"/>
      <c r="O200" s="82"/>
    </row>
    <row r="201" spans="11:15" x14ac:dyDescent="0.25">
      <c r="K201" s="82"/>
      <c r="L201" s="83"/>
      <c r="M201" s="83"/>
      <c r="N201" s="82"/>
      <c r="O201" s="82"/>
    </row>
    <row r="202" spans="11:15" x14ac:dyDescent="0.25">
      <c r="K202" s="82"/>
      <c r="L202" s="83"/>
      <c r="M202" s="83"/>
      <c r="N202" s="82"/>
      <c r="O202" s="82"/>
    </row>
    <row r="203" spans="11:15" x14ac:dyDescent="0.25">
      <c r="K203" s="82"/>
      <c r="L203" s="83"/>
      <c r="M203" s="83"/>
      <c r="N203" s="82"/>
      <c r="O203" s="82"/>
    </row>
    <row r="204" spans="11:15" x14ac:dyDescent="0.25">
      <c r="K204" s="82"/>
      <c r="L204" s="83"/>
      <c r="M204" s="83"/>
      <c r="N204" s="82"/>
      <c r="O204" s="82"/>
    </row>
    <row r="205" spans="11:15" x14ac:dyDescent="0.25">
      <c r="K205" s="82"/>
      <c r="L205" s="83"/>
      <c r="M205" s="83"/>
      <c r="N205" s="82"/>
      <c r="O205" s="82"/>
    </row>
    <row r="206" spans="11:15" x14ac:dyDescent="0.25">
      <c r="K206" s="82"/>
      <c r="L206" s="83"/>
      <c r="M206" s="83"/>
      <c r="N206" s="82"/>
      <c r="O206" s="82"/>
    </row>
    <row r="207" spans="11:15" x14ac:dyDescent="0.25">
      <c r="K207" s="82"/>
      <c r="L207" s="83"/>
      <c r="M207" s="83"/>
      <c r="N207" s="82"/>
      <c r="O207" s="82"/>
    </row>
    <row r="208" spans="11:15" x14ac:dyDescent="0.25">
      <c r="K208" s="82"/>
      <c r="L208" s="83"/>
      <c r="M208" s="83"/>
      <c r="N208" s="82"/>
      <c r="O208" s="82"/>
    </row>
    <row r="209" spans="11:15" x14ac:dyDescent="0.25">
      <c r="K209" s="82"/>
      <c r="L209" s="83"/>
      <c r="M209" s="83"/>
      <c r="N209" s="82"/>
      <c r="O209" s="82"/>
    </row>
    <row r="210" spans="11:15" x14ac:dyDescent="0.25">
      <c r="K210" s="82"/>
      <c r="L210" s="83"/>
      <c r="M210" s="83"/>
      <c r="N210" s="82"/>
      <c r="O210" s="82"/>
    </row>
    <row r="211" spans="11:15" x14ac:dyDescent="0.25">
      <c r="K211" s="82"/>
      <c r="L211" s="83"/>
      <c r="M211" s="83"/>
      <c r="N211" s="82"/>
      <c r="O211" s="82"/>
    </row>
    <row r="212" spans="11:15" x14ac:dyDescent="0.25">
      <c r="K212" s="82"/>
      <c r="L212" s="83"/>
      <c r="M212" s="83"/>
      <c r="N212" s="82"/>
      <c r="O212" s="82"/>
    </row>
    <row r="213" spans="11:15" x14ac:dyDescent="0.25">
      <c r="K213" s="82"/>
      <c r="L213" s="83"/>
      <c r="M213" s="83"/>
      <c r="N213" s="82"/>
      <c r="O213" s="82"/>
    </row>
    <row r="214" spans="11:15" x14ac:dyDescent="0.25">
      <c r="K214" s="82"/>
      <c r="L214" s="83"/>
      <c r="M214" s="83"/>
      <c r="N214" s="82"/>
      <c r="O214" s="82"/>
    </row>
    <row r="215" spans="11:15" x14ac:dyDescent="0.25">
      <c r="K215" s="82"/>
      <c r="L215" s="83"/>
      <c r="M215" s="83"/>
      <c r="N215" s="82"/>
      <c r="O215" s="82"/>
    </row>
    <row r="216" spans="11:15" x14ac:dyDescent="0.25">
      <c r="K216" s="82"/>
      <c r="L216" s="83"/>
      <c r="M216" s="83"/>
      <c r="N216" s="82"/>
      <c r="O216" s="82"/>
    </row>
    <row r="217" spans="11:15" x14ac:dyDescent="0.25">
      <c r="K217" s="82"/>
      <c r="L217" s="83"/>
      <c r="M217" s="83"/>
      <c r="N217" s="82"/>
      <c r="O217" s="82"/>
    </row>
    <row r="218" spans="11:15" x14ac:dyDescent="0.25">
      <c r="K218" s="82"/>
      <c r="L218" s="83"/>
      <c r="M218" s="83"/>
      <c r="N218" s="82"/>
      <c r="O218" s="82"/>
    </row>
    <row r="219" spans="11:15" x14ac:dyDescent="0.25">
      <c r="K219" s="82"/>
      <c r="L219" s="83"/>
      <c r="M219" s="83"/>
      <c r="N219" s="82"/>
      <c r="O219" s="82"/>
    </row>
    <row r="220" spans="11:15" x14ac:dyDescent="0.25">
      <c r="K220" s="82"/>
      <c r="L220" s="83"/>
      <c r="M220" s="83"/>
      <c r="N220" s="82"/>
      <c r="O220" s="82"/>
    </row>
    <row r="221" spans="11:15" x14ac:dyDescent="0.25">
      <c r="K221" s="82"/>
      <c r="L221" s="83"/>
      <c r="M221" s="83"/>
      <c r="N221" s="82"/>
      <c r="O221" s="82"/>
    </row>
    <row r="222" spans="11:15" x14ac:dyDescent="0.25">
      <c r="K222" s="82"/>
      <c r="L222" s="83"/>
      <c r="M222" s="83"/>
      <c r="N222" s="82"/>
      <c r="O222" s="82"/>
    </row>
    <row r="223" spans="11:15" x14ac:dyDescent="0.25">
      <c r="K223" s="82"/>
      <c r="L223" s="83"/>
      <c r="M223" s="83"/>
      <c r="N223" s="82"/>
      <c r="O223" s="82"/>
    </row>
    <row r="224" spans="11:15" x14ac:dyDescent="0.25">
      <c r="K224" s="82"/>
      <c r="L224" s="83"/>
      <c r="M224" s="83"/>
      <c r="N224" s="82"/>
      <c r="O224" s="82"/>
    </row>
    <row r="225" spans="11:15" x14ac:dyDescent="0.25">
      <c r="K225" s="82"/>
      <c r="L225" s="83"/>
      <c r="M225" s="83"/>
      <c r="N225" s="82"/>
      <c r="O225" s="82"/>
    </row>
    <row r="226" spans="11:15" x14ac:dyDescent="0.25">
      <c r="K226" s="82"/>
      <c r="L226" s="83"/>
      <c r="M226" s="83"/>
      <c r="N226" s="82"/>
      <c r="O226" s="82"/>
    </row>
    <row r="227" spans="11:15" x14ac:dyDescent="0.25">
      <c r="K227" s="82"/>
      <c r="L227" s="83"/>
      <c r="M227" s="83"/>
      <c r="N227" s="82"/>
      <c r="O227" s="82"/>
    </row>
    <row r="228" spans="11:15" x14ac:dyDescent="0.25">
      <c r="K228" s="82"/>
      <c r="L228" s="83"/>
      <c r="M228" s="83"/>
      <c r="N228" s="82"/>
      <c r="O228" s="82"/>
    </row>
    <row r="229" spans="11:15" x14ac:dyDescent="0.25">
      <c r="K229" s="82"/>
      <c r="L229" s="83"/>
      <c r="M229" s="83"/>
      <c r="N229" s="82"/>
      <c r="O229" s="82"/>
    </row>
    <row r="230" spans="11:15" x14ac:dyDescent="0.25">
      <c r="K230" s="82"/>
      <c r="L230" s="83"/>
      <c r="M230" s="83"/>
      <c r="N230" s="82"/>
      <c r="O230" s="82"/>
    </row>
    <row r="231" spans="11:15" x14ac:dyDescent="0.25">
      <c r="K231" s="82"/>
      <c r="L231" s="83"/>
      <c r="M231" s="83"/>
      <c r="N231" s="82"/>
      <c r="O231" s="82"/>
    </row>
    <row r="232" spans="11:15" x14ac:dyDescent="0.25">
      <c r="K232" s="82"/>
      <c r="L232" s="83"/>
      <c r="M232" s="83"/>
      <c r="N232" s="82"/>
      <c r="O232" s="82"/>
    </row>
    <row r="233" spans="11:15" x14ac:dyDescent="0.25">
      <c r="K233" s="82"/>
      <c r="L233" s="83"/>
      <c r="M233" s="83"/>
      <c r="N233" s="82"/>
      <c r="O233" s="82"/>
    </row>
    <row r="234" spans="11:15" x14ac:dyDescent="0.25">
      <c r="K234" s="82"/>
      <c r="L234" s="83"/>
      <c r="M234" s="83"/>
      <c r="N234" s="82"/>
      <c r="O234" s="82"/>
    </row>
    <row r="235" spans="11:15" x14ac:dyDescent="0.25">
      <c r="K235" s="82"/>
      <c r="L235" s="83"/>
      <c r="M235" s="83"/>
      <c r="N235" s="82"/>
      <c r="O235" s="82"/>
    </row>
    <row r="236" spans="11:15" x14ac:dyDescent="0.25">
      <c r="K236" s="82"/>
      <c r="L236" s="83"/>
      <c r="M236" s="83"/>
      <c r="N236" s="82"/>
      <c r="O236" s="82"/>
    </row>
    <row r="237" spans="11:15" x14ac:dyDescent="0.25">
      <c r="K237" s="82"/>
      <c r="L237" s="83"/>
      <c r="M237" s="83"/>
      <c r="N237" s="82"/>
      <c r="O237" s="82"/>
    </row>
    <row r="238" spans="11:15" x14ac:dyDescent="0.25">
      <c r="K238" s="82"/>
      <c r="L238" s="83"/>
      <c r="M238" s="83"/>
      <c r="N238" s="82"/>
      <c r="O238" s="82"/>
    </row>
    <row r="239" spans="11:15" x14ac:dyDescent="0.25">
      <c r="K239" s="82"/>
      <c r="L239" s="83"/>
      <c r="M239" s="83"/>
      <c r="N239" s="82"/>
      <c r="O239" s="82"/>
    </row>
    <row r="240" spans="11:15" x14ac:dyDescent="0.25">
      <c r="K240" s="82"/>
      <c r="L240" s="83"/>
      <c r="M240" s="83"/>
      <c r="N240" s="82"/>
      <c r="O240" s="82"/>
    </row>
    <row r="241" spans="11:15" x14ac:dyDescent="0.25">
      <c r="K241" s="82"/>
      <c r="L241" s="83"/>
      <c r="M241" s="83"/>
      <c r="N241" s="82"/>
      <c r="O241" s="82"/>
    </row>
    <row r="242" spans="11:15" x14ac:dyDescent="0.25">
      <c r="K242" s="82"/>
      <c r="L242" s="83"/>
      <c r="M242" s="83"/>
      <c r="N242" s="82"/>
      <c r="O242" s="82"/>
    </row>
    <row r="243" spans="11:15" x14ac:dyDescent="0.25">
      <c r="K243" s="82"/>
      <c r="L243" s="83"/>
      <c r="M243" s="83"/>
      <c r="N243" s="82"/>
      <c r="O243" s="82"/>
    </row>
    <row r="244" spans="11:15" x14ac:dyDescent="0.25">
      <c r="K244" s="82"/>
      <c r="L244" s="83"/>
      <c r="M244" s="83"/>
      <c r="N244" s="82"/>
      <c r="O244" s="82"/>
    </row>
    <row r="245" spans="11:15" x14ac:dyDescent="0.25">
      <c r="K245" s="82"/>
      <c r="L245" s="83"/>
      <c r="M245" s="83"/>
      <c r="N245" s="82"/>
      <c r="O245" s="82"/>
    </row>
    <row r="246" spans="11:15" x14ac:dyDescent="0.25">
      <c r="K246" s="82"/>
      <c r="L246" s="83"/>
      <c r="M246" s="83"/>
      <c r="N246" s="82"/>
      <c r="O246" s="82"/>
    </row>
    <row r="247" spans="11:15" x14ac:dyDescent="0.25">
      <c r="K247" s="82"/>
      <c r="L247" s="83"/>
      <c r="M247" s="83"/>
      <c r="N247" s="82"/>
      <c r="O247" s="82"/>
    </row>
    <row r="248" spans="11:15" x14ac:dyDescent="0.25">
      <c r="K248" s="82"/>
      <c r="L248" s="83"/>
      <c r="M248" s="83"/>
      <c r="N248" s="82"/>
      <c r="O248" s="82"/>
    </row>
    <row r="249" spans="11:15" x14ac:dyDescent="0.25">
      <c r="K249" s="82"/>
      <c r="L249" s="83"/>
      <c r="M249" s="83"/>
      <c r="N249" s="82"/>
      <c r="O249" s="82"/>
    </row>
    <row r="250" spans="11:15" x14ac:dyDescent="0.25">
      <c r="K250" s="82"/>
      <c r="L250" s="83"/>
      <c r="M250" s="83"/>
      <c r="N250" s="82"/>
      <c r="O250" s="82"/>
    </row>
    <row r="251" spans="11:15" x14ac:dyDescent="0.25">
      <c r="K251" s="82"/>
      <c r="L251" s="83"/>
      <c r="M251" s="83"/>
      <c r="N251" s="82"/>
      <c r="O251" s="82"/>
    </row>
    <row r="252" spans="11:15" x14ac:dyDescent="0.25">
      <c r="K252" s="82"/>
      <c r="L252" s="83"/>
      <c r="M252" s="83"/>
      <c r="N252" s="82"/>
      <c r="O252" s="82"/>
    </row>
    <row r="253" spans="11:15" x14ac:dyDescent="0.25">
      <c r="K253" s="82"/>
      <c r="L253" s="83"/>
      <c r="M253" s="83"/>
      <c r="N253" s="82"/>
      <c r="O253" s="82"/>
    </row>
    <row r="254" spans="11:15" x14ac:dyDescent="0.25">
      <c r="K254" s="82"/>
      <c r="L254" s="83"/>
      <c r="M254" s="83"/>
      <c r="N254" s="82"/>
      <c r="O254" s="82"/>
    </row>
    <row r="255" spans="11:15" x14ac:dyDescent="0.25">
      <c r="K255" s="82"/>
      <c r="L255" s="83"/>
      <c r="M255" s="83"/>
      <c r="N255" s="82"/>
      <c r="O255" s="82"/>
    </row>
    <row r="256" spans="11:15" x14ac:dyDescent="0.25">
      <c r="K256" s="82"/>
      <c r="L256" s="83"/>
      <c r="M256" s="83"/>
      <c r="N256" s="82"/>
      <c r="O256" s="82"/>
    </row>
    <row r="257" spans="11:15" x14ac:dyDescent="0.25">
      <c r="K257" s="82"/>
      <c r="L257" s="83"/>
      <c r="M257" s="83"/>
      <c r="N257" s="82"/>
      <c r="O257" s="82"/>
    </row>
    <row r="258" spans="11:15" x14ac:dyDescent="0.25">
      <c r="K258" s="82"/>
      <c r="L258" s="83"/>
      <c r="M258" s="83"/>
      <c r="N258" s="82"/>
      <c r="O258" s="82"/>
    </row>
    <row r="259" spans="11:15" x14ac:dyDescent="0.25">
      <c r="K259" s="82"/>
      <c r="L259" s="83"/>
      <c r="M259" s="83"/>
      <c r="N259" s="82"/>
      <c r="O259" s="82"/>
    </row>
    <row r="260" spans="11:15" x14ac:dyDescent="0.25">
      <c r="K260" s="82"/>
      <c r="L260" s="83"/>
      <c r="M260" s="83"/>
      <c r="N260" s="82"/>
      <c r="O260" s="82"/>
    </row>
    <row r="261" spans="11:15" x14ac:dyDescent="0.25">
      <c r="K261" s="82"/>
      <c r="L261" s="83"/>
      <c r="M261" s="83"/>
      <c r="N261" s="82"/>
      <c r="O261" s="82"/>
    </row>
    <row r="262" spans="11:15" x14ac:dyDescent="0.25">
      <c r="K262" s="82"/>
      <c r="L262" s="83"/>
      <c r="M262" s="83"/>
      <c r="N262" s="82"/>
      <c r="O262" s="82"/>
    </row>
    <row r="263" spans="11:15" x14ac:dyDescent="0.25">
      <c r="K263" s="82"/>
      <c r="L263" s="83"/>
      <c r="M263" s="83"/>
      <c r="N263" s="82"/>
      <c r="O263" s="82"/>
    </row>
    <row r="264" spans="11:15" x14ac:dyDescent="0.25">
      <c r="K264" s="82"/>
      <c r="L264" s="83"/>
      <c r="M264" s="83"/>
      <c r="N264" s="82"/>
      <c r="O264" s="82"/>
    </row>
    <row r="265" spans="11:15" x14ac:dyDescent="0.25">
      <c r="K265" s="82"/>
      <c r="L265" s="83"/>
      <c r="M265" s="83"/>
      <c r="N265" s="82"/>
      <c r="O265" s="82"/>
    </row>
    <row r="266" spans="11:15" x14ac:dyDescent="0.25">
      <c r="K266" s="82"/>
      <c r="L266" s="83"/>
      <c r="M266" s="83"/>
      <c r="N266" s="82"/>
      <c r="O266" s="82"/>
    </row>
    <row r="267" spans="11:15" x14ac:dyDescent="0.25">
      <c r="K267" s="82"/>
      <c r="L267" s="83"/>
      <c r="M267" s="83"/>
      <c r="N267" s="82"/>
      <c r="O267" s="82"/>
    </row>
    <row r="268" spans="11:15" x14ac:dyDescent="0.25">
      <c r="K268" s="82"/>
      <c r="L268" s="83"/>
      <c r="M268" s="83"/>
      <c r="N268" s="82"/>
      <c r="O268" s="82"/>
    </row>
    <row r="269" spans="11:15" x14ac:dyDescent="0.25">
      <c r="K269" s="82"/>
      <c r="L269" s="83"/>
      <c r="M269" s="83"/>
      <c r="N269" s="82"/>
      <c r="O269" s="82"/>
    </row>
    <row r="270" spans="11:15" x14ac:dyDescent="0.25">
      <c r="K270" s="82"/>
      <c r="L270" s="83"/>
      <c r="M270" s="83"/>
      <c r="N270" s="82"/>
      <c r="O270" s="82"/>
    </row>
    <row r="271" spans="11:15" x14ac:dyDescent="0.25">
      <c r="K271" s="82"/>
      <c r="L271" s="83"/>
      <c r="M271" s="83"/>
      <c r="N271" s="82"/>
      <c r="O271" s="82"/>
    </row>
    <row r="272" spans="11:15" x14ac:dyDescent="0.25">
      <c r="K272" s="82"/>
      <c r="L272" s="83"/>
      <c r="M272" s="83"/>
      <c r="N272" s="82"/>
      <c r="O272" s="82"/>
    </row>
    <row r="273" spans="11:15" x14ac:dyDescent="0.25">
      <c r="K273" s="82"/>
      <c r="L273" s="83"/>
      <c r="M273" s="83"/>
      <c r="N273" s="82"/>
      <c r="O273" s="82"/>
    </row>
    <row r="274" spans="11:15" x14ac:dyDescent="0.25">
      <c r="K274" s="82"/>
      <c r="L274" s="83"/>
      <c r="M274" s="83"/>
      <c r="N274" s="82"/>
      <c r="O274" s="82"/>
    </row>
    <row r="275" spans="11:15" x14ac:dyDescent="0.25">
      <c r="K275" s="82"/>
      <c r="L275" s="83"/>
      <c r="M275" s="83"/>
      <c r="N275" s="82"/>
      <c r="O275" s="82"/>
    </row>
    <row r="276" spans="11:15" x14ac:dyDescent="0.25">
      <c r="K276" s="82"/>
      <c r="L276" s="83"/>
      <c r="M276" s="83"/>
      <c r="N276" s="82"/>
      <c r="O276" s="82"/>
    </row>
    <row r="277" spans="11:15" x14ac:dyDescent="0.25">
      <c r="K277" s="82"/>
      <c r="L277" s="83"/>
      <c r="M277" s="83"/>
      <c r="N277" s="82"/>
      <c r="O277" s="82"/>
    </row>
    <row r="278" spans="11:15" x14ac:dyDescent="0.25">
      <c r="K278" s="82"/>
      <c r="L278" s="83"/>
      <c r="M278" s="83"/>
      <c r="N278" s="82"/>
      <c r="O278" s="82"/>
    </row>
    <row r="279" spans="11:15" x14ac:dyDescent="0.25">
      <c r="K279" s="82"/>
      <c r="L279" s="83"/>
      <c r="M279" s="83"/>
      <c r="N279" s="82"/>
      <c r="O279" s="82"/>
    </row>
    <row r="280" spans="11:15" x14ac:dyDescent="0.25">
      <c r="K280" s="82"/>
      <c r="L280" s="83"/>
      <c r="M280" s="83"/>
      <c r="N280" s="82"/>
      <c r="O280" s="82"/>
    </row>
    <row r="281" spans="11:15" x14ac:dyDescent="0.25">
      <c r="K281" s="82"/>
      <c r="L281" s="83"/>
      <c r="M281" s="83"/>
      <c r="N281" s="82"/>
      <c r="O281" s="82"/>
    </row>
    <row r="282" spans="11:15" x14ac:dyDescent="0.25">
      <c r="K282" s="82"/>
      <c r="L282" s="83"/>
      <c r="M282" s="83"/>
      <c r="N282" s="82"/>
      <c r="O282" s="82"/>
    </row>
    <row r="283" spans="11:15" x14ac:dyDescent="0.25">
      <c r="K283" s="82"/>
      <c r="L283" s="83"/>
      <c r="M283" s="83"/>
      <c r="N283" s="82"/>
      <c r="O283" s="82"/>
    </row>
    <row r="284" spans="11:15" x14ac:dyDescent="0.25">
      <c r="K284" s="82"/>
      <c r="L284" s="83"/>
      <c r="M284" s="83"/>
      <c r="N284" s="82"/>
      <c r="O284" s="82"/>
    </row>
    <row r="285" spans="11:15" x14ac:dyDescent="0.25">
      <c r="K285" s="82"/>
      <c r="L285" s="83"/>
      <c r="M285" s="83"/>
      <c r="N285" s="82"/>
      <c r="O285" s="82"/>
    </row>
    <row r="286" spans="11:15" x14ac:dyDescent="0.25">
      <c r="K286" s="82"/>
      <c r="L286" s="83"/>
      <c r="M286" s="83"/>
      <c r="N286" s="82"/>
      <c r="O286" s="82"/>
    </row>
    <row r="287" spans="11:15" x14ac:dyDescent="0.25">
      <c r="K287" s="82"/>
      <c r="L287" s="83"/>
      <c r="M287" s="83"/>
      <c r="N287" s="82"/>
      <c r="O287" s="82"/>
    </row>
    <row r="288" spans="11:15" x14ac:dyDescent="0.25">
      <c r="K288" s="82"/>
      <c r="L288" s="83"/>
      <c r="M288" s="83"/>
      <c r="N288" s="82"/>
      <c r="O288" s="82"/>
    </row>
    <row r="289" spans="11:15" x14ac:dyDescent="0.25">
      <c r="K289" s="82"/>
      <c r="L289" s="83"/>
      <c r="M289" s="83"/>
      <c r="N289" s="82"/>
      <c r="O289" s="82"/>
    </row>
    <row r="290" spans="11:15" x14ac:dyDescent="0.25">
      <c r="K290" s="82"/>
      <c r="L290" s="83"/>
      <c r="M290" s="83"/>
      <c r="N290" s="82"/>
      <c r="O290" s="82"/>
    </row>
    <row r="291" spans="11:15" x14ac:dyDescent="0.25">
      <c r="K291" s="82"/>
      <c r="L291" s="83"/>
      <c r="M291" s="83"/>
      <c r="N291" s="82"/>
      <c r="O291" s="82"/>
    </row>
    <row r="292" spans="11:15" x14ac:dyDescent="0.25">
      <c r="K292" s="82"/>
      <c r="L292" s="83"/>
      <c r="M292" s="83"/>
      <c r="N292" s="82"/>
      <c r="O292" s="82"/>
    </row>
    <row r="293" spans="11:15" x14ac:dyDescent="0.25">
      <c r="K293" s="82"/>
      <c r="L293" s="83"/>
      <c r="M293" s="83"/>
      <c r="N293" s="82"/>
      <c r="O293" s="82"/>
    </row>
    <row r="294" spans="11:15" x14ac:dyDescent="0.25">
      <c r="K294" s="82"/>
      <c r="L294" s="83"/>
      <c r="M294" s="83"/>
      <c r="N294" s="82"/>
      <c r="O294" s="82"/>
    </row>
    <row r="295" spans="11:15" x14ac:dyDescent="0.25">
      <c r="K295" s="82"/>
      <c r="L295" s="83"/>
      <c r="M295" s="83"/>
      <c r="N295" s="82"/>
      <c r="O295" s="82"/>
    </row>
    <row r="296" spans="11:15" x14ac:dyDescent="0.25">
      <c r="K296" s="82"/>
      <c r="L296" s="83"/>
      <c r="M296" s="83"/>
      <c r="N296" s="82"/>
      <c r="O296" s="82"/>
    </row>
    <row r="297" spans="11:15" x14ac:dyDescent="0.25">
      <c r="K297" s="82"/>
      <c r="L297" s="83"/>
      <c r="M297" s="83"/>
      <c r="N297" s="82"/>
      <c r="O297" s="82"/>
    </row>
    <row r="298" spans="11:15" x14ac:dyDescent="0.25">
      <c r="K298" s="82"/>
      <c r="L298" s="83"/>
      <c r="M298" s="83"/>
      <c r="N298" s="82"/>
      <c r="O298" s="82"/>
    </row>
    <row r="299" spans="11:15" x14ac:dyDescent="0.25">
      <c r="K299" s="82"/>
      <c r="L299" s="83"/>
      <c r="M299" s="83"/>
      <c r="N299" s="82"/>
      <c r="O299" s="82"/>
    </row>
    <row r="300" spans="11:15" x14ac:dyDescent="0.25">
      <c r="K300" s="82"/>
      <c r="L300" s="83"/>
      <c r="M300" s="83"/>
      <c r="N300" s="82"/>
      <c r="O300" s="82"/>
    </row>
    <row r="301" spans="11:15" x14ac:dyDescent="0.25">
      <c r="K301" s="82"/>
      <c r="L301" s="83"/>
      <c r="M301" s="83"/>
      <c r="N301" s="82"/>
      <c r="O301" s="82"/>
    </row>
    <row r="302" spans="11:15" x14ac:dyDescent="0.25">
      <c r="K302" s="82"/>
      <c r="L302" s="83"/>
      <c r="M302" s="83"/>
      <c r="N302" s="82"/>
      <c r="O302" s="82"/>
    </row>
    <row r="303" spans="11:15" x14ac:dyDescent="0.25">
      <c r="K303" s="82"/>
      <c r="L303" s="83"/>
      <c r="M303" s="83"/>
      <c r="N303" s="82"/>
      <c r="O303" s="82"/>
    </row>
    <row r="304" spans="11:15" x14ac:dyDescent="0.25">
      <c r="K304" s="82"/>
      <c r="L304" s="83"/>
      <c r="M304" s="83"/>
      <c r="N304" s="82"/>
      <c r="O304" s="82"/>
    </row>
    <row r="305" spans="11:15" x14ac:dyDescent="0.25">
      <c r="K305" s="82"/>
      <c r="L305" s="83"/>
      <c r="M305" s="83"/>
      <c r="N305" s="82"/>
      <c r="O305" s="82"/>
    </row>
    <row r="306" spans="11:15" x14ac:dyDescent="0.25">
      <c r="K306" s="82"/>
      <c r="L306" s="83"/>
      <c r="M306" s="83"/>
      <c r="N306" s="82"/>
      <c r="O306" s="82"/>
    </row>
    <row r="307" spans="11:15" x14ac:dyDescent="0.25">
      <c r="K307" s="82"/>
      <c r="L307" s="83"/>
      <c r="M307" s="83"/>
      <c r="N307" s="82"/>
      <c r="O307" s="82"/>
    </row>
    <row r="308" spans="11:15" x14ac:dyDescent="0.25">
      <c r="K308" s="82"/>
      <c r="L308" s="83"/>
      <c r="M308" s="83"/>
      <c r="N308" s="82"/>
      <c r="O308" s="82"/>
    </row>
    <row r="309" spans="11:15" x14ac:dyDescent="0.25">
      <c r="K309" s="82"/>
      <c r="L309" s="83"/>
      <c r="M309" s="83"/>
      <c r="N309" s="82"/>
      <c r="O309" s="82"/>
    </row>
    <row r="310" spans="11:15" x14ac:dyDescent="0.25">
      <c r="K310" s="82"/>
      <c r="L310" s="83"/>
      <c r="M310" s="83"/>
      <c r="N310" s="82"/>
      <c r="O310" s="82"/>
    </row>
    <row r="311" spans="11:15" x14ac:dyDescent="0.25">
      <c r="K311" s="82"/>
      <c r="L311" s="83"/>
      <c r="M311" s="83"/>
      <c r="N311" s="82"/>
      <c r="O311" s="82"/>
    </row>
    <row r="312" spans="11:15" x14ac:dyDescent="0.25">
      <c r="K312" s="82"/>
      <c r="L312" s="83"/>
      <c r="M312" s="83"/>
      <c r="N312" s="82"/>
      <c r="O312" s="82"/>
    </row>
    <row r="313" spans="11:15" x14ac:dyDescent="0.25">
      <c r="K313" s="82"/>
      <c r="L313" s="83"/>
      <c r="M313" s="83"/>
      <c r="N313" s="82"/>
      <c r="O313" s="82"/>
    </row>
    <row r="314" spans="11:15" x14ac:dyDescent="0.25">
      <c r="K314" s="82"/>
      <c r="L314" s="83"/>
      <c r="M314" s="83"/>
      <c r="N314" s="82"/>
      <c r="O314" s="82"/>
    </row>
    <row r="315" spans="11:15" x14ac:dyDescent="0.25">
      <c r="K315" s="82"/>
      <c r="L315" s="83"/>
      <c r="M315" s="83"/>
      <c r="N315" s="82"/>
      <c r="O315" s="82"/>
    </row>
    <row r="316" spans="11:15" x14ac:dyDescent="0.25">
      <c r="K316" s="82"/>
      <c r="L316" s="83"/>
      <c r="M316" s="83"/>
      <c r="N316" s="82"/>
      <c r="O316" s="82"/>
    </row>
    <row r="317" spans="11:15" x14ac:dyDescent="0.25">
      <c r="K317" s="82"/>
      <c r="L317" s="83"/>
      <c r="M317" s="83"/>
      <c r="N317" s="82"/>
      <c r="O317" s="82"/>
    </row>
    <row r="318" spans="11:15" x14ac:dyDescent="0.25">
      <c r="K318" s="82"/>
      <c r="L318" s="83"/>
      <c r="M318" s="83"/>
      <c r="N318" s="82"/>
      <c r="O318" s="82"/>
    </row>
    <row r="319" spans="11:15" x14ac:dyDescent="0.25">
      <c r="K319" s="82"/>
      <c r="L319" s="83"/>
      <c r="M319" s="83"/>
      <c r="N319" s="82"/>
      <c r="O319" s="82"/>
    </row>
    <row r="320" spans="11:15" x14ac:dyDescent="0.25">
      <c r="K320" s="82"/>
      <c r="L320" s="83"/>
      <c r="M320" s="83"/>
      <c r="N320" s="82"/>
      <c r="O320" s="82"/>
    </row>
    <row r="321" spans="11:15" x14ac:dyDescent="0.25">
      <c r="K321" s="82"/>
      <c r="L321" s="83"/>
      <c r="M321" s="83"/>
      <c r="N321" s="82"/>
      <c r="O321" s="82"/>
    </row>
    <row r="322" spans="11:15" x14ac:dyDescent="0.25">
      <c r="K322" s="82"/>
      <c r="L322" s="83"/>
      <c r="M322" s="83"/>
      <c r="N322" s="82"/>
      <c r="O322" s="82"/>
    </row>
    <row r="323" spans="11:15" x14ac:dyDescent="0.25">
      <c r="K323" s="82"/>
      <c r="L323" s="83"/>
      <c r="M323" s="83"/>
      <c r="N323" s="82"/>
      <c r="O323" s="82"/>
    </row>
    <row r="324" spans="11:15" x14ac:dyDescent="0.25">
      <c r="K324" s="82"/>
      <c r="L324" s="83"/>
      <c r="M324" s="83"/>
      <c r="N324" s="82"/>
      <c r="O324" s="82"/>
    </row>
    <row r="325" spans="11:15" x14ac:dyDescent="0.25">
      <c r="K325" s="82"/>
      <c r="L325" s="83"/>
      <c r="M325" s="83"/>
      <c r="N325" s="82"/>
      <c r="O325" s="82"/>
    </row>
    <row r="326" spans="11:15" x14ac:dyDescent="0.25">
      <c r="K326" s="82"/>
      <c r="L326" s="83"/>
      <c r="M326" s="83"/>
      <c r="N326" s="82"/>
      <c r="O326" s="82"/>
    </row>
    <row r="327" spans="11:15" x14ac:dyDescent="0.25">
      <c r="K327" s="82"/>
      <c r="L327" s="83"/>
      <c r="M327" s="83"/>
      <c r="N327" s="82"/>
      <c r="O327" s="82"/>
    </row>
    <row r="328" spans="11:15" x14ac:dyDescent="0.25">
      <c r="K328" s="82"/>
      <c r="L328" s="83"/>
      <c r="M328" s="83"/>
      <c r="N328" s="82"/>
      <c r="O328" s="82"/>
    </row>
    <row r="329" spans="11:15" x14ac:dyDescent="0.25">
      <c r="K329" s="82"/>
      <c r="L329" s="83"/>
      <c r="M329" s="83"/>
      <c r="N329" s="82"/>
      <c r="O329" s="82"/>
    </row>
    <row r="330" spans="11:15" x14ac:dyDescent="0.25">
      <c r="K330" s="82"/>
      <c r="L330" s="83"/>
      <c r="M330" s="83"/>
      <c r="N330" s="82"/>
      <c r="O330" s="82"/>
    </row>
    <row r="331" spans="11:15" x14ac:dyDescent="0.25">
      <c r="K331" s="82"/>
      <c r="L331" s="83"/>
      <c r="M331" s="83"/>
      <c r="N331" s="82"/>
      <c r="O331" s="82"/>
    </row>
    <row r="332" spans="11:15" x14ac:dyDescent="0.25">
      <c r="K332" s="82"/>
      <c r="L332" s="83"/>
      <c r="M332" s="83"/>
      <c r="N332" s="82"/>
      <c r="O332" s="82"/>
    </row>
    <row r="333" spans="11:15" x14ac:dyDescent="0.25">
      <c r="K333" s="82"/>
      <c r="L333" s="83"/>
      <c r="M333" s="83"/>
      <c r="N333" s="82"/>
      <c r="O333" s="82"/>
    </row>
    <row r="334" spans="11:15" x14ac:dyDescent="0.25">
      <c r="K334" s="82"/>
      <c r="L334" s="83"/>
      <c r="M334" s="83"/>
      <c r="N334" s="82"/>
      <c r="O334" s="82"/>
    </row>
    <row r="335" spans="11:15" x14ac:dyDescent="0.25">
      <c r="K335" s="82"/>
      <c r="L335" s="83"/>
      <c r="M335" s="83"/>
      <c r="N335" s="82"/>
      <c r="O335" s="82"/>
    </row>
    <row r="336" spans="11:15" x14ac:dyDescent="0.25">
      <c r="K336" s="82"/>
      <c r="L336" s="83"/>
      <c r="M336" s="83"/>
      <c r="N336" s="82"/>
      <c r="O336" s="82"/>
    </row>
    <row r="337" spans="11:15" x14ac:dyDescent="0.25">
      <c r="K337" s="82"/>
      <c r="L337" s="83"/>
      <c r="M337" s="83"/>
      <c r="N337" s="82"/>
      <c r="O337" s="82"/>
    </row>
    <row r="338" spans="11:15" x14ac:dyDescent="0.25">
      <c r="K338" s="82"/>
      <c r="L338" s="83"/>
      <c r="M338" s="83"/>
      <c r="N338" s="82"/>
      <c r="O338" s="82"/>
    </row>
    <row r="339" spans="11:15" x14ac:dyDescent="0.25">
      <c r="K339" s="82"/>
      <c r="L339" s="83"/>
      <c r="M339" s="83"/>
      <c r="N339" s="82"/>
      <c r="O339" s="82"/>
    </row>
    <row r="340" spans="11:15" x14ac:dyDescent="0.25">
      <c r="K340" s="82"/>
      <c r="L340" s="83"/>
      <c r="M340" s="83"/>
      <c r="N340" s="82"/>
      <c r="O340" s="82"/>
    </row>
    <row r="341" spans="11:15" x14ac:dyDescent="0.25">
      <c r="K341" s="82"/>
      <c r="L341" s="83"/>
      <c r="M341" s="83"/>
      <c r="N341" s="82"/>
      <c r="O341" s="82"/>
    </row>
    <row r="342" spans="11:15" x14ac:dyDescent="0.25">
      <c r="K342" s="82"/>
      <c r="L342" s="83"/>
      <c r="M342" s="83"/>
      <c r="N342" s="82"/>
      <c r="O342" s="82"/>
    </row>
    <row r="343" spans="11:15" x14ac:dyDescent="0.25">
      <c r="K343" s="82"/>
      <c r="L343" s="83"/>
      <c r="M343" s="83"/>
      <c r="N343" s="82"/>
      <c r="O343" s="82"/>
    </row>
    <row r="344" spans="11:15" x14ac:dyDescent="0.25">
      <c r="K344" s="82"/>
      <c r="L344" s="83"/>
      <c r="M344" s="83"/>
      <c r="N344" s="82"/>
      <c r="O344" s="82"/>
    </row>
    <row r="345" spans="11:15" x14ac:dyDescent="0.25">
      <c r="K345" s="82"/>
      <c r="L345" s="83"/>
      <c r="M345" s="83"/>
      <c r="N345" s="82"/>
      <c r="O345" s="82"/>
    </row>
    <row r="346" spans="11:15" x14ac:dyDescent="0.25">
      <c r="K346" s="82"/>
      <c r="L346" s="83"/>
      <c r="M346" s="83"/>
      <c r="N346" s="82"/>
      <c r="O346" s="82"/>
    </row>
    <row r="347" spans="11:15" x14ac:dyDescent="0.25">
      <c r="K347" s="82"/>
      <c r="L347" s="83"/>
      <c r="M347" s="83"/>
      <c r="N347" s="82"/>
      <c r="O347" s="82"/>
    </row>
    <row r="348" spans="11:15" x14ac:dyDescent="0.25">
      <c r="K348" s="82"/>
      <c r="L348" s="83"/>
      <c r="M348" s="83"/>
      <c r="N348" s="82"/>
      <c r="O348" s="82"/>
    </row>
    <row r="349" spans="11:15" x14ac:dyDescent="0.25">
      <c r="K349" s="82"/>
      <c r="L349" s="83"/>
      <c r="M349" s="83"/>
      <c r="N349" s="82"/>
      <c r="O349" s="82"/>
    </row>
    <row r="350" spans="11:15" x14ac:dyDescent="0.25">
      <c r="K350" s="82"/>
      <c r="L350" s="83"/>
      <c r="M350" s="83"/>
      <c r="N350" s="82"/>
      <c r="O350" s="82"/>
    </row>
    <row r="351" spans="11:15" x14ac:dyDescent="0.25">
      <c r="K351" s="82"/>
      <c r="L351" s="83"/>
      <c r="M351" s="83"/>
      <c r="N351" s="82"/>
      <c r="O351" s="82"/>
    </row>
    <row r="352" spans="11:15" x14ac:dyDescent="0.25">
      <c r="K352" s="82"/>
      <c r="L352" s="83"/>
      <c r="M352" s="83"/>
      <c r="N352" s="82"/>
      <c r="O352" s="82"/>
    </row>
    <row r="353" spans="11:15" x14ac:dyDescent="0.25">
      <c r="K353" s="82"/>
      <c r="L353" s="83"/>
      <c r="M353" s="83"/>
      <c r="N353" s="82"/>
      <c r="O353" s="82"/>
    </row>
    <row r="354" spans="11:15" x14ac:dyDescent="0.25">
      <c r="K354" s="82"/>
      <c r="L354" s="83"/>
      <c r="M354" s="83"/>
      <c r="N354" s="82"/>
      <c r="O354" s="82"/>
    </row>
    <row r="355" spans="11:15" x14ac:dyDescent="0.25">
      <c r="K355" s="82"/>
      <c r="L355" s="83"/>
      <c r="M355" s="83"/>
      <c r="N355" s="82"/>
      <c r="O355" s="82"/>
    </row>
    <row r="356" spans="11:15" x14ac:dyDescent="0.25">
      <c r="K356" s="82"/>
      <c r="L356" s="83"/>
      <c r="M356" s="83"/>
      <c r="N356" s="82"/>
      <c r="O356" s="82"/>
    </row>
    <row r="357" spans="11:15" x14ac:dyDescent="0.25">
      <c r="K357" s="82"/>
      <c r="L357" s="83"/>
      <c r="M357" s="83"/>
      <c r="N357" s="82"/>
      <c r="O357" s="82"/>
    </row>
    <row r="358" spans="11:15" x14ac:dyDescent="0.25">
      <c r="K358" s="82"/>
      <c r="L358" s="83"/>
      <c r="M358" s="83"/>
      <c r="N358" s="82"/>
      <c r="O358" s="82"/>
    </row>
    <row r="359" spans="11:15" x14ac:dyDescent="0.25">
      <c r="K359" s="82"/>
      <c r="L359" s="83"/>
      <c r="M359" s="83"/>
      <c r="N359" s="82"/>
      <c r="O359" s="82"/>
    </row>
    <row r="360" spans="11:15" x14ac:dyDescent="0.25">
      <c r="K360" s="82"/>
      <c r="L360" s="83"/>
      <c r="M360" s="83"/>
      <c r="N360" s="82"/>
      <c r="O360" s="82"/>
    </row>
    <row r="361" spans="11:15" x14ac:dyDescent="0.25">
      <c r="K361" s="82"/>
      <c r="L361" s="83"/>
      <c r="M361" s="83"/>
      <c r="N361" s="82"/>
      <c r="O361" s="82"/>
    </row>
    <row r="362" spans="11:15" x14ac:dyDescent="0.25">
      <c r="K362" s="82"/>
      <c r="L362" s="83"/>
      <c r="M362" s="83"/>
      <c r="N362" s="82"/>
      <c r="O362" s="82"/>
    </row>
    <row r="363" spans="11:15" x14ac:dyDescent="0.25">
      <c r="K363" s="82"/>
      <c r="L363" s="83"/>
      <c r="M363" s="83"/>
      <c r="N363" s="82"/>
      <c r="O363" s="82"/>
    </row>
    <row r="364" spans="11:15" x14ac:dyDescent="0.25">
      <c r="K364" s="82"/>
      <c r="L364" s="83"/>
      <c r="M364" s="83"/>
      <c r="N364" s="82"/>
      <c r="O364" s="82"/>
    </row>
    <row r="365" spans="11:15" x14ac:dyDescent="0.25">
      <c r="K365" s="82"/>
      <c r="L365" s="83"/>
      <c r="M365" s="83"/>
      <c r="N365" s="82"/>
      <c r="O365" s="82"/>
    </row>
    <row r="366" spans="11:15" x14ac:dyDescent="0.25">
      <c r="K366" s="82"/>
      <c r="L366" s="83"/>
      <c r="M366" s="83"/>
      <c r="N366" s="82"/>
      <c r="O366" s="82"/>
    </row>
    <row r="367" spans="11:15" x14ac:dyDescent="0.25">
      <c r="K367" s="82"/>
      <c r="L367" s="83"/>
      <c r="M367" s="83"/>
      <c r="N367" s="82"/>
      <c r="O367" s="82"/>
    </row>
    <row r="368" spans="11:15" x14ac:dyDescent="0.25">
      <c r="K368" s="82"/>
      <c r="L368" s="83"/>
      <c r="M368" s="83"/>
      <c r="N368" s="82"/>
      <c r="O368" s="82"/>
    </row>
    <row r="369" spans="11:15" x14ac:dyDescent="0.25">
      <c r="K369" s="82"/>
      <c r="L369" s="83"/>
      <c r="M369" s="83"/>
      <c r="N369" s="82"/>
      <c r="O369" s="82"/>
    </row>
    <row r="370" spans="11:15" x14ac:dyDescent="0.25">
      <c r="K370" s="82"/>
      <c r="L370" s="83"/>
      <c r="M370" s="83"/>
      <c r="N370" s="82"/>
      <c r="O370" s="82"/>
    </row>
    <row r="371" spans="11:15" x14ac:dyDescent="0.25">
      <c r="K371" s="82"/>
      <c r="L371" s="83"/>
      <c r="M371" s="83"/>
      <c r="N371" s="82"/>
      <c r="O371" s="82"/>
    </row>
    <row r="372" spans="11:15" x14ac:dyDescent="0.25">
      <c r="K372" s="82"/>
      <c r="L372" s="83"/>
      <c r="M372" s="83"/>
      <c r="N372" s="82"/>
      <c r="O372" s="82"/>
    </row>
    <row r="373" spans="11:15" x14ac:dyDescent="0.25">
      <c r="K373" s="82"/>
      <c r="L373" s="83"/>
      <c r="M373" s="83"/>
      <c r="N373" s="82"/>
      <c r="O373" s="82"/>
    </row>
    <row r="374" spans="11:15" x14ac:dyDescent="0.25">
      <c r="K374" s="82"/>
      <c r="L374" s="83"/>
      <c r="M374" s="83"/>
      <c r="N374" s="82"/>
      <c r="O374" s="82"/>
    </row>
    <row r="375" spans="11:15" x14ac:dyDescent="0.25">
      <c r="K375" s="82"/>
      <c r="L375" s="83"/>
      <c r="M375" s="83"/>
      <c r="N375" s="82"/>
      <c r="O375" s="82"/>
    </row>
    <row r="376" spans="11:15" x14ac:dyDescent="0.25">
      <c r="K376" s="82"/>
      <c r="L376" s="83"/>
      <c r="M376" s="83"/>
      <c r="N376" s="82"/>
      <c r="O376" s="82"/>
    </row>
    <row r="377" spans="11:15" x14ac:dyDescent="0.25">
      <c r="K377" s="82"/>
      <c r="L377" s="83"/>
      <c r="M377" s="83"/>
      <c r="N377" s="82"/>
      <c r="O377" s="82"/>
    </row>
    <row r="378" spans="11:15" x14ac:dyDescent="0.25">
      <c r="K378" s="82"/>
      <c r="L378" s="83"/>
      <c r="M378" s="83"/>
      <c r="N378" s="82"/>
      <c r="O378" s="82"/>
    </row>
    <row r="379" spans="11:15" x14ac:dyDescent="0.25">
      <c r="K379" s="82"/>
      <c r="L379" s="83"/>
      <c r="M379" s="83"/>
      <c r="N379" s="82"/>
      <c r="O379" s="82"/>
    </row>
    <row r="380" spans="11:15" x14ac:dyDescent="0.25">
      <c r="K380" s="82"/>
      <c r="L380" s="83"/>
      <c r="M380" s="83"/>
      <c r="N380" s="82"/>
      <c r="O380" s="82"/>
    </row>
    <row r="381" spans="11:15" x14ac:dyDescent="0.25">
      <c r="K381" s="82"/>
      <c r="L381" s="83"/>
      <c r="M381" s="83"/>
      <c r="N381" s="82"/>
      <c r="O381" s="82"/>
    </row>
    <row r="382" spans="11:15" x14ac:dyDescent="0.25">
      <c r="K382" s="82"/>
      <c r="L382" s="83"/>
      <c r="M382" s="83"/>
      <c r="N382" s="82"/>
      <c r="O382" s="82"/>
    </row>
    <row r="383" spans="11:15" x14ac:dyDescent="0.25">
      <c r="K383" s="82"/>
      <c r="L383" s="83"/>
      <c r="M383" s="83"/>
      <c r="N383" s="82"/>
      <c r="O383" s="82"/>
    </row>
    <row r="384" spans="11:15" x14ac:dyDescent="0.25">
      <c r="K384" s="82"/>
      <c r="L384" s="83"/>
      <c r="M384" s="83"/>
      <c r="N384" s="82"/>
      <c r="O384" s="82"/>
    </row>
    <row r="385" spans="11:15" x14ac:dyDescent="0.25">
      <c r="K385" s="82"/>
      <c r="L385" s="83"/>
      <c r="M385" s="83"/>
      <c r="N385" s="82"/>
      <c r="O385" s="82"/>
    </row>
    <row r="386" spans="11:15" x14ac:dyDescent="0.25">
      <c r="K386" s="82"/>
      <c r="L386" s="83"/>
      <c r="M386" s="83"/>
      <c r="N386" s="82"/>
      <c r="O386" s="82"/>
    </row>
    <row r="387" spans="11:15" x14ac:dyDescent="0.25">
      <c r="K387" s="82"/>
      <c r="L387" s="83"/>
      <c r="M387" s="83"/>
      <c r="N387" s="82"/>
      <c r="O387" s="82"/>
    </row>
    <row r="388" spans="11:15" x14ac:dyDescent="0.25">
      <c r="K388" s="82"/>
      <c r="L388" s="83"/>
      <c r="M388" s="83"/>
      <c r="N388" s="82"/>
      <c r="O388" s="82"/>
    </row>
    <row r="389" spans="11:15" x14ac:dyDescent="0.25">
      <c r="K389" s="82"/>
      <c r="L389" s="83"/>
      <c r="M389" s="83"/>
      <c r="N389" s="82"/>
      <c r="O389" s="82"/>
    </row>
    <row r="390" spans="11:15" x14ac:dyDescent="0.25">
      <c r="K390" s="82"/>
      <c r="L390" s="83"/>
      <c r="M390" s="83"/>
      <c r="N390" s="82"/>
      <c r="O390" s="82"/>
    </row>
    <row r="391" spans="11:15" x14ac:dyDescent="0.25">
      <c r="K391" s="82"/>
      <c r="L391" s="83"/>
      <c r="M391" s="83"/>
      <c r="N391" s="82"/>
      <c r="O391" s="82"/>
    </row>
    <row r="392" spans="11:15" x14ac:dyDescent="0.25">
      <c r="K392" s="82"/>
      <c r="L392" s="83"/>
      <c r="M392" s="83"/>
      <c r="N392" s="82"/>
      <c r="O392" s="82"/>
    </row>
    <row r="393" spans="11:15" x14ac:dyDescent="0.25">
      <c r="K393" s="82"/>
      <c r="L393" s="83"/>
      <c r="M393" s="83"/>
      <c r="N393" s="82"/>
      <c r="O393" s="82"/>
    </row>
    <row r="394" spans="11:15" x14ac:dyDescent="0.25">
      <c r="K394" s="82"/>
      <c r="L394" s="83"/>
      <c r="M394" s="83"/>
      <c r="N394" s="82"/>
      <c r="O394" s="82"/>
    </row>
    <row r="395" spans="11:15" x14ac:dyDescent="0.25">
      <c r="K395" s="82"/>
      <c r="L395" s="83"/>
      <c r="M395" s="83"/>
      <c r="N395" s="82"/>
      <c r="O395" s="82"/>
    </row>
    <row r="396" spans="11:15" x14ac:dyDescent="0.25">
      <c r="K396" s="82"/>
      <c r="L396" s="83"/>
      <c r="M396" s="83"/>
      <c r="N396" s="82"/>
      <c r="O396" s="82"/>
    </row>
    <row r="397" spans="11:15" x14ac:dyDescent="0.25">
      <c r="K397" s="82"/>
      <c r="L397" s="83"/>
      <c r="M397" s="83"/>
      <c r="N397" s="82"/>
      <c r="O397" s="82"/>
    </row>
    <row r="398" spans="11:15" x14ac:dyDescent="0.25">
      <c r="K398" s="82"/>
      <c r="L398" s="83"/>
      <c r="M398" s="83"/>
      <c r="N398" s="82"/>
      <c r="O398" s="82"/>
    </row>
    <row r="399" spans="11:15" x14ac:dyDescent="0.25">
      <c r="K399" s="82"/>
      <c r="L399" s="83"/>
      <c r="M399" s="83"/>
      <c r="N399" s="82"/>
      <c r="O399" s="82"/>
    </row>
    <row r="400" spans="11:15" x14ac:dyDescent="0.25">
      <c r="K400" s="82"/>
      <c r="L400" s="83"/>
      <c r="M400" s="83"/>
      <c r="N400" s="82"/>
      <c r="O400" s="82"/>
    </row>
    <row r="401" spans="11:15" x14ac:dyDescent="0.25">
      <c r="K401" s="82"/>
      <c r="L401" s="83"/>
      <c r="M401" s="83"/>
      <c r="N401" s="82"/>
      <c r="O401" s="82"/>
    </row>
    <row r="402" spans="11:15" x14ac:dyDescent="0.25">
      <c r="K402" s="82"/>
      <c r="L402" s="83"/>
      <c r="M402" s="83"/>
      <c r="N402" s="82"/>
      <c r="O402" s="82"/>
    </row>
    <row r="403" spans="11:15" x14ac:dyDescent="0.25">
      <c r="K403" s="82"/>
      <c r="L403" s="83"/>
      <c r="M403" s="83"/>
      <c r="N403" s="82"/>
      <c r="O403" s="82"/>
    </row>
    <row r="404" spans="11:15" x14ac:dyDescent="0.25">
      <c r="K404" s="82"/>
      <c r="L404" s="83"/>
      <c r="M404" s="83"/>
      <c r="N404" s="82"/>
      <c r="O404" s="82"/>
    </row>
    <row r="405" spans="11:15" x14ac:dyDescent="0.25">
      <c r="K405" s="82"/>
      <c r="L405" s="83"/>
      <c r="M405" s="83"/>
      <c r="N405" s="82"/>
      <c r="O405" s="82"/>
    </row>
    <row r="406" spans="11:15" x14ac:dyDescent="0.25">
      <c r="K406" s="82"/>
      <c r="L406" s="83"/>
      <c r="M406" s="83"/>
      <c r="N406" s="82"/>
      <c r="O406" s="82"/>
    </row>
    <row r="407" spans="11:15" x14ac:dyDescent="0.25">
      <c r="K407" s="82"/>
      <c r="L407" s="83"/>
      <c r="M407" s="83"/>
      <c r="N407" s="82"/>
      <c r="O407" s="82"/>
    </row>
    <row r="408" spans="11:15" x14ac:dyDescent="0.25">
      <c r="K408" s="82"/>
      <c r="L408" s="83"/>
      <c r="M408" s="83"/>
      <c r="N408" s="82"/>
      <c r="O408" s="82"/>
    </row>
    <row r="409" spans="11:15" x14ac:dyDescent="0.25">
      <c r="K409" s="82"/>
      <c r="L409" s="83"/>
      <c r="M409" s="83"/>
      <c r="N409" s="82"/>
      <c r="O409" s="82"/>
    </row>
    <row r="410" spans="11:15" x14ac:dyDescent="0.25">
      <c r="K410" s="82"/>
      <c r="L410" s="83"/>
      <c r="M410" s="83"/>
      <c r="N410" s="82"/>
      <c r="O410" s="82"/>
    </row>
    <row r="411" spans="11:15" x14ac:dyDescent="0.25">
      <c r="K411" s="82"/>
      <c r="L411" s="83"/>
      <c r="M411" s="83"/>
      <c r="N411" s="82"/>
      <c r="O411" s="82"/>
    </row>
    <row r="412" spans="11:15" x14ac:dyDescent="0.25">
      <c r="K412" s="82"/>
      <c r="L412" s="83"/>
      <c r="M412" s="83"/>
      <c r="N412" s="82"/>
      <c r="O412" s="82"/>
    </row>
    <row r="413" spans="11:15" x14ac:dyDescent="0.25">
      <c r="K413" s="82"/>
      <c r="L413" s="83"/>
      <c r="M413" s="83"/>
      <c r="N413" s="82"/>
      <c r="O413" s="82"/>
    </row>
    <row r="414" spans="11:15" x14ac:dyDescent="0.25">
      <c r="K414" s="82"/>
      <c r="L414" s="83"/>
      <c r="M414" s="83"/>
      <c r="N414" s="82"/>
      <c r="O414" s="82"/>
    </row>
    <row r="415" spans="11:15" x14ac:dyDescent="0.25">
      <c r="K415" s="82"/>
      <c r="L415" s="83"/>
      <c r="M415" s="83"/>
      <c r="N415" s="82"/>
      <c r="O415" s="82"/>
    </row>
    <row r="416" spans="11:15" x14ac:dyDescent="0.25">
      <c r="K416" s="82"/>
      <c r="L416" s="83"/>
      <c r="M416" s="83"/>
      <c r="N416" s="82"/>
      <c r="O416" s="82"/>
    </row>
    <row r="417" spans="11:15" x14ac:dyDescent="0.25">
      <c r="K417" s="82"/>
      <c r="L417" s="83"/>
      <c r="M417" s="83"/>
      <c r="N417" s="82"/>
      <c r="O417" s="82"/>
    </row>
    <row r="418" spans="11:15" x14ac:dyDescent="0.25">
      <c r="K418" s="82"/>
      <c r="L418" s="83"/>
      <c r="M418" s="83"/>
      <c r="N418" s="82"/>
      <c r="O418" s="82"/>
    </row>
    <row r="419" spans="11:15" x14ac:dyDescent="0.25">
      <c r="K419" s="82"/>
      <c r="L419" s="83"/>
      <c r="M419" s="83"/>
      <c r="N419" s="82"/>
      <c r="O419" s="82"/>
    </row>
    <row r="420" spans="11:15" x14ac:dyDescent="0.25">
      <c r="K420" s="82"/>
      <c r="L420" s="83"/>
      <c r="M420" s="83"/>
      <c r="N420" s="82"/>
      <c r="O420" s="82"/>
    </row>
    <row r="421" spans="11:15" x14ac:dyDescent="0.25">
      <c r="K421" s="82"/>
      <c r="L421" s="83"/>
      <c r="M421" s="83"/>
      <c r="N421" s="82"/>
      <c r="O421" s="82"/>
    </row>
    <row r="422" spans="11:15" x14ac:dyDescent="0.25">
      <c r="K422" s="82"/>
      <c r="L422" s="83"/>
      <c r="M422" s="83"/>
      <c r="N422" s="82"/>
      <c r="O422" s="82"/>
    </row>
    <row r="423" spans="11:15" x14ac:dyDescent="0.25">
      <c r="K423" s="82"/>
      <c r="L423" s="83"/>
      <c r="M423" s="83"/>
      <c r="N423" s="82"/>
      <c r="O423" s="82"/>
    </row>
    <row r="424" spans="11:15" x14ac:dyDescent="0.25">
      <c r="K424" s="82"/>
      <c r="L424" s="83"/>
      <c r="M424" s="83"/>
      <c r="N424" s="82"/>
      <c r="O424" s="82"/>
    </row>
    <row r="425" spans="11:15" x14ac:dyDescent="0.25">
      <c r="K425" s="82"/>
      <c r="L425" s="83"/>
      <c r="M425" s="83"/>
      <c r="N425" s="82"/>
      <c r="O425" s="82"/>
    </row>
    <row r="426" spans="11:15" x14ac:dyDescent="0.25">
      <c r="K426" s="82"/>
      <c r="L426" s="83"/>
      <c r="M426" s="83"/>
      <c r="N426" s="82"/>
      <c r="O426" s="82"/>
    </row>
    <row r="427" spans="11:15" x14ac:dyDescent="0.25">
      <c r="K427" s="82"/>
      <c r="L427" s="83"/>
      <c r="M427" s="83"/>
      <c r="N427" s="82"/>
      <c r="O427" s="82"/>
    </row>
    <row r="428" spans="11:15" x14ac:dyDescent="0.25">
      <c r="K428" s="82"/>
      <c r="L428" s="83"/>
      <c r="M428" s="83"/>
      <c r="N428" s="82"/>
      <c r="O428" s="82"/>
    </row>
    <row r="429" spans="11:15" x14ac:dyDescent="0.25">
      <c r="K429" s="82"/>
      <c r="L429" s="83"/>
      <c r="M429" s="83"/>
      <c r="N429" s="82"/>
      <c r="O429" s="82"/>
    </row>
    <row r="430" spans="11:15" x14ac:dyDescent="0.25">
      <c r="K430" s="82"/>
      <c r="L430" s="83"/>
      <c r="M430" s="83"/>
      <c r="N430" s="82"/>
      <c r="O430" s="82"/>
    </row>
    <row r="431" spans="11:15" x14ac:dyDescent="0.25">
      <c r="K431" s="82"/>
      <c r="L431" s="83"/>
      <c r="M431" s="83"/>
      <c r="N431" s="82"/>
      <c r="O431" s="82"/>
    </row>
    <row r="432" spans="11:15" x14ac:dyDescent="0.25">
      <c r="K432" s="82"/>
      <c r="L432" s="83"/>
      <c r="M432" s="83"/>
      <c r="N432" s="82"/>
      <c r="O432" s="82"/>
    </row>
    <row r="433" spans="11:15" x14ac:dyDescent="0.25">
      <c r="K433" s="82"/>
      <c r="L433" s="83"/>
      <c r="M433" s="83"/>
      <c r="N433" s="82"/>
      <c r="O433" s="82"/>
    </row>
    <row r="434" spans="11:15" x14ac:dyDescent="0.25">
      <c r="K434" s="82"/>
      <c r="L434" s="83"/>
      <c r="M434" s="83"/>
      <c r="N434" s="82"/>
      <c r="O434" s="82"/>
    </row>
    <row r="435" spans="11:15" x14ac:dyDescent="0.25">
      <c r="K435" s="82"/>
      <c r="L435" s="83"/>
      <c r="M435" s="83"/>
      <c r="N435" s="82"/>
      <c r="O435" s="82"/>
    </row>
    <row r="436" spans="11:15" x14ac:dyDescent="0.25">
      <c r="K436" s="82"/>
      <c r="L436" s="83"/>
      <c r="M436" s="83"/>
      <c r="N436" s="82"/>
      <c r="O436" s="82"/>
    </row>
    <row r="437" spans="11:15" x14ac:dyDescent="0.25">
      <c r="K437" s="82"/>
      <c r="L437" s="83"/>
      <c r="M437" s="83"/>
      <c r="N437" s="82"/>
      <c r="O437" s="82"/>
    </row>
    <row r="438" spans="11:15" x14ac:dyDescent="0.25">
      <c r="K438" s="82"/>
      <c r="L438" s="83"/>
      <c r="M438" s="83"/>
      <c r="N438" s="82"/>
      <c r="O438" s="82"/>
    </row>
    <row r="439" spans="11:15" x14ac:dyDescent="0.25">
      <c r="K439" s="82"/>
      <c r="L439" s="83"/>
      <c r="M439" s="83"/>
      <c r="N439" s="82"/>
      <c r="O439" s="82"/>
    </row>
    <row r="440" spans="11:15" x14ac:dyDescent="0.25">
      <c r="K440" s="82"/>
      <c r="L440" s="83"/>
      <c r="M440" s="83"/>
      <c r="N440" s="82"/>
      <c r="O440" s="82"/>
    </row>
    <row r="441" spans="11:15" x14ac:dyDescent="0.25">
      <c r="K441" s="82"/>
      <c r="L441" s="83"/>
      <c r="M441" s="83"/>
      <c r="N441" s="82"/>
      <c r="O441" s="82"/>
    </row>
    <row r="442" spans="11:15" x14ac:dyDescent="0.25">
      <c r="K442" s="82"/>
      <c r="L442" s="83"/>
      <c r="M442" s="83"/>
      <c r="N442" s="82"/>
      <c r="O442" s="82"/>
    </row>
    <row r="443" spans="11:15" x14ac:dyDescent="0.25">
      <c r="K443" s="82"/>
      <c r="L443" s="83"/>
      <c r="M443" s="83"/>
      <c r="N443" s="82"/>
      <c r="O443" s="82"/>
    </row>
    <row r="444" spans="11:15" x14ac:dyDescent="0.25">
      <c r="K444" s="82"/>
      <c r="L444" s="83"/>
      <c r="M444" s="83"/>
      <c r="N444" s="82"/>
      <c r="O444" s="82"/>
    </row>
    <row r="445" spans="11:15" x14ac:dyDescent="0.25">
      <c r="K445" s="82"/>
      <c r="L445" s="83"/>
      <c r="M445" s="83"/>
      <c r="N445" s="82"/>
      <c r="O445" s="82"/>
    </row>
    <row r="446" spans="11:15" x14ac:dyDescent="0.25">
      <c r="K446" s="82"/>
      <c r="L446" s="83"/>
      <c r="M446" s="83"/>
      <c r="N446" s="82"/>
      <c r="O446" s="82"/>
    </row>
    <row r="447" spans="11:15" x14ac:dyDescent="0.25">
      <c r="K447" s="82"/>
      <c r="L447" s="83"/>
      <c r="M447" s="83"/>
      <c r="N447" s="82"/>
      <c r="O447" s="82"/>
    </row>
    <row r="448" spans="11:15" x14ac:dyDescent="0.25">
      <c r="K448" s="82"/>
      <c r="L448" s="83"/>
      <c r="M448" s="83"/>
      <c r="N448" s="82"/>
      <c r="O448" s="82"/>
    </row>
    <row r="449" spans="11:15" x14ac:dyDescent="0.25">
      <c r="K449" s="82"/>
      <c r="L449" s="83"/>
      <c r="M449" s="83"/>
      <c r="N449" s="82"/>
      <c r="O449" s="82"/>
    </row>
    <row r="450" spans="11:15" x14ac:dyDescent="0.25">
      <c r="K450" s="82"/>
      <c r="L450" s="83"/>
      <c r="M450" s="83"/>
      <c r="N450" s="82"/>
      <c r="O450" s="82"/>
    </row>
    <row r="451" spans="11:15" x14ac:dyDescent="0.25">
      <c r="K451" s="82"/>
      <c r="L451" s="83"/>
      <c r="M451" s="83"/>
      <c r="N451" s="82"/>
      <c r="O451" s="82"/>
    </row>
    <row r="452" spans="11:15" x14ac:dyDescent="0.25">
      <c r="K452" s="82"/>
      <c r="L452" s="83"/>
      <c r="M452" s="83"/>
      <c r="N452" s="82"/>
      <c r="O452" s="82"/>
    </row>
    <row r="453" spans="11:15" x14ac:dyDescent="0.25">
      <c r="K453" s="82"/>
      <c r="L453" s="83"/>
      <c r="M453" s="83"/>
      <c r="N453" s="82"/>
      <c r="O453" s="82"/>
    </row>
    <row r="454" spans="11:15" x14ac:dyDescent="0.25">
      <c r="K454" s="82"/>
      <c r="L454" s="83"/>
      <c r="M454" s="83"/>
      <c r="N454" s="82"/>
      <c r="O454" s="82"/>
    </row>
    <row r="455" spans="11:15" x14ac:dyDescent="0.25">
      <c r="K455" s="82"/>
      <c r="L455" s="83"/>
      <c r="M455" s="83"/>
      <c r="N455" s="82"/>
      <c r="O455" s="82"/>
    </row>
    <row r="456" spans="11:15" x14ac:dyDescent="0.25">
      <c r="K456" s="82"/>
      <c r="L456" s="83"/>
      <c r="M456" s="83"/>
      <c r="N456" s="82"/>
      <c r="O456" s="82"/>
    </row>
    <row r="457" spans="11:15" x14ac:dyDescent="0.25">
      <c r="K457" s="82"/>
      <c r="L457" s="83"/>
      <c r="M457" s="83"/>
      <c r="N457" s="82"/>
      <c r="O457" s="82"/>
    </row>
    <row r="458" spans="11:15" x14ac:dyDescent="0.25">
      <c r="K458" s="82"/>
      <c r="L458" s="83"/>
      <c r="M458" s="83"/>
      <c r="N458" s="82"/>
      <c r="O458" s="82"/>
    </row>
    <row r="459" spans="11:15" x14ac:dyDescent="0.25">
      <c r="K459" s="82"/>
      <c r="L459" s="83"/>
      <c r="M459" s="83"/>
      <c r="N459" s="82"/>
      <c r="O459" s="82"/>
    </row>
    <row r="460" spans="11:15" x14ac:dyDescent="0.25">
      <c r="K460" s="82"/>
      <c r="L460" s="83"/>
      <c r="M460" s="83"/>
      <c r="N460" s="82"/>
      <c r="O460" s="82"/>
    </row>
    <row r="461" spans="11:15" x14ac:dyDescent="0.25">
      <c r="K461" s="82"/>
      <c r="L461" s="83"/>
      <c r="M461" s="83"/>
      <c r="N461" s="82"/>
      <c r="O461" s="82"/>
    </row>
    <row r="462" spans="11:15" x14ac:dyDescent="0.25">
      <c r="K462" s="82"/>
      <c r="L462" s="83"/>
      <c r="M462" s="83"/>
      <c r="N462" s="82"/>
      <c r="O462" s="82"/>
    </row>
    <row r="463" spans="11:15" x14ac:dyDescent="0.25">
      <c r="K463" s="82"/>
      <c r="L463" s="83"/>
      <c r="M463" s="83"/>
      <c r="N463" s="82"/>
      <c r="O463" s="82"/>
    </row>
    <row r="464" spans="11:15" x14ac:dyDescent="0.25">
      <c r="K464" s="82"/>
      <c r="L464" s="83"/>
      <c r="M464" s="83"/>
      <c r="N464" s="82"/>
      <c r="O464" s="82"/>
    </row>
    <row r="465" spans="11:15" x14ac:dyDescent="0.25">
      <c r="K465" s="82"/>
      <c r="L465" s="83"/>
      <c r="M465" s="83"/>
      <c r="N465" s="82"/>
      <c r="O465" s="82"/>
    </row>
    <row r="466" spans="11:15" x14ac:dyDescent="0.25">
      <c r="K466" s="82"/>
      <c r="L466" s="83"/>
      <c r="M466" s="83"/>
      <c r="N466" s="82"/>
      <c r="O466" s="82"/>
    </row>
    <row r="467" spans="11:15" x14ac:dyDescent="0.25">
      <c r="K467" s="82"/>
      <c r="L467" s="83"/>
      <c r="M467" s="83"/>
      <c r="N467" s="82"/>
      <c r="O467" s="82"/>
    </row>
    <row r="468" spans="11:15" x14ac:dyDescent="0.25">
      <c r="K468" s="82"/>
      <c r="L468" s="83"/>
      <c r="M468" s="83"/>
      <c r="N468" s="82"/>
      <c r="O468" s="82"/>
    </row>
    <row r="469" spans="11:15" x14ac:dyDescent="0.25">
      <c r="K469" s="82"/>
      <c r="L469" s="83"/>
      <c r="M469" s="83"/>
      <c r="N469" s="82"/>
      <c r="O469" s="82"/>
    </row>
    <row r="470" spans="11:15" x14ac:dyDescent="0.25">
      <c r="K470" s="82"/>
      <c r="L470" s="83"/>
      <c r="M470" s="83"/>
      <c r="N470" s="82"/>
      <c r="O470" s="82"/>
    </row>
    <row r="471" spans="11:15" x14ac:dyDescent="0.25">
      <c r="K471" s="82"/>
      <c r="L471" s="83"/>
      <c r="M471" s="83"/>
      <c r="N471" s="82"/>
      <c r="O471" s="82"/>
    </row>
    <row r="472" spans="11:15" x14ac:dyDescent="0.25">
      <c r="K472" s="82"/>
      <c r="L472" s="83"/>
      <c r="M472" s="83"/>
      <c r="N472" s="82"/>
      <c r="O472" s="82"/>
    </row>
    <row r="473" spans="11:15" x14ac:dyDescent="0.25">
      <c r="K473" s="82"/>
      <c r="L473" s="83"/>
      <c r="M473" s="83"/>
      <c r="N473" s="82"/>
      <c r="O473" s="82"/>
    </row>
    <row r="474" spans="11:15" x14ac:dyDescent="0.25">
      <c r="K474" s="82"/>
      <c r="L474" s="83"/>
      <c r="M474" s="83"/>
      <c r="N474" s="82"/>
      <c r="O474" s="82"/>
    </row>
    <row r="475" spans="11:15" x14ac:dyDescent="0.25">
      <c r="K475" s="82"/>
      <c r="L475" s="83"/>
      <c r="M475" s="83"/>
      <c r="N475" s="82"/>
      <c r="O475" s="82"/>
    </row>
    <row r="476" spans="11:15" x14ac:dyDescent="0.25">
      <c r="K476" s="82"/>
      <c r="L476" s="83"/>
      <c r="M476" s="83"/>
      <c r="N476" s="82"/>
      <c r="O476" s="82"/>
    </row>
    <row r="477" spans="11:15" x14ac:dyDescent="0.25">
      <c r="K477" s="82"/>
      <c r="L477" s="83"/>
      <c r="M477" s="83"/>
      <c r="N477" s="82"/>
      <c r="O477" s="82"/>
    </row>
    <row r="478" spans="11:15" x14ac:dyDescent="0.25">
      <c r="K478" s="82"/>
      <c r="L478" s="83"/>
      <c r="M478" s="83"/>
      <c r="N478" s="82"/>
      <c r="O478" s="82"/>
    </row>
    <row r="479" spans="11:15" x14ac:dyDescent="0.25">
      <c r="K479" s="82"/>
      <c r="L479" s="83"/>
      <c r="M479" s="83"/>
      <c r="N479" s="82"/>
      <c r="O479" s="82"/>
    </row>
    <row r="480" spans="11:15" x14ac:dyDescent="0.25">
      <c r="K480" s="82"/>
      <c r="L480" s="83"/>
      <c r="M480" s="83"/>
      <c r="N480" s="82"/>
      <c r="O480" s="82"/>
    </row>
    <row r="481" spans="11:15" x14ac:dyDescent="0.25">
      <c r="K481" s="82"/>
      <c r="L481" s="83"/>
      <c r="M481" s="83"/>
      <c r="N481" s="82"/>
      <c r="O481" s="82"/>
    </row>
    <row r="482" spans="11:15" x14ac:dyDescent="0.25">
      <c r="K482" s="82"/>
      <c r="L482" s="83"/>
      <c r="M482" s="83"/>
      <c r="N482" s="82"/>
      <c r="O482" s="82"/>
    </row>
    <row r="483" spans="11:15" x14ac:dyDescent="0.25">
      <c r="K483" s="82"/>
      <c r="L483" s="83"/>
      <c r="M483" s="83"/>
      <c r="N483" s="82"/>
      <c r="O483" s="82"/>
    </row>
    <row r="484" spans="11:15" x14ac:dyDescent="0.25">
      <c r="K484" s="82"/>
      <c r="L484" s="83"/>
      <c r="M484" s="83"/>
      <c r="N484" s="82"/>
      <c r="O484" s="82"/>
    </row>
    <row r="485" spans="11:15" x14ac:dyDescent="0.25">
      <c r="K485" s="82"/>
      <c r="L485" s="83"/>
      <c r="M485" s="83"/>
      <c r="N485" s="82"/>
      <c r="O485" s="82"/>
    </row>
    <row r="486" spans="11:15" x14ac:dyDescent="0.25">
      <c r="K486" s="82"/>
      <c r="L486" s="83"/>
      <c r="M486" s="83"/>
      <c r="N486" s="82"/>
      <c r="O486" s="82"/>
    </row>
    <row r="487" spans="11:15" x14ac:dyDescent="0.25">
      <c r="K487" s="82"/>
      <c r="L487" s="83"/>
      <c r="M487" s="83"/>
      <c r="N487" s="82"/>
      <c r="O487" s="82"/>
    </row>
    <row r="488" spans="11:15" x14ac:dyDescent="0.25">
      <c r="K488" s="82"/>
      <c r="L488" s="83"/>
      <c r="M488" s="83"/>
      <c r="N488" s="82"/>
      <c r="O488" s="82"/>
    </row>
    <row r="489" spans="11:15" x14ac:dyDescent="0.25">
      <c r="K489" s="82"/>
      <c r="L489" s="83"/>
      <c r="M489" s="83"/>
      <c r="N489" s="82"/>
      <c r="O489" s="82"/>
    </row>
    <row r="490" spans="11:15" x14ac:dyDescent="0.25">
      <c r="K490" s="82"/>
      <c r="L490" s="83"/>
      <c r="M490" s="83"/>
      <c r="N490" s="82"/>
      <c r="O490" s="82"/>
    </row>
    <row r="491" spans="11:15" x14ac:dyDescent="0.25">
      <c r="K491" s="82"/>
      <c r="L491" s="83"/>
      <c r="M491" s="83"/>
      <c r="N491" s="82"/>
      <c r="O491" s="82"/>
    </row>
    <row r="492" spans="11:15" x14ac:dyDescent="0.25">
      <c r="K492" s="82"/>
      <c r="L492" s="83"/>
      <c r="M492" s="83"/>
      <c r="N492" s="82"/>
      <c r="O492" s="82"/>
    </row>
    <row r="493" spans="11:15" x14ac:dyDescent="0.25">
      <c r="K493" s="82"/>
      <c r="L493" s="83"/>
      <c r="M493" s="83"/>
      <c r="N493" s="82"/>
      <c r="O493" s="82"/>
    </row>
    <row r="494" spans="11:15" x14ac:dyDescent="0.25">
      <c r="K494" s="82"/>
      <c r="L494" s="83"/>
      <c r="M494" s="83"/>
      <c r="N494" s="82"/>
      <c r="O494" s="82"/>
    </row>
    <row r="495" spans="11:15" x14ac:dyDescent="0.25">
      <c r="K495" s="82"/>
      <c r="L495" s="83"/>
      <c r="M495" s="83"/>
      <c r="N495" s="82"/>
      <c r="O495" s="82"/>
    </row>
    <row r="496" spans="11:15" x14ac:dyDescent="0.25">
      <c r="K496" s="82"/>
      <c r="L496" s="83"/>
      <c r="M496" s="83"/>
      <c r="N496" s="82"/>
      <c r="O496" s="82"/>
    </row>
    <row r="497" spans="11:15" x14ac:dyDescent="0.25">
      <c r="K497" s="82"/>
      <c r="L497" s="83"/>
      <c r="M497" s="83"/>
      <c r="N497" s="82"/>
      <c r="O497" s="82"/>
    </row>
    <row r="498" spans="11:15" x14ac:dyDescent="0.25">
      <c r="K498" s="82"/>
      <c r="L498" s="83"/>
      <c r="M498" s="83"/>
      <c r="N498" s="82"/>
      <c r="O498" s="82"/>
    </row>
    <row r="499" spans="11:15" x14ac:dyDescent="0.25">
      <c r="K499" s="82"/>
      <c r="L499" s="83"/>
      <c r="M499" s="83"/>
      <c r="N499" s="82"/>
      <c r="O499" s="82"/>
    </row>
    <row r="500" spans="11:15" x14ac:dyDescent="0.25">
      <c r="K500" s="82"/>
      <c r="L500" s="83"/>
      <c r="M500" s="83"/>
      <c r="N500" s="82"/>
      <c r="O500" s="82"/>
    </row>
    <row r="501" spans="11:15" x14ac:dyDescent="0.25">
      <c r="K501" s="82"/>
      <c r="L501" s="83"/>
      <c r="M501" s="83"/>
      <c r="N501" s="82"/>
      <c r="O501" s="82"/>
    </row>
    <row r="502" spans="11:15" x14ac:dyDescent="0.25">
      <c r="K502" s="82"/>
      <c r="L502" s="83"/>
      <c r="M502" s="83"/>
      <c r="N502" s="82"/>
      <c r="O502" s="82"/>
    </row>
    <row r="503" spans="11:15" x14ac:dyDescent="0.25">
      <c r="K503" s="82"/>
      <c r="L503" s="83"/>
      <c r="M503" s="83"/>
      <c r="N503" s="82"/>
      <c r="O503" s="82"/>
    </row>
    <row r="504" spans="11:15" x14ac:dyDescent="0.25">
      <c r="K504" s="82"/>
      <c r="L504" s="83"/>
      <c r="M504" s="83"/>
      <c r="N504" s="82"/>
      <c r="O504" s="82"/>
    </row>
    <row r="505" spans="11:15" x14ac:dyDescent="0.25">
      <c r="K505" s="82"/>
      <c r="L505" s="83"/>
      <c r="M505" s="83"/>
      <c r="N505" s="82"/>
      <c r="O505" s="82"/>
    </row>
    <row r="506" spans="11:15" x14ac:dyDescent="0.25">
      <c r="K506" s="82"/>
      <c r="L506" s="83"/>
      <c r="M506" s="83"/>
      <c r="N506" s="82"/>
      <c r="O506" s="82"/>
    </row>
    <row r="507" spans="11:15" x14ac:dyDescent="0.25">
      <c r="K507" s="82"/>
      <c r="L507" s="83"/>
      <c r="M507" s="83"/>
      <c r="N507" s="82"/>
      <c r="O507" s="82"/>
    </row>
    <row r="508" spans="11:15" x14ac:dyDescent="0.25">
      <c r="K508" s="82"/>
      <c r="L508" s="83"/>
      <c r="M508" s="83"/>
      <c r="N508" s="82"/>
      <c r="O508" s="82"/>
    </row>
    <row r="509" spans="11:15" x14ac:dyDescent="0.25">
      <c r="K509" s="82"/>
      <c r="L509" s="83"/>
      <c r="M509" s="83"/>
      <c r="N509" s="82"/>
      <c r="O509" s="82"/>
    </row>
    <row r="510" spans="11:15" x14ac:dyDescent="0.25">
      <c r="K510" s="82"/>
      <c r="L510" s="83"/>
      <c r="M510" s="83"/>
      <c r="N510" s="82"/>
      <c r="O510" s="82"/>
    </row>
    <row r="511" spans="11:15" x14ac:dyDescent="0.25">
      <c r="K511" s="82"/>
      <c r="L511" s="83"/>
      <c r="M511" s="83"/>
      <c r="N511" s="82"/>
      <c r="O511" s="82"/>
    </row>
    <row r="512" spans="11:15" x14ac:dyDescent="0.25">
      <c r="K512" s="82"/>
      <c r="L512" s="83"/>
      <c r="M512" s="83"/>
      <c r="N512" s="82"/>
      <c r="O512" s="82"/>
    </row>
    <row r="513" spans="11:15" x14ac:dyDescent="0.25">
      <c r="K513" s="82"/>
      <c r="L513" s="83"/>
      <c r="M513" s="83"/>
      <c r="N513" s="82"/>
      <c r="O513" s="82"/>
    </row>
    <row r="514" spans="11:15" x14ac:dyDescent="0.25">
      <c r="K514" s="82"/>
      <c r="L514" s="83"/>
      <c r="M514" s="83"/>
      <c r="N514" s="82"/>
      <c r="O514" s="82"/>
    </row>
    <row r="515" spans="11:15" x14ac:dyDescent="0.25">
      <c r="K515" s="82"/>
      <c r="L515" s="83"/>
      <c r="M515" s="83"/>
      <c r="N515" s="82"/>
      <c r="O515" s="82"/>
    </row>
    <row r="516" spans="11:15" x14ac:dyDescent="0.25">
      <c r="K516" s="82"/>
      <c r="L516" s="83"/>
      <c r="M516" s="83"/>
      <c r="N516" s="82"/>
      <c r="O516" s="82"/>
    </row>
    <row r="517" spans="11:15" x14ac:dyDescent="0.25">
      <c r="K517" s="82"/>
      <c r="L517" s="83"/>
      <c r="M517" s="83"/>
      <c r="N517" s="82"/>
      <c r="O517" s="82"/>
    </row>
    <row r="518" spans="11:15" x14ac:dyDescent="0.25">
      <c r="K518" s="82"/>
      <c r="L518" s="83"/>
      <c r="M518" s="83"/>
      <c r="N518" s="82"/>
      <c r="O518" s="82"/>
    </row>
    <row r="519" spans="11:15" x14ac:dyDescent="0.25">
      <c r="K519" s="82"/>
      <c r="L519" s="83"/>
      <c r="M519" s="83"/>
      <c r="N519" s="82"/>
      <c r="O519" s="82"/>
    </row>
    <row r="520" spans="11:15" x14ac:dyDescent="0.25">
      <c r="K520" s="82"/>
      <c r="L520" s="83"/>
      <c r="M520" s="83"/>
      <c r="N520" s="82"/>
      <c r="O520" s="82"/>
    </row>
    <row r="521" spans="11:15" x14ac:dyDescent="0.25">
      <c r="K521" s="82"/>
      <c r="L521" s="83"/>
      <c r="M521" s="83"/>
      <c r="N521" s="82"/>
      <c r="O521" s="82"/>
    </row>
    <row r="522" spans="11:15" x14ac:dyDescent="0.25">
      <c r="K522" s="82"/>
      <c r="L522" s="83"/>
      <c r="M522" s="83"/>
      <c r="N522" s="82"/>
      <c r="O522" s="82"/>
    </row>
    <row r="523" spans="11:15" x14ac:dyDescent="0.25">
      <c r="K523" s="82"/>
      <c r="L523" s="83"/>
      <c r="M523" s="83"/>
      <c r="N523" s="82"/>
      <c r="O523" s="82"/>
    </row>
    <row r="524" spans="11:15" x14ac:dyDescent="0.25">
      <c r="K524" s="82"/>
      <c r="L524" s="83"/>
      <c r="M524" s="83"/>
      <c r="N524" s="82"/>
      <c r="O524" s="82"/>
    </row>
    <row r="525" spans="11:15" x14ac:dyDescent="0.25">
      <c r="K525" s="82"/>
      <c r="L525" s="83"/>
      <c r="M525" s="83"/>
      <c r="N525" s="82"/>
      <c r="O525" s="82"/>
    </row>
    <row r="526" spans="11:15" x14ac:dyDescent="0.25">
      <c r="K526" s="82"/>
      <c r="L526" s="83"/>
      <c r="M526" s="83"/>
      <c r="N526" s="82"/>
      <c r="O526" s="82"/>
    </row>
    <row r="527" spans="11:15" x14ac:dyDescent="0.25">
      <c r="K527" s="82"/>
      <c r="L527" s="83"/>
      <c r="M527" s="83"/>
      <c r="N527" s="82"/>
      <c r="O527" s="82"/>
    </row>
    <row r="528" spans="11:15" x14ac:dyDescent="0.25">
      <c r="K528" s="82"/>
      <c r="L528" s="83"/>
      <c r="M528" s="83"/>
      <c r="N528" s="82"/>
      <c r="O528" s="82"/>
    </row>
    <row r="529" spans="11:15" x14ac:dyDescent="0.25">
      <c r="K529" s="82"/>
      <c r="L529" s="83"/>
      <c r="M529" s="83"/>
      <c r="N529" s="82"/>
      <c r="O529" s="82"/>
    </row>
    <row r="530" spans="11:15" x14ac:dyDescent="0.25">
      <c r="K530" s="82"/>
      <c r="L530" s="83"/>
      <c r="M530" s="83"/>
      <c r="N530" s="82"/>
      <c r="O530" s="82"/>
    </row>
    <row r="531" spans="11:15" x14ac:dyDescent="0.25">
      <c r="K531" s="82"/>
      <c r="L531" s="83"/>
      <c r="M531" s="83"/>
      <c r="N531" s="82"/>
      <c r="O531" s="82"/>
    </row>
    <row r="532" spans="11:15" x14ac:dyDescent="0.25">
      <c r="K532" s="82"/>
      <c r="L532" s="83"/>
      <c r="M532" s="83"/>
      <c r="N532" s="82"/>
      <c r="O532" s="82"/>
    </row>
    <row r="533" spans="11:15" x14ac:dyDescent="0.25">
      <c r="K533" s="82"/>
      <c r="L533" s="83"/>
      <c r="M533" s="83"/>
      <c r="N533" s="82"/>
      <c r="O533" s="82"/>
    </row>
    <row r="534" spans="11:15" x14ac:dyDescent="0.25">
      <c r="K534" s="82"/>
      <c r="L534" s="83"/>
      <c r="M534" s="83"/>
      <c r="N534" s="82"/>
      <c r="O534" s="82"/>
    </row>
    <row r="535" spans="11:15" x14ac:dyDescent="0.25">
      <c r="K535" s="82"/>
      <c r="L535" s="83"/>
      <c r="M535" s="83"/>
      <c r="N535" s="82"/>
      <c r="O535" s="82"/>
    </row>
    <row r="536" spans="11:15" x14ac:dyDescent="0.25">
      <c r="K536" s="82"/>
      <c r="L536" s="83"/>
      <c r="M536" s="83"/>
      <c r="N536" s="82"/>
      <c r="O536" s="82"/>
    </row>
    <row r="537" spans="11:15" x14ac:dyDescent="0.25">
      <c r="K537" s="82"/>
      <c r="L537" s="83"/>
      <c r="M537" s="83"/>
      <c r="N537" s="82"/>
      <c r="O537" s="82"/>
    </row>
    <row r="538" spans="11:15" x14ac:dyDescent="0.25">
      <c r="K538" s="82"/>
      <c r="L538" s="83"/>
      <c r="M538" s="83"/>
      <c r="N538" s="82"/>
      <c r="O538" s="82"/>
    </row>
    <row r="539" spans="11:15" x14ac:dyDescent="0.25">
      <c r="K539" s="82"/>
      <c r="L539" s="83"/>
      <c r="M539" s="83"/>
      <c r="N539" s="82"/>
      <c r="O539" s="82"/>
    </row>
    <row r="540" spans="11:15" x14ac:dyDescent="0.25">
      <c r="K540" s="82"/>
      <c r="L540" s="83"/>
      <c r="M540" s="83"/>
      <c r="N540" s="82"/>
      <c r="O540" s="82"/>
    </row>
    <row r="541" spans="11:15" x14ac:dyDescent="0.25">
      <c r="K541" s="82"/>
      <c r="L541" s="83"/>
      <c r="M541" s="83"/>
      <c r="N541" s="82"/>
      <c r="O541" s="82"/>
    </row>
    <row r="542" spans="11:15" x14ac:dyDescent="0.25">
      <c r="K542" s="82"/>
      <c r="L542" s="83"/>
      <c r="M542" s="83"/>
      <c r="N542" s="82"/>
      <c r="O542" s="82"/>
    </row>
    <row r="543" spans="11:15" x14ac:dyDescent="0.25">
      <c r="K543" s="82"/>
      <c r="L543" s="83"/>
      <c r="M543" s="83"/>
      <c r="N543" s="82"/>
      <c r="O543" s="82"/>
    </row>
    <row r="544" spans="11:15" x14ac:dyDescent="0.25">
      <c r="K544" s="82"/>
      <c r="L544" s="83"/>
      <c r="M544" s="83"/>
      <c r="N544" s="82"/>
      <c r="O544" s="82"/>
    </row>
    <row r="545" spans="11:15" x14ac:dyDescent="0.25">
      <c r="K545" s="82"/>
      <c r="L545" s="83"/>
      <c r="M545" s="83"/>
      <c r="N545" s="82"/>
      <c r="O545" s="82"/>
    </row>
    <row r="546" spans="11:15" x14ac:dyDescent="0.25">
      <c r="K546" s="82"/>
      <c r="L546" s="83"/>
      <c r="M546" s="83"/>
      <c r="N546" s="82"/>
      <c r="O546" s="82"/>
    </row>
    <row r="547" spans="11:15" x14ac:dyDescent="0.25">
      <c r="K547" s="82"/>
      <c r="L547" s="83"/>
      <c r="M547" s="83"/>
      <c r="N547" s="82"/>
      <c r="O547" s="82"/>
    </row>
    <row r="548" spans="11:15" x14ac:dyDescent="0.25">
      <c r="K548" s="82"/>
      <c r="L548" s="83"/>
      <c r="M548" s="83"/>
      <c r="N548" s="82"/>
      <c r="O548" s="82"/>
    </row>
    <row r="549" spans="11:15" x14ac:dyDescent="0.25">
      <c r="K549" s="82"/>
      <c r="L549" s="83"/>
      <c r="M549" s="83"/>
      <c r="N549" s="82"/>
      <c r="O549" s="82"/>
    </row>
    <row r="550" spans="11:15" x14ac:dyDescent="0.25">
      <c r="K550" s="82"/>
      <c r="L550" s="83"/>
      <c r="M550" s="83"/>
      <c r="N550" s="82"/>
      <c r="O550" s="82"/>
    </row>
    <row r="551" spans="11:15" x14ac:dyDescent="0.25">
      <c r="K551" s="82"/>
      <c r="L551" s="83"/>
      <c r="M551" s="83"/>
      <c r="N551" s="82"/>
      <c r="O551" s="82"/>
    </row>
    <row r="552" spans="11:15" x14ac:dyDescent="0.25">
      <c r="K552" s="82"/>
      <c r="L552" s="83"/>
      <c r="M552" s="83"/>
      <c r="N552" s="82"/>
      <c r="O552" s="82"/>
    </row>
    <row r="553" spans="11:15" x14ac:dyDescent="0.25">
      <c r="K553" s="82"/>
      <c r="L553" s="83"/>
      <c r="M553" s="83"/>
      <c r="N553" s="82"/>
      <c r="O553" s="82"/>
    </row>
    <row r="554" spans="11:15" x14ac:dyDescent="0.25">
      <c r="K554" s="82"/>
      <c r="L554" s="83"/>
      <c r="M554" s="83"/>
      <c r="N554" s="82"/>
      <c r="O554" s="82"/>
    </row>
    <row r="555" spans="11:15" x14ac:dyDescent="0.25">
      <c r="K555" s="82"/>
      <c r="L555" s="83"/>
      <c r="M555" s="83"/>
      <c r="N555" s="82"/>
      <c r="O555" s="82"/>
    </row>
    <row r="556" spans="11:15" x14ac:dyDescent="0.25">
      <c r="K556" s="82"/>
      <c r="L556" s="83"/>
      <c r="M556" s="83"/>
      <c r="N556" s="82"/>
      <c r="O556" s="82"/>
    </row>
    <row r="557" spans="11:15" x14ac:dyDescent="0.25">
      <c r="K557" s="82"/>
      <c r="L557" s="83"/>
      <c r="M557" s="83"/>
      <c r="N557" s="82"/>
      <c r="O557" s="82"/>
    </row>
    <row r="558" spans="11:15" x14ac:dyDescent="0.25">
      <c r="K558" s="82"/>
      <c r="L558" s="83"/>
      <c r="M558" s="83"/>
      <c r="N558" s="82"/>
      <c r="O558" s="82"/>
    </row>
    <row r="559" spans="11:15" x14ac:dyDescent="0.25">
      <c r="K559" s="82"/>
      <c r="L559" s="83"/>
      <c r="M559" s="83"/>
      <c r="N559" s="82"/>
      <c r="O559" s="82"/>
    </row>
    <row r="560" spans="11:15" x14ac:dyDescent="0.25">
      <c r="K560" s="82"/>
      <c r="L560" s="83"/>
      <c r="M560" s="83"/>
      <c r="N560" s="82"/>
      <c r="O560" s="82"/>
    </row>
    <row r="561" spans="11:15" x14ac:dyDescent="0.25">
      <c r="K561" s="82"/>
      <c r="L561" s="83"/>
      <c r="M561" s="83"/>
      <c r="N561" s="82"/>
      <c r="O561" s="82"/>
    </row>
    <row r="562" spans="11:15" x14ac:dyDescent="0.25">
      <c r="K562" s="82"/>
      <c r="L562" s="83"/>
      <c r="M562" s="83"/>
      <c r="N562" s="82"/>
      <c r="O562" s="82"/>
    </row>
    <row r="563" spans="11:15" x14ac:dyDescent="0.25">
      <c r="K563" s="82"/>
      <c r="L563" s="83"/>
      <c r="M563" s="83"/>
      <c r="N563" s="82"/>
      <c r="O563" s="82"/>
    </row>
    <row r="564" spans="11:15" x14ac:dyDescent="0.25">
      <c r="K564" s="82"/>
      <c r="L564" s="83"/>
      <c r="M564" s="83"/>
      <c r="N564" s="82"/>
      <c r="O564" s="82"/>
    </row>
    <row r="565" spans="11:15" x14ac:dyDescent="0.25">
      <c r="K565" s="82"/>
      <c r="L565" s="83"/>
      <c r="M565" s="83"/>
      <c r="N565" s="82"/>
      <c r="O565" s="82"/>
    </row>
    <row r="566" spans="11:15" x14ac:dyDescent="0.25">
      <c r="K566" s="82"/>
      <c r="L566" s="83"/>
      <c r="M566" s="83"/>
      <c r="N566" s="82"/>
      <c r="O566" s="82"/>
    </row>
    <row r="567" spans="11:15" x14ac:dyDescent="0.25">
      <c r="K567" s="82"/>
      <c r="L567" s="83"/>
      <c r="M567" s="83"/>
      <c r="N567" s="82"/>
      <c r="O567" s="82"/>
    </row>
    <row r="568" spans="11:15" x14ac:dyDescent="0.25">
      <c r="K568" s="82"/>
      <c r="L568" s="83"/>
      <c r="M568" s="83"/>
      <c r="N568" s="82"/>
      <c r="O568" s="82"/>
    </row>
    <row r="569" spans="11:15" x14ac:dyDescent="0.25">
      <c r="K569" s="82"/>
      <c r="L569" s="83"/>
      <c r="M569" s="83"/>
      <c r="N569" s="82"/>
      <c r="O569" s="82"/>
    </row>
    <row r="570" spans="11:15" x14ac:dyDescent="0.25">
      <c r="K570" s="82"/>
      <c r="L570" s="83"/>
      <c r="M570" s="83"/>
      <c r="N570" s="82"/>
      <c r="O570" s="82"/>
    </row>
    <row r="571" spans="11:15" x14ac:dyDescent="0.25">
      <c r="K571" s="82"/>
      <c r="L571" s="83"/>
      <c r="M571" s="83"/>
      <c r="N571" s="82"/>
      <c r="O571" s="82"/>
    </row>
    <row r="572" spans="11:15" x14ac:dyDescent="0.25">
      <c r="K572" s="82"/>
      <c r="L572" s="83"/>
      <c r="M572" s="83"/>
      <c r="N572" s="82"/>
      <c r="O572" s="82"/>
    </row>
    <row r="573" spans="11:15" x14ac:dyDescent="0.25">
      <c r="K573" s="82"/>
      <c r="L573" s="83"/>
      <c r="M573" s="83"/>
      <c r="N573" s="82"/>
      <c r="O573" s="82"/>
    </row>
    <row r="574" spans="11:15" x14ac:dyDescent="0.25">
      <c r="K574" s="82"/>
      <c r="L574" s="83"/>
      <c r="M574" s="83"/>
      <c r="N574" s="82"/>
      <c r="O574" s="82"/>
    </row>
    <row r="575" spans="11:15" x14ac:dyDescent="0.25">
      <c r="K575" s="82"/>
      <c r="L575" s="83"/>
      <c r="M575" s="83"/>
      <c r="N575" s="82"/>
      <c r="O575" s="82"/>
    </row>
    <row r="576" spans="11:15" x14ac:dyDescent="0.25">
      <c r="K576" s="82"/>
      <c r="L576" s="83"/>
      <c r="M576" s="83"/>
      <c r="N576" s="82"/>
      <c r="O576" s="82"/>
    </row>
    <row r="577" spans="11:15" x14ac:dyDescent="0.25">
      <c r="K577" s="82"/>
      <c r="L577" s="83"/>
      <c r="M577" s="83"/>
      <c r="N577" s="82"/>
      <c r="O577" s="82"/>
    </row>
    <row r="578" spans="11:15" x14ac:dyDescent="0.25">
      <c r="K578" s="82"/>
      <c r="L578" s="83"/>
      <c r="M578" s="83"/>
      <c r="N578" s="82"/>
      <c r="O578" s="82"/>
    </row>
    <row r="579" spans="11:15" x14ac:dyDescent="0.25">
      <c r="K579" s="82"/>
      <c r="L579" s="83"/>
      <c r="M579" s="83"/>
      <c r="N579" s="82"/>
      <c r="O579" s="82"/>
    </row>
    <row r="580" spans="11:15" x14ac:dyDescent="0.25">
      <c r="K580" s="82"/>
      <c r="L580" s="83"/>
      <c r="M580" s="83"/>
      <c r="N580" s="82"/>
      <c r="O580" s="82"/>
    </row>
    <row r="581" spans="11:15" x14ac:dyDescent="0.25">
      <c r="K581" s="82"/>
      <c r="L581" s="83"/>
      <c r="M581" s="83"/>
      <c r="N581" s="82"/>
      <c r="O581" s="82"/>
    </row>
    <row r="582" spans="11:15" x14ac:dyDescent="0.25">
      <c r="K582" s="82"/>
      <c r="L582" s="83"/>
      <c r="M582" s="83"/>
      <c r="N582" s="82"/>
      <c r="O582" s="82"/>
    </row>
    <row r="583" spans="11:15" x14ac:dyDescent="0.25">
      <c r="K583" s="82"/>
      <c r="L583" s="83"/>
      <c r="M583" s="83"/>
      <c r="N583" s="82"/>
      <c r="O583" s="82"/>
    </row>
    <row r="584" spans="11:15" x14ac:dyDescent="0.25">
      <c r="K584" s="82"/>
      <c r="L584" s="83"/>
      <c r="M584" s="83"/>
      <c r="N584" s="82"/>
      <c r="O584" s="82"/>
    </row>
    <row r="585" spans="11:15" x14ac:dyDescent="0.25">
      <c r="K585" s="82"/>
      <c r="L585" s="83"/>
      <c r="M585" s="83"/>
      <c r="N585" s="82"/>
      <c r="O585" s="82"/>
    </row>
    <row r="586" spans="11:15" x14ac:dyDescent="0.25">
      <c r="K586" s="82"/>
      <c r="L586" s="83"/>
      <c r="M586" s="83"/>
      <c r="N586" s="82"/>
      <c r="O586" s="82"/>
    </row>
    <row r="587" spans="11:15" x14ac:dyDescent="0.25">
      <c r="K587" s="82"/>
      <c r="L587" s="83"/>
      <c r="M587" s="83"/>
      <c r="N587" s="82"/>
      <c r="O587" s="82"/>
    </row>
    <row r="588" spans="11:15" x14ac:dyDescent="0.25">
      <c r="K588" s="82"/>
      <c r="L588" s="83"/>
      <c r="M588" s="83"/>
      <c r="N588" s="82"/>
      <c r="O588" s="82"/>
    </row>
    <row r="589" spans="11:15" x14ac:dyDescent="0.25">
      <c r="K589" s="82"/>
      <c r="L589" s="83"/>
      <c r="M589" s="83"/>
      <c r="N589" s="82"/>
      <c r="O589" s="82"/>
    </row>
    <row r="590" spans="11:15" x14ac:dyDescent="0.25">
      <c r="K590" s="82"/>
      <c r="L590" s="83"/>
      <c r="M590" s="83"/>
      <c r="N590" s="82"/>
      <c r="O590" s="82"/>
    </row>
    <row r="591" spans="11:15" x14ac:dyDescent="0.25">
      <c r="K591" s="82"/>
      <c r="L591" s="83"/>
      <c r="M591" s="83"/>
      <c r="N591" s="82"/>
      <c r="O591" s="82"/>
    </row>
    <row r="592" spans="11:15" x14ac:dyDescent="0.25">
      <c r="K592" s="82"/>
      <c r="L592" s="83"/>
      <c r="M592" s="83"/>
      <c r="N592" s="82"/>
      <c r="O592" s="82"/>
    </row>
    <row r="593" spans="11:15" x14ac:dyDescent="0.25">
      <c r="K593" s="82"/>
      <c r="L593" s="83"/>
      <c r="M593" s="83"/>
      <c r="N593" s="82"/>
      <c r="O593" s="82"/>
    </row>
    <row r="594" spans="11:15" x14ac:dyDescent="0.25">
      <c r="K594" s="82"/>
      <c r="L594" s="83"/>
      <c r="M594" s="83"/>
      <c r="N594" s="82"/>
      <c r="O594" s="82"/>
    </row>
    <row r="595" spans="11:15" x14ac:dyDescent="0.25">
      <c r="K595" s="82"/>
      <c r="L595" s="83"/>
      <c r="M595" s="83"/>
      <c r="N595" s="82"/>
      <c r="O595" s="82"/>
    </row>
    <row r="596" spans="11:15" x14ac:dyDescent="0.25">
      <c r="K596" s="82"/>
      <c r="L596" s="83"/>
      <c r="M596" s="83"/>
      <c r="N596" s="82"/>
      <c r="O596" s="82"/>
    </row>
    <row r="597" spans="11:15" x14ac:dyDescent="0.25">
      <c r="K597" s="82"/>
      <c r="L597" s="83"/>
      <c r="M597" s="83"/>
      <c r="N597" s="82"/>
      <c r="O597" s="82"/>
    </row>
    <row r="598" spans="11:15" x14ac:dyDescent="0.25">
      <c r="K598" s="82"/>
      <c r="L598" s="83"/>
      <c r="M598" s="83"/>
      <c r="N598" s="82"/>
      <c r="O598" s="82"/>
    </row>
    <row r="599" spans="11:15" x14ac:dyDescent="0.25">
      <c r="K599" s="82"/>
      <c r="L599" s="83"/>
      <c r="M599" s="83"/>
      <c r="N599" s="82"/>
      <c r="O599" s="82"/>
    </row>
    <row r="600" spans="11:15" x14ac:dyDescent="0.25">
      <c r="K600" s="82"/>
      <c r="L600" s="83"/>
      <c r="M600" s="83"/>
      <c r="N600" s="82"/>
      <c r="O600" s="82"/>
    </row>
    <row r="601" spans="11:15" x14ac:dyDescent="0.25">
      <c r="K601" s="82"/>
      <c r="L601" s="83"/>
      <c r="M601" s="83"/>
      <c r="N601" s="82"/>
      <c r="O601" s="82"/>
    </row>
    <row r="602" spans="11:15" x14ac:dyDescent="0.25">
      <c r="K602" s="82"/>
      <c r="L602" s="83"/>
      <c r="M602" s="83"/>
      <c r="N602" s="82"/>
      <c r="O602" s="82"/>
    </row>
    <row r="603" spans="11:15" x14ac:dyDescent="0.25">
      <c r="K603" s="82"/>
      <c r="L603" s="83"/>
      <c r="M603" s="83"/>
      <c r="N603" s="82"/>
      <c r="O603" s="82"/>
    </row>
    <row r="604" spans="11:15" x14ac:dyDescent="0.25">
      <c r="K604" s="82"/>
      <c r="L604" s="83"/>
      <c r="M604" s="83"/>
      <c r="N604" s="82"/>
      <c r="O604" s="82"/>
    </row>
    <row r="605" spans="11:15" x14ac:dyDescent="0.25">
      <c r="K605" s="82"/>
      <c r="L605" s="83"/>
      <c r="M605" s="83"/>
      <c r="N605" s="82"/>
      <c r="O605" s="82"/>
    </row>
    <row r="606" spans="11:15" x14ac:dyDescent="0.25">
      <c r="K606" s="82"/>
      <c r="L606" s="83"/>
      <c r="M606" s="83"/>
      <c r="N606" s="82"/>
      <c r="O606" s="82"/>
    </row>
    <row r="607" spans="11:15" x14ac:dyDescent="0.25">
      <c r="K607" s="82"/>
      <c r="L607" s="83"/>
      <c r="M607" s="83"/>
      <c r="N607" s="82"/>
      <c r="O607" s="82"/>
    </row>
    <row r="608" spans="11:15" x14ac:dyDescent="0.25">
      <c r="K608" s="82"/>
      <c r="L608" s="83"/>
      <c r="M608" s="83"/>
      <c r="N608" s="82"/>
      <c r="O608" s="82"/>
    </row>
    <row r="609" spans="11:15" x14ac:dyDescent="0.25">
      <c r="K609" s="82"/>
      <c r="L609" s="83"/>
      <c r="M609" s="83"/>
      <c r="N609" s="82"/>
      <c r="O609" s="82"/>
    </row>
    <row r="610" spans="11:15" x14ac:dyDescent="0.25">
      <c r="K610" s="82"/>
      <c r="L610" s="83"/>
      <c r="M610" s="83"/>
      <c r="N610" s="82"/>
      <c r="O610" s="82"/>
    </row>
    <row r="611" spans="11:15" x14ac:dyDescent="0.25">
      <c r="K611" s="82"/>
      <c r="L611" s="83"/>
      <c r="M611" s="83"/>
      <c r="N611" s="82"/>
      <c r="O611" s="82"/>
    </row>
    <row r="612" spans="11:15" x14ac:dyDescent="0.25">
      <c r="K612" s="82"/>
      <c r="L612" s="83"/>
      <c r="M612" s="83"/>
      <c r="N612" s="82"/>
      <c r="O612" s="82"/>
    </row>
    <row r="613" spans="11:15" x14ac:dyDescent="0.25">
      <c r="K613" s="82"/>
      <c r="L613" s="83"/>
      <c r="M613" s="83"/>
      <c r="N613" s="82"/>
      <c r="O613" s="82"/>
    </row>
    <row r="614" spans="11:15" x14ac:dyDescent="0.25">
      <c r="K614" s="82"/>
      <c r="L614" s="83"/>
      <c r="M614" s="83"/>
      <c r="N614" s="82"/>
      <c r="O614" s="82"/>
    </row>
    <row r="615" spans="11:15" x14ac:dyDescent="0.25">
      <c r="K615" s="82"/>
      <c r="L615" s="83"/>
      <c r="M615" s="83"/>
      <c r="N615" s="82"/>
      <c r="O615" s="82"/>
    </row>
    <row r="616" spans="11:15" x14ac:dyDescent="0.25">
      <c r="K616" s="82"/>
      <c r="L616" s="83"/>
      <c r="M616" s="83"/>
      <c r="N616" s="82"/>
      <c r="O616" s="82"/>
    </row>
    <row r="617" spans="11:15" x14ac:dyDescent="0.25">
      <c r="K617" s="82"/>
      <c r="L617" s="83"/>
      <c r="M617" s="83"/>
      <c r="N617" s="82"/>
      <c r="O617" s="82"/>
    </row>
    <row r="618" spans="11:15" x14ac:dyDescent="0.25">
      <c r="K618" s="82"/>
      <c r="L618" s="83"/>
      <c r="M618" s="83"/>
      <c r="N618" s="82"/>
      <c r="O618" s="82"/>
    </row>
    <row r="619" spans="11:15" x14ac:dyDescent="0.25">
      <c r="K619" s="82"/>
      <c r="L619" s="83"/>
      <c r="M619" s="83"/>
      <c r="N619" s="82"/>
      <c r="O619" s="82"/>
    </row>
    <row r="620" spans="11:15" x14ac:dyDescent="0.25">
      <c r="K620" s="82"/>
      <c r="L620" s="83"/>
      <c r="M620" s="83"/>
      <c r="N620" s="82"/>
      <c r="O620" s="82"/>
    </row>
    <row r="621" spans="11:15" x14ac:dyDescent="0.25">
      <c r="K621" s="82"/>
      <c r="L621" s="83"/>
      <c r="M621" s="83"/>
      <c r="N621" s="82"/>
      <c r="O621" s="82"/>
    </row>
    <row r="622" spans="11:15" x14ac:dyDescent="0.25">
      <c r="K622" s="82"/>
      <c r="L622" s="83"/>
      <c r="M622" s="83"/>
      <c r="N622" s="82"/>
      <c r="O622" s="82"/>
    </row>
    <row r="623" spans="11:15" x14ac:dyDescent="0.25">
      <c r="K623" s="82"/>
      <c r="L623" s="83"/>
      <c r="M623" s="83"/>
      <c r="N623" s="82"/>
      <c r="O623" s="82"/>
    </row>
    <row r="624" spans="11:15" x14ac:dyDescent="0.25">
      <c r="K624" s="82"/>
      <c r="L624" s="83"/>
      <c r="M624" s="83"/>
      <c r="N624" s="82"/>
      <c r="O624" s="82"/>
    </row>
    <row r="625" spans="11:15" x14ac:dyDescent="0.25">
      <c r="K625" s="82"/>
      <c r="L625" s="83"/>
      <c r="M625" s="83"/>
      <c r="N625" s="82"/>
      <c r="O625" s="82"/>
    </row>
    <row r="626" spans="11:15" x14ac:dyDescent="0.25">
      <c r="K626" s="82"/>
      <c r="L626" s="83"/>
      <c r="M626" s="83"/>
      <c r="N626" s="82"/>
      <c r="O626" s="82"/>
    </row>
    <row r="627" spans="11:15" x14ac:dyDescent="0.25">
      <c r="K627" s="82"/>
      <c r="L627" s="83"/>
      <c r="M627" s="83"/>
      <c r="N627" s="82"/>
      <c r="O627" s="82"/>
    </row>
    <row r="628" spans="11:15" x14ac:dyDescent="0.25">
      <c r="K628" s="82"/>
      <c r="L628" s="83"/>
      <c r="M628" s="83"/>
      <c r="N628" s="82"/>
      <c r="O628" s="82"/>
    </row>
    <row r="629" spans="11:15" x14ac:dyDescent="0.25">
      <c r="K629" s="82"/>
      <c r="L629" s="83"/>
      <c r="M629" s="83"/>
      <c r="N629" s="82"/>
      <c r="O629" s="82"/>
    </row>
    <row r="630" spans="11:15" x14ac:dyDescent="0.25">
      <c r="K630" s="82"/>
      <c r="L630" s="83"/>
      <c r="M630" s="83"/>
      <c r="N630" s="82"/>
      <c r="O630" s="82"/>
    </row>
    <row r="631" spans="11:15" x14ac:dyDescent="0.25">
      <c r="K631" s="82"/>
      <c r="L631" s="83"/>
      <c r="M631" s="83"/>
      <c r="N631" s="82"/>
      <c r="O631" s="82"/>
    </row>
    <row r="632" spans="11:15" x14ac:dyDescent="0.25">
      <c r="K632" s="82"/>
      <c r="L632" s="83"/>
      <c r="M632" s="83"/>
      <c r="N632" s="82"/>
      <c r="O632" s="82"/>
    </row>
    <row r="633" spans="11:15" x14ac:dyDescent="0.25">
      <c r="K633" s="82"/>
      <c r="L633" s="83"/>
      <c r="M633" s="83"/>
      <c r="N633" s="82"/>
      <c r="O633" s="82"/>
    </row>
    <row r="634" spans="11:15" x14ac:dyDescent="0.25">
      <c r="K634" s="82"/>
      <c r="L634" s="83"/>
      <c r="M634" s="83"/>
      <c r="N634" s="82"/>
      <c r="O634" s="82"/>
    </row>
    <row r="635" spans="11:15" x14ac:dyDescent="0.25">
      <c r="K635" s="82"/>
      <c r="L635" s="83"/>
      <c r="M635" s="83"/>
      <c r="N635" s="82"/>
      <c r="O635" s="82"/>
    </row>
    <row r="636" spans="11:15" x14ac:dyDescent="0.25">
      <c r="K636" s="82"/>
      <c r="L636" s="83"/>
      <c r="M636" s="83"/>
      <c r="N636" s="82"/>
      <c r="O636" s="82"/>
    </row>
    <row r="637" spans="11:15" x14ac:dyDescent="0.25">
      <c r="K637" s="82"/>
      <c r="L637" s="83"/>
      <c r="M637" s="83"/>
      <c r="N637" s="82"/>
      <c r="O637" s="82"/>
    </row>
    <row r="638" spans="11:15" x14ac:dyDescent="0.25">
      <c r="K638" s="82"/>
      <c r="L638" s="83"/>
      <c r="M638" s="83"/>
      <c r="N638" s="82"/>
      <c r="O638" s="82"/>
    </row>
    <row r="639" spans="11:15" x14ac:dyDescent="0.25">
      <c r="K639" s="82"/>
      <c r="L639" s="83"/>
      <c r="M639" s="83"/>
      <c r="N639" s="82"/>
      <c r="O639" s="82"/>
    </row>
    <row r="640" spans="11:15" x14ac:dyDescent="0.25">
      <c r="K640" s="82"/>
      <c r="L640" s="83"/>
      <c r="M640" s="83"/>
      <c r="N640" s="82"/>
      <c r="O640" s="82"/>
    </row>
    <row r="641" spans="11:15" x14ac:dyDescent="0.25">
      <c r="K641" s="82"/>
      <c r="L641" s="83"/>
      <c r="M641" s="83"/>
      <c r="N641" s="82"/>
      <c r="O641" s="82"/>
    </row>
    <row r="642" spans="11:15" x14ac:dyDescent="0.25">
      <c r="K642" s="82"/>
      <c r="L642" s="83"/>
      <c r="M642" s="83"/>
      <c r="N642" s="82"/>
      <c r="O642" s="82"/>
    </row>
    <row r="643" spans="11:15" x14ac:dyDescent="0.25">
      <c r="K643" s="82"/>
      <c r="L643" s="83"/>
      <c r="M643" s="83"/>
      <c r="N643" s="82"/>
      <c r="O643" s="82"/>
    </row>
    <row r="644" spans="11:15" x14ac:dyDescent="0.25">
      <c r="K644" s="82"/>
      <c r="L644" s="83"/>
      <c r="M644" s="83"/>
      <c r="N644" s="82"/>
      <c r="O644" s="82"/>
    </row>
    <row r="645" spans="11:15" x14ac:dyDescent="0.25">
      <c r="K645" s="82"/>
      <c r="L645" s="83"/>
      <c r="M645" s="83"/>
      <c r="N645" s="82"/>
      <c r="O645" s="82"/>
    </row>
    <row r="646" spans="11:15" x14ac:dyDescent="0.25">
      <c r="K646" s="82"/>
      <c r="L646" s="83"/>
      <c r="M646" s="83"/>
      <c r="N646" s="82"/>
      <c r="O646" s="82"/>
    </row>
    <row r="647" spans="11:15" x14ac:dyDescent="0.25">
      <c r="K647" s="82"/>
      <c r="L647" s="83"/>
      <c r="M647" s="83"/>
      <c r="N647" s="82"/>
      <c r="O647" s="82"/>
    </row>
    <row r="648" spans="11:15" x14ac:dyDescent="0.25">
      <c r="K648" s="82"/>
      <c r="L648" s="83"/>
      <c r="M648" s="83"/>
      <c r="N648" s="82"/>
      <c r="O648" s="82"/>
    </row>
    <row r="649" spans="11:15" x14ac:dyDescent="0.25">
      <c r="K649" s="82"/>
      <c r="L649" s="83"/>
      <c r="M649" s="83"/>
      <c r="N649" s="82"/>
      <c r="O649" s="82"/>
    </row>
    <row r="650" spans="11:15" x14ac:dyDescent="0.25">
      <c r="K650" s="82"/>
      <c r="L650" s="83"/>
      <c r="M650" s="83"/>
      <c r="N650" s="82"/>
      <c r="O650" s="82"/>
    </row>
    <row r="651" spans="11:15" x14ac:dyDescent="0.25">
      <c r="K651" s="82"/>
      <c r="L651" s="83"/>
      <c r="M651" s="83"/>
      <c r="N651" s="82"/>
      <c r="O651" s="82"/>
    </row>
    <row r="652" spans="11:15" x14ac:dyDescent="0.25">
      <c r="K652" s="82"/>
      <c r="L652" s="83"/>
      <c r="M652" s="83"/>
      <c r="N652" s="82"/>
      <c r="O652" s="82"/>
    </row>
    <row r="653" spans="11:15" x14ac:dyDescent="0.25">
      <c r="K653" s="82"/>
      <c r="L653" s="83"/>
      <c r="M653" s="83"/>
      <c r="N653" s="82"/>
      <c r="O653" s="82"/>
    </row>
    <row r="654" spans="11:15" x14ac:dyDescent="0.25">
      <c r="K654" s="82"/>
      <c r="L654" s="83"/>
      <c r="M654" s="83"/>
      <c r="N654" s="82"/>
      <c r="O654" s="82"/>
    </row>
    <row r="655" spans="11:15" x14ac:dyDescent="0.25">
      <c r="K655" s="82"/>
      <c r="L655" s="83"/>
      <c r="M655" s="83"/>
      <c r="N655" s="82"/>
      <c r="O655" s="82"/>
    </row>
    <row r="656" spans="11:15" x14ac:dyDescent="0.25">
      <c r="K656" s="82"/>
      <c r="L656" s="83"/>
      <c r="M656" s="83"/>
      <c r="N656" s="82"/>
      <c r="O656" s="82"/>
    </row>
    <row r="657" spans="11:15" x14ac:dyDescent="0.25">
      <c r="K657" s="82"/>
      <c r="L657" s="83"/>
      <c r="M657" s="83"/>
      <c r="N657" s="82"/>
      <c r="O657" s="82"/>
    </row>
    <row r="658" spans="11:15" x14ac:dyDescent="0.25">
      <c r="K658" s="82"/>
      <c r="L658" s="83"/>
      <c r="M658" s="83"/>
      <c r="N658" s="82"/>
      <c r="O658" s="82"/>
    </row>
    <row r="659" spans="11:15" x14ac:dyDescent="0.25">
      <c r="K659" s="82"/>
      <c r="L659" s="83"/>
      <c r="M659" s="83"/>
      <c r="N659" s="82"/>
      <c r="O659" s="82"/>
    </row>
    <row r="660" spans="11:15" x14ac:dyDescent="0.25">
      <c r="K660" s="82"/>
      <c r="L660" s="83"/>
      <c r="M660" s="83"/>
      <c r="N660" s="82"/>
      <c r="O660" s="82"/>
    </row>
    <row r="661" spans="11:15" x14ac:dyDescent="0.25">
      <c r="K661" s="82"/>
      <c r="L661" s="83"/>
      <c r="M661" s="83"/>
      <c r="N661" s="82"/>
      <c r="O661" s="82"/>
    </row>
    <row r="662" spans="11:15" x14ac:dyDescent="0.25">
      <c r="K662" s="82"/>
      <c r="L662" s="83"/>
      <c r="M662" s="83"/>
      <c r="N662" s="82"/>
      <c r="O662" s="82"/>
    </row>
    <row r="663" spans="11:15" x14ac:dyDescent="0.25">
      <c r="K663" s="82"/>
      <c r="L663" s="83"/>
      <c r="M663" s="83"/>
      <c r="N663" s="82"/>
      <c r="O663" s="82"/>
    </row>
    <row r="664" spans="11:15" x14ac:dyDescent="0.25">
      <c r="K664" s="82"/>
      <c r="L664" s="83"/>
      <c r="M664" s="83"/>
      <c r="N664" s="82"/>
      <c r="O664" s="82"/>
    </row>
    <row r="665" spans="11:15" x14ac:dyDescent="0.25">
      <c r="K665" s="82"/>
      <c r="L665" s="83"/>
      <c r="M665" s="83"/>
      <c r="N665" s="82"/>
      <c r="O665" s="82"/>
    </row>
    <row r="666" spans="11:15" x14ac:dyDescent="0.25">
      <c r="K666" s="82"/>
      <c r="L666" s="83"/>
      <c r="M666" s="83"/>
      <c r="N666" s="82"/>
      <c r="O666" s="82"/>
    </row>
    <row r="667" spans="11:15" x14ac:dyDescent="0.25">
      <c r="K667" s="82"/>
      <c r="L667" s="83"/>
      <c r="M667" s="83"/>
      <c r="N667" s="82"/>
      <c r="O667" s="82"/>
    </row>
    <row r="668" spans="11:15" x14ac:dyDescent="0.25">
      <c r="K668" s="82"/>
      <c r="L668" s="83"/>
      <c r="M668" s="83"/>
      <c r="N668" s="82"/>
      <c r="O668" s="82"/>
    </row>
    <row r="669" spans="11:15" x14ac:dyDescent="0.25">
      <c r="K669" s="82"/>
      <c r="L669" s="83"/>
      <c r="M669" s="83"/>
      <c r="N669" s="82"/>
      <c r="O669" s="82"/>
    </row>
    <row r="670" spans="11:15" x14ac:dyDescent="0.25">
      <c r="K670" s="82"/>
      <c r="L670" s="83"/>
      <c r="M670" s="83"/>
      <c r="N670" s="82"/>
      <c r="O670" s="82"/>
    </row>
    <row r="671" spans="11:15" x14ac:dyDescent="0.25">
      <c r="K671" s="82"/>
      <c r="L671" s="83"/>
      <c r="M671" s="83"/>
      <c r="N671" s="82"/>
      <c r="O671" s="82"/>
    </row>
    <row r="672" spans="11:15" x14ac:dyDescent="0.25">
      <c r="K672" s="82"/>
      <c r="L672" s="83"/>
      <c r="M672" s="83"/>
      <c r="N672" s="82"/>
      <c r="O672" s="82"/>
    </row>
    <row r="673" spans="11:15" x14ac:dyDescent="0.25">
      <c r="K673" s="82"/>
      <c r="L673" s="83"/>
      <c r="M673" s="83"/>
      <c r="N673" s="82"/>
      <c r="O673" s="82"/>
    </row>
    <row r="674" spans="11:15" x14ac:dyDescent="0.25">
      <c r="K674" s="82"/>
      <c r="L674" s="83"/>
      <c r="M674" s="83"/>
      <c r="N674" s="82"/>
      <c r="O674" s="82"/>
    </row>
    <row r="675" spans="11:15" x14ac:dyDescent="0.25">
      <c r="K675" s="82"/>
      <c r="L675" s="83"/>
      <c r="M675" s="83"/>
      <c r="N675" s="82"/>
      <c r="O675" s="82"/>
    </row>
    <row r="676" spans="11:15" x14ac:dyDescent="0.25">
      <c r="K676" s="82"/>
      <c r="L676" s="83"/>
      <c r="M676" s="83"/>
      <c r="N676" s="82"/>
      <c r="O676" s="82"/>
    </row>
    <row r="677" spans="11:15" x14ac:dyDescent="0.25">
      <c r="K677" s="82"/>
      <c r="L677" s="83"/>
      <c r="M677" s="83"/>
      <c r="N677" s="82"/>
      <c r="O677" s="82"/>
    </row>
    <row r="678" spans="11:15" x14ac:dyDescent="0.25">
      <c r="K678" s="82"/>
      <c r="L678" s="83"/>
      <c r="M678" s="83"/>
      <c r="N678" s="82"/>
      <c r="O678" s="82"/>
    </row>
    <row r="679" spans="11:15" x14ac:dyDescent="0.25">
      <c r="K679" s="82"/>
      <c r="L679" s="83"/>
      <c r="M679" s="83"/>
      <c r="N679" s="82"/>
      <c r="O679" s="82"/>
    </row>
    <row r="680" spans="11:15" x14ac:dyDescent="0.25">
      <c r="K680" s="82"/>
      <c r="L680" s="83"/>
      <c r="M680" s="83"/>
      <c r="N680" s="82"/>
      <c r="O680" s="82"/>
    </row>
    <row r="681" spans="11:15" x14ac:dyDescent="0.25">
      <c r="K681" s="82"/>
      <c r="L681" s="83"/>
      <c r="M681" s="83"/>
      <c r="N681" s="82"/>
      <c r="O681" s="82"/>
    </row>
    <row r="682" spans="11:15" x14ac:dyDescent="0.25">
      <c r="K682" s="82"/>
      <c r="L682" s="83"/>
      <c r="M682" s="83"/>
      <c r="N682" s="82"/>
      <c r="O682" s="82"/>
    </row>
    <row r="683" spans="11:15" x14ac:dyDescent="0.25">
      <c r="K683" s="82"/>
      <c r="L683" s="83"/>
      <c r="M683" s="83"/>
      <c r="N683" s="82"/>
      <c r="O683" s="82"/>
    </row>
    <row r="684" spans="11:15" x14ac:dyDescent="0.25">
      <c r="K684" s="82"/>
      <c r="L684" s="83"/>
      <c r="M684" s="83"/>
      <c r="N684" s="82"/>
      <c r="O684" s="82"/>
    </row>
    <row r="685" spans="11:15" x14ac:dyDescent="0.25">
      <c r="K685" s="82"/>
      <c r="L685" s="83"/>
      <c r="M685" s="83"/>
      <c r="N685" s="82"/>
      <c r="O685" s="82"/>
    </row>
    <row r="686" spans="11:15" x14ac:dyDescent="0.25">
      <c r="K686" s="82"/>
      <c r="L686" s="83"/>
      <c r="M686" s="83"/>
      <c r="N686" s="82"/>
      <c r="O686" s="82"/>
    </row>
    <row r="687" spans="11:15" x14ac:dyDescent="0.25">
      <c r="K687" s="82"/>
      <c r="L687" s="83"/>
      <c r="M687" s="83"/>
      <c r="N687" s="82"/>
      <c r="O687" s="82"/>
    </row>
    <row r="688" spans="11:15" x14ac:dyDescent="0.25">
      <c r="K688" s="82"/>
      <c r="L688" s="83"/>
      <c r="M688" s="83"/>
      <c r="N688" s="82"/>
      <c r="O688" s="82"/>
    </row>
    <row r="689" spans="11:15" x14ac:dyDescent="0.25">
      <c r="K689" s="82"/>
      <c r="L689" s="83"/>
      <c r="M689" s="83"/>
      <c r="N689" s="82"/>
      <c r="O689" s="82"/>
    </row>
    <row r="690" spans="11:15" x14ac:dyDescent="0.25">
      <c r="K690" s="82"/>
      <c r="L690" s="83"/>
      <c r="M690" s="83"/>
      <c r="N690" s="82"/>
      <c r="O690" s="82"/>
    </row>
    <row r="691" spans="11:15" x14ac:dyDescent="0.25">
      <c r="K691" s="82"/>
      <c r="L691" s="83"/>
      <c r="M691" s="83"/>
      <c r="N691" s="82"/>
      <c r="O691" s="82"/>
    </row>
    <row r="692" spans="11:15" x14ac:dyDescent="0.25">
      <c r="K692" s="82"/>
      <c r="L692" s="83"/>
      <c r="M692" s="83"/>
      <c r="N692" s="82"/>
      <c r="O692" s="82"/>
    </row>
    <row r="693" spans="11:15" x14ac:dyDescent="0.25">
      <c r="K693" s="82"/>
      <c r="L693" s="83"/>
      <c r="M693" s="83"/>
      <c r="N693" s="82"/>
      <c r="O693" s="82"/>
    </row>
    <row r="694" spans="11:15" x14ac:dyDescent="0.25">
      <c r="K694" s="82"/>
      <c r="L694" s="83"/>
      <c r="M694" s="83"/>
      <c r="N694" s="82"/>
      <c r="O694" s="82"/>
    </row>
    <row r="695" spans="11:15" x14ac:dyDescent="0.25">
      <c r="K695" s="82"/>
      <c r="L695" s="83"/>
      <c r="M695" s="83"/>
      <c r="N695" s="82"/>
      <c r="O695" s="82"/>
    </row>
    <row r="696" spans="11:15" x14ac:dyDescent="0.25">
      <c r="K696" s="82"/>
      <c r="L696" s="83"/>
      <c r="M696" s="83"/>
      <c r="N696" s="82"/>
      <c r="O696" s="82"/>
    </row>
    <row r="697" spans="11:15" x14ac:dyDescent="0.25">
      <c r="K697" s="82"/>
      <c r="L697" s="83"/>
      <c r="M697" s="83"/>
      <c r="N697" s="82"/>
      <c r="O697" s="82"/>
    </row>
    <row r="698" spans="11:15" x14ac:dyDescent="0.25">
      <c r="K698" s="82"/>
      <c r="L698" s="83"/>
      <c r="M698" s="83"/>
      <c r="N698" s="82"/>
      <c r="O698" s="82"/>
    </row>
    <row r="699" spans="11:15" x14ac:dyDescent="0.25">
      <c r="K699" s="82"/>
      <c r="L699" s="83"/>
      <c r="M699" s="83"/>
      <c r="N699" s="82"/>
      <c r="O699" s="82"/>
    </row>
    <row r="700" spans="11:15" x14ac:dyDescent="0.25">
      <c r="K700" s="82"/>
      <c r="L700" s="83"/>
      <c r="M700" s="83"/>
      <c r="N700" s="82"/>
      <c r="O700" s="82"/>
    </row>
    <row r="701" spans="11:15" x14ac:dyDescent="0.25">
      <c r="K701" s="82"/>
      <c r="L701" s="83"/>
      <c r="M701" s="83"/>
      <c r="N701" s="82"/>
      <c r="O701" s="82"/>
    </row>
    <row r="702" spans="11:15" x14ac:dyDescent="0.25">
      <c r="K702" s="82"/>
      <c r="L702" s="83"/>
      <c r="M702" s="83"/>
      <c r="N702" s="82"/>
      <c r="O702" s="82"/>
    </row>
    <row r="703" spans="11:15" x14ac:dyDescent="0.25">
      <c r="K703" s="82"/>
      <c r="L703" s="83"/>
      <c r="M703" s="83"/>
      <c r="N703" s="82"/>
      <c r="O703" s="82"/>
    </row>
    <row r="704" spans="11:15" x14ac:dyDescent="0.25">
      <c r="K704" s="82"/>
      <c r="L704" s="83"/>
      <c r="M704" s="83"/>
      <c r="N704" s="82"/>
      <c r="O704" s="82"/>
    </row>
    <row r="705" spans="11:15" x14ac:dyDescent="0.25">
      <c r="K705" s="82"/>
      <c r="L705" s="83"/>
      <c r="M705" s="83"/>
      <c r="N705" s="82"/>
      <c r="O705" s="82"/>
    </row>
    <row r="706" spans="11:15" x14ac:dyDescent="0.25">
      <c r="K706" s="82"/>
      <c r="L706" s="83"/>
      <c r="M706" s="83"/>
      <c r="N706" s="82"/>
      <c r="O706" s="82"/>
    </row>
    <row r="707" spans="11:15" x14ac:dyDescent="0.25">
      <c r="K707" s="82"/>
      <c r="L707" s="83"/>
      <c r="M707" s="83"/>
      <c r="N707" s="82"/>
      <c r="O707" s="82"/>
    </row>
    <row r="708" spans="11:15" x14ac:dyDescent="0.25">
      <c r="K708" s="82"/>
      <c r="L708" s="83"/>
      <c r="M708" s="83"/>
      <c r="N708" s="82"/>
      <c r="O708" s="82"/>
    </row>
    <row r="709" spans="11:15" x14ac:dyDescent="0.25">
      <c r="K709" s="82"/>
      <c r="L709" s="83"/>
      <c r="M709" s="83"/>
      <c r="N709" s="82"/>
      <c r="O709" s="82"/>
    </row>
    <row r="710" spans="11:15" x14ac:dyDescent="0.25">
      <c r="K710" s="82"/>
      <c r="L710" s="83"/>
      <c r="M710" s="83"/>
      <c r="N710" s="82"/>
      <c r="O710" s="82"/>
    </row>
    <row r="711" spans="11:15" x14ac:dyDescent="0.25">
      <c r="K711" s="82"/>
      <c r="L711" s="83"/>
      <c r="M711" s="83"/>
      <c r="N711" s="82"/>
      <c r="O711" s="82"/>
    </row>
    <row r="712" spans="11:15" x14ac:dyDescent="0.25">
      <c r="K712" s="82"/>
      <c r="L712" s="83"/>
      <c r="M712" s="83"/>
      <c r="N712" s="82"/>
      <c r="O712" s="82"/>
    </row>
    <row r="713" spans="11:15" x14ac:dyDescent="0.25">
      <c r="K713" s="82"/>
      <c r="L713" s="83"/>
      <c r="M713" s="83"/>
      <c r="N713" s="82"/>
      <c r="O713" s="82"/>
    </row>
    <row r="714" spans="11:15" x14ac:dyDescent="0.25">
      <c r="K714" s="82"/>
      <c r="L714" s="83"/>
      <c r="M714" s="83"/>
      <c r="N714" s="82"/>
      <c r="O714" s="82"/>
    </row>
    <row r="715" spans="11:15" x14ac:dyDescent="0.25">
      <c r="K715" s="82"/>
      <c r="L715" s="83"/>
      <c r="M715" s="83"/>
      <c r="N715" s="82"/>
      <c r="O715" s="82"/>
    </row>
    <row r="716" spans="11:15" x14ac:dyDescent="0.25">
      <c r="K716" s="82"/>
      <c r="L716" s="83"/>
      <c r="M716" s="83"/>
      <c r="N716" s="82"/>
      <c r="O716" s="82"/>
    </row>
    <row r="717" spans="11:15" x14ac:dyDescent="0.25">
      <c r="K717" s="82"/>
      <c r="L717" s="83"/>
      <c r="M717" s="83"/>
      <c r="N717" s="82"/>
      <c r="O717" s="82"/>
    </row>
    <row r="718" spans="11:15" x14ac:dyDescent="0.25">
      <c r="K718" s="82"/>
      <c r="L718" s="83"/>
      <c r="M718" s="83"/>
      <c r="N718" s="82"/>
      <c r="O718" s="82"/>
    </row>
    <row r="719" spans="11:15" x14ac:dyDescent="0.25">
      <c r="K719" s="82"/>
      <c r="L719" s="83"/>
      <c r="M719" s="83"/>
      <c r="N719" s="82"/>
      <c r="O719" s="82"/>
    </row>
    <row r="720" spans="11:15" x14ac:dyDescent="0.25">
      <c r="K720" s="82"/>
      <c r="L720" s="83"/>
      <c r="M720" s="83"/>
      <c r="N720" s="82"/>
      <c r="O720" s="82"/>
    </row>
    <row r="721" spans="11:15" x14ac:dyDescent="0.25">
      <c r="K721" s="82"/>
      <c r="L721" s="83"/>
      <c r="M721" s="83"/>
      <c r="N721" s="82"/>
      <c r="O721" s="82"/>
    </row>
    <row r="722" spans="11:15" x14ac:dyDescent="0.25">
      <c r="K722" s="82"/>
      <c r="L722" s="83"/>
      <c r="M722" s="83"/>
      <c r="N722" s="82"/>
      <c r="O722" s="82"/>
    </row>
    <row r="723" spans="11:15" x14ac:dyDescent="0.25">
      <c r="K723" s="82"/>
      <c r="L723" s="83"/>
      <c r="M723" s="83"/>
      <c r="N723" s="82"/>
      <c r="O723" s="82"/>
    </row>
    <row r="724" spans="11:15" x14ac:dyDescent="0.25">
      <c r="K724" s="82"/>
      <c r="L724" s="83"/>
      <c r="M724" s="83"/>
      <c r="N724" s="82"/>
      <c r="O724" s="82"/>
    </row>
    <row r="725" spans="11:15" x14ac:dyDescent="0.25">
      <c r="K725" s="82"/>
      <c r="L725" s="83"/>
      <c r="M725" s="83"/>
      <c r="N725" s="82"/>
      <c r="O725" s="82"/>
    </row>
    <row r="726" spans="11:15" x14ac:dyDescent="0.25">
      <c r="K726" s="82"/>
      <c r="L726" s="83"/>
      <c r="M726" s="83"/>
      <c r="N726" s="82"/>
      <c r="O726" s="82"/>
    </row>
    <row r="727" spans="11:15" x14ac:dyDescent="0.25">
      <c r="K727" s="82"/>
      <c r="L727" s="83"/>
      <c r="M727" s="83"/>
      <c r="N727" s="82"/>
      <c r="O727" s="82"/>
    </row>
    <row r="728" spans="11:15" x14ac:dyDescent="0.25">
      <c r="K728" s="82"/>
      <c r="L728" s="83"/>
      <c r="M728" s="83"/>
      <c r="N728" s="82"/>
      <c r="O728" s="82"/>
    </row>
    <row r="729" spans="11:15" x14ac:dyDescent="0.25">
      <c r="K729" s="82"/>
      <c r="L729" s="83"/>
      <c r="M729" s="83"/>
      <c r="N729" s="82"/>
      <c r="O729" s="82"/>
    </row>
    <row r="730" spans="11:15" x14ac:dyDescent="0.25">
      <c r="K730" s="82"/>
      <c r="L730" s="83"/>
      <c r="M730" s="83"/>
      <c r="N730" s="82"/>
      <c r="O730" s="82"/>
    </row>
    <row r="731" spans="11:15" x14ac:dyDescent="0.25">
      <c r="K731" s="82"/>
      <c r="L731" s="83"/>
      <c r="M731" s="83"/>
      <c r="N731" s="82"/>
      <c r="O731" s="82"/>
    </row>
    <row r="732" spans="11:15" x14ac:dyDescent="0.25">
      <c r="K732" s="82"/>
      <c r="L732" s="83"/>
      <c r="M732" s="83"/>
      <c r="N732" s="82"/>
      <c r="O732" s="82"/>
    </row>
    <row r="733" spans="11:15" x14ac:dyDescent="0.25">
      <c r="K733" s="82"/>
      <c r="L733" s="83"/>
      <c r="M733" s="83"/>
      <c r="N733" s="82"/>
      <c r="O733" s="82"/>
    </row>
    <row r="734" spans="11:15" x14ac:dyDescent="0.25">
      <c r="K734" s="82"/>
      <c r="L734" s="83"/>
      <c r="M734" s="83"/>
      <c r="N734" s="82"/>
      <c r="O734" s="82"/>
    </row>
    <row r="735" spans="11:15" x14ac:dyDescent="0.25">
      <c r="K735" s="82"/>
      <c r="L735" s="83"/>
      <c r="M735" s="83"/>
      <c r="N735" s="82"/>
      <c r="O735" s="82"/>
    </row>
    <row r="736" spans="11:15" x14ac:dyDescent="0.25">
      <c r="K736" s="82"/>
      <c r="L736" s="83"/>
      <c r="M736" s="83"/>
      <c r="N736" s="82"/>
      <c r="O736" s="82"/>
    </row>
    <row r="737" spans="11:15" x14ac:dyDescent="0.25">
      <c r="K737" s="82"/>
      <c r="L737" s="83"/>
      <c r="M737" s="83"/>
      <c r="N737" s="82"/>
      <c r="O737" s="82"/>
    </row>
    <row r="738" spans="11:15" x14ac:dyDescent="0.25">
      <c r="K738" s="82"/>
      <c r="L738" s="83"/>
      <c r="M738" s="83"/>
      <c r="N738" s="82"/>
      <c r="O738" s="82"/>
    </row>
    <row r="739" spans="11:15" x14ac:dyDescent="0.25">
      <c r="K739" s="82"/>
      <c r="L739" s="83"/>
      <c r="M739" s="83"/>
      <c r="N739" s="82"/>
      <c r="O739" s="82"/>
    </row>
    <row r="740" spans="11:15" x14ac:dyDescent="0.25">
      <c r="K740" s="82"/>
      <c r="L740" s="83"/>
      <c r="M740" s="83"/>
      <c r="N740" s="82"/>
      <c r="O740" s="82"/>
    </row>
    <row r="741" spans="11:15" x14ac:dyDescent="0.25">
      <c r="K741" s="82"/>
      <c r="L741" s="83"/>
      <c r="M741" s="83"/>
      <c r="N741" s="82"/>
      <c r="O741" s="82"/>
    </row>
    <row r="742" spans="11:15" x14ac:dyDescent="0.25">
      <c r="K742" s="82"/>
      <c r="L742" s="83"/>
      <c r="M742" s="83"/>
      <c r="N742" s="82"/>
      <c r="O742" s="82"/>
    </row>
    <row r="743" spans="11:15" x14ac:dyDescent="0.25">
      <c r="K743" s="82"/>
      <c r="L743" s="83"/>
      <c r="M743" s="83"/>
      <c r="N743" s="82"/>
      <c r="O743" s="82"/>
    </row>
    <row r="744" spans="11:15" x14ac:dyDescent="0.25">
      <c r="K744" s="82"/>
      <c r="L744" s="83"/>
      <c r="M744" s="83"/>
      <c r="N744" s="82"/>
      <c r="O744" s="82"/>
    </row>
    <row r="745" spans="11:15" x14ac:dyDescent="0.25">
      <c r="K745" s="82"/>
      <c r="L745" s="83"/>
      <c r="M745" s="83"/>
      <c r="N745" s="82"/>
      <c r="O745" s="82"/>
    </row>
    <row r="746" spans="11:15" x14ac:dyDescent="0.25">
      <c r="K746" s="82"/>
      <c r="L746" s="83"/>
      <c r="M746" s="83"/>
      <c r="N746" s="82"/>
      <c r="O746" s="82"/>
    </row>
    <row r="747" spans="11:15" x14ac:dyDescent="0.25">
      <c r="K747" s="82"/>
      <c r="L747" s="83"/>
      <c r="M747" s="83"/>
      <c r="N747" s="82"/>
      <c r="O747" s="82"/>
    </row>
    <row r="748" spans="11:15" x14ac:dyDescent="0.25">
      <c r="K748" s="82"/>
      <c r="L748" s="83"/>
      <c r="M748" s="83"/>
      <c r="N748" s="82"/>
      <c r="O748" s="82"/>
    </row>
    <row r="749" spans="11:15" x14ac:dyDescent="0.25">
      <c r="K749" s="82"/>
      <c r="L749" s="83"/>
      <c r="M749" s="83"/>
      <c r="N749" s="82"/>
      <c r="O749" s="82"/>
    </row>
    <row r="750" spans="11:15" x14ac:dyDescent="0.25">
      <c r="K750" s="82"/>
      <c r="L750" s="83"/>
      <c r="M750" s="83"/>
      <c r="N750" s="82"/>
      <c r="O750" s="82"/>
    </row>
    <row r="751" spans="11:15" x14ac:dyDescent="0.25">
      <c r="K751" s="82"/>
      <c r="L751" s="83"/>
      <c r="M751" s="83"/>
      <c r="N751" s="82"/>
      <c r="O751" s="82"/>
    </row>
    <row r="752" spans="11:15" x14ac:dyDescent="0.25">
      <c r="K752" s="82"/>
      <c r="L752" s="83"/>
      <c r="M752" s="83"/>
      <c r="N752" s="82"/>
      <c r="O752" s="82"/>
    </row>
    <row r="753" spans="11:15" x14ac:dyDescent="0.25">
      <c r="K753" s="82"/>
      <c r="L753" s="83"/>
      <c r="M753" s="83"/>
      <c r="N753" s="82"/>
      <c r="O753" s="82"/>
    </row>
    <row r="754" spans="11:15" x14ac:dyDescent="0.25">
      <c r="K754" s="82"/>
      <c r="L754" s="83"/>
      <c r="M754" s="83"/>
      <c r="N754" s="82"/>
      <c r="O754" s="82"/>
    </row>
    <row r="755" spans="11:15" x14ac:dyDescent="0.25">
      <c r="K755" s="82"/>
      <c r="L755" s="83"/>
      <c r="M755" s="83"/>
      <c r="N755" s="82"/>
      <c r="O755" s="82"/>
    </row>
    <row r="756" spans="11:15" x14ac:dyDescent="0.25">
      <c r="K756" s="82"/>
      <c r="L756" s="83"/>
      <c r="M756" s="83"/>
      <c r="N756" s="82"/>
      <c r="O756" s="82"/>
    </row>
    <row r="757" spans="11:15" x14ac:dyDescent="0.25">
      <c r="K757" s="82"/>
      <c r="L757" s="83"/>
      <c r="M757" s="83"/>
      <c r="N757" s="82"/>
      <c r="O757" s="82"/>
    </row>
    <row r="758" spans="11:15" x14ac:dyDescent="0.25">
      <c r="K758" s="82"/>
      <c r="L758" s="83"/>
      <c r="M758" s="83"/>
      <c r="N758" s="82"/>
      <c r="O758" s="82"/>
    </row>
    <row r="759" spans="11:15" x14ac:dyDescent="0.25">
      <c r="K759" s="82"/>
      <c r="L759" s="83"/>
      <c r="M759" s="83"/>
      <c r="N759" s="82"/>
      <c r="O759" s="82"/>
    </row>
    <row r="760" spans="11:15" x14ac:dyDescent="0.25">
      <c r="K760" s="82"/>
      <c r="L760" s="83"/>
      <c r="M760" s="83"/>
      <c r="N760" s="82"/>
      <c r="O760" s="82"/>
    </row>
    <row r="761" spans="11:15" x14ac:dyDescent="0.25">
      <c r="K761" s="82"/>
      <c r="L761" s="83"/>
      <c r="M761" s="83"/>
      <c r="N761" s="82"/>
      <c r="O761" s="82"/>
    </row>
    <row r="762" spans="11:15" x14ac:dyDescent="0.25">
      <c r="K762" s="82"/>
      <c r="L762" s="83"/>
      <c r="M762" s="83"/>
      <c r="N762" s="82"/>
      <c r="O762" s="82"/>
    </row>
    <row r="763" spans="11:15" x14ac:dyDescent="0.25">
      <c r="K763" s="82"/>
      <c r="L763" s="83"/>
      <c r="M763" s="83"/>
      <c r="N763" s="82"/>
      <c r="O763" s="82"/>
    </row>
    <row r="764" spans="11:15" x14ac:dyDescent="0.25">
      <c r="K764" s="82"/>
      <c r="L764" s="83"/>
      <c r="M764" s="83"/>
      <c r="N764" s="82"/>
      <c r="O764" s="82"/>
    </row>
    <row r="765" spans="11:15" x14ac:dyDescent="0.25">
      <c r="K765" s="82"/>
      <c r="L765" s="83"/>
      <c r="M765" s="83"/>
      <c r="N765" s="82"/>
      <c r="O765" s="82"/>
    </row>
    <row r="766" spans="11:15" x14ac:dyDescent="0.25">
      <c r="K766" s="82"/>
      <c r="L766" s="83"/>
      <c r="M766" s="83"/>
      <c r="N766" s="82"/>
      <c r="O766" s="82"/>
    </row>
    <row r="767" spans="11:15" x14ac:dyDescent="0.25">
      <c r="K767" s="82"/>
      <c r="L767" s="83"/>
      <c r="M767" s="83"/>
      <c r="N767" s="82"/>
      <c r="O767" s="82"/>
    </row>
    <row r="768" spans="11:15" x14ac:dyDescent="0.25">
      <c r="K768" s="82"/>
      <c r="L768" s="83"/>
      <c r="M768" s="83"/>
      <c r="N768" s="82"/>
      <c r="O768" s="82"/>
    </row>
    <row r="769" spans="11:15" x14ac:dyDescent="0.25">
      <c r="K769" s="82"/>
      <c r="L769" s="83"/>
      <c r="M769" s="83"/>
      <c r="N769" s="82"/>
      <c r="O769" s="82"/>
    </row>
    <row r="770" spans="11:15" x14ac:dyDescent="0.25">
      <c r="K770" s="82"/>
      <c r="L770" s="83"/>
      <c r="M770" s="83"/>
      <c r="N770" s="82"/>
      <c r="O770" s="82"/>
    </row>
    <row r="771" spans="11:15" x14ac:dyDescent="0.25">
      <c r="K771" s="82"/>
      <c r="L771" s="83"/>
      <c r="M771" s="83"/>
      <c r="N771" s="82"/>
      <c r="O771" s="82"/>
    </row>
    <row r="772" spans="11:15" x14ac:dyDescent="0.25">
      <c r="K772" s="82"/>
      <c r="L772" s="83"/>
      <c r="M772" s="83"/>
      <c r="N772" s="82"/>
      <c r="O772" s="82"/>
    </row>
    <row r="773" spans="11:15" x14ac:dyDescent="0.25">
      <c r="K773" s="82"/>
      <c r="L773" s="83"/>
      <c r="M773" s="83"/>
      <c r="N773" s="82"/>
      <c r="O773" s="82"/>
    </row>
    <row r="774" spans="11:15" x14ac:dyDescent="0.25">
      <c r="K774" s="82"/>
      <c r="L774" s="83"/>
      <c r="M774" s="83"/>
      <c r="N774" s="82"/>
      <c r="O774" s="82"/>
    </row>
    <row r="775" spans="11:15" x14ac:dyDescent="0.25">
      <c r="K775" s="82"/>
      <c r="L775" s="83"/>
      <c r="M775" s="83"/>
      <c r="N775" s="82"/>
      <c r="O775" s="82"/>
    </row>
    <row r="776" spans="11:15" x14ac:dyDescent="0.25">
      <c r="K776" s="82"/>
      <c r="L776" s="83"/>
      <c r="M776" s="83"/>
      <c r="N776" s="82"/>
      <c r="O776" s="82"/>
    </row>
    <row r="777" spans="11:15" x14ac:dyDescent="0.25">
      <c r="K777" s="82"/>
      <c r="L777" s="83"/>
      <c r="M777" s="83"/>
      <c r="N777" s="82"/>
      <c r="O777" s="82"/>
    </row>
    <row r="778" spans="11:15" x14ac:dyDescent="0.25">
      <c r="K778" s="82"/>
      <c r="L778" s="83"/>
      <c r="M778" s="83"/>
      <c r="N778" s="82"/>
      <c r="O778" s="82"/>
    </row>
    <row r="779" spans="11:15" x14ac:dyDescent="0.25">
      <c r="K779" s="82"/>
      <c r="L779" s="83"/>
      <c r="M779" s="83"/>
      <c r="N779" s="82"/>
      <c r="O779" s="82"/>
    </row>
    <row r="780" spans="11:15" x14ac:dyDescent="0.25">
      <c r="K780" s="82"/>
      <c r="L780" s="83"/>
      <c r="M780" s="83"/>
      <c r="N780" s="82"/>
      <c r="O780" s="82"/>
    </row>
    <row r="781" spans="11:15" x14ac:dyDescent="0.25">
      <c r="K781" s="82"/>
      <c r="L781" s="83"/>
      <c r="M781" s="83"/>
      <c r="N781" s="82"/>
      <c r="O781" s="82"/>
    </row>
    <row r="782" spans="11:15" x14ac:dyDescent="0.25">
      <c r="K782" s="82"/>
      <c r="L782" s="83"/>
      <c r="M782" s="83"/>
      <c r="N782" s="82"/>
      <c r="O782" s="82"/>
    </row>
    <row r="783" spans="11:15" x14ac:dyDescent="0.25">
      <c r="K783" s="82"/>
      <c r="L783" s="83"/>
      <c r="M783" s="83"/>
      <c r="N783" s="82"/>
      <c r="O783" s="82"/>
    </row>
    <row r="784" spans="11:15" x14ac:dyDescent="0.25">
      <c r="K784" s="82"/>
      <c r="L784" s="83"/>
      <c r="M784" s="83"/>
      <c r="N784" s="82"/>
      <c r="O784" s="82"/>
    </row>
    <row r="785" spans="11:15" x14ac:dyDescent="0.25">
      <c r="K785" s="82"/>
      <c r="L785" s="83"/>
      <c r="M785" s="83"/>
      <c r="N785" s="82"/>
      <c r="O785" s="82"/>
    </row>
    <row r="786" spans="11:15" x14ac:dyDescent="0.25">
      <c r="K786" s="82"/>
      <c r="L786" s="83"/>
      <c r="M786" s="83"/>
      <c r="N786" s="82"/>
      <c r="O786" s="82"/>
    </row>
    <row r="787" spans="11:15" x14ac:dyDescent="0.25">
      <c r="K787" s="82"/>
      <c r="L787" s="83"/>
      <c r="M787" s="83"/>
      <c r="N787" s="82"/>
      <c r="O787" s="82"/>
    </row>
    <row r="788" spans="11:15" x14ac:dyDescent="0.25">
      <c r="K788" s="82"/>
      <c r="L788" s="83"/>
      <c r="M788" s="83"/>
      <c r="N788" s="82"/>
      <c r="O788" s="82"/>
    </row>
    <row r="789" spans="11:15" x14ac:dyDescent="0.25">
      <c r="K789" s="82"/>
      <c r="L789" s="83"/>
      <c r="M789" s="83"/>
      <c r="N789" s="82"/>
      <c r="O789" s="82"/>
    </row>
    <row r="790" spans="11:15" x14ac:dyDescent="0.25">
      <c r="K790" s="82"/>
      <c r="L790" s="83"/>
      <c r="M790" s="83"/>
      <c r="N790" s="82"/>
      <c r="O790" s="82"/>
    </row>
    <row r="791" spans="11:15" x14ac:dyDescent="0.25">
      <c r="K791" s="82"/>
      <c r="L791" s="83"/>
      <c r="M791" s="83"/>
      <c r="N791" s="82"/>
      <c r="O791" s="82"/>
    </row>
    <row r="792" spans="11:15" x14ac:dyDescent="0.25">
      <c r="K792" s="82"/>
      <c r="L792" s="83"/>
      <c r="M792" s="83"/>
      <c r="N792" s="82"/>
      <c r="O792" s="82"/>
    </row>
    <row r="793" spans="11:15" x14ac:dyDescent="0.25">
      <c r="K793" s="82"/>
      <c r="L793" s="83"/>
      <c r="M793" s="83"/>
      <c r="N793" s="82"/>
      <c r="O793" s="82"/>
    </row>
    <row r="794" spans="11:15" x14ac:dyDescent="0.25">
      <c r="K794" s="82"/>
      <c r="L794" s="83"/>
      <c r="M794" s="83"/>
      <c r="N794" s="82"/>
      <c r="O794" s="82"/>
    </row>
    <row r="795" spans="11:15" x14ac:dyDescent="0.25">
      <c r="K795" s="82"/>
      <c r="L795" s="83"/>
      <c r="M795" s="83"/>
      <c r="N795" s="82"/>
      <c r="O795" s="82"/>
    </row>
    <row r="796" spans="11:15" x14ac:dyDescent="0.25">
      <c r="K796" s="82"/>
      <c r="L796" s="83"/>
      <c r="M796" s="83"/>
      <c r="N796" s="82"/>
      <c r="O796" s="82"/>
    </row>
    <row r="797" spans="11:15" x14ac:dyDescent="0.25">
      <c r="K797" s="82"/>
      <c r="L797" s="83"/>
      <c r="M797" s="83"/>
      <c r="N797" s="82"/>
      <c r="O797" s="82"/>
    </row>
    <row r="798" spans="11:15" x14ac:dyDescent="0.25">
      <c r="K798" s="82"/>
      <c r="L798" s="83"/>
      <c r="M798" s="83"/>
      <c r="N798" s="82"/>
      <c r="O798" s="82"/>
    </row>
    <row r="799" spans="11:15" x14ac:dyDescent="0.25">
      <c r="K799" s="82"/>
      <c r="L799" s="83"/>
      <c r="M799" s="83"/>
      <c r="N799" s="82"/>
      <c r="O799" s="82"/>
    </row>
    <row r="800" spans="11:15" x14ac:dyDescent="0.25">
      <c r="K800" s="82"/>
      <c r="L800" s="83"/>
      <c r="M800" s="83"/>
      <c r="N800" s="82"/>
      <c r="O800" s="82"/>
    </row>
    <row r="801" spans="11:15" x14ac:dyDescent="0.25">
      <c r="K801" s="82"/>
      <c r="L801" s="83"/>
      <c r="M801" s="83"/>
      <c r="N801" s="82"/>
      <c r="O801" s="82"/>
    </row>
    <row r="802" spans="11:15" x14ac:dyDescent="0.25">
      <c r="K802" s="82"/>
      <c r="L802" s="83"/>
      <c r="M802" s="83"/>
      <c r="N802" s="82"/>
      <c r="O802" s="82"/>
    </row>
    <row r="803" spans="11:15" x14ac:dyDescent="0.25">
      <c r="K803" s="82"/>
      <c r="L803" s="83"/>
      <c r="M803" s="83"/>
      <c r="N803" s="82"/>
      <c r="O803" s="82"/>
    </row>
    <row r="804" spans="11:15" x14ac:dyDescent="0.25">
      <c r="K804" s="82"/>
      <c r="L804" s="83"/>
      <c r="M804" s="83"/>
      <c r="N804" s="82"/>
      <c r="O804" s="82"/>
    </row>
    <row r="805" spans="11:15" x14ac:dyDescent="0.25">
      <c r="K805" s="82"/>
      <c r="L805" s="83"/>
      <c r="M805" s="83"/>
      <c r="N805" s="82"/>
      <c r="O805" s="82"/>
    </row>
    <row r="806" spans="11:15" x14ac:dyDescent="0.25">
      <c r="K806" s="82"/>
      <c r="L806" s="83"/>
      <c r="M806" s="83"/>
      <c r="N806" s="82"/>
      <c r="O806" s="82"/>
    </row>
    <row r="807" spans="11:15" x14ac:dyDescent="0.25">
      <c r="K807" s="82"/>
      <c r="L807" s="83"/>
      <c r="M807" s="83"/>
      <c r="N807" s="82"/>
      <c r="O807" s="82"/>
    </row>
    <row r="808" spans="11:15" x14ac:dyDescent="0.25">
      <c r="K808" s="82"/>
      <c r="L808" s="83"/>
      <c r="M808" s="83"/>
      <c r="N808" s="82"/>
      <c r="O808" s="82"/>
    </row>
    <row r="809" spans="11:15" x14ac:dyDescent="0.25">
      <c r="K809" s="82"/>
      <c r="L809" s="83"/>
      <c r="M809" s="83"/>
      <c r="N809" s="82"/>
      <c r="O809" s="82"/>
    </row>
    <row r="810" spans="11:15" x14ac:dyDescent="0.25">
      <c r="K810" s="82"/>
      <c r="L810" s="83"/>
      <c r="M810" s="83"/>
      <c r="N810" s="82"/>
      <c r="O810" s="82"/>
    </row>
    <row r="811" spans="11:15" x14ac:dyDescent="0.25">
      <c r="K811" s="82"/>
      <c r="L811" s="83"/>
      <c r="M811" s="83"/>
      <c r="N811" s="82"/>
      <c r="O811" s="82"/>
    </row>
    <row r="812" spans="11:15" x14ac:dyDescent="0.25">
      <c r="K812" s="82"/>
      <c r="L812" s="83"/>
      <c r="M812" s="83"/>
      <c r="N812" s="82"/>
      <c r="O812" s="82"/>
    </row>
    <row r="813" spans="11:15" x14ac:dyDescent="0.25">
      <c r="K813" s="82"/>
      <c r="L813" s="83"/>
      <c r="M813" s="83"/>
      <c r="N813" s="82"/>
      <c r="O813" s="82"/>
    </row>
    <row r="814" spans="11:15" x14ac:dyDescent="0.25">
      <c r="K814" s="82"/>
      <c r="L814" s="83"/>
      <c r="M814" s="83"/>
      <c r="N814" s="82"/>
      <c r="O814" s="82"/>
    </row>
    <row r="815" spans="11:15" x14ac:dyDescent="0.25">
      <c r="K815" s="82"/>
      <c r="L815" s="83"/>
      <c r="M815" s="83"/>
      <c r="N815" s="82"/>
      <c r="O815" s="82"/>
    </row>
    <row r="816" spans="11:15" x14ac:dyDescent="0.25">
      <c r="K816" s="82"/>
      <c r="L816" s="83"/>
      <c r="M816" s="83"/>
      <c r="N816" s="82"/>
      <c r="O816" s="82"/>
    </row>
    <row r="817" spans="11:15" x14ac:dyDescent="0.25">
      <c r="K817" s="82"/>
      <c r="L817" s="83"/>
      <c r="M817" s="83"/>
      <c r="N817" s="82"/>
      <c r="O817" s="82"/>
    </row>
    <row r="818" spans="11:15" x14ac:dyDescent="0.25">
      <c r="K818" s="82"/>
      <c r="L818" s="83"/>
      <c r="M818" s="83"/>
      <c r="N818" s="82"/>
      <c r="O818" s="82"/>
    </row>
    <row r="819" spans="11:15" x14ac:dyDescent="0.25">
      <c r="K819" s="82"/>
      <c r="L819" s="83"/>
      <c r="M819" s="83"/>
      <c r="N819" s="82"/>
      <c r="O819" s="82"/>
    </row>
    <row r="820" spans="11:15" x14ac:dyDescent="0.25">
      <c r="K820" s="82"/>
      <c r="L820" s="83"/>
      <c r="M820" s="83"/>
      <c r="N820" s="82"/>
      <c r="O820" s="82"/>
    </row>
    <row r="821" spans="11:15" x14ac:dyDescent="0.25">
      <c r="K821" s="82"/>
      <c r="L821" s="83"/>
      <c r="M821" s="83"/>
      <c r="N821" s="82"/>
      <c r="O821" s="82"/>
    </row>
    <row r="822" spans="11:15" x14ac:dyDescent="0.25">
      <c r="K822" s="82"/>
      <c r="L822" s="83"/>
      <c r="M822" s="83"/>
      <c r="N822" s="82"/>
      <c r="O822" s="82"/>
    </row>
    <row r="823" spans="11:15" x14ac:dyDescent="0.25">
      <c r="K823" s="82"/>
      <c r="L823" s="83"/>
      <c r="M823" s="83"/>
      <c r="N823" s="82"/>
      <c r="O823" s="82"/>
    </row>
    <row r="824" spans="11:15" x14ac:dyDescent="0.25">
      <c r="K824" s="82"/>
      <c r="L824" s="83"/>
      <c r="M824" s="83"/>
      <c r="N824" s="82"/>
      <c r="O824" s="82"/>
    </row>
    <row r="825" spans="11:15" x14ac:dyDescent="0.25">
      <c r="K825" s="82"/>
      <c r="L825" s="83"/>
      <c r="M825" s="83"/>
      <c r="N825" s="82"/>
      <c r="O825" s="82"/>
    </row>
    <row r="826" spans="11:15" x14ac:dyDescent="0.25">
      <c r="K826" s="82"/>
      <c r="L826" s="83"/>
      <c r="M826" s="83"/>
      <c r="N826" s="82"/>
      <c r="O826" s="82"/>
    </row>
    <row r="827" spans="11:15" x14ac:dyDescent="0.25">
      <c r="K827" s="82"/>
      <c r="L827" s="83"/>
      <c r="M827" s="83"/>
      <c r="N827" s="82"/>
      <c r="O827" s="82"/>
    </row>
    <row r="828" spans="11:15" x14ac:dyDescent="0.25">
      <c r="K828" s="82"/>
      <c r="L828" s="83"/>
      <c r="M828" s="83"/>
      <c r="N828" s="82"/>
      <c r="O828" s="82"/>
    </row>
    <row r="829" spans="11:15" x14ac:dyDescent="0.25">
      <c r="K829" s="82"/>
      <c r="L829" s="83"/>
      <c r="M829" s="83"/>
      <c r="N829" s="82"/>
      <c r="O829" s="82"/>
    </row>
    <row r="830" spans="11:15" x14ac:dyDescent="0.25">
      <c r="K830" s="82"/>
      <c r="L830" s="83"/>
      <c r="M830" s="83"/>
      <c r="N830" s="82"/>
      <c r="O830" s="82"/>
    </row>
    <row r="831" spans="11:15" x14ac:dyDescent="0.25">
      <c r="K831" s="82"/>
      <c r="L831" s="83"/>
      <c r="M831" s="83"/>
      <c r="N831" s="82"/>
      <c r="O831" s="82"/>
    </row>
    <row r="832" spans="11:15" x14ac:dyDescent="0.25">
      <c r="K832" s="82"/>
      <c r="L832" s="83"/>
      <c r="M832" s="83"/>
      <c r="N832" s="82"/>
      <c r="O832" s="82"/>
    </row>
    <row r="833" spans="11:15" x14ac:dyDescent="0.25">
      <c r="K833" s="82"/>
      <c r="L833" s="83"/>
      <c r="M833" s="83"/>
      <c r="N833" s="82"/>
      <c r="O833" s="82"/>
    </row>
    <row r="834" spans="11:15" x14ac:dyDescent="0.25">
      <c r="K834" s="82"/>
      <c r="L834" s="83"/>
      <c r="M834" s="83"/>
      <c r="N834" s="82"/>
      <c r="O834" s="82"/>
    </row>
    <row r="835" spans="11:15" x14ac:dyDescent="0.25">
      <c r="K835" s="82"/>
      <c r="L835" s="83"/>
      <c r="M835" s="83"/>
      <c r="N835" s="82"/>
      <c r="O835" s="82"/>
    </row>
    <row r="836" spans="11:15" x14ac:dyDescent="0.25">
      <c r="K836" s="82"/>
      <c r="L836" s="83"/>
      <c r="M836" s="83"/>
      <c r="N836" s="82"/>
      <c r="O836" s="82"/>
    </row>
    <row r="837" spans="11:15" x14ac:dyDescent="0.25">
      <c r="K837" s="82"/>
      <c r="L837" s="83"/>
      <c r="M837" s="83"/>
      <c r="N837" s="82"/>
      <c r="O837" s="82"/>
    </row>
    <row r="838" spans="11:15" x14ac:dyDescent="0.25">
      <c r="K838" s="82"/>
      <c r="L838" s="83"/>
      <c r="M838" s="83"/>
      <c r="N838" s="82"/>
      <c r="O838" s="82"/>
    </row>
    <row r="839" spans="11:15" x14ac:dyDescent="0.25">
      <c r="K839" s="82"/>
      <c r="L839" s="83"/>
      <c r="M839" s="83"/>
      <c r="N839" s="82"/>
      <c r="O839" s="82"/>
    </row>
    <row r="840" spans="11:15" x14ac:dyDescent="0.25">
      <c r="K840" s="82"/>
      <c r="L840" s="83"/>
      <c r="M840" s="83"/>
      <c r="N840" s="82"/>
      <c r="O840" s="82"/>
    </row>
    <row r="841" spans="11:15" x14ac:dyDescent="0.25">
      <c r="K841" s="82"/>
      <c r="L841" s="83"/>
      <c r="M841" s="83"/>
      <c r="N841" s="82"/>
      <c r="O841" s="82"/>
    </row>
    <row r="842" spans="11:15" x14ac:dyDescent="0.25">
      <c r="K842" s="82"/>
      <c r="L842" s="83"/>
      <c r="M842" s="83"/>
      <c r="N842" s="82"/>
      <c r="O842" s="82"/>
    </row>
    <row r="843" spans="11:15" x14ac:dyDescent="0.25">
      <c r="K843" s="82"/>
      <c r="L843" s="83"/>
      <c r="M843" s="83"/>
      <c r="N843" s="82"/>
      <c r="O843" s="82"/>
    </row>
    <row r="844" spans="11:15" x14ac:dyDescent="0.25">
      <c r="K844" s="82"/>
      <c r="L844" s="83"/>
      <c r="M844" s="83"/>
      <c r="N844" s="82"/>
      <c r="O844" s="82"/>
    </row>
    <row r="845" spans="11:15" x14ac:dyDescent="0.25">
      <c r="K845" s="82"/>
      <c r="L845" s="83"/>
      <c r="M845" s="83"/>
      <c r="N845" s="82"/>
      <c r="O845" s="82"/>
    </row>
    <row r="846" spans="11:15" x14ac:dyDescent="0.25">
      <c r="K846" s="82"/>
      <c r="L846" s="83"/>
      <c r="M846" s="83"/>
      <c r="N846" s="82"/>
      <c r="O846" s="82"/>
    </row>
    <row r="847" spans="11:15" x14ac:dyDescent="0.25">
      <c r="K847" s="82"/>
      <c r="L847" s="83"/>
      <c r="M847" s="83"/>
      <c r="N847" s="82"/>
      <c r="O847" s="82"/>
    </row>
    <row r="848" spans="11:15" x14ac:dyDescent="0.25">
      <c r="K848" s="82"/>
      <c r="L848" s="83"/>
      <c r="M848" s="83"/>
      <c r="N848" s="82"/>
      <c r="O848" s="82"/>
    </row>
    <row r="849" spans="11:15" x14ac:dyDescent="0.25">
      <c r="K849" s="82"/>
      <c r="L849" s="83"/>
      <c r="M849" s="83"/>
      <c r="N849" s="82"/>
      <c r="O849" s="82"/>
    </row>
    <row r="850" spans="11:15" x14ac:dyDescent="0.25">
      <c r="K850" s="82"/>
      <c r="L850" s="83"/>
      <c r="M850" s="83"/>
      <c r="N850" s="82"/>
      <c r="O850" s="82"/>
    </row>
    <row r="851" spans="11:15" x14ac:dyDescent="0.25">
      <c r="K851" s="82"/>
      <c r="L851" s="83"/>
      <c r="M851" s="83"/>
      <c r="N851" s="82"/>
      <c r="O851" s="82"/>
    </row>
    <row r="852" spans="11:15" x14ac:dyDescent="0.25">
      <c r="K852" s="82"/>
      <c r="L852" s="83"/>
      <c r="M852" s="83"/>
      <c r="N852" s="82"/>
      <c r="O852" s="82"/>
    </row>
    <row r="853" spans="11:15" x14ac:dyDescent="0.25">
      <c r="K853" s="82"/>
      <c r="L853" s="83"/>
      <c r="M853" s="83"/>
      <c r="N853" s="82"/>
      <c r="O853" s="82"/>
    </row>
    <row r="854" spans="11:15" x14ac:dyDescent="0.25">
      <c r="K854" s="82"/>
      <c r="L854" s="83"/>
      <c r="M854" s="83"/>
      <c r="N854" s="82"/>
      <c r="O854" s="82"/>
    </row>
    <row r="855" spans="11:15" x14ac:dyDescent="0.25">
      <c r="K855" s="82"/>
      <c r="L855" s="83"/>
      <c r="M855" s="83"/>
      <c r="N855" s="82"/>
      <c r="O855" s="82"/>
    </row>
    <row r="856" spans="11:15" x14ac:dyDescent="0.25">
      <c r="K856" s="82"/>
      <c r="L856" s="83"/>
      <c r="M856" s="83"/>
      <c r="N856" s="82"/>
      <c r="O856" s="82"/>
    </row>
    <row r="857" spans="11:15" x14ac:dyDescent="0.25">
      <c r="K857" s="82"/>
      <c r="L857" s="83"/>
      <c r="M857" s="83"/>
      <c r="N857" s="82"/>
      <c r="O857" s="82"/>
    </row>
    <row r="858" spans="11:15" x14ac:dyDescent="0.25">
      <c r="K858" s="82"/>
      <c r="L858" s="83"/>
      <c r="M858" s="83"/>
      <c r="N858" s="82"/>
      <c r="O858" s="82"/>
    </row>
    <row r="859" spans="11:15" x14ac:dyDescent="0.25">
      <c r="K859" s="82"/>
      <c r="L859" s="83"/>
      <c r="M859" s="83"/>
      <c r="N859" s="82"/>
      <c r="O859" s="82"/>
    </row>
    <row r="860" spans="11:15" x14ac:dyDescent="0.25">
      <c r="K860" s="82"/>
      <c r="L860" s="83"/>
      <c r="M860" s="83"/>
      <c r="N860" s="82"/>
      <c r="O860" s="82"/>
    </row>
    <row r="861" spans="11:15" x14ac:dyDescent="0.25">
      <c r="K861" s="82"/>
      <c r="L861" s="83"/>
      <c r="M861" s="83"/>
      <c r="N861" s="82"/>
      <c r="O861" s="82"/>
    </row>
    <row r="862" spans="11:15" x14ac:dyDescent="0.25">
      <c r="K862" s="82"/>
      <c r="L862" s="83"/>
      <c r="M862" s="83"/>
      <c r="N862" s="82"/>
      <c r="O862" s="82"/>
    </row>
    <row r="863" spans="11:15" x14ac:dyDescent="0.25">
      <c r="K863" s="82"/>
      <c r="L863" s="83"/>
      <c r="M863" s="83"/>
      <c r="N863" s="82"/>
      <c r="O863" s="82"/>
    </row>
    <row r="864" spans="11:15" x14ac:dyDescent="0.25">
      <c r="K864" s="82"/>
      <c r="L864" s="83"/>
      <c r="M864" s="83"/>
      <c r="N864" s="82"/>
      <c r="O864" s="82"/>
    </row>
    <row r="865" spans="11:15" x14ac:dyDescent="0.25">
      <c r="K865" s="82"/>
      <c r="L865" s="83"/>
      <c r="M865" s="83"/>
      <c r="N865" s="82"/>
      <c r="O865" s="82"/>
    </row>
    <row r="866" spans="11:15" x14ac:dyDescent="0.25">
      <c r="K866" s="82"/>
      <c r="L866" s="83"/>
      <c r="M866" s="83"/>
      <c r="N866" s="82"/>
      <c r="O866" s="82"/>
    </row>
    <row r="867" spans="11:15" x14ac:dyDescent="0.25">
      <c r="K867" s="82"/>
      <c r="L867" s="83"/>
      <c r="M867" s="83"/>
      <c r="N867" s="82"/>
      <c r="O867" s="82"/>
    </row>
    <row r="868" spans="11:15" x14ac:dyDescent="0.25">
      <c r="K868" s="82"/>
      <c r="L868" s="83"/>
      <c r="M868" s="83"/>
      <c r="N868" s="82"/>
      <c r="O868" s="82"/>
    </row>
    <row r="869" spans="11:15" x14ac:dyDescent="0.25">
      <c r="K869" s="82"/>
      <c r="L869" s="83"/>
      <c r="M869" s="83"/>
      <c r="N869" s="82"/>
      <c r="O869" s="82"/>
    </row>
    <row r="870" spans="11:15" x14ac:dyDescent="0.25">
      <c r="K870" s="82"/>
      <c r="L870" s="83"/>
      <c r="M870" s="83"/>
      <c r="N870" s="82"/>
      <c r="O870" s="82"/>
    </row>
    <row r="871" spans="11:15" x14ac:dyDescent="0.25">
      <c r="K871" s="82"/>
      <c r="L871" s="83"/>
      <c r="M871" s="83"/>
      <c r="N871" s="82"/>
      <c r="O871" s="82"/>
    </row>
    <row r="872" spans="11:15" x14ac:dyDescent="0.25">
      <c r="K872" s="82"/>
      <c r="L872" s="83"/>
      <c r="M872" s="83"/>
      <c r="N872" s="82"/>
      <c r="O872" s="82"/>
    </row>
    <row r="873" spans="11:15" x14ac:dyDescent="0.25">
      <c r="K873" s="82"/>
      <c r="L873" s="83"/>
      <c r="M873" s="83"/>
      <c r="N873" s="82"/>
      <c r="O873" s="82"/>
    </row>
    <row r="874" spans="11:15" x14ac:dyDescent="0.25">
      <c r="K874" s="82"/>
      <c r="L874" s="83"/>
      <c r="M874" s="83"/>
      <c r="N874" s="82"/>
      <c r="O874" s="82"/>
    </row>
    <row r="875" spans="11:15" x14ac:dyDescent="0.25">
      <c r="K875" s="82"/>
      <c r="L875" s="83"/>
      <c r="M875" s="83"/>
      <c r="N875" s="82"/>
      <c r="O875" s="82"/>
    </row>
    <row r="876" spans="11:15" x14ac:dyDescent="0.25">
      <c r="K876" s="82"/>
      <c r="L876" s="83"/>
      <c r="M876" s="83"/>
      <c r="N876" s="82"/>
      <c r="O876" s="82"/>
    </row>
    <row r="877" spans="11:15" x14ac:dyDescent="0.25">
      <c r="K877" s="82"/>
      <c r="L877" s="83"/>
      <c r="M877" s="83"/>
      <c r="N877" s="82"/>
      <c r="O877" s="82"/>
    </row>
    <row r="878" spans="11:15" x14ac:dyDescent="0.25">
      <c r="K878" s="82"/>
      <c r="L878" s="83"/>
      <c r="M878" s="83"/>
      <c r="N878" s="82"/>
      <c r="O878" s="82"/>
    </row>
    <row r="879" spans="11:15" x14ac:dyDescent="0.25">
      <c r="K879" s="82"/>
      <c r="L879" s="83"/>
      <c r="M879" s="83"/>
      <c r="N879" s="82"/>
      <c r="O879" s="82"/>
    </row>
    <row r="880" spans="11:15" x14ac:dyDescent="0.25">
      <c r="K880" s="82"/>
      <c r="L880" s="83"/>
      <c r="M880" s="83"/>
      <c r="N880" s="82"/>
      <c r="O880" s="82"/>
    </row>
    <row r="881" spans="11:15" x14ac:dyDescent="0.25">
      <c r="K881" s="82"/>
      <c r="L881" s="83"/>
      <c r="M881" s="83"/>
      <c r="N881" s="82"/>
      <c r="O881" s="82"/>
    </row>
    <row r="882" spans="11:15" x14ac:dyDescent="0.25">
      <c r="K882" s="82"/>
      <c r="L882" s="83"/>
      <c r="M882" s="83"/>
      <c r="N882" s="82"/>
      <c r="O882" s="82"/>
    </row>
    <row r="883" spans="11:15" x14ac:dyDescent="0.25">
      <c r="K883" s="82"/>
      <c r="L883" s="83"/>
      <c r="M883" s="83"/>
      <c r="N883" s="82"/>
      <c r="O883" s="82"/>
    </row>
    <row r="884" spans="11:15" x14ac:dyDescent="0.25">
      <c r="K884" s="82"/>
      <c r="L884" s="83"/>
      <c r="M884" s="83"/>
      <c r="N884" s="82"/>
      <c r="O884" s="82"/>
    </row>
    <row r="885" spans="11:15" x14ac:dyDescent="0.25">
      <c r="K885" s="82"/>
      <c r="L885" s="83"/>
      <c r="M885" s="83"/>
      <c r="N885" s="82"/>
      <c r="O885" s="82"/>
    </row>
    <row r="886" spans="11:15" x14ac:dyDescent="0.25">
      <c r="K886" s="82"/>
      <c r="L886" s="83"/>
      <c r="M886" s="83"/>
      <c r="N886" s="82"/>
      <c r="O886" s="82"/>
    </row>
    <row r="887" spans="11:15" x14ac:dyDescent="0.25">
      <c r="K887" s="82"/>
      <c r="L887" s="83"/>
      <c r="M887" s="83"/>
      <c r="N887" s="82"/>
      <c r="O887" s="82"/>
    </row>
    <row r="888" spans="11:15" x14ac:dyDescent="0.25">
      <c r="K888" s="82"/>
      <c r="L888" s="83"/>
      <c r="M888" s="83"/>
      <c r="N888" s="82"/>
      <c r="O888" s="82"/>
    </row>
    <row r="889" spans="11:15" x14ac:dyDescent="0.25">
      <c r="K889" s="82"/>
      <c r="L889" s="83"/>
      <c r="M889" s="83"/>
      <c r="N889" s="82"/>
      <c r="O889" s="82"/>
    </row>
    <row r="890" spans="11:15" x14ac:dyDescent="0.25">
      <c r="K890" s="82"/>
      <c r="L890" s="83"/>
      <c r="M890" s="83"/>
      <c r="N890" s="82"/>
      <c r="O890" s="82"/>
    </row>
    <row r="891" spans="11:15" x14ac:dyDescent="0.25">
      <c r="K891" s="82"/>
      <c r="L891" s="83"/>
      <c r="M891" s="83"/>
      <c r="N891" s="82"/>
      <c r="O891" s="82"/>
    </row>
    <row r="892" spans="11:15" x14ac:dyDescent="0.25">
      <c r="K892" s="82"/>
      <c r="L892" s="83"/>
      <c r="M892" s="83"/>
      <c r="N892" s="82"/>
      <c r="O892" s="82"/>
    </row>
    <row r="893" spans="11:15" x14ac:dyDescent="0.25">
      <c r="K893" s="82"/>
      <c r="L893" s="83"/>
      <c r="M893" s="83"/>
      <c r="N893" s="82"/>
      <c r="O893" s="82"/>
    </row>
    <row r="894" spans="11:15" x14ac:dyDescent="0.25">
      <c r="K894" s="82"/>
      <c r="L894" s="83"/>
      <c r="M894" s="83"/>
      <c r="N894" s="82"/>
      <c r="O894" s="82"/>
    </row>
    <row r="895" spans="11:15" x14ac:dyDescent="0.25">
      <c r="K895" s="82"/>
      <c r="L895" s="83"/>
      <c r="M895" s="83"/>
      <c r="N895" s="82"/>
      <c r="O895" s="82"/>
    </row>
    <row r="896" spans="11:15" x14ac:dyDescent="0.25">
      <c r="K896" s="82"/>
      <c r="L896" s="83"/>
      <c r="M896" s="83"/>
      <c r="N896" s="82"/>
      <c r="O896" s="82"/>
    </row>
    <row r="897" spans="11:15" x14ac:dyDescent="0.25">
      <c r="K897" s="82"/>
      <c r="L897" s="83"/>
      <c r="M897" s="83"/>
      <c r="N897" s="82"/>
      <c r="O897" s="82"/>
    </row>
    <row r="898" spans="11:15" x14ac:dyDescent="0.25">
      <c r="K898" s="82"/>
      <c r="L898" s="83"/>
      <c r="M898" s="83"/>
      <c r="N898" s="82"/>
      <c r="O898" s="82"/>
    </row>
    <row r="899" spans="11:15" x14ac:dyDescent="0.25">
      <c r="K899" s="82"/>
      <c r="L899" s="83"/>
      <c r="M899" s="83"/>
      <c r="N899" s="82"/>
      <c r="O899" s="82"/>
    </row>
    <row r="900" spans="11:15" x14ac:dyDescent="0.25">
      <c r="K900" s="82"/>
      <c r="L900" s="83"/>
      <c r="M900" s="83"/>
      <c r="N900" s="82"/>
      <c r="O900" s="82"/>
    </row>
    <row r="901" spans="11:15" x14ac:dyDescent="0.25">
      <c r="K901" s="82"/>
      <c r="L901" s="83"/>
      <c r="M901" s="83"/>
      <c r="N901" s="82"/>
      <c r="O901" s="82"/>
    </row>
    <row r="902" spans="11:15" x14ac:dyDescent="0.25">
      <c r="K902" s="82"/>
      <c r="L902" s="83"/>
      <c r="M902" s="83"/>
      <c r="N902" s="82"/>
      <c r="O902" s="82"/>
    </row>
    <row r="903" spans="11:15" x14ac:dyDescent="0.25">
      <c r="K903" s="82"/>
      <c r="L903" s="83"/>
      <c r="M903" s="83"/>
      <c r="N903" s="82"/>
      <c r="O903" s="82"/>
    </row>
    <row r="904" spans="11:15" x14ac:dyDescent="0.25">
      <c r="K904" s="82"/>
      <c r="L904" s="83"/>
      <c r="M904" s="83"/>
      <c r="N904" s="82"/>
      <c r="O904" s="82"/>
    </row>
    <row r="905" spans="11:15" x14ac:dyDescent="0.25">
      <c r="K905" s="82"/>
      <c r="L905" s="83"/>
      <c r="M905" s="83"/>
      <c r="N905" s="82"/>
      <c r="O905" s="82"/>
    </row>
    <row r="906" spans="11:15" x14ac:dyDescent="0.25">
      <c r="K906" s="82"/>
      <c r="L906" s="83"/>
      <c r="M906" s="83"/>
      <c r="N906" s="82"/>
      <c r="O906" s="82"/>
    </row>
    <row r="907" spans="11:15" x14ac:dyDescent="0.25">
      <c r="K907" s="82"/>
      <c r="L907" s="83"/>
      <c r="M907" s="83"/>
      <c r="N907" s="82"/>
      <c r="O907" s="82"/>
    </row>
    <row r="908" spans="11:15" x14ac:dyDescent="0.25">
      <c r="K908" s="82"/>
      <c r="L908" s="83"/>
      <c r="M908" s="83"/>
      <c r="N908" s="82"/>
      <c r="O908" s="82"/>
    </row>
    <row r="909" spans="11:15" x14ac:dyDescent="0.25">
      <c r="K909" s="82"/>
      <c r="L909" s="83"/>
      <c r="M909" s="83"/>
      <c r="N909" s="82"/>
      <c r="O909" s="82"/>
    </row>
    <row r="910" spans="11:15" x14ac:dyDescent="0.25">
      <c r="K910" s="82"/>
      <c r="L910" s="83"/>
      <c r="M910" s="83"/>
      <c r="N910" s="82"/>
      <c r="O910" s="82"/>
    </row>
    <row r="911" spans="11:15" x14ac:dyDescent="0.25">
      <c r="K911" s="82"/>
      <c r="L911" s="83"/>
      <c r="M911" s="83"/>
      <c r="N911" s="82"/>
      <c r="O911" s="82"/>
    </row>
    <row r="912" spans="11:15" x14ac:dyDescent="0.25">
      <c r="K912" s="82"/>
      <c r="L912" s="83"/>
      <c r="M912" s="83"/>
      <c r="N912" s="82"/>
      <c r="O912" s="82"/>
    </row>
    <row r="913" spans="11:15" x14ac:dyDescent="0.25">
      <c r="K913" s="82"/>
      <c r="L913" s="83"/>
      <c r="M913" s="83"/>
      <c r="N913" s="82"/>
      <c r="O913" s="82"/>
    </row>
    <row r="914" spans="11:15" x14ac:dyDescent="0.25">
      <c r="K914" s="82"/>
      <c r="L914" s="83"/>
      <c r="M914" s="83"/>
      <c r="N914" s="82"/>
      <c r="O914" s="82"/>
    </row>
    <row r="915" spans="11:15" x14ac:dyDescent="0.25">
      <c r="K915" s="82"/>
      <c r="L915" s="83"/>
      <c r="M915" s="83"/>
      <c r="N915" s="82"/>
      <c r="O915" s="82"/>
    </row>
    <row r="916" spans="11:15" x14ac:dyDescent="0.25">
      <c r="K916" s="82"/>
      <c r="L916" s="83"/>
      <c r="M916" s="83"/>
      <c r="N916" s="82"/>
      <c r="O916" s="82"/>
    </row>
    <row r="917" spans="11:15" x14ac:dyDescent="0.25">
      <c r="K917" s="82"/>
      <c r="L917" s="83"/>
      <c r="M917" s="83"/>
      <c r="N917" s="82"/>
      <c r="O917" s="82"/>
    </row>
    <row r="918" spans="11:15" x14ac:dyDescent="0.25">
      <c r="K918" s="82"/>
      <c r="L918" s="83"/>
      <c r="M918" s="83"/>
      <c r="N918" s="82"/>
      <c r="O918" s="82"/>
    </row>
    <row r="919" spans="11:15" x14ac:dyDescent="0.25">
      <c r="K919" s="82"/>
      <c r="L919" s="83"/>
      <c r="M919" s="83"/>
      <c r="N919" s="82"/>
      <c r="O919" s="82"/>
    </row>
    <row r="920" spans="11:15" x14ac:dyDescent="0.25">
      <c r="K920" s="82"/>
      <c r="L920" s="83"/>
      <c r="M920" s="83"/>
      <c r="N920" s="82"/>
      <c r="O920" s="82"/>
    </row>
    <row r="921" spans="11:15" x14ac:dyDescent="0.25">
      <c r="K921" s="82"/>
      <c r="L921" s="83"/>
      <c r="M921" s="83"/>
      <c r="N921" s="82"/>
      <c r="O921" s="82"/>
    </row>
    <row r="922" spans="11:15" x14ac:dyDescent="0.25">
      <c r="K922" s="82"/>
      <c r="L922" s="83"/>
      <c r="M922" s="83"/>
      <c r="N922" s="82"/>
      <c r="O922" s="82"/>
    </row>
    <row r="923" spans="11:15" x14ac:dyDescent="0.25">
      <c r="K923" s="82"/>
      <c r="L923" s="83"/>
      <c r="M923" s="83"/>
      <c r="N923" s="82"/>
      <c r="O923" s="82"/>
    </row>
    <row r="924" spans="11:15" x14ac:dyDescent="0.25">
      <c r="K924" s="82"/>
      <c r="L924" s="83"/>
      <c r="M924" s="83"/>
      <c r="N924" s="82"/>
      <c r="O924" s="82"/>
    </row>
    <row r="925" spans="11:15" x14ac:dyDescent="0.25">
      <c r="K925" s="82"/>
      <c r="L925" s="83"/>
      <c r="M925" s="83"/>
      <c r="N925" s="82"/>
      <c r="O925" s="82"/>
    </row>
    <row r="926" spans="11:15" x14ac:dyDescent="0.25">
      <c r="K926" s="82"/>
      <c r="L926" s="83"/>
      <c r="M926" s="83"/>
      <c r="N926" s="82"/>
      <c r="O926" s="82"/>
    </row>
    <row r="927" spans="11:15" x14ac:dyDescent="0.25">
      <c r="K927" s="82"/>
      <c r="L927" s="83"/>
      <c r="M927" s="83"/>
      <c r="N927" s="82"/>
      <c r="O927" s="82"/>
    </row>
    <row r="928" spans="11:15" x14ac:dyDescent="0.25">
      <c r="K928" s="82"/>
      <c r="L928" s="83"/>
      <c r="M928" s="83"/>
      <c r="N928" s="82"/>
      <c r="O928" s="82"/>
    </row>
    <row r="929" spans="11:15" x14ac:dyDescent="0.25">
      <c r="K929" s="82"/>
      <c r="L929" s="83"/>
      <c r="M929" s="83"/>
      <c r="N929" s="82"/>
      <c r="O929" s="82"/>
    </row>
    <row r="930" spans="11:15" x14ac:dyDescent="0.25">
      <c r="K930" s="82"/>
      <c r="L930" s="83"/>
      <c r="M930" s="83"/>
      <c r="N930" s="82"/>
      <c r="O930" s="82"/>
    </row>
    <row r="931" spans="11:15" x14ac:dyDescent="0.25">
      <c r="K931" s="82"/>
      <c r="L931" s="83"/>
      <c r="M931" s="83"/>
      <c r="N931" s="82"/>
      <c r="O931" s="82"/>
    </row>
    <row r="932" spans="11:15" x14ac:dyDescent="0.25">
      <c r="K932" s="82"/>
      <c r="L932" s="83"/>
      <c r="M932" s="83"/>
      <c r="N932" s="82"/>
      <c r="O932" s="82"/>
    </row>
    <row r="933" spans="11:15" x14ac:dyDescent="0.25">
      <c r="K933" s="82"/>
      <c r="L933" s="83"/>
      <c r="M933" s="83"/>
      <c r="N933" s="82"/>
      <c r="O933" s="82"/>
    </row>
    <row r="934" spans="11:15" x14ac:dyDescent="0.25">
      <c r="K934" s="82"/>
      <c r="L934" s="83"/>
      <c r="M934" s="83"/>
      <c r="N934" s="82"/>
      <c r="O934" s="82"/>
    </row>
    <row r="935" spans="11:15" x14ac:dyDescent="0.25">
      <c r="K935" s="82"/>
      <c r="L935" s="83"/>
      <c r="M935" s="83"/>
      <c r="N935" s="82"/>
      <c r="O935" s="82"/>
    </row>
    <row r="936" spans="11:15" x14ac:dyDescent="0.25">
      <c r="K936" s="82"/>
      <c r="L936" s="83"/>
      <c r="M936" s="83"/>
      <c r="N936" s="82"/>
      <c r="O936" s="82"/>
    </row>
    <row r="937" spans="11:15" x14ac:dyDescent="0.25">
      <c r="K937" s="82"/>
      <c r="L937" s="83"/>
      <c r="M937" s="83"/>
      <c r="N937" s="82"/>
      <c r="O937" s="82"/>
    </row>
    <row r="938" spans="11:15" x14ac:dyDescent="0.25">
      <c r="K938" s="82"/>
      <c r="L938" s="83"/>
      <c r="M938" s="83"/>
      <c r="N938" s="82"/>
      <c r="O938" s="82"/>
    </row>
    <row r="939" spans="11:15" x14ac:dyDescent="0.25">
      <c r="K939" s="82"/>
      <c r="L939" s="83"/>
      <c r="M939" s="83"/>
      <c r="N939" s="82"/>
      <c r="O939" s="82"/>
    </row>
    <row r="940" spans="11:15" x14ac:dyDescent="0.25">
      <c r="K940" s="82"/>
      <c r="L940" s="83"/>
      <c r="M940" s="83"/>
      <c r="N940" s="82"/>
      <c r="O940" s="82"/>
    </row>
    <row r="941" spans="11:15" x14ac:dyDescent="0.25">
      <c r="K941" s="82"/>
      <c r="L941" s="83"/>
      <c r="M941" s="83"/>
      <c r="N941" s="82"/>
      <c r="O941" s="82"/>
    </row>
    <row r="942" spans="11:15" x14ac:dyDescent="0.25">
      <c r="K942" s="82"/>
      <c r="L942" s="83"/>
      <c r="M942" s="83"/>
      <c r="N942" s="82"/>
      <c r="O942" s="82"/>
    </row>
    <row r="943" spans="11:15" x14ac:dyDescent="0.25">
      <c r="K943" s="82"/>
      <c r="L943" s="83"/>
      <c r="M943" s="83"/>
      <c r="N943" s="82"/>
      <c r="O943" s="82"/>
    </row>
    <row r="944" spans="11:15" x14ac:dyDescent="0.25">
      <c r="K944" s="82"/>
      <c r="L944" s="83"/>
      <c r="M944" s="83"/>
      <c r="N944" s="82"/>
      <c r="O944" s="82"/>
    </row>
    <row r="945" spans="11:15" x14ac:dyDescent="0.25">
      <c r="K945" s="82"/>
      <c r="L945" s="83"/>
      <c r="M945" s="83"/>
      <c r="N945" s="82"/>
      <c r="O945" s="82"/>
    </row>
    <row r="946" spans="11:15" x14ac:dyDescent="0.25">
      <c r="K946" s="82"/>
      <c r="L946" s="83"/>
      <c r="M946" s="83"/>
      <c r="N946" s="82"/>
      <c r="O946" s="82"/>
    </row>
    <row r="947" spans="11:15" x14ac:dyDescent="0.25">
      <c r="K947" s="82"/>
      <c r="L947" s="83"/>
      <c r="M947" s="83"/>
      <c r="N947" s="82"/>
      <c r="O947" s="82"/>
    </row>
    <row r="948" spans="11:15" x14ac:dyDescent="0.25">
      <c r="K948" s="82"/>
      <c r="L948" s="83"/>
      <c r="M948" s="83"/>
      <c r="N948" s="82"/>
      <c r="O948" s="82"/>
    </row>
    <row r="949" spans="11:15" x14ac:dyDescent="0.25">
      <c r="K949" s="82"/>
      <c r="L949" s="83"/>
      <c r="M949" s="83"/>
      <c r="N949" s="82"/>
      <c r="O949" s="82"/>
    </row>
    <row r="950" spans="11:15" x14ac:dyDescent="0.25">
      <c r="K950" s="82"/>
      <c r="L950" s="83"/>
      <c r="M950" s="83"/>
      <c r="N950" s="82"/>
      <c r="O950" s="82"/>
    </row>
    <row r="951" spans="11:15" x14ac:dyDescent="0.25">
      <c r="K951" s="82"/>
      <c r="L951" s="83"/>
      <c r="M951" s="83"/>
      <c r="N951" s="82"/>
      <c r="O951" s="82"/>
    </row>
    <row r="952" spans="11:15" x14ac:dyDescent="0.25">
      <c r="K952" s="82"/>
      <c r="L952" s="83"/>
      <c r="M952" s="83"/>
      <c r="N952" s="82"/>
      <c r="O952" s="82"/>
    </row>
    <row r="953" spans="11:15" x14ac:dyDescent="0.25">
      <c r="K953" s="82"/>
      <c r="L953" s="83"/>
      <c r="M953" s="83"/>
      <c r="N953" s="82"/>
      <c r="O953" s="82"/>
    </row>
    <row r="954" spans="11:15" x14ac:dyDescent="0.25">
      <c r="K954" s="82"/>
      <c r="L954" s="83"/>
      <c r="M954" s="83"/>
      <c r="N954" s="82"/>
      <c r="O954" s="82"/>
    </row>
    <row r="955" spans="11:15" x14ac:dyDescent="0.25">
      <c r="K955" s="82"/>
      <c r="L955" s="83"/>
      <c r="M955" s="83"/>
      <c r="N955" s="82"/>
      <c r="O955" s="82"/>
    </row>
    <row r="956" spans="11:15" x14ac:dyDescent="0.25">
      <c r="K956" s="82"/>
      <c r="L956" s="83"/>
      <c r="M956" s="83"/>
      <c r="N956" s="82"/>
      <c r="O956" s="82"/>
    </row>
    <row r="957" spans="11:15" x14ac:dyDescent="0.25">
      <c r="K957" s="82"/>
      <c r="L957" s="83"/>
      <c r="M957" s="83"/>
      <c r="N957" s="82"/>
      <c r="O957" s="82"/>
    </row>
    <row r="958" spans="11:15" x14ac:dyDescent="0.25">
      <c r="K958" s="82"/>
      <c r="L958" s="83"/>
      <c r="M958" s="83"/>
      <c r="N958" s="82"/>
      <c r="O958" s="82"/>
    </row>
    <row r="959" spans="11:15" x14ac:dyDescent="0.25">
      <c r="K959" s="82"/>
      <c r="L959" s="83"/>
      <c r="M959" s="83"/>
      <c r="N959" s="82"/>
      <c r="O959" s="82"/>
    </row>
    <row r="960" spans="11:15" x14ac:dyDescent="0.25">
      <c r="K960" s="82"/>
      <c r="L960" s="83"/>
      <c r="M960" s="83"/>
      <c r="N960" s="82"/>
      <c r="O960" s="82"/>
    </row>
    <row r="961" spans="11:15" x14ac:dyDescent="0.25">
      <c r="K961" s="82"/>
      <c r="L961" s="83"/>
      <c r="M961" s="83"/>
      <c r="N961" s="82"/>
      <c r="O961" s="82"/>
    </row>
    <row r="962" spans="11:15" x14ac:dyDescent="0.25">
      <c r="K962" s="82"/>
      <c r="L962" s="83"/>
      <c r="M962" s="83"/>
      <c r="N962" s="82"/>
      <c r="O962" s="82"/>
    </row>
    <row r="963" spans="11:15" x14ac:dyDescent="0.25">
      <c r="K963" s="82"/>
      <c r="L963" s="83"/>
      <c r="M963" s="83"/>
      <c r="N963" s="82"/>
      <c r="O963" s="82"/>
    </row>
    <row r="964" spans="11:15" x14ac:dyDescent="0.25">
      <c r="K964" s="82"/>
      <c r="L964" s="83"/>
      <c r="M964" s="83"/>
      <c r="N964" s="82"/>
      <c r="O964" s="82"/>
    </row>
    <row r="965" spans="11:15" x14ac:dyDescent="0.25">
      <c r="K965" s="82"/>
      <c r="L965" s="83"/>
      <c r="M965" s="83"/>
      <c r="N965" s="82"/>
      <c r="O965" s="82"/>
    </row>
    <row r="966" spans="11:15" x14ac:dyDescent="0.25">
      <c r="K966" s="82"/>
      <c r="L966" s="83"/>
      <c r="M966" s="83"/>
      <c r="N966" s="82"/>
      <c r="O966" s="82"/>
    </row>
    <row r="967" spans="11:15" x14ac:dyDescent="0.25">
      <c r="K967" s="82"/>
      <c r="L967" s="83"/>
      <c r="M967" s="83"/>
      <c r="N967" s="82"/>
      <c r="O967" s="82"/>
    </row>
    <row r="968" spans="11:15" x14ac:dyDescent="0.25">
      <c r="K968" s="82"/>
      <c r="L968" s="83"/>
      <c r="M968" s="83"/>
      <c r="N968" s="82"/>
      <c r="O968" s="82"/>
    </row>
    <row r="969" spans="11:15" x14ac:dyDescent="0.25">
      <c r="K969" s="82"/>
      <c r="L969" s="83"/>
      <c r="M969" s="83"/>
      <c r="N969" s="82"/>
      <c r="O969" s="82"/>
    </row>
    <row r="970" spans="11:15" x14ac:dyDescent="0.25">
      <c r="K970" s="82"/>
      <c r="L970" s="83"/>
      <c r="M970" s="83"/>
      <c r="N970" s="82"/>
      <c r="O970" s="82"/>
    </row>
    <row r="971" spans="11:15" x14ac:dyDescent="0.25">
      <c r="K971" s="82"/>
      <c r="L971" s="83"/>
      <c r="M971" s="83"/>
      <c r="N971" s="82"/>
      <c r="O971" s="82"/>
    </row>
    <row r="972" spans="11:15" x14ac:dyDescent="0.25">
      <c r="K972" s="82"/>
      <c r="L972" s="83"/>
      <c r="M972" s="83"/>
      <c r="N972" s="82"/>
      <c r="O972" s="82"/>
    </row>
    <row r="973" spans="11:15" x14ac:dyDescent="0.25">
      <c r="K973" s="82"/>
      <c r="L973" s="83"/>
      <c r="M973" s="83"/>
      <c r="N973" s="82"/>
      <c r="O973" s="82"/>
    </row>
    <row r="974" spans="11:15" x14ac:dyDescent="0.25">
      <c r="K974" s="82"/>
      <c r="L974" s="83"/>
      <c r="M974" s="83"/>
      <c r="N974" s="82"/>
      <c r="O974" s="82"/>
    </row>
    <row r="975" spans="11:15" x14ac:dyDescent="0.25">
      <c r="K975" s="82"/>
      <c r="L975" s="83"/>
      <c r="M975" s="83"/>
      <c r="N975" s="82"/>
      <c r="O975" s="82"/>
    </row>
    <row r="976" spans="11:15" x14ac:dyDescent="0.25">
      <c r="K976" s="82"/>
      <c r="L976" s="83"/>
      <c r="M976" s="83"/>
      <c r="N976" s="82"/>
      <c r="O976" s="82"/>
    </row>
    <row r="977" spans="11:15" x14ac:dyDescent="0.25">
      <c r="K977" s="82"/>
      <c r="L977" s="83"/>
      <c r="M977" s="83"/>
      <c r="N977" s="82"/>
      <c r="O977" s="82"/>
    </row>
    <row r="978" spans="11:15" x14ac:dyDescent="0.25">
      <c r="K978" s="82"/>
      <c r="L978" s="83"/>
      <c r="M978" s="83"/>
      <c r="N978" s="82"/>
      <c r="O978" s="82"/>
    </row>
    <row r="979" spans="11:15" x14ac:dyDescent="0.25">
      <c r="K979" s="82"/>
      <c r="L979" s="83"/>
      <c r="M979" s="83"/>
      <c r="N979" s="82"/>
      <c r="O979" s="82"/>
    </row>
    <row r="980" spans="11:15" x14ac:dyDescent="0.25">
      <c r="K980" s="82"/>
      <c r="L980" s="83"/>
      <c r="M980" s="83"/>
      <c r="N980" s="82"/>
      <c r="O980" s="82"/>
    </row>
    <row r="981" spans="11:15" x14ac:dyDescent="0.25">
      <c r="K981" s="82"/>
      <c r="L981" s="83"/>
      <c r="M981" s="83"/>
      <c r="N981" s="82"/>
      <c r="O981" s="82"/>
    </row>
    <row r="982" spans="11:15" x14ac:dyDescent="0.25">
      <c r="K982" s="82"/>
      <c r="L982" s="83"/>
      <c r="M982" s="83"/>
      <c r="N982" s="82"/>
      <c r="O982" s="82"/>
    </row>
    <row r="983" spans="11:15" x14ac:dyDescent="0.25">
      <c r="K983" s="82"/>
      <c r="L983" s="83"/>
      <c r="M983" s="83"/>
      <c r="N983" s="82"/>
      <c r="O983" s="82"/>
    </row>
    <row r="984" spans="11:15" x14ac:dyDescent="0.25">
      <c r="K984" s="82"/>
      <c r="L984" s="83"/>
      <c r="M984" s="83"/>
      <c r="N984" s="82"/>
      <c r="O984" s="82"/>
    </row>
    <row r="985" spans="11:15" x14ac:dyDescent="0.25">
      <c r="K985" s="82"/>
      <c r="L985" s="83"/>
      <c r="M985" s="83"/>
      <c r="N985" s="82"/>
      <c r="O985" s="82"/>
    </row>
    <row r="986" spans="11:15" x14ac:dyDescent="0.25">
      <c r="K986" s="82"/>
      <c r="L986" s="83"/>
      <c r="M986" s="83"/>
      <c r="N986" s="82"/>
      <c r="O986" s="82"/>
    </row>
    <row r="987" spans="11:15" x14ac:dyDescent="0.25">
      <c r="K987" s="82"/>
      <c r="L987" s="83"/>
      <c r="M987" s="83"/>
      <c r="N987" s="82"/>
      <c r="O987" s="82"/>
    </row>
    <row r="988" spans="11:15" x14ac:dyDescent="0.25">
      <c r="K988" s="82"/>
      <c r="L988" s="83"/>
      <c r="M988" s="83"/>
      <c r="N988" s="82"/>
      <c r="O988" s="82"/>
    </row>
    <row r="989" spans="11:15" x14ac:dyDescent="0.25">
      <c r="K989" s="82"/>
      <c r="L989" s="83"/>
      <c r="M989" s="83"/>
      <c r="N989" s="82"/>
      <c r="O989" s="82"/>
    </row>
    <row r="990" spans="11:15" x14ac:dyDescent="0.25">
      <c r="K990" s="82"/>
      <c r="L990" s="83"/>
      <c r="M990" s="83"/>
      <c r="N990" s="82"/>
      <c r="O990" s="82"/>
    </row>
    <row r="991" spans="11:15" x14ac:dyDescent="0.25">
      <c r="K991" s="82"/>
      <c r="L991" s="83"/>
      <c r="M991" s="83"/>
      <c r="N991" s="82"/>
      <c r="O991" s="82"/>
    </row>
    <row r="992" spans="11:15" x14ac:dyDescent="0.25">
      <c r="K992" s="82"/>
      <c r="L992" s="83"/>
      <c r="M992" s="83"/>
      <c r="N992" s="82"/>
      <c r="O992" s="82"/>
    </row>
    <row r="993" spans="11:15" x14ac:dyDescent="0.25">
      <c r="K993" s="82"/>
      <c r="L993" s="83"/>
      <c r="M993" s="83"/>
      <c r="N993" s="82"/>
      <c r="O993" s="82"/>
    </row>
    <row r="994" spans="11:15" x14ac:dyDescent="0.25">
      <c r="K994" s="82"/>
      <c r="L994" s="83"/>
      <c r="M994" s="83"/>
      <c r="N994" s="82"/>
      <c r="O994" s="82"/>
    </row>
    <row r="995" spans="11:15" x14ac:dyDescent="0.25">
      <c r="K995" s="82"/>
      <c r="L995" s="83"/>
      <c r="M995" s="83"/>
      <c r="N995" s="82"/>
      <c r="O995" s="82"/>
    </row>
    <row r="996" spans="11:15" x14ac:dyDescent="0.25">
      <c r="K996" s="82"/>
      <c r="L996" s="83"/>
      <c r="M996" s="83"/>
      <c r="N996" s="82"/>
      <c r="O996" s="82"/>
    </row>
    <row r="997" spans="11:15" x14ac:dyDescent="0.25">
      <c r="K997" s="82"/>
      <c r="L997" s="83"/>
      <c r="M997" s="83"/>
      <c r="N997" s="82"/>
      <c r="O997" s="82"/>
    </row>
    <row r="998" spans="11:15" x14ac:dyDescent="0.25">
      <c r="K998" s="82"/>
      <c r="L998" s="83"/>
      <c r="M998" s="83"/>
      <c r="N998" s="82"/>
      <c r="O998" s="82"/>
    </row>
    <row r="999" spans="11:15" x14ac:dyDescent="0.25">
      <c r="K999" s="82"/>
      <c r="L999" s="83"/>
      <c r="M999" s="83"/>
      <c r="N999" s="82"/>
      <c r="O999" s="82"/>
    </row>
    <row r="1000" spans="11:15" x14ac:dyDescent="0.25">
      <c r="K1000" s="82"/>
      <c r="L1000" s="83"/>
      <c r="M1000" s="83"/>
      <c r="N1000" s="82"/>
      <c r="O1000" s="82"/>
    </row>
    <row r="1001" spans="11:15" x14ac:dyDescent="0.25">
      <c r="K1001" s="82"/>
      <c r="L1001" s="83"/>
      <c r="M1001" s="83"/>
      <c r="N1001" s="82"/>
      <c r="O1001" s="82"/>
    </row>
    <row r="1002" spans="11:15" x14ac:dyDescent="0.25">
      <c r="K1002" s="82"/>
      <c r="L1002" s="83"/>
      <c r="M1002" s="83"/>
      <c r="N1002" s="82"/>
      <c r="O1002" s="82"/>
    </row>
    <row r="1003" spans="11:15" x14ac:dyDescent="0.25">
      <c r="K1003" s="82"/>
      <c r="L1003" s="83"/>
      <c r="M1003" s="83"/>
      <c r="N1003" s="82"/>
      <c r="O1003" s="82"/>
    </row>
    <row r="1004" spans="11:15" x14ac:dyDescent="0.25">
      <c r="K1004" s="82"/>
      <c r="L1004" s="83"/>
      <c r="M1004" s="83"/>
      <c r="N1004" s="82"/>
      <c r="O1004" s="82"/>
    </row>
    <row r="1005" spans="11:15" x14ac:dyDescent="0.25">
      <c r="K1005" s="82"/>
      <c r="L1005" s="83"/>
      <c r="M1005" s="83"/>
      <c r="N1005" s="82"/>
      <c r="O1005" s="82"/>
    </row>
    <row r="1006" spans="11:15" x14ac:dyDescent="0.25">
      <c r="K1006" s="82"/>
      <c r="L1006" s="83"/>
      <c r="M1006" s="83"/>
      <c r="N1006" s="82"/>
      <c r="O1006" s="82"/>
    </row>
    <row r="1007" spans="11:15" x14ac:dyDescent="0.25">
      <c r="K1007" s="82"/>
      <c r="L1007" s="83"/>
      <c r="M1007" s="83"/>
      <c r="N1007" s="82"/>
      <c r="O1007" s="82"/>
    </row>
    <row r="1008" spans="11:15" x14ac:dyDescent="0.25">
      <c r="K1008" s="82"/>
      <c r="L1008" s="83"/>
      <c r="M1008" s="83"/>
      <c r="N1008" s="82"/>
      <c r="O1008" s="82"/>
    </row>
    <row r="1009" spans="11:15" x14ac:dyDescent="0.25">
      <c r="K1009" s="82"/>
      <c r="L1009" s="83"/>
      <c r="M1009" s="83"/>
      <c r="N1009" s="82"/>
      <c r="O1009" s="82"/>
    </row>
    <row r="1010" spans="11:15" x14ac:dyDescent="0.25">
      <c r="K1010" s="82"/>
      <c r="L1010" s="83"/>
      <c r="M1010" s="83"/>
      <c r="N1010" s="82"/>
      <c r="O1010" s="82"/>
    </row>
    <row r="1011" spans="11:15" x14ac:dyDescent="0.25">
      <c r="K1011" s="82"/>
      <c r="L1011" s="83"/>
      <c r="M1011" s="83"/>
      <c r="N1011" s="82"/>
      <c r="O1011" s="82"/>
    </row>
    <row r="1012" spans="11:15" x14ac:dyDescent="0.25">
      <c r="K1012" s="82"/>
      <c r="L1012" s="83"/>
      <c r="M1012" s="83"/>
      <c r="N1012" s="82"/>
      <c r="O1012" s="82"/>
    </row>
    <row r="1013" spans="11:15" x14ac:dyDescent="0.25">
      <c r="K1013" s="82"/>
      <c r="L1013" s="83"/>
      <c r="M1013" s="83"/>
      <c r="N1013" s="82"/>
      <c r="O1013" s="82"/>
    </row>
    <row r="1014" spans="11:15" x14ac:dyDescent="0.25">
      <c r="K1014" s="82"/>
      <c r="L1014" s="83"/>
      <c r="M1014" s="83"/>
      <c r="N1014" s="82"/>
      <c r="O1014" s="82"/>
    </row>
    <row r="1015" spans="11:15" x14ac:dyDescent="0.25">
      <c r="K1015" s="82"/>
      <c r="L1015" s="83"/>
      <c r="M1015" s="83"/>
      <c r="N1015" s="82"/>
      <c r="O1015" s="82"/>
    </row>
    <row r="1016" spans="11:15" x14ac:dyDescent="0.25">
      <c r="K1016" s="82"/>
      <c r="L1016" s="83"/>
      <c r="M1016" s="83"/>
      <c r="N1016" s="82"/>
      <c r="O1016" s="82"/>
    </row>
    <row r="1017" spans="11:15" x14ac:dyDescent="0.25">
      <c r="K1017" s="82"/>
      <c r="L1017" s="83"/>
      <c r="M1017" s="83"/>
      <c r="N1017" s="82"/>
      <c r="O1017" s="82"/>
    </row>
    <row r="1018" spans="11:15" x14ac:dyDescent="0.25">
      <c r="K1018" s="82"/>
      <c r="L1018" s="83"/>
      <c r="M1018" s="83"/>
      <c r="N1018" s="82"/>
      <c r="O1018" s="82"/>
    </row>
    <row r="1019" spans="11:15" x14ac:dyDescent="0.25">
      <c r="K1019" s="82"/>
      <c r="L1019" s="83"/>
      <c r="M1019" s="83"/>
      <c r="N1019" s="82"/>
      <c r="O1019" s="82"/>
    </row>
    <row r="1020" spans="11:15" x14ac:dyDescent="0.25">
      <c r="K1020" s="82"/>
      <c r="L1020" s="83"/>
      <c r="M1020" s="83"/>
      <c r="N1020" s="82"/>
      <c r="O1020" s="82"/>
    </row>
    <row r="1021" spans="11:15" x14ac:dyDescent="0.25">
      <c r="K1021" s="82"/>
      <c r="L1021" s="83"/>
      <c r="M1021" s="83"/>
      <c r="N1021" s="82"/>
      <c r="O1021" s="82"/>
    </row>
    <row r="1022" spans="11:15" x14ac:dyDescent="0.25">
      <c r="K1022" s="82"/>
      <c r="L1022" s="83"/>
      <c r="M1022" s="83"/>
      <c r="N1022" s="82"/>
      <c r="O1022" s="82"/>
    </row>
    <row r="1023" spans="11:15" x14ac:dyDescent="0.25">
      <c r="K1023" s="82"/>
      <c r="L1023" s="83"/>
      <c r="M1023" s="83"/>
      <c r="N1023" s="82"/>
      <c r="O1023" s="82"/>
    </row>
    <row r="1024" spans="11:15" x14ac:dyDescent="0.25">
      <c r="K1024" s="82"/>
      <c r="L1024" s="83"/>
      <c r="M1024" s="83"/>
      <c r="N1024" s="82"/>
      <c r="O1024" s="82"/>
    </row>
    <row r="1025" spans="11:15" x14ac:dyDescent="0.25">
      <c r="K1025" s="82"/>
      <c r="L1025" s="83"/>
      <c r="M1025" s="83"/>
      <c r="N1025" s="82"/>
      <c r="O1025" s="82"/>
    </row>
    <row r="1026" spans="11:15" x14ac:dyDescent="0.25">
      <c r="K1026" s="82"/>
      <c r="L1026" s="83"/>
      <c r="M1026" s="83"/>
      <c r="N1026" s="82"/>
      <c r="O1026" s="82"/>
    </row>
    <row r="1027" spans="11:15" x14ac:dyDescent="0.25">
      <c r="K1027" s="82"/>
      <c r="L1027" s="83"/>
      <c r="M1027" s="83"/>
      <c r="N1027" s="82"/>
      <c r="O1027" s="82"/>
    </row>
    <row r="1028" spans="11:15" x14ac:dyDescent="0.25">
      <c r="K1028" s="82"/>
      <c r="L1028" s="83"/>
      <c r="M1028" s="83"/>
      <c r="N1028" s="82"/>
      <c r="O1028" s="82"/>
    </row>
    <row r="1029" spans="11:15" x14ac:dyDescent="0.25">
      <c r="K1029" s="82"/>
      <c r="L1029" s="83"/>
      <c r="M1029" s="83"/>
      <c r="N1029" s="82"/>
      <c r="O1029" s="82"/>
    </row>
    <row r="1030" spans="11:15" x14ac:dyDescent="0.25">
      <c r="K1030" s="82"/>
      <c r="L1030" s="83"/>
      <c r="M1030" s="83"/>
      <c r="N1030" s="82"/>
      <c r="O1030" s="82"/>
    </row>
    <row r="1031" spans="11:15" x14ac:dyDescent="0.25">
      <c r="K1031" s="82"/>
      <c r="L1031" s="83"/>
      <c r="M1031" s="83"/>
      <c r="N1031" s="82"/>
      <c r="O1031" s="82"/>
    </row>
    <row r="1032" spans="11:15" x14ac:dyDescent="0.25">
      <c r="K1032" s="82"/>
      <c r="L1032" s="83"/>
      <c r="M1032" s="83"/>
      <c r="N1032" s="82"/>
      <c r="O1032" s="82"/>
    </row>
    <row r="1033" spans="11:15" x14ac:dyDescent="0.25">
      <c r="K1033" s="82"/>
      <c r="L1033" s="83"/>
      <c r="M1033" s="83"/>
      <c r="N1033" s="82"/>
      <c r="O1033" s="82"/>
    </row>
    <row r="1034" spans="11:15" x14ac:dyDescent="0.25">
      <c r="K1034" s="82"/>
      <c r="L1034" s="83"/>
      <c r="M1034" s="83"/>
      <c r="N1034" s="82"/>
      <c r="O1034" s="82"/>
    </row>
    <row r="1035" spans="11:15" x14ac:dyDescent="0.25">
      <c r="K1035" s="82"/>
      <c r="L1035" s="83"/>
      <c r="M1035" s="83"/>
      <c r="N1035" s="82"/>
      <c r="O1035" s="82"/>
    </row>
    <row r="1036" spans="11:15" x14ac:dyDescent="0.25">
      <c r="K1036" s="82"/>
      <c r="L1036" s="83"/>
      <c r="M1036" s="83"/>
      <c r="N1036" s="82"/>
      <c r="O1036" s="82"/>
    </row>
    <row r="1037" spans="11:15" x14ac:dyDescent="0.25">
      <c r="K1037" s="82"/>
      <c r="L1037" s="83"/>
      <c r="M1037" s="83"/>
      <c r="N1037" s="82"/>
      <c r="O1037" s="82"/>
    </row>
    <row r="1038" spans="11:15" x14ac:dyDescent="0.25">
      <c r="K1038" s="82"/>
      <c r="L1038" s="83"/>
      <c r="M1038" s="83"/>
      <c r="N1038" s="82"/>
      <c r="O1038" s="82"/>
    </row>
    <row r="1039" spans="11:15" x14ac:dyDescent="0.25">
      <c r="K1039" s="82"/>
      <c r="L1039" s="83"/>
      <c r="M1039" s="83"/>
      <c r="N1039" s="82"/>
      <c r="O1039" s="82"/>
    </row>
    <row r="1040" spans="11:15" x14ac:dyDescent="0.25">
      <c r="K1040" s="82"/>
      <c r="L1040" s="83"/>
      <c r="M1040" s="83"/>
      <c r="N1040" s="82"/>
      <c r="O1040" s="82"/>
    </row>
    <row r="1041" spans="11:15" x14ac:dyDescent="0.25">
      <c r="K1041" s="82"/>
      <c r="L1041" s="83"/>
      <c r="M1041" s="83"/>
      <c r="N1041" s="82"/>
      <c r="O1041" s="82"/>
    </row>
    <row r="1042" spans="11:15" x14ac:dyDescent="0.25">
      <c r="K1042" s="82"/>
      <c r="L1042" s="83"/>
      <c r="M1042" s="83"/>
      <c r="N1042" s="82"/>
      <c r="O1042" s="82"/>
    </row>
    <row r="1043" spans="11:15" x14ac:dyDescent="0.25">
      <c r="K1043" s="82"/>
      <c r="L1043" s="83"/>
      <c r="M1043" s="83"/>
      <c r="N1043" s="82"/>
      <c r="O1043" s="82"/>
    </row>
    <row r="1044" spans="11:15" x14ac:dyDescent="0.25">
      <c r="K1044" s="82"/>
      <c r="L1044" s="83"/>
      <c r="M1044" s="83"/>
      <c r="N1044" s="82"/>
      <c r="O1044" s="82"/>
    </row>
    <row r="1045" spans="11:15" x14ac:dyDescent="0.25">
      <c r="K1045" s="82"/>
      <c r="L1045" s="83"/>
      <c r="M1045" s="83"/>
      <c r="N1045" s="82"/>
      <c r="O1045" s="82"/>
    </row>
    <row r="1046" spans="11:15" x14ac:dyDescent="0.25">
      <c r="K1046" s="82"/>
      <c r="L1046" s="83"/>
      <c r="M1046" s="83"/>
      <c r="N1046" s="82"/>
      <c r="O1046" s="82"/>
    </row>
    <row r="1047" spans="11:15" x14ac:dyDescent="0.25">
      <c r="K1047" s="82"/>
      <c r="L1047" s="83"/>
      <c r="M1047" s="83"/>
      <c r="N1047" s="82"/>
      <c r="O1047" s="82"/>
    </row>
    <row r="1048" spans="11:15" x14ac:dyDescent="0.25">
      <c r="K1048" s="82"/>
      <c r="L1048" s="83"/>
      <c r="M1048" s="83"/>
      <c r="N1048" s="82"/>
      <c r="O1048" s="82"/>
    </row>
    <row r="1049" spans="11:15" x14ac:dyDescent="0.25">
      <c r="K1049" s="82"/>
      <c r="L1049" s="83"/>
      <c r="M1049" s="83"/>
      <c r="N1049" s="82"/>
      <c r="O1049" s="82"/>
    </row>
    <row r="1050" spans="11:15" x14ac:dyDescent="0.25">
      <c r="K1050" s="82"/>
      <c r="L1050" s="83"/>
      <c r="M1050" s="83"/>
      <c r="N1050" s="82"/>
      <c r="O1050" s="82"/>
    </row>
    <row r="1051" spans="11:15" x14ac:dyDescent="0.25">
      <c r="K1051" s="82"/>
      <c r="L1051" s="83"/>
      <c r="M1051" s="83"/>
      <c r="N1051" s="82"/>
      <c r="O1051" s="82"/>
    </row>
    <row r="1052" spans="11:15" x14ac:dyDescent="0.25">
      <c r="K1052" s="82"/>
      <c r="L1052" s="83"/>
      <c r="M1052" s="83"/>
      <c r="N1052" s="82"/>
      <c r="O1052" s="82"/>
    </row>
    <row r="1053" spans="11:15" x14ac:dyDescent="0.25">
      <c r="K1053" s="82"/>
      <c r="L1053" s="83"/>
      <c r="M1053" s="83"/>
      <c r="N1053" s="82"/>
      <c r="O1053" s="82"/>
    </row>
    <row r="1054" spans="11:15" x14ac:dyDescent="0.25">
      <c r="K1054" s="82"/>
      <c r="L1054" s="83"/>
      <c r="M1054" s="83"/>
      <c r="N1054" s="82"/>
      <c r="O1054" s="82"/>
    </row>
    <row r="1055" spans="11:15" x14ac:dyDescent="0.25">
      <c r="K1055" s="82"/>
      <c r="L1055" s="83"/>
      <c r="M1055" s="83"/>
      <c r="N1055" s="82"/>
      <c r="O1055" s="82"/>
    </row>
    <row r="1056" spans="11:15" x14ac:dyDescent="0.25">
      <c r="K1056" s="82"/>
      <c r="L1056" s="83"/>
      <c r="M1056" s="83"/>
      <c r="N1056" s="82"/>
      <c r="O1056" s="82"/>
    </row>
    <row r="1057" spans="11:15" x14ac:dyDescent="0.25">
      <c r="K1057" s="82"/>
      <c r="L1057" s="83"/>
      <c r="M1057" s="83"/>
      <c r="N1057" s="82"/>
      <c r="O1057" s="82"/>
    </row>
    <row r="1058" spans="11:15" x14ac:dyDescent="0.25">
      <c r="K1058" s="82"/>
      <c r="L1058" s="83"/>
      <c r="M1058" s="83"/>
      <c r="N1058" s="82"/>
      <c r="O1058" s="82"/>
    </row>
    <row r="1059" spans="11:15" x14ac:dyDescent="0.25">
      <c r="K1059" s="82"/>
      <c r="L1059" s="83"/>
      <c r="M1059" s="83"/>
      <c r="N1059" s="82"/>
      <c r="O1059" s="82"/>
    </row>
    <row r="1060" spans="11:15" x14ac:dyDescent="0.25">
      <c r="K1060" s="82"/>
      <c r="L1060" s="83"/>
      <c r="M1060" s="83"/>
      <c r="N1060" s="82"/>
      <c r="O1060" s="82"/>
    </row>
    <row r="1061" spans="11:15" x14ac:dyDescent="0.25">
      <c r="K1061" s="82"/>
      <c r="L1061" s="83"/>
      <c r="M1061" s="83"/>
      <c r="N1061" s="82"/>
      <c r="O1061" s="82"/>
    </row>
    <row r="1062" spans="11:15" x14ac:dyDescent="0.25">
      <c r="K1062" s="82"/>
      <c r="L1062" s="83"/>
      <c r="M1062" s="83"/>
      <c r="N1062" s="82"/>
      <c r="O1062" s="82"/>
    </row>
    <row r="1063" spans="11:15" x14ac:dyDescent="0.25">
      <c r="K1063" s="82"/>
      <c r="L1063" s="83"/>
      <c r="M1063" s="83"/>
      <c r="N1063" s="82"/>
      <c r="O1063" s="82"/>
    </row>
    <row r="1064" spans="11:15" x14ac:dyDescent="0.25">
      <c r="K1064" s="82"/>
      <c r="L1064" s="83"/>
      <c r="M1064" s="83"/>
      <c r="N1064" s="82"/>
      <c r="O1064" s="82"/>
    </row>
    <row r="1065" spans="11:15" x14ac:dyDescent="0.25">
      <c r="K1065" s="82"/>
      <c r="L1065" s="83"/>
      <c r="M1065" s="83"/>
      <c r="N1065" s="82"/>
      <c r="O1065" s="82"/>
    </row>
    <row r="1066" spans="11:15" x14ac:dyDescent="0.25">
      <c r="K1066" s="82"/>
      <c r="L1066" s="83"/>
      <c r="M1066" s="83"/>
      <c r="N1066" s="82"/>
      <c r="O1066" s="82"/>
    </row>
    <row r="1067" spans="11:15" x14ac:dyDescent="0.25">
      <c r="K1067" s="82"/>
      <c r="L1067" s="83"/>
      <c r="M1067" s="83"/>
      <c r="N1067" s="82"/>
      <c r="O1067" s="82"/>
    </row>
    <row r="1068" spans="11:15" x14ac:dyDescent="0.25">
      <c r="K1068" s="82"/>
      <c r="L1068" s="83"/>
      <c r="M1068" s="83"/>
      <c r="N1068" s="82"/>
      <c r="O1068" s="82"/>
    </row>
    <row r="1069" spans="11:15" x14ac:dyDescent="0.25">
      <c r="K1069" s="82"/>
      <c r="L1069" s="83"/>
      <c r="M1069" s="83"/>
      <c r="N1069" s="82"/>
      <c r="O1069" s="82"/>
    </row>
    <row r="1070" spans="11:15" x14ac:dyDescent="0.25">
      <c r="K1070" s="82"/>
      <c r="L1070" s="83"/>
      <c r="M1070" s="83"/>
      <c r="N1070" s="82"/>
      <c r="O1070" s="82"/>
    </row>
    <row r="1071" spans="11:15" x14ac:dyDescent="0.25">
      <c r="K1071" s="82"/>
      <c r="L1071" s="83"/>
      <c r="M1071" s="83"/>
      <c r="N1071" s="82"/>
      <c r="O1071" s="82"/>
    </row>
    <row r="1072" spans="11:15" x14ac:dyDescent="0.25">
      <c r="K1072" s="82"/>
      <c r="L1072" s="83"/>
      <c r="M1072" s="83"/>
      <c r="N1072" s="82"/>
      <c r="O1072" s="82"/>
    </row>
    <row r="1073" spans="11:15" x14ac:dyDescent="0.25">
      <c r="K1073" s="82"/>
      <c r="L1073" s="83"/>
      <c r="M1073" s="83"/>
      <c r="N1073" s="82"/>
      <c r="O1073" s="82"/>
    </row>
    <row r="1074" spans="11:15" x14ac:dyDescent="0.25">
      <c r="K1074" s="82"/>
      <c r="L1074" s="83"/>
      <c r="M1074" s="83"/>
      <c r="N1074" s="82"/>
      <c r="O1074" s="82"/>
    </row>
    <row r="1075" spans="11:15" x14ac:dyDescent="0.25">
      <c r="K1075" s="82"/>
      <c r="L1075" s="83"/>
      <c r="M1075" s="83"/>
      <c r="N1075" s="82"/>
      <c r="O1075" s="82"/>
    </row>
    <row r="1076" spans="11:15" x14ac:dyDescent="0.25">
      <c r="K1076" s="82"/>
      <c r="L1076" s="83"/>
      <c r="M1076" s="83"/>
      <c r="N1076" s="82"/>
      <c r="O1076" s="82"/>
    </row>
    <row r="1077" spans="11:15" x14ac:dyDescent="0.25">
      <c r="K1077" s="82"/>
      <c r="L1077" s="83"/>
      <c r="M1077" s="83"/>
      <c r="N1077" s="82"/>
      <c r="O1077" s="82"/>
    </row>
    <row r="1078" spans="11:15" x14ac:dyDescent="0.25">
      <c r="K1078" s="82"/>
      <c r="L1078" s="83"/>
      <c r="M1078" s="83"/>
      <c r="N1078" s="82"/>
      <c r="O1078" s="82"/>
    </row>
    <row r="1079" spans="11:15" x14ac:dyDescent="0.25">
      <c r="K1079" s="82"/>
      <c r="L1079" s="83"/>
      <c r="M1079" s="83"/>
      <c r="N1079" s="82"/>
      <c r="O1079" s="82"/>
    </row>
    <row r="1080" spans="11:15" x14ac:dyDescent="0.25">
      <c r="K1080" s="82"/>
      <c r="L1080" s="83"/>
      <c r="M1080" s="83"/>
      <c r="N1080" s="82"/>
      <c r="O1080" s="82"/>
    </row>
    <row r="1081" spans="11:15" x14ac:dyDescent="0.25">
      <c r="K1081" s="82"/>
      <c r="L1081" s="83"/>
      <c r="M1081" s="83"/>
      <c r="N1081" s="82"/>
      <c r="O1081" s="82"/>
    </row>
    <row r="1082" spans="11:15" x14ac:dyDescent="0.25">
      <c r="K1082" s="82"/>
      <c r="L1082" s="83"/>
      <c r="M1082" s="83"/>
      <c r="N1082" s="82"/>
      <c r="O1082" s="82"/>
    </row>
    <row r="1083" spans="11:15" x14ac:dyDescent="0.25">
      <c r="K1083" s="82"/>
      <c r="L1083" s="83"/>
      <c r="M1083" s="83"/>
      <c r="N1083" s="82"/>
      <c r="O1083" s="82"/>
    </row>
    <row r="1084" spans="11:15" x14ac:dyDescent="0.25">
      <c r="K1084" s="82"/>
      <c r="L1084" s="83"/>
      <c r="M1084" s="83"/>
      <c r="N1084" s="82"/>
      <c r="O1084" s="82"/>
    </row>
    <row r="1085" spans="11:15" x14ac:dyDescent="0.25">
      <c r="K1085" s="82"/>
      <c r="L1085" s="83"/>
      <c r="M1085" s="83"/>
      <c r="N1085" s="82"/>
      <c r="O1085" s="82"/>
    </row>
    <row r="1086" spans="11:15" x14ac:dyDescent="0.25">
      <c r="K1086" s="82"/>
      <c r="L1086" s="83"/>
      <c r="M1086" s="83"/>
      <c r="N1086" s="82"/>
      <c r="O1086" s="82"/>
    </row>
    <row r="1087" spans="11:15" x14ac:dyDescent="0.25">
      <c r="K1087" s="82"/>
      <c r="L1087" s="83"/>
      <c r="M1087" s="83"/>
      <c r="N1087" s="82"/>
      <c r="O1087" s="82"/>
    </row>
    <row r="1088" spans="11:15" x14ac:dyDescent="0.25">
      <c r="K1088" s="82"/>
      <c r="L1088" s="83"/>
      <c r="M1088" s="83"/>
      <c r="N1088" s="82"/>
      <c r="O1088" s="82"/>
    </row>
    <row r="1089" spans="11:15" x14ac:dyDescent="0.25">
      <c r="K1089" s="82"/>
      <c r="L1089" s="83"/>
      <c r="M1089" s="83"/>
      <c r="N1089" s="82"/>
      <c r="O1089" s="82"/>
    </row>
    <row r="1090" spans="11:15" x14ac:dyDescent="0.25">
      <c r="K1090" s="82"/>
      <c r="L1090" s="83"/>
      <c r="M1090" s="83"/>
      <c r="N1090" s="82"/>
      <c r="O1090" s="82"/>
    </row>
    <row r="1091" spans="11:15" x14ac:dyDescent="0.25">
      <c r="K1091" s="82"/>
      <c r="L1091" s="83"/>
      <c r="M1091" s="83"/>
      <c r="N1091" s="82"/>
      <c r="O1091" s="82"/>
    </row>
    <row r="1092" spans="11:15" x14ac:dyDescent="0.25">
      <c r="K1092" s="82"/>
      <c r="L1092" s="83"/>
      <c r="M1092" s="83"/>
      <c r="N1092" s="82"/>
      <c r="O1092" s="82"/>
    </row>
    <row r="1093" spans="11:15" x14ac:dyDescent="0.25">
      <c r="K1093" s="82"/>
      <c r="L1093" s="83"/>
      <c r="M1093" s="83"/>
      <c r="N1093" s="82"/>
      <c r="O1093" s="82"/>
    </row>
    <row r="1094" spans="11:15" x14ac:dyDescent="0.25">
      <c r="K1094" s="82"/>
      <c r="L1094" s="83"/>
      <c r="M1094" s="83"/>
      <c r="N1094" s="82"/>
      <c r="O1094" s="82"/>
    </row>
    <row r="1095" spans="11:15" x14ac:dyDescent="0.25">
      <c r="K1095" s="82"/>
      <c r="L1095" s="83"/>
      <c r="M1095" s="83"/>
      <c r="N1095" s="82"/>
      <c r="O1095" s="82"/>
    </row>
    <row r="1096" spans="11:15" x14ac:dyDescent="0.25">
      <c r="K1096" s="82"/>
      <c r="L1096" s="83"/>
      <c r="M1096" s="83"/>
      <c r="N1096" s="82"/>
      <c r="O1096" s="82"/>
    </row>
    <row r="1097" spans="11:15" x14ac:dyDescent="0.25">
      <c r="K1097" s="82"/>
      <c r="L1097" s="83"/>
      <c r="M1097" s="83"/>
      <c r="N1097" s="82"/>
      <c r="O1097" s="82"/>
    </row>
    <row r="1098" spans="11:15" x14ac:dyDescent="0.25">
      <c r="K1098" s="82"/>
      <c r="L1098" s="83"/>
      <c r="M1098" s="83"/>
      <c r="N1098" s="82"/>
      <c r="O1098" s="82"/>
    </row>
    <row r="1099" spans="11:15" x14ac:dyDescent="0.25">
      <c r="K1099" s="82"/>
      <c r="L1099" s="83"/>
      <c r="M1099" s="83"/>
      <c r="N1099" s="82"/>
      <c r="O1099" s="82"/>
    </row>
    <row r="1100" spans="11:15" x14ac:dyDescent="0.25">
      <c r="K1100" s="82"/>
      <c r="L1100" s="83"/>
      <c r="M1100" s="83"/>
      <c r="N1100" s="82"/>
      <c r="O1100" s="82"/>
    </row>
    <row r="1101" spans="11:15" x14ac:dyDescent="0.25">
      <c r="K1101" s="82"/>
      <c r="L1101" s="83"/>
      <c r="M1101" s="83"/>
      <c r="N1101" s="82"/>
      <c r="O1101" s="82"/>
    </row>
    <row r="1102" spans="11:15" x14ac:dyDescent="0.25">
      <c r="K1102" s="82"/>
      <c r="L1102" s="83"/>
      <c r="M1102" s="83"/>
      <c r="N1102" s="82"/>
      <c r="O1102" s="82"/>
    </row>
    <row r="1103" spans="11:15" x14ac:dyDescent="0.25">
      <c r="K1103" s="82"/>
      <c r="L1103" s="83"/>
      <c r="M1103" s="83"/>
      <c r="N1103" s="82"/>
      <c r="O1103" s="82"/>
    </row>
    <row r="1104" spans="11:15" x14ac:dyDescent="0.25">
      <c r="K1104" s="82"/>
      <c r="L1104" s="83"/>
      <c r="M1104" s="83"/>
      <c r="N1104" s="82"/>
      <c r="O1104" s="82"/>
    </row>
    <row r="1105" spans="11:15" x14ac:dyDescent="0.25">
      <c r="K1105" s="82"/>
      <c r="L1105" s="83"/>
      <c r="M1105" s="83"/>
      <c r="N1105" s="82"/>
      <c r="O1105" s="82"/>
    </row>
    <row r="1106" spans="11:15" x14ac:dyDescent="0.25">
      <c r="K1106" s="82"/>
      <c r="L1106" s="83"/>
      <c r="M1106" s="83"/>
      <c r="N1106" s="82"/>
      <c r="O1106" s="82"/>
    </row>
    <row r="1107" spans="11:15" x14ac:dyDescent="0.25">
      <c r="K1107" s="82"/>
      <c r="L1107" s="83"/>
      <c r="M1107" s="83"/>
      <c r="N1107" s="82"/>
      <c r="O1107" s="82"/>
    </row>
    <row r="1108" spans="11:15" x14ac:dyDescent="0.25">
      <c r="K1108" s="82"/>
      <c r="L1108" s="83"/>
      <c r="M1108" s="83"/>
      <c r="N1108" s="82"/>
      <c r="O1108" s="82"/>
    </row>
    <row r="1109" spans="11:15" x14ac:dyDescent="0.25">
      <c r="K1109" s="82"/>
      <c r="L1109" s="83"/>
      <c r="M1109" s="83"/>
      <c r="N1109" s="82"/>
      <c r="O1109" s="82"/>
    </row>
    <row r="1110" spans="11:15" x14ac:dyDescent="0.25">
      <c r="K1110" s="82"/>
      <c r="L1110" s="83"/>
      <c r="M1110" s="83"/>
      <c r="N1110" s="82"/>
      <c r="O1110" s="82"/>
    </row>
    <row r="1111" spans="11:15" x14ac:dyDescent="0.25">
      <c r="K1111" s="82"/>
      <c r="L1111" s="83"/>
      <c r="M1111" s="83"/>
      <c r="N1111" s="82"/>
      <c r="O1111" s="82"/>
    </row>
    <row r="1112" spans="11:15" x14ac:dyDescent="0.25">
      <c r="K1112" s="82"/>
      <c r="L1112" s="83"/>
      <c r="M1112" s="83"/>
      <c r="N1112" s="82"/>
      <c r="O1112" s="82"/>
    </row>
    <row r="1113" spans="11:15" x14ac:dyDescent="0.25">
      <c r="K1113" s="82"/>
      <c r="L1113" s="83"/>
      <c r="M1113" s="83"/>
      <c r="N1113" s="82"/>
      <c r="O1113" s="82"/>
    </row>
    <row r="1114" spans="11:15" x14ac:dyDescent="0.25">
      <c r="K1114" s="82"/>
      <c r="L1114" s="83"/>
      <c r="M1114" s="83"/>
      <c r="N1114" s="82"/>
      <c r="O1114" s="82"/>
    </row>
    <row r="1115" spans="11:15" x14ac:dyDescent="0.25">
      <c r="K1115" s="82"/>
      <c r="L1115" s="83"/>
      <c r="M1115" s="83"/>
      <c r="N1115" s="82"/>
      <c r="O1115" s="82"/>
    </row>
    <row r="1116" spans="11:15" x14ac:dyDescent="0.25">
      <c r="K1116" s="82"/>
      <c r="L1116" s="83"/>
      <c r="M1116" s="83"/>
      <c r="N1116" s="82"/>
      <c r="O1116" s="82"/>
    </row>
    <row r="1117" spans="11:15" x14ac:dyDescent="0.25">
      <c r="K1117" s="82"/>
      <c r="L1117" s="83"/>
      <c r="M1117" s="83"/>
      <c r="N1117" s="82"/>
      <c r="O1117" s="82"/>
    </row>
    <row r="1118" spans="11:15" x14ac:dyDescent="0.25">
      <c r="K1118" s="82"/>
      <c r="L1118" s="83"/>
      <c r="M1118" s="83"/>
      <c r="N1118" s="82"/>
      <c r="O1118" s="82"/>
    </row>
    <row r="1119" spans="11:15" x14ac:dyDescent="0.25">
      <c r="K1119" s="82"/>
      <c r="L1119" s="83"/>
      <c r="M1119" s="83"/>
      <c r="N1119" s="82"/>
      <c r="O1119" s="82"/>
    </row>
    <row r="1120" spans="11:15" x14ac:dyDescent="0.25">
      <c r="K1120" s="82"/>
      <c r="L1120" s="83"/>
      <c r="M1120" s="83"/>
      <c r="N1120" s="82"/>
      <c r="O1120" s="82"/>
    </row>
    <row r="1121" spans="11:15" x14ac:dyDescent="0.25">
      <c r="K1121" s="82"/>
      <c r="L1121" s="83"/>
      <c r="M1121" s="83"/>
      <c r="N1121" s="82"/>
      <c r="O1121" s="82"/>
    </row>
    <row r="1122" spans="11:15" x14ac:dyDescent="0.25">
      <c r="K1122" s="82"/>
      <c r="L1122" s="83"/>
      <c r="M1122" s="83"/>
      <c r="N1122" s="82"/>
      <c r="O1122" s="82"/>
    </row>
    <row r="1123" spans="11:15" x14ac:dyDescent="0.25">
      <c r="K1123" s="82"/>
      <c r="L1123" s="83"/>
      <c r="M1123" s="83"/>
      <c r="N1123" s="82"/>
      <c r="O1123" s="82"/>
    </row>
    <row r="1124" spans="11:15" x14ac:dyDescent="0.25">
      <c r="K1124" s="82"/>
      <c r="L1124" s="83"/>
      <c r="M1124" s="83"/>
      <c r="N1124" s="82"/>
      <c r="O1124" s="82"/>
    </row>
    <row r="1125" spans="11:15" x14ac:dyDescent="0.25">
      <c r="K1125" s="82"/>
      <c r="L1125" s="83"/>
      <c r="M1125" s="83"/>
      <c r="N1125" s="82"/>
      <c r="O1125" s="82"/>
    </row>
    <row r="1126" spans="11:15" x14ac:dyDescent="0.25">
      <c r="K1126" s="82"/>
      <c r="L1126" s="83"/>
      <c r="M1126" s="83"/>
      <c r="N1126" s="82"/>
      <c r="O1126" s="82"/>
    </row>
    <row r="1127" spans="11:15" x14ac:dyDescent="0.25">
      <c r="K1127" s="82"/>
      <c r="L1127" s="83"/>
      <c r="M1127" s="83"/>
      <c r="N1127" s="82"/>
      <c r="O1127" s="82"/>
    </row>
    <row r="1128" spans="11:15" x14ac:dyDescent="0.25">
      <c r="K1128" s="82"/>
      <c r="L1128" s="83"/>
      <c r="M1128" s="83"/>
      <c r="N1128" s="82"/>
      <c r="O1128" s="82"/>
    </row>
    <row r="1129" spans="11:15" x14ac:dyDescent="0.25">
      <c r="K1129" s="82"/>
      <c r="L1129" s="83"/>
      <c r="M1129" s="83"/>
      <c r="N1129" s="82"/>
      <c r="O1129" s="82"/>
    </row>
    <row r="1130" spans="11:15" x14ac:dyDescent="0.25">
      <c r="K1130" s="82"/>
      <c r="L1130" s="83"/>
      <c r="M1130" s="83"/>
      <c r="N1130" s="82"/>
      <c r="O1130" s="82"/>
    </row>
    <row r="1131" spans="11:15" x14ac:dyDescent="0.25">
      <c r="K1131" s="82"/>
      <c r="L1131" s="83"/>
      <c r="M1131" s="83"/>
      <c r="N1131" s="82"/>
      <c r="O1131" s="82"/>
    </row>
    <row r="1132" spans="11:15" x14ac:dyDescent="0.25">
      <c r="K1132" s="82"/>
      <c r="L1132" s="83"/>
      <c r="M1132" s="83"/>
      <c r="N1132" s="82"/>
      <c r="O1132" s="82"/>
    </row>
    <row r="1133" spans="11:15" x14ac:dyDescent="0.25">
      <c r="K1133" s="82"/>
      <c r="L1133" s="83"/>
      <c r="M1133" s="83"/>
      <c r="N1133" s="82"/>
      <c r="O1133" s="82"/>
    </row>
    <row r="1134" spans="11:15" x14ac:dyDescent="0.25">
      <c r="K1134" s="82"/>
      <c r="L1134" s="83"/>
      <c r="M1134" s="83"/>
      <c r="N1134" s="82"/>
      <c r="O1134" s="82"/>
    </row>
    <row r="1135" spans="11:15" x14ac:dyDescent="0.25">
      <c r="K1135" s="82"/>
      <c r="L1135" s="83"/>
      <c r="M1135" s="83"/>
      <c r="N1135" s="82"/>
      <c r="O1135" s="82"/>
    </row>
    <row r="1136" spans="11:15" x14ac:dyDescent="0.25">
      <c r="K1136" s="82"/>
      <c r="L1136" s="83"/>
      <c r="M1136" s="83"/>
      <c r="N1136" s="82"/>
      <c r="O1136" s="82"/>
    </row>
    <row r="1137" spans="11:15" x14ac:dyDescent="0.25">
      <c r="K1137" s="82"/>
      <c r="L1137" s="83"/>
      <c r="M1137" s="83"/>
      <c r="N1137" s="82"/>
      <c r="O1137" s="82"/>
    </row>
    <row r="1138" spans="11:15" x14ac:dyDescent="0.25">
      <c r="K1138" s="82"/>
      <c r="L1138" s="83"/>
      <c r="M1138" s="83"/>
      <c r="N1138" s="82"/>
      <c r="O1138" s="82"/>
    </row>
    <row r="1139" spans="11:15" x14ac:dyDescent="0.25">
      <c r="K1139" s="82"/>
      <c r="L1139" s="83"/>
      <c r="M1139" s="83"/>
      <c r="N1139" s="82"/>
      <c r="O1139" s="82"/>
    </row>
    <row r="1140" spans="11:15" x14ac:dyDescent="0.25">
      <c r="K1140" s="82"/>
      <c r="L1140" s="83"/>
      <c r="M1140" s="83"/>
      <c r="N1140" s="82"/>
      <c r="O1140" s="82"/>
    </row>
    <row r="1141" spans="11:15" x14ac:dyDescent="0.25">
      <c r="K1141" s="82"/>
      <c r="L1141" s="83"/>
      <c r="M1141" s="83"/>
      <c r="N1141" s="82"/>
      <c r="O1141" s="82"/>
    </row>
    <row r="1142" spans="11:15" x14ac:dyDescent="0.25">
      <c r="K1142" s="82"/>
      <c r="L1142" s="83"/>
      <c r="M1142" s="83"/>
      <c r="N1142" s="82"/>
      <c r="O1142" s="82"/>
    </row>
    <row r="1143" spans="11:15" x14ac:dyDescent="0.25">
      <c r="K1143" s="82"/>
      <c r="L1143" s="83"/>
      <c r="M1143" s="83"/>
      <c r="N1143" s="82"/>
      <c r="O1143" s="82"/>
    </row>
    <row r="1144" spans="11:15" x14ac:dyDescent="0.25">
      <c r="K1144" s="82"/>
      <c r="L1144" s="83"/>
      <c r="M1144" s="83"/>
      <c r="N1144" s="82"/>
      <c r="O1144" s="82"/>
    </row>
    <row r="1145" spans="11:15" x14ac:dyDescent="0.25">
      <c r="K1145" s="82"/>
      <c r="L1145" s="83"/>
      <c r="M1145" s="83"/>
      <c r="N1145" s="82"/>
      <c r="O1145" s="82"/>
    </row>
    <row r="1146" spans="11:15" x14ac:dyDescent="0.25">
      <c r="K1146" s="82"/>
      <c r="L1146" s="83"/>
      <c r="M1146" s="83"/>
      <c r="N1146" s="82"/>
      <c r="O1146" s="82"/>
    </row>
    <row r="1147" spans="11:15" x14ac:dyDescent="0.25">
      <c r="K1147" s="82"/>
      <c r="L1147" s="83"/>
      <c r="M1147" s="83"/>
      <c r="N1147" s="82"/>
      <c r="O1147" s="82"/>
    </row>
    <row r="1148" spans="11:15" x14ac:dyDescent="0.25">
      <c r="K1148" s="82"/>
      <c r="L1148" s="83"/>
      <c r="M1148" s="83"/>
      <c r="N1148" s="82"/>
      <c r="O1148" s="82"/>
    </row>
    <row r="1149" spans="11:15" x14ac:dyDescent="0.25">
      <c r="K1149" s="82"/>
      <c r="L1149" s="83"/>
      <c r="M1149" s="83"/>
      <c r="N1149" s="82"/>
      <c r="O1149" s="82"/>
    </row>
    <row r="1150" spans="11:15" x14ac:dyDescent="0.25">
      <c r="K1150" s="82"/>
      <c r="L1150" s="83"/>
      <c r="M1150" s="83"/>
      <c r="N1150" s="82"/>
      <c r="O1150" s="82"/>
    </row>
    <row r="1151" spans="11:15" x14ac:dyDescent="0.25">
      <c r="K1151" s="82"/>
      <c r="L1151" s="83"/>
      <c r="M1151" s="83"/>
      <c r="N1151" s="82"/>
      <c r="O1151" s="82"/>
    </row>
    <row r="1152" spans="11:15" x14ac:dyDescent="0.25">
      <c r="K1152" s="82"/>
      <c r="L1152" s="83"/>
      <c r="M1152" s="83"/>
      <c r="N1152" s="82"/>
      <c r="O1152" s="82"/>
    </row>
    <row r="1153" spans="11:15" x14ac:dyDescent="0.25">
      <c r="K1153" s="82"/>
      <c r="L1153" s="83"/>
      <c r="M1153" s="83"/>
      <c r="N1153" s="82"/>
      <c r="O1153" s="82"/>
    </row>
    <row r="1154" spans="11:15" x14ac:dyDescent="0.25">
      <c r="K1154" s="82"/>
      <c r="L1154" s="83"/>
      <c r="M1154" s="83"/>
      <c r="N1154" s="82"/>
      <c r="O1154" s="82"/>
    </row>
    <row r="1155" spans="11:15" x14ac:dyDescent="0.25">
      <c r="K1155" s="82"/>
      <c r="L1155" s="83"/>
      <c r="M1155" s="83"/>
      <c r="N1155" s="82"/>
      <c r="O1155" s="82"/>
    </row>
    <row r="1156" spans="11:15" x14ac:dyDescent="0.25">
      <c r="K1156" s="82"/>
      <c r="L1156" s="83"/>
      <c r="M1156" s="83"/>
      <c r="N1156" s="82"/>
      <c r="O1156" s="82"/>
    </row>
    <row r="1157" spans="11:15" x14ac:dyDescent="0.25">
      <c r="K1157" s="82"/>
      <c r="L1157" s="83"/>
      <c r="M1157" s="83"/>
      <c r="N1157" s="82"/>
      <c r="O1157" s="82"/>
    </row>
    <row r="1158" spans="11:15" x14ac:dyDescent="0.25">
      <c r="K1158" s="82"/>
      <c r="L1158" s="83"/>
      <c r="M1158" s="83"/>
      <c r="N1158" s="82"/>
      <c r="O1158" s="82"/>
    </row>
    <row r="1159" spans="11:15" x14ac:dyDescent="0.25">
      <c r="K1159" s="82"/>
      <c r="L1159" s="83"/>
      <c r="M1159" s="83"/>
      <c r="N1159" s="82"/>
      <c r="O1159" s="82"/>
    </row>
    <row r="1160" spans="11:15" x14ac:dyDescent="0.25">
      <c r="K1160" s="82"/>
      <c r="L1160" s="83"/>
      <c r="M1160" s="83"/>
      <c r="N1160" s="82"/>
      <c r="O1160" s="82"/>
    </row>
    <row r="1161" spans="11:15" x14ac:dyDescent="0.25">
      <c r="K1161" s="82"/>
      <c r="L1161" s="83"/>
      <c r="M1161" s="83"/>
      <c r="N1161" s="82"/>
      <c r="O1161" s="82"/>
    </row>
    <row r="1162" spans="11:15" x14ac:dyDescent="0.25">
      <c r="K1162" s="82"/>
      <c r="L1162" s="83"/>
      <c r="M1162" s="83"/>
      <c r="N1162" s="82"/>
      <c r="O1162" s="82"/>
    </row>
    <row r="1163" spans="11:15" x14ac:dyDescent="0.25">
      <c r="K1163" s="82"/>
      <c r="L1163" s="83"/>
      <c r="M1163" s="83"/>
      <c r="N1163" s="82"/>
      <c r="O1163" s="82"/>
    </row>
    <row r="1164" spans="11:15" x14ac:dyDescent="0.25">
      <c r="K1164" s="82"/>
      <c r="L1164" s="83"/>
      <c r="M1164" s="83"/>
      <c r="N1164" s="82"/>
      <c r="O1164" s="82"/>
    </row>
    <row r="1165" spans="11:15" x14ac:dyDescent="0.25">
      <c r="K1165" s="82"/>
      <c r="L1165" s="83"/>
      <c r="M1165" s="83"/>
      <c r="N1165" s="82"/>
      <c r="O1165" s="82"/>
    </row>
    <row r="1166" spans="11:15" x14ac:dyDescent="0.25">
      <c r="K1166" s="82"/>
      <c r="L1166" s="83"/>
      <c r="M1166" s="83"/>
      <c r="N1166" s="82"/>
      <c r="O1166" s="82"/>
    </row>
    <row r="1167" spans="11:15" x14ac:dyDescent="0.25">
      <c r="K1167" s="82"/>
      <c r="L1167" s="83"/>
      <c r="M1167" s="83"/>
      <c r="N1167" s="82"/>
      <c r="O1167" s="82"/>
    </row>
    <row r="1168" spans="11:15" x14ac:dyDescent="0.25">
      <c r="K1168" s="82"/>
      <c r="L1168" s="83"/>
      <c r="M1168" s="83"/>
      <c r="N1168" s="82"/>
      <c r="O1168" s="82"/>
    </row>
    <row r="1169" spans="11:15" x14ac:dyDescent="0.25">
      <c r="K1169" s="82"/>
      <c r="L1169" s="83"/>
      <c r="M1169" s="83"/>
      <c r="N1169" s="82"/>
      <c r="O1169" s="82"/>
    </row>
    <row r="1170" spans="11:15" x14ac:dyDescent="0.25">
      <c r="K1170" s="82"/>
      <c r="L1170" s="83"/>
      <c r="M1170" s="83"/>
      <c r="N1170" s="82"/>
      <c r="O1170" s="82"/>
    </row>
    <row r="1171" spans="11:15" x14ac:dyDescent="0.25">
      <c r="K1171" s="82"/>
      <c r="L1171" s="83"/>
      <c r="M1171" s="83"/>
      <c r="N1171" s="82"/>
      <c r="O1171" s="82"/>
    </row>
    <row r="1172" spans="11:15" x14ac:dyDescent="0.25">
      <c r="K1172" s="82"/>
      <c r="L1172" s="83"/>
      <c r="M1172" s="83"/>
      <c r="N1172" s="82"/>
      <c r="O1172" s="82"/>
    </row>
    <row r="1173" spans="11:15" x14ac:dyDescent="0.25">
      <c r="K1173" s="82"/>
      <c r="L1173" s="83"/>
      <c r="M1173" s="83"/>
      <c r="N1173" s="82"/>
      <c r="O1173" s="82"/>
    </row>
    <row r="1174" spans="11:15" x14ac:dyDescent="0.25">
      <c r="K1174" s="82"/>
      <c r="L1174" s="83"/>
      <c r="M1174" s="83"/>
      <c r="N1174" s="82"/>
      <c r="O1174" s="82"/>
    </row>
    <row r="1175" spans="11:15" x14ac:dyDescent="0.25">
      <c r="K1175" s="82"/>
      <c r="L1175" s="83"/>
      <c r="M1175" s="83"/>
      <c r="N1175" s="82"/>
      <c r="O1175" s="82"/>
    </row>
    <row r="1176" spans="11:15" x14ac:dyDescent="0.25">
      <c r="K1176" s="82"/>
      <c r="L1176" s="83"/>
      <c r="M1176" s="83"/>
      <c r="N1176" s="82"/>
      <c r="O1176" s="82"/>
    </row>
    <row r="1177" spans="11:15" x14ac:dyDescent="0.25">
      <c r="K1177" s="82"/>
      <c r="L1177" s="83"/>
      <c r="M1177" s="83"/>
      <c r="N1177" s="82"/>
      <c r="O1177" s="82"/>
    </row>
    <row r="1178" spans="11:15" x14ac:dyDescent="0.25">
      <c r="K1178" s="82"/>
      <c r="L1178" s="83"/>
      <c r="M1178" s="83"/>
      <c r="N1178" s="82"/>
      <c r="O1178" s="82"/>
    </row>
    <row r="1179" spans="11:15" x14ac:dyDescent="0.25">
      <c r="K1179" s="82"/>
      <c r="L1179" s="83"/>
      <c r="M1179" s="83"/>
      <c r="N1179" s="82"/>
      <c r="O1179" s="82"/>
    </row>
    <row r="1180" spans="11:15" x14ac:dyDescent="0.25">
      <c r="K1180" s="82"/>
      <c r="L1180" s="83"/>
      <c r="M1180" s="83"/>
      <c r="N1180" s="82"/>
      <c r="O1180" s="82"/>
    </row>
    <row r="1181" spans="11:15" x14ac:dyDescent="0.25">
      <c r="K1181" s="82"/>
      <c r="L1181" s="83"/>
      <c r="M1181" s="83"/>
      <c r="N1181" s="82"/>
      <c r="O1181" s="82"/>
    </row>
    <row r="1182" spans="11:15" x14ac:dyDescent="0.25">
      <c r="K1182" s="82"/>
      <c r="L1182" s="83"/>
      <c r="M1182" s="83"/>
      <c r="N1182" s="82"/>
      <c r="O1182" s="82"/>
    </row>
    <row r="1183" spans="11:15" x14ac:dyDescent="0.25">
      <c r="K1183" s="82"/>
      <c r="L1183" s="83"/>
      <c r="M1183" s="83"/>
      <c r="N1183" s="82"/>
      <c r="O1183" s="82"/>
    </row>
    <row r="1184" spans="11:15" x14ac:dyDescent="0.25">
      <c r="K1184" s="82"/>
      <c r="L1184" s="83"/>
      <c r="M1184" s="83"/>
      <c r="N1184" s="82"/>
      <c r="O1184" s="82"/>
    </row>
    <row r="1185" spans="11:15" x14ac:dyDescent="0.25">
      <c r="K1185" s="82"/>
      <c r="L1185" s="83"/>
      <c r="M1185" s="83"/>
      <c r="N1185" s="82"/>
      <c r="O1185" s="82"/>
    </row>
    <row r="1186" spans="11:15" x14ac:dyDescent="0.25">
      <c r="K1186" s="82"/>
      <c r="L1186" s="83"/>
      <c r="M1186" s="83"/>
      <c r="N1186" s="82"/>
      <c r="O1186" s="82"/>
    </row>
    <row r="1187" spans="11:15" x14ac:dyDescent="0.25">
      <c r="K1187" s="82"/>
      <c r="L1187" s="83"/>
      <c r="M1187" s="83"/>
      <c r="N1187" s="82"/>
      <c r="O1187" s="82"/>
    </row>
    <row r="1188" spans="11:15" x14ac:dyDescent="0.25">
      <c r="K1188" s="82"/>
      <c r="L1188" s="83"/>
      <c r="M1188" s="83"/>
      <c r="N1188" s="82"/>
      <c r="O1188" s="82"/>
    </row>
    <row r="1189" spans="11:15" x14ac:dyDescent="0.25">
      <c r="K1189" s="82"/>
      <c r="L1189" s="83"/>
      <c r="M1189" s="83"/>
      <c r="N1189" s="82"/>
      <c r="O1189" s="82"/>
    </row>
    <row r="1190" spans="11:15" x14ac:dyDescent="0.25">
      <c r="K1190" s="82"/>
      <c r="L1190" s="83"/>
      <c r="M1190" s="83"/>
      <c r="N1190" s="82"/>
      <c r="O1190" s="82"/>
    </row>
    <row r="1191" spans="11:15" x14ac:dyDescent="0.25">
      <c r="K1191" s="82"/>
      <c r="L1191" s="83"/>
      <c r="M1191" s="83"/>
      <c r="N1191" s="82"/>
      <c r="O1191" s="82"/>
    </row>
    <row r="1192" spans="11:15" x14ac:dyDescent="0.25">
      <c r="K1192" s="82"/>
      <c r="L1192" s="83"/>
      <c r="M1192" s="83"/>
      <c r="N1192" s="82"/>
      <c r="O1192" s="82"/>
    </row>
    <row r="1193" spans="11:15" x14ac:dyDescent="0.25">
      <c r="K1193" s="82"/>
      <c r="L1193" s="83"/>
      <c r="M1193" s="83"/>
      <c r="N1193" s="82"/>
      <c r="O1193" s="82"/>
    </row>
    <row r="1194" spans="11:15" x14ac:dyDescent="0.25">
      <c r="K1194" s="82"/>
      <c r="L1194" s="83"/>
      <c r="M1194" s="83"/>
      <c r="N1194" s="82"/>
      <c r="O1194" s="82"/>
    </row>
    <row r="1195" spans="11:15" x14ac:dyDescent="0.25">
      <c r="K1195" s="82"/>
      <c r="L1195" s="83"/>
      <c r="M1195" s="83"/>
      <c r="N1195" s="82"/>
      <c r="O1195" s="82"/>
    </row>
    <row r="1196" spans="11:15" x14ac:dyDescent="0.25">
      <c r="K1196" s="82"/>
      <c r="L1196" s="83"/>
      <c r="M1196" s="83"/>
      <c r="N1196" s="82"/>
      <c r="O1196" s="82"/>
    </row>
    <row r="1197" spans="11:15" x14ac:dyDescent="0.25">
      <c r="K1197" s="82"/>
      <c r="L1197" s="83"/>
      <c r="M1197" s="83"/>
      <c r="N1197" s="82"/>
      <c r="O1197" s="82"/>
    </row>
    <row r="1198" spans="11:15" x14ac:dyDescent="0.25">
      <c r="K1198" s="82"/>
      <c r="L1198" s="83"/>
      <c r="M1198" s="83"/>
      <c r="N1198" s="82"/>
      <c r="O1198" s="82"/>
    </row>
    <row r="1199" spans="11:15" x14ac:dyDescent="0.25">
      <c r="K1199" s="82"/>
      <c r="L1199" s="83"/>
      <c r="M1199" s="83"/>
      <c r="N1199" s="82"/>
      <c r="O1199" s="82"/>
    </row>
    <row r="1200" spans="11:15" x14ac:dyDescent="0.25">
      <c r="K1200" s="82"/>
      <c r="L1200" s="83"/>
      <c r="M1200" s="83"/>
      <c r="N1200" s="82"/>
      <c r="O1200" s="82"/>
    </row>
    <row r="1201" spans="11:15" x14ac:dyDescent="0.25">
      <c r="K1201" s="82"/>
      <c r="L1201" s="83"/>
      <c r="M1201" s="83"/>
      <c r="N1201" s="82"/>
      <c r="O1201" s="82"/>
    </row>
    <row r="1202" spans="11:15" x14ac:dyDescent="0.25">
      <c r="K1202" s="82"/>
      <c r="L1202" s="83"/>
      <c r="M1202" s="83"/>
      <c r="N1202" s="82"/>
      <c r="O1202" s="82"/>
    </row>
    <row r="1203" spans="11:15" x14ac:dyDescent="0.25">
      <c r="K1203" s="82"/>
      <c r="L1203" s="83"/>
      <c r="M1203" s="83"/>
      <c r="N1203" s="82"/>
      <c r="O1203" s="82"/>
    </row>
    <row r="1204" spans="11:15" x14ac:dyDescent="0.25">
      <c r="K1204" s="82"/>
      <c r="L1204" s="83"/>
      <c r="M1204" s="83"/>
      <c r="N1204" s="82"/>
      <c r="O1204" s="82"/>
    </row>
    <row r="1205" spans="11:15" x14ac:dyDescent="0.25">
      <c r="K1205" s="82"/>
      <c r="L1205" s="83"/>
      <c r="M1205" s="83"/>
      <c r="N1205" s="82"/>
      <c r="O1205" s="82"/>
    </row>
    <row r="1206" spans="11:15" x14ac:dyDescent="0.25">
      <c r="K1206" s="82"/>
      <c r="L1206" s="83"/>
      <c r="M1206" s="83"/>
      <c r="N1206" s="82"/>
      <c r="O1206" s="82"/>
    </row>
    <row r="1207" spans="11:15" x14ac:dyDescent="0.25">
      <c r="K1207" s="82"/>
      <c r="L1207" s="83"/>
      <c r="M1207" s="83"/>
      <c r="N1207" s="82"/>
      <c r="O1207" s="82"/>
    </row>
    <row r="1208" spans="11:15" x14ac:dyDescent="0.25">
      <c r="K1208" s="82"/>
      <c r="L1208" s="83"/>
      <c r="M1208" s="83"/>
      <c r="N1208" s="82"/>
      <c r="O1208" s="82"/>
    </row>
    <row r="1209" spans="11:15" x14ac:dyDescent="0.25">
      <c r="K1209" s="82"/>
      <c r="L1209" s="83"/>
      <c r="M1209" s="83"/>
      <c r="N1209" s="82"/>
      <c r="O1209" s="82"/>
    </row>
    <row r="1210" spans="11:15" x14ac:dyDescent="0.25">
      <c r="K1210" s="82"/>
      <c r="L1210" s="83"/>
      <c r="M1210" s="83"/>
      <c r="N1210" s="82"/>
      <c r="O1210" s="82"/>
    </row>
    <row r="1211" spans="11:15" x14ac:dyDescent="0.25">
      <c r="K1211" s="82"/>
      <c r="L1211" s="83"/>
      <c r="M1211" s="83"/>
      <c r="N1211" s="82"/>
      <c r="O1211" s="82"/>
    </row>
    <row r="1212" spans="11:15" x14ac:dyDescent="0.25">
      <c r="K1212" s="82"/>
      <c r="L1212" s="83"/>
      <c r="M1212" s="83"/>
      <c r="N1212" s="82"/>
      <c r="O1212" s="82"/>
    </row>
    <row r="1213" spans="11:15" x14ac:dyDescent="0.25">
      <c r="K1213" s="82"/>
      <c r="L1213" s="83"/>
      <c r="M1213" s="83"/>
      <c r="N1213" s="82"/>
      <c r="O1213" s="82"/>
    </row>
    <row r="1214" spans="11:15" x14ac:dyDescent="0.25">
      <c r="K1214" s="82"/>
      <c r="L1214" s="83"/>
      <c r="M1214" s="83"/>
      <c r="N1214" s="82"/>
      <c r="O1214" s="82"/>
    </row>
    <row r="1215" spans="11:15" x14ac:dyDescent="0.25">
      <c r="K1215" s="82"/>
      <c r="L1215" s="83"/>
      <c r="M1215" s="83"/>
      <c r="N1215" s="82"/>
      <c r="O1215" s="82"/>
    </row>
    <row r="1216" spans="11:15" x14ac:dyDescent="0.25">
      <c r="K1216" s="82"/>
      <c r="L1216" s="83"/>
      <c r="M1216" s="83"/>
      <c r="N1216" s="82"/>
      <c r="O1216" s="82"/>
    </row>
    <row r="1217" spans="11:15" x14ac:dyDescent="0.25">
      <c r="K1217" s="82"/>
      <c r="L1217" s="83"/>
      <c r="M1217" s="83"/>
      <c r="N1217" s="82"/>
      <c r="O1217" s="82"/>
    </row>
    <row r="1218" spans="11:15" x14ac:dyDescent="0.25">
      <c r="K1218" s="82"/>
      <c r="L1218" s="83"/>
      <c r="M1218" s="83"/>
      <c r="N1218" s="82"/>
      <c r="O1218" s="82"/>
    </row>
    <row r="1219" spans="11:15" x14ac:dyDescent="0.25">
      <c r="K1219" s="82"/>
      <c r="L1219" s="83"/>
      <c r="M1219" s="83"/>
      <c r="N1219" s="82"/>
      <c r="O1219" s="82"/>
    </row>
    <row r="1220" spans="11:15" x14ac:dyDescent="0.25">
      <c r="K1220" s="82"/>
      <c r="L1220" s="83"/>
      <c r="M1220" s="83"/>
      <c r="N1220" s="82"/>
      <c r="O1220" s="82"/>
    </row>
    <row r="1221" spans="11:15" x14ac:dyDescent="0.25">
      <c r="K1221" s="82"/>
      <c r="L1221" s="83"/>
      <c r="M1221" s="83"/>
      <c r="N1221" s="82"/>
      <c r="O1221" s="82"/>
    </row>
    <row r="1222" spans="11:15" x14ac:dyDescent="0.25">
      <c r="K1222" s="82"/>
      <c r="L1222" s="83"/>
      <c r="M1222" s="83"/>
      <c r="N1222" s="82"/>
      <c r="O1222" s="82"/>
    </row>
    <row r="1223" spans="11:15" x14ac:dyDescent="0.25">
      <c r="K1223" s="82"/>
      <c r="L1223" s="83"/>
      <c r="M1223" s="83"/>
      <c r="N1223" s="82"/>
      <c r="O1223" s="82"/>
    </row>
    <row r="1224" spans="11:15" x14ac:dyDescent="0.25">
      <c r="K1224" s="82"/>
      <c r="L1224" s="83"/>
      <c r="M1224" s="83"/>
      <c r="N1224" s="82"/>
      <c r="O1224" s="82"/>
    </row>
    <row r="1225" spans="11:15" x14ac:dyDescent="0.25">
      <c r="K1225" s="82"/>
      <c r="L1225" s="83"/>
      <c r="M1225" s="83"/>
      <c r="N1225" s="82"/>
      <c r="O1225" s="82"/>
    </row>
    <row r="1226" spans="11:15" x14ac:dyDescent="0.25">
      <c r="K1226" s="82"/>
      <c r="L1226" s="83"/>
      <c r="M1226" s="83"/>
      <c r="N1226" s="82"/>
      <c r="O1226" s="82"/>
    </row>
    <row r="1227" spans="11:15" x14ac:dyDescent="0.25">
      <c r="K1227" s="82"/>
      <c r="L1227" s="83"/>
      <c r="M1227" s="83"/>
      <c r="N1227" s="82"/>
      <c r="O1227" s="82"/>
    </row>
    <row r="1228" spans="11:15" x14ac:dyDescent="0.25">
      <c r="K1228" s="82"/>
      <c r="L1228" s="83"/>
      <c r="M1228" s="83"/>
      <c r="N1228" s="82"/>
      <c r="O1228" s="82"/>
    </row>
    <row r="1229" spans="11:15" x14ac:dyDescent="0.25">
      <c r="K1229" s="82"/>
      <c r="L1229" s="83"/>
      <c r="M1229" s="83"/>
      <c r="N1229" s="82"/>
      <c r="O1229" s="82"/>
    </row>
    <row r="1230" spans="11:15" x14ac:dyDescent="0.25">
      <c r="K1230" s="82"/>
      <c r="L1230" s="83"/>
      <c r="M1230" s="83"/>
      <c r="N1230" s="82"/>
      <c r="O1230" s="82"/>
    </row>
    <row r="1231" spans="11:15" x14ac:dyDescent="0.25">
      <c r="K1231" s="82"/>
      <c r="L1231" s="83"/>
      <c r="M1231" s="83"/>
      <c r="N1231" s="82"/>
      <c r="O1231" s="82"/>
    </row>
    <row r="1232" spans="11:15" x14ac:dyDescent="0.25">
      <c r="K1232" s="82"/>
      <c r="L1232" s="83"/>
      <c r="M1232" s="83"/>
      <c r="N1232" s="82"/>
      <c r="O1232" s="82"/>
    </row>
    <row r="1233" spans="11:15" x14ac:dyDescent="0.25">
      <c r="K1233" s="82"/>
      <c r="L1233" s="83"/>
      <c r="M1233" s="83"/>
      <c r="N1233" s="82"/>
      <c r="O1233" s="82"/>
    </row>
    <row r="1234" spans="11:15" x14ac:dyDescent="0.25">
      <c r="K1234" s="82"/>
      <c r="L1234" s="83"/>
      <c r="M1234" s="83"/>
      <c r="N1234" s="82"/>
      <c r="O1234" s="82"/>
    </row>
    <row r="1235" spans="11:15" x14ac:dyDescent="0.25">
      <c r="K1235" s="82"/>
      <c r="L1235" s="83"/>
      <c r="M1235" s="83"/>
      <c r="N1235" s="82"/>
      <c r="O1235" s="82"/>
    </row>
    <row r="1236" spans="11:15" x14ac:dyDescent="0.25">
      <c r="K1236" s="82"/>
      <c r="L1236" s="83"/>
      <c r="M1236" s="83"/>
      <c r="N1236" s="82"/>
      <c r="O1236" s="82"/>
    </row>
    <row r="1237" spans="11:15" x14ac:dyDescent="0.25">
      <c r="K1237" s="82"/>
      <c r="L1237" s="83"/>
      <c r="M1237" s="83"/>
      <c r="N1237" s="82"/>
      <c r="O1237" s="82"/>
    </row>
    <row r="1238" spans="11:15" x14ac:dyDescent="0.25">
      <c r="K1238" s="82"/>
      <c r="L1238" s="83"/>
      <c r="M1238" s="83"/>
      <c r="N1238" s="82"/>
      <c r="O1238" s="82"/>
    </row>
    <row r="1239" spans="11:15" x14ac:dyDescent="0.25">
      <c r="K1239" s="82"/>
      <c r="L1239" s="83"/>
      <c r="M1239" s="83"/>
      <c r="N1239" s="82"/>
      <c r="O1239" s="82"/>
    </row>
    <row r="1240" spans="11:15" x14ac:dyDescent="0.25">
      <c r="K1240" s="82"/>
      <c r="L1240" s="83"/>
      <c r="M1240" s="83"/>
      <c r="N1240" s="82"/>
      <c r="O1240" s="82"/>
    </row>
    <row r="1241" spans="11:15" x14ac:dyDescent="0.25">
      <c r="K1241" s="82"/>
      <c r="L1241" s="83"/>
      <c r="M1241" s="83"/>
      <c r="N1241" s="82"/>
      <c r="O1241" s="82"/>
    </row>
    <row r="1242" spans="11:15" x14ac:dyDescent="0.25">
      <c r="K1242" s="82"/>
      <c r="L1242" s="83"/>
      <c r="M1242" s="83"/>
      <c r="N1242" s="82"/>
      <c r="O1242" s="82"/>
    </row>
    <row r="1243" spans="11:15" x14ac:dyDescent="0.25">
      <c r="K1243" s="82"/>
      <c r="L1243" s="83"/>
      <c r="M1243" s="83"/>
      <c r="N1243" s="82"/>
      <c r="O1243" s="82"/>
    </row>
    <row r="1244" spans="11:15" x14ac:dyDescent="0.25">
      <c r="K1244" s="82"/>
      <c r="L1244" s="83"/>
      <c r="M1244" s="83"/>
      <c r="N1244" s="82"/>
      <c r="O1244" s="82"/>
    </row>
    <row r="1245" spans="11:15" x14ac:dyDescent="0.25">
      <c r="K1245" s="82"/>
      <c r="L1245" s="83"/>
      <c r="M1245" s="83"/>
      <c r="N1245" s="82"/>
      <c r="O1245" s="82"/>
    </row>
    <row r="1246" spans="11:15" x14ac:dyDescent="0.25">
      <c r="K1246" s="82"/>
      <c r="L1246" s="83"/>
      <c r="M1246" s="83"/>
      <c r="N1246" s="82"/>
      <c r="O1246" s="82"/>
    </row>
    <row r="1247" spans="11:15" x14ac:dyDescent="0.25">
      <c r="K1247" s="82"/>
      <c r="L1247" s="83"/>
      <c r="M1247" s="83"/>
      <c r="N1247" s="82"/>
      <c r="O1247" s="82"/>
    </row>
    <row r="1248" spans="11:15" x14ac:dyDescent="0.25">
      <c r="K1248" s="82"/>
      <c r="L1248" s="83"/>
      <c r="M1248" s="83"/>
      <c r="N1248" s="82"/>
      <c r="O1248" s="82"/>
    </row>
    <row r="1249" spans="11:15" x14ac:dyDescent="0.25">
      <c r="K1249" s="82"/>
      <c r="L1249" s="83"/>
      <c r="M1249" s="83"/>
      <c r="N1249" s="82"/>
      <c r="O1249" s="82"/>
    </row>
    <row r="1250" spans="11:15" x14ac:dyDescent="0.25">
      <c r="K1250" s="82"/>
      <c r="L1250" s="83"/>
      <c r="M1250" s="83"/>
      <c r="N1250" s="82"/>
      <c r="O1250" s="82"/>
    </row>
    <row r="1251" spans="11:15" x14ac:dyDescent="0.25">
      <c r="K1251" s="82"/>
      <c r="L1251" s="83"/>
      <c r="M1251" s="83"/>
      <c r="N1251" s="82"/>
      <c r="O1251" s="82"/>
    </row>
    <row r="1252" spans="11:15" x14ac:dyDescent="0.25">
      <c r="K1252" s="82"/>
      <c r="L1252" s="83"/>
      <c r="M1252" s="83"/>
      <c r="N1252" s="82"/>
      <c r="O1252" s="82"/>
    </row>
    <row r="1253" spans="11:15" x14ac:dyDescent="0.25">
      <c r="K1253" s="82"/>
      <c r="L1253" s="83"/>
      <c r="M1253" s="83"/>
      <c r="N1253" s="82"/>
      <c r="O1253" s="82"/>
    </row>
    <row r="1254" spans="11:15" x14ac:dyDescent="0.25">
      <c r="K1254" s="82"/>
      <c r="L1254" s="83"/>
      <c r="M1254" s="83"/>
      <c r="N1254" s="82"/>
      <c r="O1254" s="82"/>
    </row>
    <row r="1255" spans="11:15" x14ac:dyDescent="0.25">
      <c r="K1255" s="82"/>
      <c r="L1255" s="83"/>
      <c r="M1255" s="83"/>
      <c r="N1255" s="82"/>
      <c r="O1255" s="82"/>
    </row>
    <row r="1256" spans="11:15" x14ac:dyDescent="0.25">
      <c r="K1256" s="82"/>
      <c r="L1256" s="83"/>
      <c r="M1256" s="83"/>
      <c r="N1256" s="82"/>
      <c r="O1256" s="82"/>
    </row>
    <row r="1257" spans="11:15" x14ac:dyDescent="0.25">
      <c r="K1257" s="82"/>
      <c r="L1257" s="83"/>
      <c r="M1257" s="83"/>
      <c r="N1257" s="82"/>
      <c r="O1257" s="82"/>
    </row>
    <row r="1258" spans="11:15" x14ac:dyDescent="0.25">
      <c r="K1258" s="82"/>
      <c r="L1258" s="83"/>
      <c r="M1258" s="83"/>
      <c r="N1258" s="82"/>
      <c r="O1258" s="82"/>
    </row>
    <row r="1259" spans="11:15" x14ac:dyDescent="0.25">
      <c r="K1259" s="82"/>
      <c r="L1259" s="83"/>
      <c r="M1259" s="83"/>
      <c r="N1259" s="82"/>
      <c r="O1259" s="82"/>
    </row>
    <row r="1260" spans="11:15" x14ac:dyDescent="0.25">
      <c r="K1260" s="82"/>
      <c r="L1260" s="83"/>
      <c r="M1260" s="83"/>
      <c r="N1260" s="82"/>
      <c r="O1260" s="82"/>
    </row>
    <row r="1261" spans="11:15" x14ac:dyDescent="0.25">
      <c r="K1261" s="82"/>
      <c r="L1261" s="83"/>
      <c r="M1261" s="83"/>
      <c r="N1261" s="82"/>
      <c r="O1261" s="82"/>
    </row>
    <row r="1262" spans="11:15" x14ac:dyDescent="0.25">
      <c r="K1262" s="82"/>
      <c r="L1262" s="83"/>
      <c r="M1262" s="83"/>
      <c r="N1262" s="82"/>
      <c r="O1262" s="82"/>
    </row>
    <row r="1263" spans="11:15" x14ac:dyDescent="0.25">
      <c r="K1263" s="82"/>
      <c r="L1263" s="83"/>
      <c r="M1263" s="83"/>
      <c r="N1263" s="82"/>
      <c r="O1263" s="82"/>
    </row>
    <row r="1264" spans="11:15" x14ac:dyDescent="0.25">
      <c r="K1264" s="82"/>
      <c r="L1264" s="83"/>
      <c r="M1264" s="83"/>
      <c r="N1264" s="82"/>
      <c r="O1264" s="82"/>
    </row>
    <row r="1265" spans="11:15" x14ac:dyDescent="0.25">
      <c r="K1265" s="82"/>
      <c r="L1265" s="83"/>
      <c r="M1265" s="83"/>
      <c r="N1265" s="82"/>
      <c r="O1265" s="82"/>
    </row>
    <row r="1266" spans="11:15" x14ac:dyDescent="0.25">
      <c r="K1266" s="82"/>
      <c r="L1266" s="83"/>
      <c r="M1266" s="83"/>
      <c r="N1266" s="82"/>
      <c r="O1266" s="82"/>
    </row>
    <row r="1267" spans="11:15" x14ac:dyDescent="0.25">
      <c r="K1267" s="82"/>
      <c r="L1267" s="83"/>
      <c r="M1267" s="83"/>
      <c r="N1267" s="82"/>
      <c r="O1267" s="82"/>
    </row>
    <row r="1268" spans="11:15" x14ac:dyDescent="0.25">
      <c r="K1268" s="82"/>
      <c r="L1268" s="83"/>
      <c r="M1268" s="83"/>
      <c r="N1268" s="82"/>
      <c r="O1268" s="82"/>
    </row>
    <row r="1269" spans="11:15" x14ac:dyDescent="0.25">
      <c r="K1269" s="82"/>
      <c r="L1269" s="83"/>
      <c r="M1269" s="83"/>
      <c r="N1269" s="82"/>
      <c r="O1269" s="82"/>
    </row>
    <row r="1270" spans="11:15" x14ac:dyDescent="0.25">
      <c r="K1270" s="82"/>
      <c r="L1270" s="83"/>
      <c r="M1270" s="83"/>
      <c r="N1270" s="82"/>
      <c r="O1270" s="82"/>
    </row>
    <row r="1271" spans="11:15" x14ac:dyDescent="0.25">
      <c r="K1271" s="82"/>
      <c r="L1271" s="83"/>
      <c r="M1271" s="83"/>
      <c r="N1271" s="82"/>
      <c r="O1271" s="82"/>
    </row>
    <row r="1272" spans="11:15" x14ac:dyDescent="0.25">
      <c r="K1272" s="82"/>
      <c r="L1272" s="83"/>
      <c r="M1272" s="83"/>
      <c r="N1272" s="82"/>
      <c r="O1272" s="82"/>
    </row>
    <row r="1273" spans="11:15" x14ac:dyDescent="0.25">
      <c r="K1273" s="82"/>
      <c r="L1273" s="83"/>
      <c r="M1273" s="83"/>
      <c r="N1273" s="82"/>
      <c r="O1273" s="82"/>
    </row>
    <row r="1274" spans="11:15" x14ac:dyDescent="0.25">
      <c r="K1274" s="82"/>
      <c r="L1274" s="83"/>
      <c r="M1274" s="83"/>
      <c r="N1274" s="82"/>
      <c r="O1274" s="82"/>
    </row>
    <row r="1275" spans="11:15" x14ac:dyDescent="0.25">
      <c r="K1275" s="82"/>
      <c r="L1275" s="83"/>
      <c r="M1275" s="83"/>
      <c r="N1275" s="82"/>
      <c r="O1275" s="82"/>
    </row>
    <row r="1276" spans="11:15" x14ac:dyDescent="0.25">
      <c r="K1276" s="82"/>
      <c r="L1276" s="83"/>
      <c r="M1276" s="83"/>
      <c r="N1276" s="82"/>
      <c r="O1276" s="82"/>
    </row>
    <row r="1277" spans="11:15" x14ac:dyDescent="0.25">
      <c r="K1277" s="82"/>
      <c r="L1277" s="83"/>
      <c r="M1277" s="83"/>
      <c r="N1277" s="82"/>
      <c r="O1277" s="82"/>
    </row>
    <row r="1278" spans="11:15" x14ac:dyDescent="0.25">
      <c r="K1278" s="82"/>
      <c r="L1278" s="83"/>
      <c r="M1278" s="83"/>
      <c r="N1278" s="82"/>
      <c r="O1278" s="82"/>
    </row>
    <row r="1279" spans="11:15" x14ac:dyDescent="0.25">
      <c r="K1279" s="82"/>
      <c r="L1279" s="83"/>
      <c r="M1279" s="83"/>
      <c r="N1279" s="82"/>
      <c r="O1279" s="82"/>
    </row>
    <row r="1280" spans="11:15" x14ac:dyDescent="0.25">
      <c r="K1280" s="82"/>
      <c r="L1280" s="83"/>
      <c r="M1280" s="83"/>
      <c r="N1280" s="82"/>
      <c r="O1280" s="82"/>
    </row>
    <row r="1281" spans="11:15" x14ac:dyDescent="0.25">
      <c r="K1281" s="82"/>
      <c r="L1281" s="83"/>
      <c r="M1281" s="83"/>
      <c r="N1281" s="82"/>
      <c r="O1281" s="82"/>
    </row>
    <row r="1282" spans="11:15" x14ac:dyDescent="0.25">
      <c r="K1282" s="82"/>
      <c r="L1282" s="83"/>
      <c r="M1282" s="83"/>
      <c r="N1282" s="82"/>
      <c r="O1282" s="82"/>
    </row>
    <row r="1283" spans="11:15" x14ac:dyDescent="0.25">
      <c r="K1283" s="82"/>
      <c r="L1283" s="83"/>
      <c r="M1283" s="83"/>
      <c r="N1283" s="82"/>
      <c r="O1283" s="82"/>
    </row>
    <row r="1284" spans="11:15" x14ac:dyDescent="0.25">
      <c r="K1284" s="82"/>
      <c r="L1284" s="83"/>
      <c r="M1284" s="83"/>
      <c r="N1284" s="82"/>
      <c r="O1284" s="82"/>
    </row>
    <row r="1285" spans="11:15" x14ac:dyDescent="0.25">
      <c r="K1285" s="82"/>
      <c r="L1285" s="83"/>
      <c r="M1285" s="83"/>
      <c r="N1285" s="82"/>
      <c r="O1285" s="82"/>
    </row>
    <row r="1286" spans="11:15" x14ac:dyDescent="0.25">
      <c r="K1286" s="82"/>
      <c r="L1286" s="83"/>
      <c r="M1286" s="83"/>
      <c r="N1286" s="82"/>
      <c r="O1286" s="82"/>
    </row>
    <row r="1287" spans="11:15" x14ac:dyDescent="0.25">
      <c r="K1287" s="82"/>
      <c r="L1287" s="83"/>
      <c r="M1287" s="83"/>
      <c r="N1287" s="82"/>
      <c r="O1287" s="82"/>
    </row>
    <row r="1288" spans="11:15" x14ac:dyDescent="0.25">
      <c r="K1288" s="82"/>
      <c r="L1288" s="83"/>
      <c r="M1288" s="83"/>
      <c r="N1288" s="82"/>
      <c r="O1288" s="82"/>
    </row>
    <row r="1289" spans="11:15" x14ac:dyDescent="0.25">
      <c r="K1289" s="82"/>
      <c r="L1289" s="83"/>
      <c r="M1289" s="83"/>
      <c r="N1289" s="82"/>
      <c r="O1289" s="82"/>
    </row>
    <row r="1290" spans="11:15" x14ac:dyDescent="0.25">
      <c r="K1290" s="82"/>
      <c r="L1290" s="83"/>
      <c r="M1290" s="83"/>
      <c r="N1290" s="82"/>
      <c r="O1290" s="82"/>
    </row>
    <row r="1291" spans="11:15" x14ac:dyDescent="0.25">
      <c r="K1291" s="82"/>
      <c r="L1291" s="83"/>
      <c r="M1291" s="83"/>
      <c r="N1291" s="82"/>
      <c r="O1291" s="82"/>
    </row>
    <row r="1292" spans="11:15" x14ac:dyDescent="0.25">
      <c r="K1292" s="82"/>
      <c r="L1292" s="83"/>
      <c r="M1292" s="83"/>
      <c r="N1292" s="82"/>
      <c r="O1292" s="82"/>
    </row>
    <row r="1293" spans="11:15" x14ac:dyDescent="0.25">
      <c r="K1293" s="82"/>
      <c r="L1293" s="83"/>
      <c r="M1293" s="83"/>
      <c r="N1293" s="82"/>
      <c r="O1293" s="82"/>
    </row>
    <row r="1294" spans="11:15" x14ac:dyDescent="0.25">
      <c r="K1294" s="82"/>
      <c r="L1294" s="83"/>
      <c r="M1294" s="83"/>
      <c r="N1294" s="82"/>
      <c r="O1294" s="82"/>
    </row>
    <row r="1295" spans="11:15" x14ac:dyDescent="0.25">
      <c r="K1295" s="82"/>
      <c r="L1295" s="83"/>
      <c r="M1295" s="83"/>
      <c r="N1295" s="82"/>
      <c r="O1295" s="82"/>
    </row>
    <row r="1296" spans="11:15" x14ac:dyDescent="0.25">
      <c r="K1296" s="82"/>
      <c r="L1296" s="83"/>
      <c r="M1296" s="83"/>
      <c r="N1296" s="82"/>
      <c r="O1296" s="82"/>
    </row>
    <row r="1297" spans="11:15" x14ac:dyDescent="0.25">
      <c r="K1297" s="82"/>
      <c r="L1297" s="83"/>
      <c r="M1297" s="83"/>
      <c r="N1297" s="82"/>
      <c r="O1297" s="82"/>
    </row>
    <row r="1298" spans="11:15" x14ac:dyDescent="0.25">
      <c r="K1298" s="82"/>
      <c r="L1298" s="83"/>
      <c r="M1298" s="83"/>
      <c r="N1298" s="82"/>
      <c r="O1298" s="82"/>
    </row>
    <row r="1299" spans="11:15" x14ac:dyDescent="0.25">
      <c r="K1299" s="82"/>
      <c r="L1299" s="83"/>
      <c r="M1299" s="83"/>
      <c r="N1299" s="82"/>
      <c r="O1299" s="82"/>
    </row>
    <row r="1300" spans="11:15" x14ac:dyDescent="0.25">
      <c r="K1300" s="82"/>
      <c r="L1300" s="83"/>
      <c r="M1300" s="83"/>
      <c r="N1300" s="82"/>
      <c r="O1300" s="82"/>
    </row>
    <row r="1301" spans="11:15" x14ac:dyDescent="0.25">
      <c r="K1301" s="82"/>
      <c r="L1301" s="83"/>
      <c r="M1301" s="83"/>
      <c r="N1301" s="82"/>
      <c r="O1301" s="82"/>
    </row>
    <row r="1302" spans="11:15" x14ac:dyDescent="0.25">
      <c r="K1302" s="82"/>
      <c r="L1302" s="83"/>
      <c r="M1302" s="83"/>
      <c r="N1302" s="82"/>
      <c r="O1302" s="82"/>
    </row>
    <row r="1303" spans="11:15" x14ac:dyDescent="0.25">
      <c r="K1303" s="82"/>
      <c r="L1303" s="83"/>
      <c r="M1303" s="83"/>
      <c r="N1303" s="82"/>
      <c r="O1303" s="82"/>
    </row>
    <row r="1304" spans="11:15" x14ac:dyDescent="0.25">
      <c r="K1304" s="82"/>
      <c r="L1304" s="83"/>
      <c r="M1304" s="83"/>
      <c r="N1304" s="82"/>
      <c r="O1304" s="82"/>
    </row>
    <row r="1305" spans="11:15" x14ac:dyDescent="0.25">
      <c r="K1305" s="82"/>
      <c r="L1305" s="83"/>
      <c r="M1305" s="83"/>
      <c r="N1305" s="82"/>
      <c r="O1305" s="82"/>
    </row>
    <row r="1306" spans="11:15" x14ac:dyDescent="0.25">
      <c r="K1306" s="82"/>
      <c r="L1306" s="83"/>
      <c r="M1306" s="83"/>
      <c r="N1306" s="82"/>
      <c r="O1306" s="82"/>
    </row>
    <row r="1307" spans="11:15" x14ac:dyDescent="0.25">
      <c r="K1307" s="82"/>
      <c r="L1307" s="83"/>
      <c r="M1307" s="83"/>
      <c r="N1307" s="82"/>
      <c r="O1307" s="82"/>
    </row>
    <row r="1308" spans="11:15" x14ac:dyDescent="0.25">
      <c r="K1308" s="82"/>
      <c r="L1308" s="83"/>
      <c r="M1308" s="83"/>
      <c r="N1308" s="82"/>
      <c r="O1308" s="82"/>
    </row>
    <row r="1309" spans="11:15" x14ac:dyDescent="0.25">
      <c r="K1309" s="82"/>
      <c r="L1309" s="83"/>
      <c r="M1309" s="83"/>
      <c r="N1309" s="82"/>
      <c r="O1309" s="82"/>
    </row>
    <row r="1310" spans="11:15" x14ac:dyDescent="0.25">
      <c r="K1310" s="82"/>
      <c r="L1310" s="83"/>
      <c r="M1310" s="83"/>
      <c r="N1310" s="82"/>
      <c r="O1310" s="82"/>
    </row>
    <row r="1311" spans="11:15" x14ac:dyDescent="0.25">
      <c r="K1311" s="82"/>
      <c r="L1311" s="83"/>
      <c r="M1311" s="83"/>
      <c r="N1311" s="82"/>
      <c r="O1311" s="82"/>
    </row>
    <row r="1312" spans="11:15" x14ac:dyDescent="0.25">
      <c r="K1312" s="82"/>
      <c r="L1312" s="83"/>
      <c r="M1312" s="83"/>
      <c r="N1312" s="82"/>
      <c r="O1312" s="82"/>
    </row>
    <row r="1313" spans="11:15" x14ac:dyDescent="0.25">
      <c r="K1313" s="82"/>
      <c r="L1313" s="83"/>
      <c r="M1313" s="83"/>
      <c r="N1313" s="82"/>
      <c r="O1313" s="82"/>
    </row>
    <row r="1314" spans="11:15" x14ac:dyDescent="0.25">
      <c r="K1314" s="82"/>
      <c r="L1314" s="83"/>
      <c r="M1314" s="83"/>
      <c r="N1314" s="82"/>
      <c r="O1314" s="82"/>
    </row>
    <row r="1315" spans="11:15" x14ac:dyDescent="0.25">
      <c r="K1315" s="82"/>
      <c r="L1315" s="83"/>
      <c r="M1315" s="83"/>
      <c r="N1315" s="82"/>
      <c r="O1315" s="82"/>
    </row>
    <row r="1316" spans="11:15" x14ac:dyDescent="0.25">
      <c r="K1316" s="82"/>
      <c r="L1316" s="83"/>
      <c r="M1316" s="83"/>
      <c r="N1316" s="82"/>
      <c r="O1316" s="82"/>
    </row>
    <row r="1317" spans="11:15" x14ac:dyDescent="0.25">
      <c r="K1317" s="82"/>
      <c r="L1317" s="83"/>
      <c r="M1317" s="83"/>
      <c r="N1317" s="82"/>
      <c r="O1317" s="82"/>
    </row>
    <row r="1318" spans="11:15" x14ac:dyDescent="0.25">
      <c r="K1318" s="82"/>
      <c r="L1318" s="83"/>
      <c r="M1318" s="83"/>
      <c r="N1318" s="82"/>
      <c r="O1318" s="82"/>
    </row>
    <row r="1319" spans="11:15" x14ac:dyDescent="0.25">
      <c r="K1319" s="82"/>
      <c r="L1319" s="83"/>
      <c r="M1319" s="83"/>
      <c r="N1319" s="82"/>
      <c r="O1319" s="82"/>
    </row>
    <row r="1320" spans="11:15" x14ac:dyDescent="0.25">
      <c r="K1320" s="82"/>
      <c r="L1320" s="83"/>
      <c r="M1320" s="83"/>
      <c r="N1320" s="82"/>
      <c r="O1320" s="82"/>
    </row>
    <row r="1321" spans="11:15" x14ac:dyDescent="0.25">
      <c r="K1321" s="82"/>
      <c r="L1321" s="83"/>
      <c r="M1321" s="83"/>
      <c r="N1321" s="82"/>
      <c r="O1321" s="82"/>
    </row>
    <row r="1322" spans="11:15" x14ac:dyDescent="0.25">
      <c r="K1322" s="82"/>
      <c r="L1322" s="83"/>
      <c r="M1322" s="83"/>
      <c r="N1322" s="82"/>
      <c r="O1322" s="82"/>
    </row>
    <row r="1323" spans="11:15" x14ac:dyDescent="0.25">
      <c r="K1323" s="82"/>
      <c r="L1323" s="83"/>
      <c r="M1323" s="83"/>
      <c r="N1323" s="82"/>
      <c r="O1323" s="82"/>
    </row>
    <row r="1324" spans="11:15" x14ac:dyDescent="0.25">
      <c r="K1324" s="82"/>
      <c r="L1324" s="83"/>
      <c r="M1324" s="83"/>
      <c r="N1324" s="82"/>
      <c r="O1324" s="82"/>
    </row>
    <row r="1325" spans="11:15" x14ac:dyDescent="0.25">
      <c r="K1325" s="82"/>
      <c r="L1325" s="83"/>
      <c r="M1325" s="83"/>
      <c r="N1325" s="82"/>
      <c r="O1325" s="82"/>
    </row>
    <row r="1326" spans="11:15" x14ac:dyDescent="0.25">
      <c r="K1326" s="82"/>
      <c r="L1326" s="83"/>
      <c r="M1326" s="83"/>
      <c r="N1326" s="82"/>
      <c r="O1326" s="82"/>
    </row>
    <row r="1327" spans="11:15" x14ac:dyDescent="0.25">
      <c r="K1327" s="82"/>
      <c r="L1327" s="83"/>
      <c r="M1327" s="83"/>
      <c r="N1327" s="82"/>
      <c r="O1327" s="82"/>
    </row>
    <row r="1328" spans="11:15" x14ac:dyDescent="0.25">
      <c r="K1328" s="82"/>
      <c r="L1328" s="83"/>
      <c r="M1328" s="83"/>
      <c r="N1328" s="82"/>
      <c r="O1328" s="82"/>
    </row>
    <row r="1329" spans="11:15" x14ac:dyDescent="0.25">
      <c r="K1329" s="82"/>
      <c r="L1329" s="83"/>
      <c r="M1329" s="83"/>
      <c r="N1329" s="82"/>
      <c r="O1329" s="82"/>
    </row>
    <row r="1330" spans="11:15" x14ac:dyDescent="0.25">
      <c r="K1330" s="82"/>
      <c r="L1330" s="83"/>
      <c r="M1330" s="83"/>
      <c r="N1330" s="82"/>
      <c r="O1330" s="82"/>
    </row>
    <row r="1331" spans="11:15" x14ac:dyDescent="0.25">
      <c r="K1331" s="82"/>
      <c r="L1331" s="83"/>
      <c r="M1331" s="83"/>
      <c r="N1331" s="82"/>
      <c r="O1331" s="82"/>
    </row>
    <row r="1332" spans="11:15" x14ac:dyDescent="0.25">
      <c r="K1332" s="82"/>
      <c r="L1332" s="83"/>
      <c r="M1332" s="83"/>
      <c r="N1332" s="82"/>
      <c r="O1332" s="82"/>
    </row>
    <row r="1333" spans="11:15" x14ac:dyDescent="0.25">
      <c r="K1333" s="82"/>
      <c r="L1333" s="83"/>
      <c r="M1333" s="83"/>
      <c r="N1333" s="82"/>
      <c r="O1333" s="82"/>
    </row>
    <row r="1334" spans="11:15" x14ac:dyDescent="0.25">
      <c r="K1334" s="82"/>
      <c r="L1334" s="83"/>
      <c r="M1334" s="83"/>
      <c r="N1334" s="82"/>
      <c r="O1334" s="82"/>
    </row>
    <row r="1335" spans="11:15" x14ac:dyDescent="0.25">
      <c r="K1335" s="82"/>
      <c r="L1335" s="83"/>
      <c r="M1335" s="83"/>
      <c r="N1335" s="82"/>
      <c r="O1335" s="82"/>
    </row>
    <row r="1336" spans="11:15" x14ac:dyDescent="0.25">
      <c r="K1336" s="82"/>
      <c r="L1336" s="83"/>
      <c r="M1336" s="83"/>
      <c r="N1336" s="82"/>
      <c r="O1336" s="82"/>
    </row>
    <row r="1337" spans="11:15" x14ac:dyDescent="0.25">
      <c r="K1337" s="82"/>
      <c r="L1337" s="83"/>
      <c r="M1337" s="83"/>
      <c r="N1337" s="82"/>
      <c r="O1337" s="82"/>
    </row>
    <row r="1338" spans="11:15" x14ac:dyDescent="0.25">
      <c r="K1338" s="82"/>
      <c r="L1338" s="83"/>
      <c r="M1338" s="83"/>
      <c r="N1338" s="82"/>
      <c r="O1338" s="82"/>
    </row>
    <row r="1339" spans="11:15" x14ac:dyDescent="0.25">
      <c r="K1339" s="82"/>
      <c r="L1339" s="83"/>
      <c r="M1339" s="83"/>
      <c r="N1339" s="82"/>
      <c r="O1339" s="82"/>
    </row>
    <row r="1340" spans="11:15" x14ac:dyDescent="0.25">
      <c r="K1340" s="82"/>
      <c r="L1340" s="83"/>
      <c r="M1340" s="83"/>
      <c r="N1340" s="82"/>
      <c r="O1340" s="82"/>
    </row>
    <row r="1341" spans="11:15" x14ac:dyDescent="0.25">
      <c r="K1341" s="82"/>
      <c r="L1341" s="83"/>
      <c r="M1341" s="83"/>
      <c r="N1341" s="82"/>
      <c r="O1341" s="82"/>
    </row>
    <row r="1342" spans="11:15" x14ac:dyDescent="0.25">
      <c r="K1342" s="82"/>
      <c r="L1342" s="83"/>
      <c r="M1342" s="83"/>
      <c r="N1342" s="82"/>
      <c r="O1342" s="82"/>
    </row>
    <row r="1343" spans="11:15" x14ac:dyDescent="0.25">
      <c r="K1343" s="82"/>
      <c r="L1343" s="83"/>
      <c r="M1343" s="83"/>
      <c r="N1343" s="82"/>
      <c r="O1343" s="82"/>
    </row>
    <row r="1344" spans="11:15" x14ac:dyDescent="0.25">
      <c r="K1344" s="82"/>
      <c r="L1344" s="83"/>
      <c r="M1344" s="83"/>
      <c r="N1344" s="82"/>
      <c r="O1344" s="82"/>
    </row>
    <row r="1345" spans="11:15" x14ac:dyDescent="0.25">
      <c r="K1345" s="82"/>
      <c r="L1345" s="83"/>
      <c r="M1345" s="83"/>
      <c r="N1345" s="82"/>
      <c r="O1345" s="82"/>
    </row>
    <row r="1346" spans="11:15" x14ac:dyDescent="0.25">
      <c r="K1346" s="82"/>
      <c r="L1346" s="83"/>
      <c r="M1346" s="83"/>
      <c r="N1346" s="82"/>
      <c r="O1346" s="82"/>
    </row>
    <row r="1347" spans="11:15" x14ac:dyDescent="0.25">
      <c r="K1347" s="82"/>
      <c r="L1347" s="83"/>
      <c r="M1347" s="83"/>
      <c r="N1347" s="82"/>
      <c r="O1347" s="82"/>
    </row>
    <row r="1348" spans="11:15" x14ac:dyDescent="0.25">
      <c r="K1348" s="82"/>
      <c r="L1348" s="83"/>
      <c r="M1348" s="83"/>
      <c r="N1348" s="82"/>
      <c r="O1348" s="82"/>
    </row>
    <row r="1349" spans="11:15" x14ac:dyDescent="0.25">
      <c r="K1349" s="82"/>
      <c r="L1349" s="83"/>
      <c r="M1349" s="83"/>
      <c r="N1349" s="82"/>
      <c r="O1349" s="82"/>
    </row>
    <row r="1350" spans="11:15" x14ac:dyDescent="0.25">
      <c r="K1350" s="82"/>
      <c r="L1350" s="83"/>
      <c r="M1350" s="83"/>
      <c r="N1350" s="82"/>
      <c r="O1350" s="82"/>
    </row>
    <row r="1351" spans="11:15" x14ac:dyDescent="0.25">
      <c r="K1351" s="82"/>
      <c r="L1351" s="83"/>
      <c r="M1351" s="83"/>
      <c r="N1351" s="82"/>
      <c r="O1351" s="82"/>
    </row>
    <row r="1352" spans="11:15" x14ac:dyDescent="0.25">
      <c r="K1352" s="82"/>
      <c r="L1352" s="83"/>
      <c r="M1352" s="83"/>
      <c r="N1352" s="82"/>
      <c r="O1352" s="82"/>
    </row>
    <row r="1353" spans="11:15" x14ac:dyDescent="0.25">
      <c r="K1353" s="82"/>
      <c r="L1353" s="83"/>
      <c r="M1353" s="83"/>
      <c r="N1353" s="82"/>
      <c r="O1353" s="82"/>
    </row>
    <row r="1354" spans="11:15" x14ac:dyDescent="0.25">
      <c r="K1354" s="82"/>
      <c r="L1354" s="83"/>
      <c r="M1354" s="83"/>
      <c r="N1354" s="82"/>
      <c r="O1354" s="82"/>
    </row>
    <row r="1355" spans="11:15" x14ac:dyDescent="0.25">
      <c r="K1355" s="82"/>
      <c r="L1355" s="83"/>
      <c r="M1355" s="83"/>
      <c r="N1355" s="82"/>
      <c r="O1355" s="82"/>
    </row>
    <row r="1356" spans="11:15" x14ac:dyDescent="0.25">
      <c r="K1356" s="82"/>
      <c r="L1356" s="83"/>
      <c r="M1356" s="83"/>
      <c r="N1356" s="82"/>
      <c r="O1356" s="82"/>
    </row>
    <row r="1357" spans="11:15" x14ac:dyDescent="0.25">
      <c r="K1357" s="82"/>
      <c r="L1357" s="83"/>
      <c r="M1357" s="83"/>
      <c r="N1357" s="82"/>
      <c r="O1357" s="82"/>
    </row>
    <row r="1358" spans="11:15" x14ac:dyDescent="0.25">
      <c r="K1358" s="82"/>
      <c r="L1358" s="83"/>
      <c r="M1358" s="83"/>
      <c r="N1358" s="82"/>
      <c r="O1358" s="82"/>
    </row>
    <row r="1359" spans="11:15" x14ac:dyDescent="0.25">
      <c r="K1359" s="82"/>
      <c r="L1359" s="83"/>
      <c r="M1359" s="83"/>
      <c r="N1359" s="82"/>
      <c r="O1359" s="82"/>
    </row>
    <row r="1360" spans="11:15" x14ac:dyDescent="0.25">
      <c r="K1360" s="82"/>
      <c r="L1360" s="83"/>
      <c r="M1360" s="83"/>
      <c r="N1360" s="82"/>
      <c r="O1360" s="82"/>
    </row>
    <row r="1361" spans="11:15" x14ac:dyDescent="0.25">
      <c r="K1361" s="82"/>
      <c r="L1361" s="83"/>
      <c r="M1361" s="83"/>
      <c r="N1361" s="82"/>
      <c r="O1361" s="82"/>
    </row>
    <row r="1362" spans="11:15" x14ac:dyDescent="0.25">
      <c r="K1362" s="82"/>
      <c r="L1362" s="83"/>
      <c r="M1362" s="83"/>
      <c r="N1362" s="82"/>
      <c r="O1362" s="82"/>
    </row>
    <row r="1363" spans="11:15" x14ac:dyDescent="0.25">
      <c r="K1363" s="82"/>
      <c r="L1363" s="83"/>
      <c r="M1363" s="83"/>
      <c r="N1363" s="82"/>
      <c r="O1363" s="82"/>
    </row>
    <row r="1364" spans="11:15" x14ac:dyDescent="0.25">
      <c r="K1364" s="82"/>
      <c r="L1364" s="83"/>
      <c r="M1364" s="83"/>
      <c r="N1364" s="82"/>
      <c r="O1364" s="82"/>
    </row>
    <row r="1365" spans="11:15" x14ac:dyDescent="0.25">
      <c r="K1365" s="82"/>
      <c r="L1365" s="83"/>
      <c r="M1365" s="83"/>
      <c r="N1365" s="82"/>
      <c r="O1365" s="82"/>
    </row>
    <row r="1366" spans="11:15" x14ac:dyDescent="0.25">
      <c r="K1366" s="82"/>
      <c r="L1366" s="83"/>
      <c r="M1366" s="83"/>
      <c r="N1366" s="82"/>
      <c r="O1366" s="82"/>
    </row>
    <row r="1367" spans="11:15" x14ac:dyDescent="0.25">
      <c r="K1367" s="82"/>
      <c r="L1367" s="83"/>
      <c r="M1367" s="83"/>
      <c r="N1367" s="82"/>
      <c r="O1367" s="82"/>
    </row>
    <row r="1368" spans="11:15" x14ac:dyDescent="0.25">
      <c r="K1368" s="82"/>
      <c r="L1368" s="83"/>
      <c r="M1368" s="83"/>
      <c r="N1368" s="82"/>
      <c r="O1368" s="82"/>
    </row>
    <row r="1369" spans="11:15" x14ac:dyDescent="0.25">
      <c r="K1369" s="82"/>
      <c r="L1369" s="83"/>
      <c r="M1369" s="83"/>
      <c r="N1369" s="82"/>
      <c r="O1369" s="82"/>
    </row>
    <row r="1370" spans="11:15" x14ac:dyDescent="0.25">
      <c r="K1370" s="82"/>
      <c r="L1370" s="83"/>
      <c r="M1370" s="83"/>
      <c r="N1370" s="82"/>
      <c r="O1370" s="82"/>
    </row>
    <row r="1371" spans="11:15" x14ac:dyDescent="0.25">
      <c r="K1371" s="82"/>
      <c r="L1371" s="83"/>
      <c r="M1371" s="83"/>
      <c r="N1371" s="82"/>
      <c r="O1371" s="82"/>
    </row>
    <row r="1372" spans="11:15" x14ac:dyDescent="0.25">
      <c r="K1372" s="82"/>
      <c r="L1372" s="83"/>
      <c r="M1372" s="83"/>
      <c r="N1372" s="82"/>
      <c r="O1372" s="82"/>
    </row>
    <row r="1373" spans="11:15" x14ac:dyDescent="0.25">
      <c r="K1373" s="82"/>
      <c r="L1373" s="83"/>
      <c r="M1373" s="83"/>
      <c r="N1373" s="82"/>
      <c r="O1373" s="82"/>
    </row>
    <row r="1374" spans="11:15" x14ac:dyDescent="0.25">
      <c r="K1374" s="82"/>
      <c r="L1374" s="83"/>
      <c r="M1374" s="83"/>
      <c r="N1374" s="82"/>
      <c r="O1374" s="82"/>
    </row>
    <row r="1375" spans="11:15" x14ac:dyDescent="0.25">
      <c r="K1375" s="82"/>
      <c r="L1375" s="83"/>
      <c r="M1375" s="83"/>
      <c r="N1375" s="82"/>
      <c r="O1375" s="82"/>
    </row>
    <row r="1376" spans="11:15" x14ac:dyDescent="0.25">
      <c r="K1376" s="82"/>
      <c r="L1376" s="83"/>
      <c r="M1376" s="83"/>
      <c r="N1376" s="82"/>
      <c r="O1376" s="82"/>
    </row>
    <row r="1377" spans="11:15" x14ac:dyDescent="0.25">
      <c r="K1377" s="82"/>
      <c r="L1377" s="83"/>
      <c r="M1377" s="83"/>
      <c r="N1377" s="82"/>
      <c r="O1377" s="82"/>
    </row>
    <row r="1378" spans="11:15" x14ac:dyDescent="0.25">
      <c r="K1378" s="82"/>
      <c r="L1378" s="83"/>
      <c r="M1378" s="83"/>
      <c r="N1378" s="82"/>
      <c r="O1378" s="82"/>
    </row>
    <row r="1379" spans="11:15" x14ac:dyDescent="0.25">
      <c r="K1379" s="82"/>
      <c r="L1379" s="83"/>
      <c r="M1379" s="83"/>
      <c r="N1379" s="82"/>
      <c r="O1379" s="82"/>
    </row>
    <row r="1380" spans="11:15" x14ac:dyDescent="0.25">
      <c r="K1380" s="82"/>
      <c r="L1380" s="83"/>
      <c r="M1380" s="83"/>
      <c r="N1380" s="82"/>
      <c r="O1380" s="82"/>
    </row>
    <row r="1381" spans="11:15" x14ac:dyDescent="0.25">
      <c r="K1381" s="82"/>
      <c r="L1381" s="83"/>
      <c r="M1381" s="83"/>
      <c r="N1381" s="82"/>
      <c r="O1381" s="82"/>
    </row>
    <row r="1382" spans="11:15" x14ac:dyDescent="0.25">
      <c r="K1382" s="82"/>
      <c r="L1382" s="83"/>
      <c r="M1382" s="83"/>
      <c r="N1382" s="82"/>
      <c r="O1382" s="82"/>
    </row>
    <row r="1383" spans="11:15" x14ac:dyDescent="0.25">
      <c r="K1383" s="82"/>
      <c r="L1383" s="83"/>
      <c r="M1383" s="83"/>
      <c r="N1383" s="82"/>
      <c r="O1383" s="82"/>
    </row>
    <row r="1384" spans="11:15" x14ac:dyDescent="0.25">
      <c r="K1384" s="82"/>
      <c r="L1384" s="83"/>
      <c r="M1384" s="83"/>
      <c r="N1384" s="82"/>
      <c r="O1384" s="82"/>
    </row>
    <row r="1385" spans="11:15" x14ac:dyDescent="0.25">
      <c r="K1385" s="82"/>
      <c r="L1385" s="83"/>
      <c r="M1385" s="83"/>
      <c r="N1385" s="82"/>
      <c r="O1385" s="82"/>
    </row>
    <row r="1386" spans="11:15" x14ac:dyDescent="0.25">
      <c r="K1386" s="82"/>
      <c r="L1386" s="83"/>
      <c r="M1386" s="83"/>
      <c r="N1386" s="82"/>
      <c r="O1386" s="82"/>
    </row>
    <row r="1387" spans="11:15" x14ac:dyDescent="0.25">
      <c r="K1387" s="82"/>
      <c r="L1387" s="83"/>
      <c r="M1387" s="83"/>
      <c r="N1387" s="82"/>
      <c r="O1387" s="82"/>
    </row>
    <row r="1388" spans="11:15" x14ac:dyDescent="0.25">
      <c r="K1388" s="82"/>
      <c r="L1388" s="83"/>
      <c r="M1388" s="83"/>
      <c r="N1388" s="82"/>
      <c r="O1388" s="82"/>
    </row>
    <row r="1389" spans="11:15" x14ac:dyDescent="0.25">
      <c r="K1389" s="82"/>
      <c r="L1389" s="83"/>
      <c r="M1389" s="83"/>
      <c r="N1389" s="82"/>
      <c r="O1389" s="82"/>
    </row>
    <row r="1390" spans="11:15" x14ac:dyDescent="0.25">
      <c r="K1390" s="82"/>
      <c r="L1390" s="83"/>
      <c r="M1390" s="83"/>
      <c r="N1390" s="82"/>
      <c r="O1390" s="82"/>
    </row>
    <row r="1391" spans="11:15" x14ac:dyDescent="0.25">
      <c r="K1391" s="82"/>
      <c r="L1391" s="83"/>
      <c r="M1391" s="83"/>
      <c r="N1391" s="82"/>
      <c r="O1391" s="82"/>
    </row>
    <row r="1392" spans="11:15" x14ac:dyDescent="0.25">
      <c r="K1392" s="82"/>
      <c r="L1392" s="83"/>
      <c r="M1392" s="83"/>
      <c r="N1392" s="82"/>
      <c r="O1392" s="82"/>
    </row>
    <row r="1393" spans="11:15" x14ac:dyDescent="0.25">
      <c r="K1393" s="82"/>
      <c r="L1393" s="83"/>
      <c r="M1393" s="83"/>
      <c r="N1393" s="82"/>
      <c r="O1393" s="82"/>
    </row>
    <row r="1394" spans="11:15" x14ac:dyDescent="0.25">
      <c r="K1394" s="82"/>
      <c r="L1394" s="83"/>
      <c r="M1394" s="83"/>
      <c r="N1394" s="82"/>
      <c r="O1394" s="82"/>
    </row>
    <row r="1395" spans="11:15" x14ac:dyDescent="0.25">
      <c r="K1395" s="82"/>
      <c r="L1395" s="83"/>
      <c r="M1395" s="83"/>
      <c r="N1395" s="82"/>
      <c r="O1395" s="82"/>
    </row>
    <row r="1396" spans="11:15" x14ac:dyDescent="0.25">
      <c r="K1396" s="82"/>
      <c r="L1396" s="83"/>
      <c r="M1396" s="83"/>
      <c r="N1396" s="82"/>
      <c r="O1396" s="82"/>
    </row>
    <row r="1397" spans="11:15" x14ac:dyDescent="0.25">
      <c r="K1397" s="82"/>
      <c r="L1397" s="83"/>
      <c r="M1397" s="83"/>
      <c r="N1397" s="82"/>
      <c r="O1397" s="82"/>
    </row>
    <row r="1398" spans="11:15" x14ac:dyDescent="0.25">
      <c r="K1398" s="82"/>
      <c r="L1398" s="83"/>
      <c r="M1398" s="83"/>
      <c r="N1398" s="82"/>
      <c r="O1398" s="82"/>
    </row>
    <row r="1399" spans="11:15" x14ac:dyDescent="0.25">
      <c r="K1399" s="82"/>
      <c r="L1399" s="83"/>
      <c r="M1399" s="83"/>
      <c r="N1399" s="82"/>
      <c r="O1399" s="82"/>
    </row>
    <row r="1400" spans="11:15" x14ac:dyDescent="0.25">
      <c r="K1400" s="82"/>
      <c r="L1400" s="83"/>
      <c r="M1400" s="83"/>
      <c r="N1400" s="82"/>
      <c r="O1400" s="82"/>
    </row>
    <row r="1401" spans="11:15" x14ac:dyDescent="0.25">
      <c r="K1401" s="82"/>
      <c r="L1401" s="83"/>
      <c r="M1401" s="83"/>
      <c r="N1401" s="82"/>
      <c r="O1401" s="82"/>
    </row>
    <row r="1402" spans="11:15" x14ac:dyDescent="0.25">
      <c r="K1402" s="82"/>
      <c r="L1402" s="83"/>
      <c r="M1402" s="83"/>
      <c r="N1402" s="82"/>
      <c r="O1402" s="82"/>
    </row>
    <row r="1403" spans="11:15" x14ac:dyDescent="0.25">
      <c r="K1403" s="82"/>
      <c r="L1403" s="83"/>
      <c r="M1403" s="83"/>
      <c r="N1403" s="82"/>
      <c r="O1403" s="82"/>
    </row>
    <row r="1404" spans="11:15" x14ac:dyDescent="0.25">
      <c r="K1404" s="82"/>
      <c r="L1404" s="83"/>
      <c r="M1404" s="83"/>
      <c r="N1404" s="82"/>
      <c r="O1404" s="82"/>
    </row>
    <row r="1405" spans="11:15" x14ac:dyDescent="0.25">
      <c r="K1405" s="82"/>
      <c r="L1405" s="83"/>
      <c r="M1405" s="83"/>
      <c r="N1405" s="82"/>
      <c r="O1405" s="82"/>
    </row>
    <row r="1406" spans="11:15" x14ac:dyDescent="0.25">
      <c r="K1406" s="82"/>
      <c r="L1406" s="83"/>
      <c r="M1406" s="83"/>
      <c r="N1406" s="82"/>
      <c r="O1406" s="82"/>
    </row>
    <row r="1407" spans="11:15" x14ac:dyDescent="0.25">
      <c r="K1407" s="82"/>
      <c r="L1407" s="83"/>
      <c r="M1407" s="83"/>
      <c r="N1407" s="82"/>
      <c r="O1407" s="82"/>
    </row>
    <row r="1408" spans="11:15" x14ac:dyDescent="0.25">
      <c r="K1408" s="82"/>
      <c r="L1408" s="83"/>
      <c r="M1408" s="83"/>
      <c r="N1408" s="82"/>
      <c r="O1408" s="82"/>
    </row>
    <row r="1409" spans="11:15" x14ac:dyDescent="0.25">
      <c r="K1409" s="82"/>
      <c r="L1409" s="83"/>
      <c r="M1409" s="83"/>
      <c r="N1409" s="82"/>
      <c r="O1409" s="82"/>
    </row>
    <row r="1410" spans="11:15" x14ac:dyDescent="0.25">
      <c r="K1410" s="82"/>
      <c r="L1410" s="83"/>
      <c r="M1410" s="83"/>
      <c r="N1410" s="82"/>
      <c r="O1410" s="82"/>
    </row>
    <row r="1411" spans="11:15" x14ac:dyDescent="0.25">
      <c r="K1411" s="82"/>
      <c r="L1411" s="83"/>
      <c r="M1411" s="83"/>
      <c r="N1411" s="82"/>
      <c r="O1411" s="82"/>
    </row>
    <row r="1412" spans="11:15" x14ac:dyDescent="0.25">
      <c r="K1412" s="82"/>
      <c r="L1412" s="83"/>
      <c r="M1412" s="83"/>
      <c r="N1412" s="82"/>
      <c r="O1412" s="82"/>
    </row>
    <row r="1413" spans="11:15" x14ac:dyDescent="0.25">
      <c r="K1413" s="82"/>
      <c r="L1413" s="83"/>
      <c r="M1413" s="83"/>
      <c r="N1413" s="82"/>
      <c r="O1413" s="82"/>
    </row>
    <row r="1414" spans="11:15" x14ac:dyDescent="0.25">
      <c r="K1414" s="82"/>
      <c r="L1414" s="83"/>
      <c r="M1414" s="83"/>
      <c r="N1414" s="82"/>
      <c r="O1414" s="82"/>
    </row>
    <row r="1415" spans="11:15" x14ac:dyDescent="0.25">
      <c r="K1415" s="82"/>
      <c r="L1415" s="83"/>
      <c r="M1415" s="83"/>
      <c r="N1415" s="82"/>
      <c r="O1415" s="82"/>
    </row>
    <row r="1416" spans="11:15" x14ac:dyDescent="0.25">
      <c r="K1416" s="82"/>
      <c r="L1416" s="83"/>
      <c r="M1416" s="83"/>
      <c r="N1416" s="82"/>
      <c r="O1416" s="82"/>
    </row>
    <row r="1417" spans="11:15" x14ac:dyDescent="0.25">
      <c r="K1417" s="82"/>
      <c r="L1417" s="83"/>
      <c r="M1417" s="83"/>
      <c r="N1417" s="82"/>
      <c r="O1417" s="82"/>
    </row>
    <row r="1418" spans="11:15" x14ac:dyDescent="0.25">
      <c r="K1418" s="82"/>
      <c r="L1418" s="83"/>
      <c r="M1418" s="83"/>
      <c r="N1418" s="82"/>
      <c r="O1418" s="82"/>
    </row>
    <row r="1419" spans="11:15" x14ac:dyDescent="0.25">
      <c r="K1419" s="82"/>
      <c r="L1419" s="83"/>
      <c r="M1419" s="83"/>
      <c r="N1419" s="82"/>
      <c r="O1419" s="82"/>
    </row>
    <row r="1420" spans="11:15" x14ac:dyDescent="0.25">
      <c r="K1420" s="82"/>
      <c r="L1420" s="83"/>
      <c r="M1420" s="83"/>
      <c r="N1420" s="82"/>
      <c r="O1420" s="82"/>
    </row>
    <row r="1421" spans="11:15" x14ac:dyDescent="0.25">
      <c r="K1421" s="82"/>
      <c r="L1421" s="83"/>
      <c r="M1421" s="83"/>
      <c r="N1421" s="82"/>
      <c r="O1421" s="82"/>
    </row>
    <row r="1422" spans="11:15" x14ac:dyDescent="0.25">
      <c r="K1422" s="82"/>
      <c r="L1422" s="83"/>
      <c r="M1422" s="83"/>
      <c r="N1422" s="82"/>
      <c r="O1422" s="82"/>
    </row>
    <row r="1423" spans="11:15" x14ac:dyDescent="0.25">
      <c r="K1423" s="82"/>
      <c r="L1423" s="83"/>
      <c r="M1423" s="83"/>
      <c r="N1423" s="82"/>
      <c r="O1423" s="82"/>
    </row>
    <row r="1424" spans="11:15" x14ac:dyDescent="0.25">
      <c r="K1424" s="82"/>
      <c r="L1424" s="83"/>
      <c r="M1424" s="83"/>
      <c r="N1424" s="82"/>
      <c r="O1424" s="82"/>
    </row>
    <row r="1425" spans="11:15" x14ac:dyDescent="0.25">
      <c r="K1425" s="82"/>
      <c r="L1425" s="83"/>
      <c r="M1425" s="83"/>
      <c r="N1425" s="82"/>
      <c r="O1425" s="82"/>
    </row>
    <row r="1426" spans="11:15" x14ac:dyDescent="0.25">
      <c r="K1426" s="82"/>
      <c r="L1426" s="83"/>
      <c r="M1426" s="83"/>
      <c r="N1426" s="82"/>
      <c r="O1426" s="82"/>
    </row>
    <row r="1427" spans="11:15" x14ac:dyDescent="0.25">
      <c r="K1427" s="82"/>
      <c r="L1427" s="83"/>
      <c r="M1427" s="83"/>
      <c r="N1427" s="82"/>
      <c r="O1427" s="82"/>
    </row>
    <row r="1428" spans="11:15" x14ac:dyDescent="0.25">
      <c r="K1428" s="82"/>
      <c r="L1428" s="83"/>
      <c r="M1428" s="83"/>
      <c r="N1428" s="82"/>
      <c r="O1428" s="82"/>
    </row>
    <row r="1429" spans="11:15" x14ac:dyDescent="0.25">
      <c r="K1429" s="82"/>
      <c r="L1429" s="83"/>
      <c r="M1429" s="83"/>
      <c r="N1429" s="82"/>
      <c r="O1429" s="82"/>
    </row>
    <row r="1430" spans="11:15" x14ac:dyDescent="0.25">
      <c r="K1430" s="82"/>
      <c r="L1430" s="83"/>
      <c r="M1430" s="83"/>
      <c r="N1430" s="82"/>
      <c r="O1430" s="82"/>
    </row>
    <row r="1431" spans="11:15" x14ac:dyDescent="0.25">
      <c r="K1431" s="82"/>
      <c r="L1431" s="83"/>
      <c r="M1431" s="83"/>
      <c r="N1431" s="82"/>
      <c r="O1431" s="82"/>
    </row>
    <row r="1432" spans="11:15" x14ac:dyDescent="0.25">
      <c r="K1432" s="82"/>
      <c r="L1432" s="83"/>
      <c r="M1432" s="83"/>
      <c r="N1432" s="82"/>
      <c r="O1432" s="82"/>
    </row>
    <row r="1433" spans="11:15" x14ac:dyDescent="0.25">
      <c r="K1433" s="82"/>
      <c r="L1433" s="83"/>
      <c r="M1433" s="83"/>
      <c r="N1433" s="82"/>
      <c r="O1433" s="82"/>
    </row>
    <row r="1434" spans="11:15" x14ac:dyDescent="0.25">
      <c r="K1434" s="82"/>
      <c r="L1434" s="83"/>
      <c r="M1434" s="83"/>
      <c r="N1434" s="82"/>
      <c r="O1434" s="82"/>
    </row>
    <row r="1435" spans="11:15" x14ac:dyDescent="0.25">
      <c r="K1435" s="82"/>
      <c r="L1435" s="83"/>
      <c r="M1435" s="83"/>
      <c r="N1435" s="82"/>
      <c r="O1435" s="82"/>
    </row>
    <row r="1436" spans="11:15" x14ac:dyDescent="0.25">
      <c r="K1436" s="82"/>
      <c r="L1436" s="83"/>
      <c r="M1436" s="83"/>
      <c r="N1436" s="82"/>
      <c r="O1436" s="82"/>
    </row>
    <row r="1437" spans="11:15" x14ac:dyDescent="0.25">
      <c r="K1437" s="82"/>
      <c r="L1437" s="83"/>
      <c r="M1437" s="83"/>
      <c r="N1437" s="82"/>
      <c r="O1437" s="82"/>
    </row>
    <row r="1438" spans="11:15" x14ac:dyDescent="0.25">
      <c r="K1438" s="82"/>
      <c r="L1438" s="83"/>
      <c r="M1438" s="83"/>
      <c r="N1438" s="82"/>
      <c r="O1438" s="82"/>
    </row>
    <row r="1439" spans="11:15" x14ac:dyDescent="0.25">
      <c r="K1439" s="82"/>
      <c r="L1439" s="83"/>
      <c r="M1439" s="83"/>
      <c r="N1439" s="82"/>
      <c r="O1439" s="82"/>
    </row>
    <row r="1440" spans="11:15" x14ac:dyDescent="0.25">
      <c r="K1440" s="82"/>
      <c r="L1440" s="83"/>
      <c r="M1440" s="83"/>
      <c r="N1440" s="82"/>
      <c r="O1440" s="82"/>
    </row>
    <row r="1441" spans="11:15" x14ac:dyDescent="0.25">
      <c r="K1441" s="82"/>
      <c r="L1441" s="83"/>
      <c r="M1441" s="83"/>
      <c r="N1441" s="82"/>
      <c r="O1441" s="82"/>
    </row>
    <row r="1442" spans="11:15" x14ac:dyDescent="0.25">
      <c r="K1442" s="82"/>
      <c r="L1442" s="83"/>
      <c r="M1442" s="83"/>
      <c r="N1442" s="82"/>
      <c r="O1442" s="82"/>
    </row>
    <row r="1443" spans="11:15" x14ac:dyDescent="0.25">
      <c r="K1443" s="82"/>
      <c r="L1443" s="83"/>
      <c r="M1443" s="83"/>
      <c r="N1443" s="82"/>
      <c r="O1443" s="82"/>
    </row>
    <row r="1444" spans="11:15" x14ac:dyDescent="0.25">
      <c r="K1444" s="82"/>
      <c r="L1444" s="83"/>
      <c r="M1444" s="83"/>
      <c r="N1444" s="82"/>
      <c r="O1444" s="82"/>
    </row>
    <row r="1445" spans="11:15" x14ac:dyDescent="0.25">
      <c r="K1445" s="82"/>
      <c r="L1445" s="83"/>
      <c r="M1445" s="83"/>
      <c r="N1445" s="82"/>
      <c r="O1445" s="82"/>
    </row>
    <row r="1446" spans="11:15" x14ac:dyDescent="0.25">
      <c r="K1446" s="82"/>
      <c r="L1446" s="83"/>
      <c r="M1446" s="83"/>
      <c r="N1446" s="82"/>
      <c r="O1446" s="82"/>
    </row>
    <row r="1447" spans="11:15" x14ac:dyDescent="0.25">
      <c r="K1447" s="82"/>
      <c r="L1447" s="83"/>
      <c r="M1447" s="83"/>
      <c r="N1447" s="82"/>
      <c r="O1447" s="82"/>
    </row>
    <row r="1448" spans="11:15" x14ac:dyDescent="0.25">
      <c r="K1448" s="82"/>
      <c r="L1448" s="83"/>
      <c r="M1448" s="83"/>
      <c r="N1448" s="82"/>
      <c r="O1448" s="82"/>
    </row>
    <row r="1449" spans="11:15" x14ac:dyDescent="0.25">
      <c r="K1449" s="82"/>
      <c r="L1449" s="83"/>
      <c r="M1449" s="83"/>
      <c r="N1449" s="82"/>
      <c r="O1449" s="82"/>
    </row>
    <row r="1450" spans="11:15" x14ac:dyDescent="0.25">
      <c r="K1450" s="82"/>
      <c r="L1450" s="83"/>
      <c r="M1450" s="83"/>
      <c r="N1450" s="82"/>
      <c r="O1450" s="82"/>
    </row>
    <row r="1451" spans="11:15" x14ac:dyDescent="0.25">
      <c r="K1451" s="82"/>
      <c r="L1451" s="83"/>
      <c r="M1451" s="83"/>
      <c r="N1451" s="82"/>
      <c r="O1451" s="82"/>
    </row>
    <row r="1452" spans="11:15" x14ac:dyDescent="0.25">
      <c r="K1452" s="82"/>
      <c r="L1452" s="83"/>
      <c r="M1452" s="83"/>
      <c r="N1452" s="82"/>
      <c r="O1452" s="82"/>
    </row>
    <row r="1453" spans="11:15" x14ac:dyDescent="0.25">
      <c r="K1453" s="82"/>
      <c r="L1453" s="83"/>
      <c r="M1453" s="83"/>
      <c r="N1453" s="82"/>
      <c r="O1453" s="82"/>
    </row>
    <row r="1454" spans="11:15" x14ac:dyDescent="0.25">
      <c r="K1454" s="82"/>
      <c r="L1454" s="83"/>
      <c r="M1454" s="83"/>
      <c r="N1454" s="82"/>
      <c r="O1454" s="82"/>
    </row>
    <row r="1455" spans="11:15" x14ac:dyDescent="0.25">
      <c r="K1455" s="82"/>
      <c r="L1455" s="83"/>
      <c r="M1455" s="83"/>
      <c r="N1455" s="82"/>
      <c r="O1455" s="82"/>
    </row>
    <row r="1456" spans="11:15" x14ac:dyDescent="0.25">
      <c r="K1456" s="82"/>
      <c r="L1456" s="83"/>
      <c r="M1456" s="83"/>
      <c r="N1456" s="82"/>
      <c r="O1456" s="82"/>
    </row>
    <row r="1457" spans="11:15" x14ac:dyDescent="0.25">
      <c r="K1457" s="82"/>
      <c r="L1457" s="83"/>
      <c r="M1457" s="83"/>
      <c r="N1457" s="82"/>
      <c r="O1457" s="82"/>
    </row>
    <row r="1458" spans="11:15" x14ac:dyDescent="0.25">
      <c r="K1458" s="82"/>
      <c r="L1458" s="83"/>
      <c r="M1458" s="83"/>
      <c r="N1458" s="82"/>
      <c r="O1458" s="82"/>
    </row>
    <row r="1459" spans="11:15" x14ac:dyDescent="0.25">
      <c r="K1459" s="82"/>
      <c r="L1459" s="83"/>
      <c r="M1459" s="83"/>
      <c r="N1459" s="82"/>
      <c r="O1459" s="82"/>
    </row>
    <row r="1460" spans="11:15" x14ac:dyDescent="0.25">
      <c r="K1460" s="82"/>
      <c r="L1460" s="83"/>
      <c r="M1460" s="83"/>
      <c r="N1460" s="82"/>
      <c r="O1460" s="82"/>
    </row>
    <row r="1461" spans="11:15" x14ac:dyDescent="0.25">
      <c r="K1461" s="82"/>
      <c r="L1461" s="83"/>
      <c r="M1461" s="83"/>
      <c r="N1461" s="82"/>
      <c r="O1461" s="82"/>
    </row>
    <row r="1462" spans="11:15" x14ac:dyDescent="0.25">
      <c r="K1462" s="82"/>
      <c r="L1462" s="83"/>
      <c r="M1462" s="83"/>
      <c r="N1462" s="82"/>
      <c r="O1462" s="82"/>
    </row>
    <row r="1463" spans="11:15" x14ac:dyDescent="0.25">
      <c r="K1463" s="82"/>
      <c r="L1463" s="83"/>
      <c r="M1463" s="83"/>
      <c r="N1463" s="82"/>
      <c r="O1463" s="82"/>
    </row>
    <row r="1464" spans="11:15" x14ac:dyDescent="0.25">
      <c r="K1464" s="82"/>
      <c r="L1464" s="83"/>
      <c r="M1464" s="83"/>
      <c r="N1464" s="82"/>
      <c r="O1464" s="82"/>
    </row>
    <row r="1465" spans="11:15" x14ac:dyDescent="0.25">
      <c r="K1465" s="82"/>
      <c r="L1465" s="83"/>
      <c r="M1465" s="83"/>
      <c r="N1465" s="82"/>
      <c r="O1465" s="82"/>
    </row>
    <row r="1466" spans="11:15" x14ac:dyDescent="0.25">
      <c r="K1466" s="82"/>
      <c r="L1466" s="83"/>
      <c r="M1466" s="83"/>
      <c r="N1466" s="82"/>
      <c r="O1466" s="82"/>
    </row>
    <row r="1467" spans="11:15" x14ac:dyDescent="0.25">
      <c r="K1467" s="82"/>
      <c r="L1467" s="83"/>
      <c r="M1467" s="83"/>
      <c r="N1467" s="82"/>
      <c r="O1467" s="82"/>
    </row>
    <row r="1468" spans="11:15" x14ac:dyDescent="0.25">
      <c r="K1468" s="82"/>
      <c r="L1468" s="83"/>
      <c r="M1468" s="83"/>
      <c r="N1468" s="82"/>
      <c r="O1468" s="82"/>
    </row>
    <row r="1469" spans="11:15" x14ac:dyDescent="0.25">
      <c r="K1469" s="82"/>
      <c r="L1469" s="83"/>
      <c r="M1469" s="83"/>
      <c r="N1469" s="82"/>
      <c r="O1469" s="82"/>
    </row>
    <row r="1470" spans="11:15" x14ac:dyDescent="0.25">
      <c r="K1470" s="82"/>
      <c r="L1470" s="83"/>
      <c r="M1470" s="83"/>
      <c r="N1470" s="82"/>
      <c r="O1470" s="82"/>
    </row>
    <row r="1471" spans="11:15" x14ac:dyDescent="0.25">
      <c r="K1471" s="82"/>
      <c r="L1471" s="83"/>
      <c r="M1471" s="83"/>
      <c r="N1471" s="82"/>
      <c r="O1471" s="82"/>
    </row>
    <row r="1472" spans="11:15" x14ac:dyDescent="0.25">
      <c r="K1472" s="82"/>
      <c r="L1472" s="83"/>
      <c r="M1472" s="83"/>
      <c r="N1472" s="82"/>
      <c r="O1472" s="82"/>
    </row>
    <row r="1473" spans="11:15" x14ac:dyDescent="0.25">
      <c r="K1473" s="82"/>
      <c r="L1473" s="83"/>
      <c r="M1473" s="83"/>
      <c r="N1473" s="82"/>
      <c r="O1473" s="82"/>
    </row>
    <row r="1474" spans="11:15" x14ac:dyDescent="0.25">
      <c r="K1474" s="82"/>
      <c r="L1474" s="83"/>
      <c r="M1474" s="83"/>
      <c r="N1474" s="82"/>
      <c r="O1474" s="82"/>
    </row>
    <row r="1475" spans="11:15" x14ac:dyDescent="0.25">
      <c r="K1475" s="82"/>
      <c r="L1475" s="83"/>
      <c r="M1475" s="83"/>
      <c r="N1475" s="82"/>
      <c r="O1475" s="82"/>
    </row>
    <row r="1476" spans="11:15" x14ac:dyDescent="0.25">
      <c r="K1476" s="82"/>
      <c r="L1476" s="83"/>
      <c r="M1476" s="83"/>
      <c r="N1476" s="82"/>
      <c r="O1476" s="82"/>
    </row>
    <row r="1477" spans="11:15" x14ac:dyDescent="0.25">
      <c r="K1477" s="82"/>
      <c r="L1477" s="83"/>
      <c r="M1477" s="83"/>
      <c r="N1477" s="82"/>
      <c r="O1477" s="82"/>
    </row>
    <row r="1478" spans="11:15" x14ac:dyDescent="0.25">
      <c r="K1478" s="82"/>
      <c r="L1478" s="83"/>
      <c r="M1478" s="83"/>
      <c r="N1478" s="82"/>
      <c r="O1478" s="82"/>
    </row>
    <row r="1479" spans="11:15" x14ac:dyDescent="0.25">
      <c r="K1479" s="82"/>
      <c r="L1479" s="83"/>
      <c r="M1479" s="83"/>
      <c r="N1479" s="82"/>
      <c r="O1479" s="82"/>
    </row>
    <row r="1480" spans="11:15" x14ac:dyDescent="0.25">
      <c r="K1480" s="82"/>
      <c r="L1480" s="83"/>
      <c r="M1480" s="83"/>
      <c r="N1480" s="82"/>
      <c r="O1480" s="82"/>
    </row>
    <row r="1481" spans="11:15" x14ac:dyDescent="0.25">
      <c r="K1481" s="82"/>
      <c r="L1481" s="83"/>
      <c r="M1481" s="83"/>
      <c r="N1481" s="82"/>
      <c r="O1481" s="82"/>
    </row>
    <row r="1482" spans="11:15" x14ac:dyDescent="0.25">
      <c r="K1482" s="82"/>
      <c r="L1482" s="83"/>
      <c r="M1482" s="83"/>
      <c r="N1482" s="82"/>
      <c r="O1482" s="82"/>
    </row>
    <row r="1483" spans="11:15" x14ac:dyDescent="0.25">
      <c r="K1483" s="82"/>
      <c r="L1483" s="83"/>
      <c r="M1483" s="83"/>
      <c r="N1483" s="82"/>
      <c r="O1483" s="82"/>
    </row>
    <row r="1484" spans="11:15" x14ac:dyDescent="0.25">
      <c r="K1484" s="82"/>
      <c r="L1484" s="83"/>
      <c r="M1484" s="83"/>
      <c r="N1484" s="82"/>
      <c r="O1484" s="82"/>
    </row>
    <row r="1485" spans="11:15" x14ac:dyDescent="0.25">
      <c r="K1485" s="82"/>
      <c r="L1485" s="83"/>
      <c r="M1485" s="83"/>
      <c r="N1485" s="82"/>
      <c r="O1485" s="82"/>
    </row>
    <row r="1486" spans="11:15" x14ac:dyDescent="0.25">
      <c r="K1486" s="82"/>
      <c r="L1486" s="83"/>
      <c r="M1486" s="83"/>
      <c r="N1486" s="82"/>
      <c r="O1486" s="82"/>
    </row>
    <row r="1487" spans="11:15" x14ac:dyDescent="0.25">
      <c r="K1487" s="82"/>
      <c r="L1487" s="83"/>
      <c r="M1487" s="83"/>
      <c r="N1487" s="82"/>
      <c r="O1487" s="82"/>
    </row>
    <row r="1488" spans="11:15" x14ac:dyDescent="0.25">
      <c r="K1488" s="82"/>
      <c r="L1488" s="83"/>
      <c r="M1488" s="83"/>
      <c r="N1488" s="82"/>
      <c r="O1488" s="82"/>
    </row>
    <row r="1489" spans="11:15" x14ac:dyDescent="0.25">
      <c r="K1489" s="82"/>
      <c r="L1489" s="83"/>
      <c r="M1489" s="83"/>
      <c r="N1489" s="82"/>
      <c r="O1489" s="82"/>
    </row>
    <row r="1490" spans="11:15" x14ac:dyDescent="0.25">
      <c r="K1490" s="82"/>
      <c r="L1490" s="83"/>
      <c r="M1490" s="83"/>
      <c r="N1490" s="82"/>
      <c r="O1490" s="82"/>
    </row>
    <row r="1491" spans="11:15" x14ac:dyDescent="0.25">
      <c r="K1491" s="82"/>
      <c r="L1491" s="83"/>
      <c r="M1491" s="83"/>
      <c r="N1491" s="82"/>
      <c r="O1491" s="82"/>
    </row>
    <row r="1492" spans="11:15" x14ac:dyDescent="0.25">
      <c r="K1492" s="82"/>
      <c r="L1492" s="83"/>
      <c r="M1492" s="83"/>
      <c r="N1492" s="82"/>
      <c r="O1492" s="82"/>
    </row>
    <row r="1493" spans="11:15" x14ac:dyDescent="0.25">
      <c r="K1493" s="82"/>
      <c r="L1493" s="83"/>
      <c r="M1493" s="83"/>
      <c r="N1493" s="82"/>
      <c r="O1493" s="82"/>
    </row>
    <row r="1494" spans="11:15" x14ac:dyDescent="0.25">
      <c r="K1494" s="82"/>
      <c r="L1494" s="83"/>
      <c r="M1494" s="83"/>
      <c r="N1494" s="82"/>
      <c r="O1494" s="82"/>
    </row>
    <row r="1495" spans="11:15" x14ac:dyDescent="0.25">
      <c r="K1495" s="82"/>
      <c r="L1495" s="83"/>
      <c r="M1495" s="83"/>
      <c r="N1495" s="82"/>
      <c r="O1495" s="82"/>
    </row>
    <row r="1496" spans="11:15" x14ac:dyDescent="0.25">
      <c r="K1496" s="82"/>
      <c r="L1496" s="83"/>
      <c r="M1496" s="83"/>
      <c r="N1496" s="82"/>
      <c r="O1496" s="82"/>
    </row>
    <row r="1497" spans="11:15" x14ac:dyDescent="0.25">
      <c r="K1497" s="82"/>
      <c r="L1497" s="83"/>
      <c r="M1497" s="83"/>
      <c r="N1497" s="82"/>
      <c r="O1497" s="82"/>
    </row>
    <row r="1498" spans="11:15" x14ac:dyDescent="0.25">
      <c r="K1498" s="82"/>
      <c r="L1498" s="83"/>
      <c r="M1498" s="83"/>
      <c r="N1498" s="82"/>
      <c r="O1498" s="82"/>
    </row>
    <row r="1499" spans="11:15" x14ac:dyDescent="0.25">
      <c r="K1499" s="82"/>
      <c r="L1499" s="83"/>
      <c r="M1499" s="83"/>
      <c r="N1499" s="82"/>
      <c r="O1499" s="82"/>
    </row>
    <row r="1500" spans="11:15" x14ac:dyDescent="0.25">
      <c r="K1500" s="82"/>
      <c r="L1500" s="83"/>
      <c r="M1500" s="83"/>
      <c r="N1500" s="82"/>
      <c r="O1500" s="82"/>
    </row>
    <row r="1501" spans="11:15" x14ac:dyDescent="0.25">
      <c r="K1501" s="82"/>
      <c r="L1501" s="83"/>
      <c r="M1501" s="83"/>
      <c r="N1501" s="82"/>
      <c r="O1501" s="82"/>
    </row>
    <row r="1502" spans="11:15" x14ac:dyDescent="0.25">
      <c r="K1502" s="82"/>
      <c r="L1502" s="83"/>
      <c r="M1502" s="83"/>
      <c r="N1502" s="82"/>
      <c r="O1502" s="82"/>
    </row>
    <row r="1503" spans="11:15" x14ac:dyDescent="0.25">
      <c r="K1503" s="82"/>
      <c r="L1503" s="83"/>
      <c r="M1503" s="83"/>
      <c r="N1503" s="82"/>
      <c r="O1503" s="82"/>
    </row>
    <row r="1504" spans="11:15" x14ac:dyDescent="0.25">
      <c r="K1504" s="82"/>
      <c r="L1504" s="83"/>
      <c r="M1504" s="83"/>
      <c r="N1504" s="82"/>
      <c r="O1504" s="82"/>
    </row>
    <row r="1505" spans="11:15" x14ac:dyDescent="0.25">
      <c r="K1505" s="82"/>
      <c r="L1505" s="83"/>
      <c r="M1505" s="83"/>
      <c r="N1505" s="82"/>
      <c r="O1505" s="82"/>
    </row>
    <row r="1506" spans="11:15" x14ac:dyDescent="0.25">
      <c r="K1506" s="82"/>
      <c r="L1506" s="83"/>
      <c r="M1506" s="83"/>
      <c r="N1506" s="82"/>
      <c r="O1506" s="82"/>
    </row>
    <row r="1507" spans="11:15" x14ac:dyDescent="0.25">
      <c r="K1507" s="82"/>
      <c r="L1507" s="83"/>
      <c r="M1507" s="83"/>
      <c r="N1507" s="82"/>
      <c r="O1507" s="82"/>
    </row>
    <row r="1508" spans="11:15" x14ac:dyDescent="0.25">
      <c r="K1508" s="82"/>
      <c r="L1508" s="83"/>
      <c r="M1508" s="83"/>
      <c r="N1508" s="82"/>
      <c r="O1508" s="82"/>
    </row>
    <row r="1509" spans="11:15" x14ac:dyDescent="0.25">
      <c r="K1509" s="82"/>
      <c r="L1509" s="83"/>
      <c r="M1509" s="83"/>
      <c r="N1509" s="82"/>
      <c r="O1509" s="82"/>
    </row>
    <row r="1510" spans="11:15" x14ac:dyDescent="0.25">
      <c r="K1510" s="82"/>
      <c r="L1510" s="83"/>
      <c r="M1510" s="83"/>
      <c r="N1510" s="82"/>
      <c r="O1510" s="82"/>
    </row>
    <row r="1511" spans="11:15" x14ac:dyDescent="0.25">
      <c r="K1511" s="82"/>
      <c r="L1511" s="83"/>
      <c r="M1511" s="83"/>
      <c r="N1511" s="82"/>
      <c r="O1511" s="82"/>
    </row>
    <row r="1512" spans="11:15" x14ac:dyDescent="0.25">
      <c r="K1512" s="82"/>
      <c r="L1512" s="83"/>
      <c r="M1512" s="83"/>
      <c r="N1512" s="82"/>
      <c r="O1512" s="82"/>
    </row>
    <row r="1513" spans="11:15" x14ac:dyDescent="0.25">
      <c r="K1513" s="82"/>
      <c r="L1513" s="83"/>
      <c r="M1513" s="83"/>
      <c r="N1513" s="82"/>
      <c r="O1513" s="82"/>
    </row>
    <row r="1514" spans="11:15" x14ac:dyDescent="0.25">
      <c r="K1514" s="82"/>
      <c r="L1514" s="83"/>
      <c r="M1514" s="83"/>
      <c r="N1514" s="82"/>
      <c r="O1514" s="82"/>
    </row>
    <row r="1515" spans="11:15" x14ac:dyDescent="0.25">
      <c r="K1515" s="82"/>
      <c r="L1515" s="83"/>
      <c r="M1515" s="83"/>
      <c r="N1515" s="82"/>
      <c r="O1515" s="82"/>
    </row>
    <row r="1516" spans="11:15" x14ac:dyDescent="0.25">
      <c r="K1516" s="82"/>
      <c r="L1516" s="83"/>
      <c r="M1516" s="83"/>
      <c r="N1516" s="82"/>
      <c r="O1516" s="82"/>
    </row>
    <row r="1517" spans="11:15" x14ac:dyDescent="0.25">
      <c r="K1517" s="82"/>
      <c r="L1517" s="83"/>
      <c r="M1517" s="83"/>
      <c r="N1517" s="82"/>
      <c r="O1517" s="82"/>
    </row>
    <row r="1518" spans="11:15" x14ac:dyDescent="0.25">
      <c r="K1518" s="82"/>
      <c r="L1518" s="83"/>
      <c r="M1518" s="83"/>
      <c r="N1518" s="82"/>
      <c r="O1518" s="82"/>
    </row>
    <row r="1519" spans="11:15" x14ac:dyDescent="0.25">
      <c r="K1519" s="82"/>
      <c r="L1519" s="83"/>
      <c r="M1519" s="83"/>
      <c r="N1519" s="82"/>
      <c r="O1519" s="82"/>
    </row>
    <row r="1520" spans="11:15" x14ac:dyDescent="0.25">
      <c r="K1520" s="82"/>
      <c r="L1520" s="83"/>
      <c r="M1520" s="83"/>
      <c r="N1520" s="82"/>
      <c r="O1520" s="82"/>
    </row>
    <row r="1521" spans="11:15" x14ac:dyDescent="0.25">
      <c r="K1521" s="82"/>
      <c r="L1521" s="83"/>
      <c r="M1521" s="83"/>
      <c r="N1521" s="82"/>
      <c r="O1521" s="82"/>
    </row>
    <row r="1522" spans="11:15" x14ac:dyDescent="0.25">
      <c r="K1522" s="82"/>
      <c r="L1522" s="83"/>
      <c r="M1522" s="83"/>
      <c r="N1522" s="82"/>
      <c r="O1522" s="82"/>
    </row>
    <row r="1523" spans="11:15" x14ac:dyDescent="0.25">
      <c r="K1523" s="82"/>
      <c r="L1523" s="83"/>
      <c r="M1523" s="83"/>
      <c r="N1523" s="82"/>
      <c r="O1523" s="82"/>
    </row>
    <row r="1524" spans="11:15" x14ac:dyDescent="0.25">
      <c r="K1524" s="82"/>
      <c r="L1524" s="83"/>
      <c r="M1524" s="83"/>
      <c r="N1524" s="82"/>
      <c r="O1524" s="82"/>
    </row>
    <row r="1525" spans="11:15" x14ac:dyDescent="0.25">
      <c r="K1525" s="82"/>
      <c r="L1525" s="83"/>
      <c r="M1525" s="83"/>
      <c r="N1525" s="82"/>
      <c r="O1525" s="82"/>
    </row>
    <row r="1526" spans="11:15" x14ac:dyDescent="0.25">
      <c r="K1526" s="82"/>
      <c r="L1526" s="83"/>
      <c r="M1526" s="83"/>
      <c r="N1526" s="82"/>
      <c r="O1526" s="82"/>
    </row>
    <row r="1527" spans="11:15" x14ac:dyDescent="0.25">
      <c r="K1527" s="82"/>
      <c r="L1527" s="83"/>
      <c r="M1527" s="83"/>
      <c r="N1527" s="82"/>
      <c r="O1527" s="82"/>
    </row>
    <row r="1528" spans="11:15" x14ac:dyDescent="0.25">
      <c r="K1528" s="82"/>
      <c r="L1528" s="83"/>
      <c r="M1528" s="83"/>
      <c r="N1528" s="82"/>
      <c r="O1528" s="82"/>
    </row>
    <row r="1529" spans="11:15" x14ac:dyDescent="0.25">
      <c r="K1529" s="82"/>
      <c r="L1529" s="83"/>
      <c r="M1529" s="83"/>
      <c r="N1529" s="82"/>
      <c r="O1529" s="82"/>
    </row>
    <row r="1530" spans="11:15" x14ac:dyDescent="0.25">
      <c r="K1530" s="82"/>
      <c r="L1530" s="83"/>
      <c r="M1530" s="83"/>
      <c r="N1530" s="82"/>
      <c r="O1530" s="82"/>
    </row>
    <row r="1531" spans="11:15" x14ac:dyDescent="0.25">
      <c r="K1531" s="82"/>
      <c r="L1531" s="83"/>
      <c r="M1531" s="83"/>
      <c r="N1531" s="82"/>
      <c r="O1531" s="82"/>
    </row>
    <row r="1532" spans="11:15" x14ac:dyDescent="0.25">
      <c r="K1532" s="82"/>
      <c r="L1532" s="83"/>
      <c r="M1532" s="83"/>
      <c r="N1532" s="82"/>
      <c r="O1532" s="82"/>
    </row>
    <row r="1533" spans="11:15" x14ac:dyDescent="0.25">
      <c r="K1533" s="82"/>
      <c r="L1533" s="83"/>
      <c r="M1533" s="83"/>
      <c r="N1533" s="82"/>
      <c r="O1533" s="82"/>
    </row>
    <row r="1534" spans="11:15" x14ac:dyDescent="0.25">
      <c r="K1534" s="82"/>
      <c r="L1534" s="83"/>
      <c r="M1534" s="83"/>
      <c r="N1534" s="82"/>
      <c r="O1534" s="82"/>
    </row>
    <row r="1535" spans="11:15" x14ac:dyDescent="0.25">
      <c r="K1535" s="82"/>
      <c r="L1535" s="83"/>
      <c r="M1535" s="83"/>
      <c r="N1535" s="82"/>
      <c r="O1535" s="82"/>
    </row>
    <row r="1536" spans="11:15" x14ac:dyDescent="0.25">
      <c r="K1536" s="82"/>
      <c r="L1536" s="83"/>
      <c r="M1536" s="83"/>
      <c r="N1536" s="82"/>
      <c r="O1536" s="82"/>
    </row>
    <row r="1537" spans="11:15" x14ac:dyDescent="0.25">
      <c r="K1537" s="82"/>
      <c r="L1537" s="83"/>
      <c r="M1537" s="83"/>
      <c r="N1537" s="82"/>
      <c r="O1537" s="82"/>
    </row>
    <row r="1538" spans="11:15" x14ac:dyDescent="0.25">
      <c r="K1538" s="82"/>
      <c r="L1538" s="83"/>
      <c r="M1538" s="83"/>
      <c r="N1538" s="82"/>
      <c r="O1538" s="82"/>
    </row>
    <row r="1539" spans="11:15" x14ac:dyDescent="0.25">
      <c r="K1539" s="82"/>
      <c r="L1539" s="83"/>
      <c r="M1539" s="83"/>
      <c r="N1539" s="82"/>
      <c r="O1539" s="82"/>
    </row>
    <row r="1540" spans="11:15" x14ac:dyDescent="0.25">
      <c r="K1540" s="82"/>
      <c r="L1540" s="83"/>
      <c r="M1540" s="83"/>
      <c r="N1540" s="82"/>
      <c r="O1540" s="82"/>
    </row>
    <row r="1541" spans="11:15" x14ac:dyDescent="0.25">
      <c r="K1541" s="82"/>
      <c r="L1541" s="83"/>
      <c r="M1541" s="83"/>
      <c r="N1541" s="82"/>
      <c r="O1541" s="82"/>
    </row>
    <row r="1542" spans="11:15" x14ac:dyDescent="0.25">
      <c r="K1542" s="82"/>
      <c r="L1542" s="83"/>
      <c r="M1542" s="83"/>
      <c r="N1542" s="82"/>
      <c r="O1542" s="82"/>
    </row>
    <row r="1543" spans="11:15" x14ac:dyDescent="0.25">
      <c r="K1543" s="82"/>
      <c r="L1543" s="83"/>
      <c r="M1543" s="83"/>
      <c r="N1543" s="82"/>
      <c r="O1543" s="82"/>
    </row>
    <row r="1544" spans="11:15" x14ac:dyDescent="0.25">
      <c r="K1544" s="82"/>
      <c r="L1544" s="83"/>
      <c r="M1544" s="83"/>
      <c r="N1544" s="82"/>
      <c r="O1544" s="82"/>
    </row>
    <row r="1545" spans="11:15" x14ac:dyDescent="0.25">
      <c r="K1545" s="82"/>
      <c r="L1545" s="83"/>
      <c r="M1545" s="83"/>
      <c r="N1545" s="82"/>
      <c r="O1545" s="82"/>
    </row>
    <row r="1546" spans="11:15" x14ac:dyDescent="0.25">
      <c r="K1546" s="82"/>
      <c r="L1546" s="83"/>
      <c r="M1546" s="83"/>
      <c r="N1546" s="82"/>
      <c r="O1546" s="82"/>
    </row>
    <row r="1547" spans="11:15" x14ac:dyDescent="0.25">
      <c r="K1547" s="82"/>
      <c r="L1547" s="83"/>
      <c r="M1547" s="83"/>
      <c r="N1547" s="82"/>
      <c r="O1547" s="82"/>
    </row>
    <row r="1548" spans="11:15" x14ac:dyDescent="0.25">
      <c r="K1548" s="82"/>
      <c r="L1548" s="83"/>
      <c r="M1548" s="83"/>
      <c r="N1548" s="82"/>
      <c r="O1548" s="82"/>
    </row>
    <row r="1549" spans="11:15" x14ac:dyDescent="0.25">
      <c r="K1549" s="82"/>
      <c r="L1549" s="83"/>
      <c r="M1549" s="83"/>
      <c r="N1549" s="82"/>
      <c r="O1549" s="82"/>
    </row>
    <row r="1550" spans="11:15" x14ac:dyDescent="0.25">
      <c r="K1550" s="82"/>
      <c r="L1550" s="83"/>
      <c r="M1550" s="83"/>
      <c r="N1550" s="82"/>
      <c r="O1550" s="82"/>
    </row>
    <row r="1551" spans="11:15" x14ac:dyDescent="0.25">
      <c r="K1551" s="82"/>
      <c r="L1551" s="83"/>
      <c r="M1551" s="83"/>
      <c r="N1551" s="82"/>
      <c r="O1551" s="82"/>
    </row>
    <row r="1552" spans="11:15" x14ac:dyDescent="0.25">
      <c r="K1552" s="82"/>
      <c r="L1552" s="83"/>
      <c r="M1552" s="83"/>
      <c r="N1552" s="82"/>
      <c r="O1552" s="82"/>
    </row>
    <row r="1553" spans="11:15" x14ac:dyDescent="0.25">
      <c r="K1553" s="82"/>
      <c r="L1553" s="83"/>
      <c r="M1553" s="83"/>
      <c r="N1553" s="82"/>
      <c r="O1553" s="82"/>
    </row>
    <row r="1554" spans="11:15" x14ac:dyDescent="0.25">
      <c r="K1554" s="82"/>
      <c r="L1554" s="83"/>
      <c r="M1554" s="83"/>
      <c r="N1554" s="82"/>
      <c r="O1554" s="82"/>
    </row>
    <row r="1555" spans="11:15" x14ac:dyDescent="0.25">
      <c r="K1555" s="82"/>
      <c r="L1555" s="83"/>
      <c r="M1555" s="83"/>
      <c r="N1555" s="82"/>
      <c r="O1555" s="82"/>
    </row>
    <row r="1556" spans="11:15" x14ac:dyDescent="0.25">
      <c r="K1556" s="82"/>
      <c r="L1556" s="83"/>
      <c r="M1556" s="83"/>
      <c r="N1556" s="82"/>
      <c r="O1556" s="82"/>
    </row>
    <row r="1557" spans="11:15" x14ac:dyDescent="0.25">
      <c r="K1557" s="82"/>
      <c r="L1557" s="83"/>
      <c r="M1557" s="83"/>
      <c r="N1557" s="82"/>
      <c r="O1557" s="82"/>
    </row>
    <row r="1558" spans="11:15" x14ac:dyDescent="0.25">
      <c r="K1558" s="82"/>
      <c r="L1558" s="83"/>
      <c r="M1558" s="83"/>
      <c r="N1558" s="82"/>
      <c r="O1558" s="82"/>
    </row>
    <row r="1559" spans="11:15" x14ac:dyDescent="0.25">
      <c r="K1559" s="82"/>
      <c r="L1559" s="83"/>
      <c r="M1559" s="83"/>
      <c r="N1559" s="82"/>
      <c r="O1559" s="82"/>
    </row>
    <row r="1560" spans="11:15" x14ac:dyDescent="0.25">
      <c r="K1560" s="82"/>
      <c r="L1560" s="83"/>
      <c r="M1560" s="83"/>
      <c r="N1560" s="82"/>
      <c r="O1560" s="82"/>
    </row>
    <row r="1561" spans="11:15" x14ac:dyDescent="0.25">
      <c r="K1561" s="82"/>
      <c r="L1561" s="83"/>
      <c r="M1561" s="83"/>
      <c r="N1561" s="82"/>
      <c r="O1561" s="82"/>
    </row>
    <row r="1562" spans="11:15" x14ac:dyDescent="0.25">
      <c r="K1562" s="82"/>
      <c r="L1562" s="83"/>
      <c r="M1562" s="83"/>
      <c r="N1562" s="82"/>
      <c r="O1562" s="82"/>
    </row>
    <row r="1563" spans="11:15" x14ac:dyDescent="0.25">
      <c r="K1563" s="82"/>
      <c r="L1563" s="83"/>
      <c r="M1563" s="83"/>
      <c r="N1563" s="82"/>
      <c r="O1563" s="82"/>
    </row>
    <row r="1564" spans="11:15" x14ac:dyDescent="0.25">
      <c r="K1564" s="82"/>
      <c r="L1564" s="83"/>
      <c r="M1564" s="83"/>
      <c r="N1564" s="82"/>
      <c r="O1564" s="82"/>
    </row>
    <row r="1565" spans="11:15" x14ac:dyDescent="0.25">
      <c r="K1565" s="82"/>
      <c r="L1565" s="83"/>
      <c r="M1565" s="83"/>
      <c r="N1565" s="82"/>
      <c r="O1565" s="82"/>
    </row>
    <row r="1566" spans="11:15" x14ac:dyDescent="0.25">
      <c r="K1566" s="82"/>
      <c r="L1566" s="83"/>
      <c r="M1566" s="83"/>
      <c r="N1566" s="82"/>
      <c r="O1566" s="82"/>
    </row>
    <row r="1567" spans="11:15" x14ac:dyDescent="0.25">
      <c r="K1567" s="82"/>
      <c r="L1567" s="83"/>
      <c r="M1567" s="83"/>
      <c r="N1567" s="82"/>
      <c r="O1567" s="82"/>
    </row>
    <row r="1568" spans="11:15" x14ac:dyDescent="0.25">
      <c r="K1568" s="82"/>
      <c r="L1568" s="83"/>
      <c r="M1568" s="83"/>
      <c r="N1568" s="82"/>
      <c r="O1568" s="82"/>
    </row>
    <row r="1569" spans="11:15" x14ac:dyDescent="0.25">
      <c r="K1569" s="82"/>
      <c r="L1569" s="83"/>
      <c r="M1569" s="83"/>
      <c r="N1569" s="82"/>
      <c r="O1569" s="82"/>
    </row>
    <row r="1570" spans="11:15" x14ac:dyDescent="0.25">
      <c r="K1570" s="82"/>
      <c r="L1570" s="83"/>
      <c r="M1570" s="83"/>
      <c r="N1570" s="82"/>
      <c r="O1570" s="82"/>
    </row>
    <row r="1571" spans="11:15" x14ac:dyDescent="0.25">
      <c r="K1571" s="82"/>
      <c r="L1571" s="83"/>
      <c r="M1571" s="83"/>
      <c r="N1571" s="82"/>
      <c r="O1571" s="82"/>
    </row>
    <row r="1572" spans="11:15" x14ac:dyDescent="0.25">
      <c r="K1572" s="82"/>
      <c r="L1572" s="83"/>
      <c r="M1572" s="83"/>
      <c r="N1572" s="82"/>
      <c r="O1572" s="82"/>
    </row>
    <row r="1573" spans="11:15" x14ac:dyDescent="0.25">
      <c r="K1573" s="82"/>
      <c r="L1573" s="83"/>
      <c r="M1573" s="83"/>
      <c r="N1573" s="82"/>
      <c r="O1573" s="82"/>
    </row>
    <row r="1574" spans="11:15" x14ac:dyDescent="0.25">
      <c r="K1574" s="82"/>
      <c r="L1574" s="83"/>
      <c r="M1574" s="83"/>
      <c r="N1574" s="82"/>
      <c r="O1574" s="82"/>
    </row>
    <row r="1575" spans="11:15" x14ac:dyDescent="0.25">
      <c r="K1575" s="82"/>
      <c r="L1575" s="83"/>
      <c r="M1575" s="83"/>
      <c r="N1575" s="82"/>
      <c r="O1575" s="82"/>
    </row>
    <row r="1576" spans="11:15" x14ac:dyDescent="0.25">
      <c r="K1576" s="82"/>
      <c r="L1576" s="83"/>
      <c r="M1576" s="83"/>
      <c r="N1576" s="82"/>
      <c r="O1576" s="82"/>
    </row>
    <row r="1577" spans="11:15" x14ac:dyDescent="0.25">
      <c r="K1577" s="82"/>
      <c r="L1577" s="83"/>
      <c r="M1577" s="83"/>
      <c r="N1577" s="82"/>
      <c r="O1577" s="82"/>
    </row>
    <row r="1578" spans="11:15" x14ac:dyDescent="0.25">
      <c r="K1578" s="82"/>
      <c r="L1578" s="83"/>
      <c r="M1578" s="83"/>
      <c r="N1578" s="82"/>
      <c r="O1578" s="82"/>
    </row>
    <row r="1579" spans="11:15" x14ac:dyDescent="0.25">
      <c r="K1579" s="82"/>
      <c r="L1579" s="83"/>
      <c r="M1579" s="83"/>
      <c r="N1579" s="82"/>
      <c r="O1579" s="82"/>
    </row>
    <row r="1580" spans="11:15" x14ac:dyDescent="0.25">
      <c r="K1580" s="82"/>
      <c r="L1580" s="83"/>
      <c r="M1580" s="83"/>
      <c r="N1580" s="82"/>
      <c r="O1580" s="82"/>
    </row>
    <row r="1581" spans="11:15" x14ac:dyDescent="0.25">
      <c r="K1581" s="82"/>
      <c r="L1581" s="83"/>
      <c r="M1581" s="83"/>
      <c r="N1581" s="82"/>
      <c r="O1581" s="82"/>
    </row>
    <row r="1582" spans="11:15" x14ac:dyDescent="0.25">
      <c r="K1582" s="82"/>
      <c r="L1582" s="83"/>
      <c r="M1582" s="83"/>
      <c r="N1582" s="82"/>
      <c r="O1582" s="82"/>
    </row>
    <row r="1583" spans="11:15" x14ac:dyDescent="0.25">
      <c r="K1583" s="82"/>
      <c r="L1583" s="83"/>
      <c r="M1583" s="83"/>
      <c r="N1583" s="82"/>
      <c r="O1583" s="82"/>
    </row>
    <row r="1584" spans="11:15" x14ac:dyDescent="0.25">
      <c r="K1584" s="82"/>
      <c r="L1584" s="83"/>
      <c r="M1584" s="83"/>
      <c r="N1584" s="82"/>
      <c r="O1584" s="82"/>
    </row>
    <row r="1585" spans="11:15" x14ac:dyDescent="0.25">
      <c r="K1585" s="82"/>
      <c r="L1585" s="83"/>
      <c r="M1585" s="83"/>
      <c r="N1585" s="82"/>
      <c r="O1585" s="82"/>
    </row>
    <row r="1586" spans="11:15" x14ac:dyDescent="0.25">
      <c r="K1586" s="82"/>
      <c r="L1586" s="83"/>
      <c r="M1586" s="83"/>
      <c r="N1586" s="82"/>
      <c r="O1586" s="82"/>
    </row>
    <row r="1587" spans="11:15" x14ac:dyDescent="0.25">
      <c r="K1587" s="82"/>
      <c r="L1587" s="83"/>
      <c r="M1587" s="83"/>
      <c r="N1587" s="82"/>
      <c r="O1587" s="82"/>
    </row>
    <row r="1588" spans="11:15" x14ac:dyDescent="0.25">
      <c r="K1588" s="82"/>
      <c r="L1588" s="83"/>
      <c r="M1588" s="83"/>
      <c r="N1588" s="82"/>
      <c r="O1588" s="82"/>
    </row>
    <row r="1589" spans="11:15" x14ac:dyDescent="0.25">
      <c r="K1589" s="82"/>
      <c r="L1589" s="83"/>
      <c r="M1589" s="83"/>
      <c r="N1589" s="82"/>
      <c r="O1589" s="82"/>
    </row>
    <row r="1590" spans="11:15" x14ac:dyDescent="0.25">
      <c r="K1590" s="82"/>
      <c r="L1590" s="83"/>
      <c r="M1590" s="83"/>
      <c r="N1590" s="82"/>
      <c r="O1590" s="82"/>
    </row>
    <row r="1591" spans="11:15" x14ac:dyDescent="0.25">
      <c r="K1591" s="82"/>
      <c r="L1591" s="83"/>
      <c r="M1591" s="83"/>
      <c r="N1591" s="82"/>
      <c r="O1591" s="82"/>
    </row>
    <row r="1592" spans="11:15" x14ac:dyDescent="0.25">
      <c r="K1592" s="82"/>
      <c r="L1592" s="83"/>
      <c r="M1592" s="83"/>
      <c r="N1592" s="82"/>
      <c r="O1592" s="82"/>
    </row>
    <row r="1593" spans="11:15" x14ac:dyDescent="0.25">
      <c r="K1593" s="82"/>
      <c r="L1593" s="83"/>
      <c r="M1593" s="83"/>
      <c r="N1593" s="82"/>
      <c r="O1593" s="82"/>
    </row>
    <row r="1594" spans="11:15" x14ac:dyDescent="0.25">
      <c r="K1594" s="82"/>
      <c r="L1594" s="83"/>
      <c r="M1594" s="83"/>
      <c r="N1594" s="82"/>
      <c r="O1594" s="82"/>
    </row>
    <row r="1595" spans="11:15" x14ac:dyDescent="0.25">
      <c r="K1595" s="82"/>
      <c r="L1595" s="83"/>
      <c r="M1595" s="83"/>
      <c r="N1595" s="82"/>
      <c r="O1595" s="82"/>
    </row>
    <row r="1596" spans="11:15" x14ac:dyDescent="0.25">
      <c r="K1596" s="82"/>
      <c r="L1596" s="83"/>
      <c r="M1596" s="83"/>
      <c r="N1596" s="82"/>
      <c r="O1596" s="82"/>
    </row>
    <row r="1597" spans="11:15" x14ac:dyDescent="0.25">
      <c r="K1597" s="82"/>
      <c r="L1597" s="83"/>
      <c r="M1597" s="83"/>
      <c r="N1597" s="82"/>
      <c r="O1597" s="82"/>
    </row>
    <row r="1598" spans="11:15" x14ac:dyDescent="0.25">
      <c r="K1598" s="82"/>
      <c r="L1598" s="83"/>
      <c r="M1598" s="83"/>
      <c r="N1598" s="82"/>
      <c r="O1598" s="82"/>
    </row>
    <row r="1599" spans="11:15" x14ac:dyDescent="0.25">
      <c r="K1599" s="82"/>
      <c r="L1599" s="83"/>
      <c r="M1599" s="83"/>
      <c r="N1599" s="82"/>
      <c r="O1599" s="82"/>
    </row>
    <row r="1600" spans="11:15" x14ac:dyDescent="0.25">
      <c r="K1600" s="82"/>
      <c r="L1600" s="83"/>
      <c r="M1600" s="83"/>
      <c r="N1600" s="82"/>
      <c r="O1600" s="82"/>
    </row>
    <row r="1601" spans="11:15" x14ac:dyDescent="0.25">
      <c r="K1601" s="82"/>
      <c r="L1601" s="83"/>
      <c r="M1601" s="83"/>
      <c r="N1601" s="82"/>
      <c r="O1601" s="82"/>
    </row>
    <row r="1602" spans="11:15" x14ac:dyDescent="0.25">
      <c r="K1602" s="82"/>
      <c r="L1602" s="83"/>
      <c r="M1602" s="83"/>
      <c r="N1602" s="82"/>
      <c r="O1602" s="82"/>
    </row>
    <row r="1603" spans="11:15" x14ac:dyDescent="0.25">
      <c r="K1603" s="82"/>
      <c r="L1603" s="83"/>
      <c r="M1603" s="83"/>
      <c r="N1603" s="82"/>
      <c r="O1603" s="82"/>
    </row>
    <row r="1604" spans="11:15" x14ac:dyDescent="0.25">
      <c r="K1604" s="82"/>
      <c r="L1604" s="83"/>
      <c r="M1604" s="83"/>
      <c r="N1604" s="82"/>
      <c r="O1604" s="82"/>
    </row>
    <row r="1605" spans="11:15" x14ac:dyDescent="0.25">
      <c r="K1605" s="82"/>
      <c r="L1605" s="83"/>
      <c r="M1605" s="83"/>
      <c r="N1605" s="82"/>
      <c r="O1605" s="82"/>
    </row>
    <row r="1606" spans="11:15" x14ac:dyDescent="0.25">
      <c r="K1606" s="82"/>
      <c r="L1606" s="83"/>
      <c r="M1606" s="83"/>
      <c r="N1606" s="82"/>
      <c r="O1606" s="82"/>
    </row>
    <row r="1607" spans="11:15" x14ac:dyDescent="0.25">
      <c r="K1607" s="82"/>
      <c r="L1607" s="83"/>
      <c r="M1607" s="83"/>
      <c r="N1607" s="82"/>
      <c r="O1607" s="82"/>
    </row>
    <row r="1608" spans="11:15" x14ac:dyDescent="0.25">
      <c r="K1608" s="82"/>
      <c r="L1608" s="83"/>
      <c r="M1608" s="83"/>
      <c r="N1608" s="82"/>
      <c r="O1608" s="82"/>
    </row>
    <row r="1609" spans="11:15" x14ac:dyDescent="0.25">
      <c r="K1609" s="82"/>
      <c r="L1609" s="83"/>
      <c r="M1609" s="83"/>
      <c r="N1609" s="82"/>
      <c r="O1609" s="82"/>
    </row>
    <row r="1610" spans="11:15" x14ac:dyDescent="0.25">
      <c r="K1610" s="82"/>
      <c r="L1610" s="83"/>
      <c r="M1610" s="83"/>
      <c r="N1610" s="82"/>
      <c r="O1610" s="82"/>
    </row>
    <row r="1611" spans="11:15" x14ac:dyDescent="0.25">
      <c r="K1611" s="82"/>
      <c r="L1611" s="83"/>
      <c r="M1611" s="83"/>
      <c r="N1611" s="82"/>
      <c r="O1611" s="82"/>
    </row>
    <row r="1612" spans="11:15" x14ac:dyDescent="0.25">
      <c r="K1612" s="82"/>
      <c r="L1612" s="83"/>
      <c r="M1612" s="83"/>
      <c r="N1612" s="82"/>
      <c r="O1612" s="82"/>
    </row>
    <row r="1613" spans="11:15" x14ac:dyDescent="0.25">
      <c r="K1613" s="82"/>
      <c r="L1613" s="83"/>
      <c r="M1613" s="83"/>
      <c r="N1613" s="82"/>
      <c r="O1613" s="82"/>
    </row>
    <row r="1614" spans="11:15" x14ac:dyDescent="0.25">
      <c r="K1614" s="82"/>
      <c r="L1614" s="83"/>
      <c r="M1614" s="83"/>
      <c r="N1614" s="82"/>
      <c r="O1614" s="82"/>
    </row>
    <row r="1615" spans="11:15" x14ac:dyDescent="0.25">
      <c r="K1615" s="82"/>
      <c r="L1615" s="83"/>
      <c r="M1615" s="83"/>
      <c r="N1615" s="82"/>
      <c r="O1615" s="82"/>
    </row>
    <row r="1616" spans="11:15" x14ac:dyDescent="0.25">
      <c r="K1616" s="82"/>
      <c r="L1616" s="83"/>
      <c r="M1616" s="83"/>
      <c r="N1616" s="82"/>
      <c r="O1616" s="82"/>
    </row>
    <row r="1617" spans="11:15" x14ac:dyDescent="0.25">
      <c r="K1617" s="82"/>
      <c r="L1617" s="83"/>
      <c r="M1617" s="83"/>
      <c r="N1617" s="82"/>
      <c r="O1617" s="82"/>
    </row>
    <row r="1618" spans="11:15" x14ac:dyDescent="0.25">
      <c r="K1618" s="82"/>
      <c r="L1618" s="83"/>
      <c r="M1618" s="83"/>
      <c r="N1618" s="82"/>
      <c r="O1618" s="82"/>
    </row>
    <row r="1619" spans="11:15" x14ac:dyDescent="0.25">
      <c r="K1619" s="82"/>
      <c r="L1619" s="83"/>
      <c r="M1619" s="83"/>
      <c r="N1619" s="82"/>
      <c r="O1619" s="82"/>
    </row>
    <row r="1620" spans="11:15" x14ac:dyDescent="0.25">
      <c r="K1620" s="82"/>
      <c r="L1620" s="83"/>
      <c r="M1620" s="83"/>
      <c r="N1620" s="82"/>
      <c r="O1620" s="82"/>
    </row>
    <row r="1621" spans="11:15" x14ac:dyDescent="0.25">
      <c r="K1621" s="82"/>
      <c r="L1621" s="83"/>
      <c r="M1621" s="83"/>
      <c r="N1621" s="82"/>
      <c r="O1621" s="82"/>
    </row>
    <row r="1622" spans="11:15" x14ac:dyDescent="0.25">
      <c r="K1622" s="82"/>
      <c r="L1622" s="83"/>
      <c r="M1622" s="83"/>
      <c r="N1622" s="82"/>
      <c r="O1622" s="82"/>
    </row>
    <row r="1623" spans="11:15" x14ac:dyDescent="0.25">
      <c r="K1623" s="82"/>
      <c r="L1623" s="83"/>
      <c r="M1623" s="83"/>
      <c r="N1623" s="82"/>
      <c r="O1623" s="82"/>
    </row>
    <row r="1624" spans="11:15" x14ac:dyDescent="0.25">
      <c r="K1624" s="82"/>
      <c r="L1624" s="83"/>
      <c r="M1624" s="83"/>
      <c r="N1624" s="82"/>
      <c r="O1624" s="82"/>
    </row>
    <row r="1625" spans="11:15" x14ac:dyDescent="0.25">
      <c r="K1625" s="82"/>
      <c r="L1625" s="83"/>
      <c r="M1625" s="83"/>
      <c r="N1625" s="82"/>
      <c r="O1625" s="82"/>
    </row>
    <row r="1626" spans="11:15" x14ac:dyDescent="0.25">
      <c r="K1626" s="82"/>
      <c r="L1626" s="83"/>
      <c r="M1626" s="83"/>
      <c r="N1626" s="82"/>
      <c r="O1626" s="82"/>
    </row>
    <row r="1627" spans="11:15" x14ac:dyDescent="0.25">
      <c r="K1627" s="82"/>
      <c r="L1627" s="83"/>
      <c r="M1627" s="83"/>
      <c r="N1627" s="82"/>
      <c r="O1627" s="82"/>
    </row>
    <row r="1628" spans="11:15" x14ac:dyDescent="0.25">
      <c r="K1628" s="82"/>
      <c r="L1628" s="83"/>
      <c r="M1628" s="83"/>
      <c r="N1628" s="82"/>
      <c r="O1628" s="82"/>
    </row>
    <row r="1629" spans="11:15" x14ac:dyDescent="0.25">
      <c r="K1629" s="82"/>
      <c r="L1629" s="83"/>
      <c r="M1629" s="83"/>
      <c r="N1629" s="82"/>
      <c r="O1629" s="82"/>
    </row>
    <row r="1630" spans="11:15" x14ac:dyDescent="0.25">
      <c r="K1630" s="82"/>
      <c r="L1630" s="83"/>
      <c r="M1630" s="83"/>
      <c r="N1630" s="82"/>
      <c r="O1630" s="82"/>
    </row>
    <row r="1631" spans="11:15" x14ac:dyDescent="0.25">
      <c r="K1631" s="82"/>
      <c r="L1631" s="83"/>
      <c r="M1631" s="83"/>
      <c r="N1631" s="82"/>
      <c r="O1631" s="82"/>
    </row>
    <row r="1632" spans="11:15" x14ac:dyDescent="0.25">
      <c r="K1632" s="82"/>
      <c r="L1632" s="83"/>
      <c r="M1632" s="83"/>
      <c r="N1632" s="82"/>
      <c r="O1632" s="82"/>
    </row>
    <row r="1633" spans="11:15" x14ac:dyDescent="0.25">
      <c r="K1633" s="82"/>
      <c r="L1633" s="83"/>
      <c r="M1633" s="83"/>
      <c r="N1633" s="82"/>
      <c r="O1633" s="82"/>
    </row>
    <row r="1634" spans="11:15" x14ac:dyDescent="0.25">
      <c r="K1634" s="82"/>
      <c r="L1634" s="83"/>
      <c r="M1634" s="83"/>
      <c r="N1634" s="82"/>
      <c r="O1634" s="82"/>
    </row>
    <row r="1635" spans="11:15" x14ac:dyDescent="0.25">
      <c r="K1635" s="82"/>
      <c r="L1635" s="83"/>
      <c r="M1635" s="83"/>
      <c r="N1635" s="82"/>
      <c r="O1635" s="82"/>
    </row>
    <row r="1636" spans="11:15" x14ac:dyDescent="0.25">
      <c r="K1636" s="82"/>
      <c r="L1636" s="83"/>
      <c r="M1636" s="83"/>
      <c r="N1636" s="82"/>
      <c r="O1636" s="82"/>
    </row>
    <row r="1637" spans="11:15" x14ac:dyDescent="0.25">
      <c r="K1637" s="82"/>
      <c r="L1637" s="83"/>
      <c r="M1637" s="83"/>
      <c r="N1637" s="82"/>
      <c r="O1637" s="82"/>
    </row>
    <row r="1638" spans="11:15" x14ac:dyDescent="0.25">
      <c r="K1638" s="82"/>
      <c r="L1638" s="83"/>
      <c r="M1638" s="83"/>
      <c r="N1638" s="82"/>
      <c r="O1638" s="82"/>
    </row>
    <row r="1639" spans="11:15" x14ac:dyDescent="0.25">
      <c r="K1639" s="82"/>
      <c r="L1639" s="83"/>
      <c r="M1639" s="83"/>
      <c r="N1639" s="82"/>
      <c r="O1639" s="82"/>
    </row>
    <row r="1640" spans="11:15" x14ac:dyDescent="0.25">
      <c r="K1640" s="82"/>
      <c r="L1640" s="83"/>
      <c r="M1640" s="83"/>
      <c r="N1640" s="82"/>
      <c r="O1640" s="82"/>
    </row>
    <row r="1641" spans="11:15" x14ac:dyDescent="0.25">
      <c r="K1641" s="82"/>
      <c r="L1641" s="83"/>
      <c r="M1641" s="83"/>
      <c r="N1641" s="82"/>
      <c r="O1641" s="82"/>
    </row>
    <row r="1642" spans="11:15" x14ac:dyDescent="0.25">
      <c r="K1642" s="82"/>
      <c r="L1642" s="83"/>
      <c r="M1642" s="83"/>
      <c r="N1642" s="82"/>
      <c r="O1642" s="82"/>
    </row>
    <row r="1643" spans="11:15" x14ac:dyDescent="0.25">
      <c r="K1643" s="82"/>
      <c r="L1643" s="83"/>
      <c r="M1643" s="83"/>
      <c r="N1643" s="82"/>
      <c r="O1643" s="82"/>
    </row>
    <row r="1644" spans="11:15" x14ac:dyDescent="0.25">
      <c r="K1644" s="82"/>
      <c r="L1644" s="83"/>
      <c r="M1644" s="83"/>
      <c r="N1644" s="82"/>
      <c r="O1644" s="82"/>
    </row>
    <row r="1645" spans="11:15" x14ac:dyDescent="0.25">
      <c r="K1645" s="82"/>
      <c r="L1645" s="83"/>
      <c r="M1645" s="83"/>
      <c r="N1645" s="82"/>
      <c r="O1645" s="82"/>
    </row>
    <row r="1646" spans="11:15" x14ac:dyDescent="0.25">
      <c r="K1646" s="82"/>
      <c r="L1646" s="83"/>
      <c r="M1646" s="83"/>
      <c r="N1646" s="82"/>
      <c r="O1646" s="82"/>
    </row>
    <row r="1647" spans="11:15" x14ac:dyDescent="0.25">
      <c r="K1647" s="82"/>
      <c r="L1647" s="83"/>
      <c r="M1647" s="83"/>
      <c r="N1647" s="82"/>
      <c r="O1647" s="82"/>
    </row>
    <row r="1648" spans="11:15" x14ac:dyDescent="0.25">
      <c r="K1648" s="82"/>
      <c r="L1648" s="83"/>
      <c r="M1648" s="83"/>
      <c r="N1648" s="82"/>
      <c r="O1648" s="82"/>
    </row>
    <row r="1649" spans="11:15" x14ac:dyDescent="0.25">
      <c r="K1649" s="82"/>
      <c r="L1649" s="83"/>
      <c r="M1649" s="83"/>
      <c r="N1649" s="82"/>
      <c r="O1649" s="82"/>
    </row>
    <row r="1650" spans="11:15" x14ac:dyDescent="0.25">
      <c r="K1650" s="82"/>
      <c r="L1650" s="83"/>
      <c r="M1650" s="83"/>
      <c r="N1650" s="82"/>
      <c r="O1650" s="82"/>
    </row>
    <row r="1651" spans="11:15" x14ac:dyDescent="0.25">
      <c r="K1651" s="82"/>
      <c r="L1651" s="83"/>
      <c r="M1651" s="83"/>
      <c r="N1651" s="82"/>
      <c r="O1651" s="82"/>
    </row>
    <row r="1652" spans="11:15" x14ac:dyDescent="0.25">
      <c r="K1652" s="82"/>
      <c r="L1652" s="83"/>
      <c r="M1652" s="83"/>
      <c r="N1652" s="82"/>
      <c r="O1652" s="82"/>
    </row>
    <row r="1653" spans="11:15" x14ac:dyDescent="0.25">
      <c r="K1653" s="82"/>
      <c r="L1653" s="83"/>
      <c r="M1653" s="83"/>
      <c r="N1653" s="82"/>
      <c r="O1653" s="82"/>
    </row>
    <row r="1654" spans="11:15" x14ac:dyDescent="0.25">
      <c r="K1654" s="82"/>
      <c r="L1654" s="83"/>
      <c r="M1654" s="83"/>
      <c r="N1654" s="82"/>
      <c r="O1654" s="82"/>
    </row>
    <row r="1655" spans="11:15" x14ac:dyDescent="0.25">
      <c r="K1655" s="82"/>
      <c r="L1655" s="83"/>
      <c r="M1655" s="83"/>
      <c r="N1655" s="82"/>
      <c r="O1655" s="82"/>
    </row>
    <row r="1656" spans="11:15" x14ac:dyDescent="0.25">
      <c r="K1656" s="82"/>
      <c r="L1656" s="83"/>
      <c r="M1656" s="83"/>
      <c r="N1656" s="82"/>
      <c r="O1656" s="82"/>
    </row>
    <row r="1657" spans="11:15" x14ac:dyDescent="0.25">
      <c r="K1657" s="82"/>
      <c r="L1657" s="83"/>
      <c r="M1657" s="83"/>
      <c r="N1657" s="82"/>
      <c r="O1657" s="82"/>
    </row>
    <row r="1658" spans="11:15" x14ac:dyDescent="0.25">
      <c r="K1658" s="82"/>
      <c r="L1658" s="83"/>
      <c r="M1658" s="83"/>
      <c r="N1658" s="82"/>
      <c r="O1658" s="82"/>
    </row>
    <row r="1659" spans="11:15" x14ac:dyDescent="0.25">
      <c r="K1659" s="82"/>
      <c r="L1659" s="83"/>
      <c r="M1659" s="83"/>
      <c r="N1659" s="82"/>
      <c r="O1659" s="82"/>
    </row>
    <row r="1660" spans="11:15" x14ac:dyDescent="0.25">
      <c r="K1660" s="82"/>
      <c r="L1660" s="83"/>
      <c r="M1660" s="83"/>
      <c r="N1660" s="82"/>
      <c r="O1660" s="82"/>
    </row>
    <row r="1661" spans="11:15" x14ac:dyDescent="0.25">
      <c r="K1661" s="82"/>
      <c r="L1661" s="83"/>
      <c r="M1661" s="83"/>
      <c r="N1661" s="82"/>
      <c r="O1661" s="82"/>
    </row>
    <row r="1662" spans="11:15" x14ac:dyDescent="0.25">
      <c r="K1662" s="82"/>
      <c r="L1662" s="83"/>
      <c r="M1662" s="83"/>
      <c r="N1662" s="82"/>
      <c r="O1662" s="82"/>
    </row>
    <row r="1663" spans="11:15" x14ac:dyDescent="0.25">
      <c r="K1663" s="82"/>
      <c r="L1663" s="83"/>
      <c r="M1663" s="83"/>
      <c r="N1663" s="82"/>
      <c r="O1663" s="82"/>
    </row>
    <row r="1664" spans="11:15" x14ac:dyDescent="0.25">
      <c r="K1664" s="82"/>
      <c r="L1664" s="83"/>
      <c r="M1664" s="83"/>
      <c r="N1664" s="82"/>
      <c r="O1664" s="82"/>
    </row>
    <row r="1665" spans="11:15" x14ac:dyDescent="0.25">
      <c r="K1665" s="82"/>
      <c r="L1665" s="83"/>
      <c r="M1665" s="83"/>
      <c r="N1665" s="82"/>
      <c r="O1665" s="82"/>
    </row>
    <row r="1666" spans="11:15" x14ac:dyDescent="0.25">
      <c r="K1666" s="82"/>
      <c r="L1666" s="83"/>
      <c r="M1666" s="83"/>
      <c r="N1666" s="82"/>
      <c r="O1666" s="82"/>
    </row>
    <row r="1667" spans="11:15" x14ac:dyDescent="0.25">
      <c r="K1667" s="82"/>
      <c r="L1667" s="83"/>
      <c r="M1667" s="83"/>
      <c r="N1667" s="82"/>
      <c r="O1667" s="82"/>
    </row>
    <row r="1668" spans="11:15" x14ac:dyDescent="0.25">
      <c r="K1668" s="82"/>
      <c r="L1668" s="83"/>
      <c r="M1668" s="83"/>
      <c r="N1668" s="82"/>
      <c r="O1668" s="82"/>
    </row>
    <row r="1669" spans="11:15" x14ac:dyDescent="0.25">
      <c r="K1669" s="82"/>
      <c r="L1669" s="83"/>
      <c r="M1669" s="83"/>
      <c r="N1669" s="82"/>
      <c r="O1669" s="82"/>
    </row>
    <row r="1670" spans="11:15" x14ac:dyDescent="0.25">
      <c r="K1670" s="82"/>
      <c r="L1670" s="83"/>
      <c r="M1670" s="83"/>
      <c r="N1670" s="82"/>
      <c r="O1670" s="82"/>
    </row>
    <row r="1671" spans="11:15" x14ac:dyDescent="0.25">
      <c r="K1671" s="82"/>
      <c r="L1671" s="83"/>
      <c r="M1671" s="83"/>
      <c r="N1671" s="82"/>
      <c r="O1671" s="82"/>
    </row>
    <row r="1672" spans="11:15" x14ac:dyDescent="0.25">
      <c r="K1672" s="82"/>
      <c r="L1672" s="83"/>
      <c r="M1672" s="83"/>
      <c r="N1672" s="82"/>
      <c r="O1672" s="82"/>
    </row>
    <row r="1673" spans="11:15" x14ac:dyDescent="0.25">
      <c r="K1673" s="82"/>
      <c r="L1673" s="83"/>
      <c r="M1673" s="83"/>
      <c r="N1673" s="82"/>
      <c r="O1673" s="82"/>
    </row>
    <row r="1674" spans="11:15" x14ac:dyDescent="0.25">
      <c r="K1674" s="82"/>
      <c r="L1674" s="83"/>
      <c r="M1674" s="83"/>
      <c r="N1674" s="82"/>
      <c r="O1674" s="82"/>
    </row>
    <row r="1675" spans="11:15" x14ac:dyDescent="0.25">
      <c r="K1675" s="82"/>
      <c r="L1675" s="83"/>
      <c r="M1675" s="83"/>
      <c r="N1675" s="82"/>
      <c r="O1675" s="82"/>
    </row>
    <row r="1676" spans="11:15" x14ac:dyDescent="0.25">
      <c r="K1676" s="82"/>
      <c r="L1676" s="83"/>
      <c r="M1676" s="83"/>
      <c r="N1676" s="82"/>
      <c r="O1676" s="82"/>
    </row>
    <row r="1677" spans="11:15" x14ac:dyDescent="0.25">
      <c r="K1677" s="82"/>
      <c r="L1677" s="83"/>
      <c r="M1677" s="83"/>
      <c r="N1677" s="82"/>
      <c r="O1677" s="82"/>
    </row>
    <row r="1678" spans="11:15" x14ac:dyDescent="0.25">
      <c r="K1678" s="82"/>
      <c r="L1678" s="83"/>
      <c r="M1678" s="83"/>
      <c r="N1678" s="82"/>
      <c r="O1678" s="82"/>
    </row>
    <row r="1679" spans="11:15" x14ac:dyDescent="0.25">
      <c r="K1679" s="82"/>
      <c r="L1679" s="83"/>
      <c r="M1679" s="83"/>
      <c r="N1679" s="82"/>
      <c r="O1679" s="82"/>
    </row>
    <row r="1680" spans="11:15" x14ac:dyDescent="0.25">
      <c r="K1680" s="82"/>
      <c r="L1680" s="83"/>
      <c r="M1680" s="83"/>
      <c r="N1680" s="82"/>
      <c r="O1680" s="82"/>
    </row>
    <row r="1681" spans="11:15" x14ac:dyDescent="0.25">
      <c r="K1681" s="82"/>
      <c r="L1681" s="83"/>
      <c r="M1681" s="83"/>
      <c r="N1681" s="82"/>
      <c r="O1681" s="82"/>
    </row>
    <row r="1682" spans="11:15" x14ac:dyDescent="0.25">
      <c r="K1682" s="82"/>
      <c r="L1682" s="83"/>
      <c r="M1682" s="83"/>
      <c r="N1682" s="82"/>
      <c r="O1682" s="82"/>
    </row>
    <row r="1683" spans="11:15" x14ac:dyDescent="0.25">
      <c r="K1683" s="82"/>
      <c r="L1683" s="83"/>
      <c r="M1683" s="83"/>
      <c r="N1683" s="82"/>
      <c r="O1683" s="82"/>
    </row>
    <row r="1684" spans="11:15" x14ac:dyDescent="0.25">
      <c r="K1684" s="82"/>
      <c r="L1684" s="83"/>
      <c r="M1684" s="83"/>
      <c r="N1684" s="82"/>
      <c r="O1684" s="82"/>
    </row>
    <row r="1685" spans="11:15" x14ac:dyDescent="0.25">
      <c r="K1685" s="82"/>
      <c r="L1685" s="83"/>
      <c r="M1685" s="83"/>
      <c r="N1685" s="82"/>
      <c r="O1685" s="82"/>
    </row>
    <row r="1686" spans="11:15" x14ac:dyDescent="0.25">
      <c r="K1686" s="82"/>
      <c r="L1686" s="83"/>
      <c r="M1686" s="83"/>
      <c r="N1686" s="82"/>
      <c r="O1686" s="82"/>
    </row>
    <row r="1687" spans="11:15" x14ac:dyDescent="0.25">
      <c r="K1687" s="82"/>
      <c r="L1687" s="83"/>
      <c r="M1687" s="83"/>
      <c r="N1687" s="82"/>
      <c r="O1687" s="82"/>
    </row>
    <row r="1688" spans="11:15" x14ac:dyDescent="0.25">
      <c r="K1688" s="82"/>
      <c r="L1688" s="83"/>
      <c r="M1688" s="83"/>
      <c r="N1688" s="82"/>
      <c r="O1688" s="82"/>
    </row>
    <row r="1689" spans="11:15" x14ac:dyDescent="0.25">
      <c r="K1689" s="82"/>
      <c r="L1689" s="83"/>
      <c r="M1689" s="83"/>
      <c r="N1689" s="82"/>
      <c r="O1689" s="82"/>
    </row>
    <row r="1690" spans="11:15" x14ac:dyDescent="0.25">
      <c r="K1690" s="82"/>
      <c r="L1690" s="83"/>
      <c r="M1690" s="83"/>
      <c r="N1690" s="82"/>
      <c r="O1690" s="82"/>
    </row>
    <row r="1691" spans="11:15" x14ac:dyDescent="0.25">
      <c r="K1691" s="82"/>
      <c r="L1691" s="83"/>
      <c r="M1691" s="83"/>
      <c r="N1691" s="82"/>
      <c r="O1691" s="82"/>
    </row>
    <row r="1692" spans="11:15" x14ac:dyDescent="0.25">
      <c r="K1692" s="82"/>
      <c r="L1692" s="83"/>
      <c r="M1692" s="83"/>
      <c r="N1692" s="82"/>
      <c r="O1692" s="82"/>
    </row>
    <row r="1693" spans="11:15" x14ac:dyDescent="0.25">
      <c r="K1693" s="82"/>
      <c r="L1693" s="83"/>
      <c r="M1693" s="83"/>
      <c r="N1693" s="82"/>
      <c r="O1693" s="82"/>
    </row>
    <row r="1694" spans="11:15" x14ac:dyDescent="0.25">
      <c r="K1694" s="82"/>
      <c r="L1694" s="83"/>
      <c r="M1694" s="83"/>
      <c r="N1694" s="82"/>
      <c r="O1694" s="82"/>
    </row>
    <row r="1695" spans="11:15" x14ac:dyDescent="0.25">
      <c r="K1695" s="82"/>
      <c r="L1695" s="83"/>
      <c r="M1695" s="83"/>
      <c r="N1695" s="82"/>
      <c r="O1695" s="82"/>
    </row>
    <row r="1696" spans="11:15" x14ac:dyDescent="0.25">
      <c r="K1696" s="82"/>
      <c r="L1696" s="83"/>
      <c r="M1696" s="83"/>
      <c r="N1696" s="82"/>
      <c r="O1696" s="82"/>
    </row>
    <row r="1697" spans="11:15" x14ac:dyDescent="0.25">
      <c r="K1697" s="82"/>
      <c r="L1697" s="83"/>
      <c r="M1697" s="83"/>
      <c r="N1697" s="82"/>
      <c r="O1697" s="82"/>
    </row>
    <row r="1698" spans="11:15" x14ac:dyDescent="0.25">
      <c r="K1698" s="82"/>
      <c r="L1698" s="83"/>
      <c r="M1698" s="83"/>
      <c r="N1698" s="82"/>
      <c r="O1698" s="82"/>
    </row>
    <row r="1699" spans="11:15" x14ac:dyDescent="0.25">
      <c r="K1699" s="82"/>
      <c r="L1699" s="83"/>
      <c r="M1699" s="83"/>
      <c r="N1699" s="82"/>
      <c r="O1699" s="82"/>
    </row>
    <row r="1700" spans="11:15" x14ac:dyDescent="0.25">
      <c r="K1700" s="82"/>
      <c r="L1700" s="83"/>
      <c r="M1700" s="83"/>
      <c r="N1700" s="82"/>
      <c r="O1700" s="82"/>
    </row>
    <row r="1701" spans="11:15" x14ac:dyDescent="0.25">
      <c r="K1701" s="82"/>
      <c r="L1701" s="83"/>
      <c r="M1701" s="83"/>
      <c r="N1701" s="82"/>
      <c r="O1701" s="82"/>
    </row>
    <row r="1702" spans="11:15" x14ac:dyDescent="0.25">
      <c r="K1702" s="82"/>
      <c r="L1702" s="83"/>
      <c r="M1702" s="83"/>
      <c r="N1702" s="82"/>
      <c r="O1702" s="82"/>
    </row>
    <row r="1703" spans="11:15" x14ac:dyDescent="0.25">
      <c r="K1703" s="82"/>
      <c r="L1703" s="83"/>
      <c r="M1703" s="83"/>
      <c r="N1703" s="82"/>
      <c r="O1703" s="82"/>
    </row>
    <row r="1704" spans="11:15" x14ac:dyDescent="0.25">
      <c r="K1704" s="82"/>
      <c r="L1704" s="83"/>
      <c r="M1704" s="83"/>
      <c r="N1704" s="82"/>
      <c r="O1704" s="82"/>
    </row>
    <row r="1705" spans="11:15" x14ac:dyDescent="0.25">
      <c r="K1705" s="82"/>
      <c r="L1705" s="83"/>
      <c r="M1705" s="83"/>
      <c r="N1705" s="82"/>
      <c r="O1705" s="82"/>
    </row>
    <row r="1706" spans="11:15" x14ac:dyDescent="0.25">
      <c r="K1706" s="82"/>
      <c r="L1706" s="83"/>
      <c r="M1706" s="83"/>
      <c r="N1706" s="82"/>
      <c r="O1706" s="82"/>
    </row>
    <row r="1707" spans="11:15" x14ac:dyDescent="0.25">
      <c r="K1707" s="82"/>
      <c r="L1707" s="83"/>
      <c r="M1707" s="83"/>
      <c r="N1707" s="82"/>
      <c r="O1707" s="82"/>
    </row>
    <row r="1708" spans="11:15" x14ac:dyDescent="0.25">
      <c r="K1708" s="82"/>
      <c r="L1708" s="83"/>
      <c r="M1708" s="83"/>
      <c r="N1708" s="82"/>
      <c r="O1708" s="82"/>
    </row>
    <row r="1709" spans="11:15" x14ac:dyDescent="0.25">
      <c r="K1709" s="82"/>
      <c r="L1709" s="83"/>
      <c r="M1709" s="83"/>
      <c r="N1709" s="82"/>
      <c r="O1709" s="82"/>
    </row>
    <row r="1710" spans="11:15" x14ac:dyDescent="0.25">
      <c r="K1710" s="82"/>
      <c r="L1710" s="83"/>
      <c r="M1710" s="83"/>
      <c r="N1710" s="82"/>
      <c r="O1710" s="82"/>
    </row>
    <row r="1711" spans="11:15" x14ac:dyDescent="0.25">
      <c r="K1711" s="82"/>
      <c r="L1711" s="83"/>
      <c r="M1711" s="83"/>
      <c r="N1711" s="82"/>
      <c r="O1711" s="82"/>
    </row>
    <row r="1712" spans="11:15" x14ac:dyDescent="0.25">
      <c r="K1712" s="82"/>
      <c r="L1712" s="83"/>
      <c r="M1712" s="83"/>
      <c r="N1712" s="82"/>
      <c r="O1712" s="82"/>
    </row>
    <row r="1713" spans="11:15" x14ac:dyDescent="0.25">
      <c r="K1713" s="82"/>
      <c r="L1713" s="83"/>
      <c r="M1713" s="83"/>
      <c r="N1713" s="82"/>
      <c r="O1713" s="82"/>
    </row>
    <row r="1714" spans="11:15" x14ac:dyDescent="0.25">
      <c r="K1714" s="82"/>
      <c r="L1714" s="83"/>
      <c r="M1714" s="83"/>
      <c r="N1714" s="82"/>
      <c r="O1714" s="82"/>
    </row>
    <row r="1715" spans="11:15" x14ac:dyDescent="0.25">
      <c r="K1715" s="82"/>
      <c r="L1715" s="83"/>
      <c r="M1715" s="83"/>
      <c r="N1715" s="82"/>
      <c r="O1715" s="82"/>
    </row>
    <row r="1716" spans="11:15" x14ac:dyDescent="0.25">
      <c r="K1716" s="82"/>
      <c r="L1716" s="83"/>
      <c r="M1716" s="83"/>
      <c r="N1716" s="82"/>
      <c r="O1716" s="82"/>
    </row>
    <row r="1717" spans="11:15" x14ac:dyDescent="0.25">
      <c r="K1717" s="82"/>
      <c r="L1717" s="83"/>
      <c r="M1717" s="83"/>
      <c r="N1717" s="82"/>
      <c r="O1717" s="82"/>
    </row>
    <row r="1718" spans="11:15" x14ac:dyDescent="0.25">
      <c r="K1718" s="82"/>
      <c r="L1718" s="83"/>
      <c r="M1718" s="83"/>
      <c r="N1718" s="82"/>
      <c r="O1718" s="82"/>
    </row>
    <row r="1719" spans="11:15" x14ac:dyDescent="0.25">
      <c r="K1719" s="82"/>
      <c r="L1719" s="83"/>
      <c r="M1719" s="83"/>
      <c r="N1719" s="82"/>
      <c r="O1719" s="82"/>
    </row>
    <row r="1720" spans="11:15" x14ac:dyDescent="0.25">
      <c r="K1720" s="82"/>
      <c r="L1720" s="83"/>
      <c r="M1720" s="83"/>
      <c r="N1720" s="82"/>
      <c r="O1720" s="82"/>
    </row>
    <row r="1721" spans="11:15" x14ac:dyDescent="0.25">
      <c r="K1721" s="82"/>
      <c r="L1721" s="83"/>
      <c r="M1721" s="83"/>
      <c r="N1721" s="82"/>
      <c r="O1721" s="82"/>
    </row>
    <row r="1722" spans="11:15" x14ac:dyDescent="0.25">
      <c r="K1722" s="82"/>
      <c r="L1722" s="83"/>
      <c r="M1722" s="83"/>
      <c r="N1722" s="82"/>
      <c r="O1722" s="82"/>
    </row>
    <row r="1723" spans="11:15" x14ac:dyDescent="0.25">
      <c r="K1723" s="82"/>
      <c r="L1723" s="83"/>
      <c r="M1723" s="83"/>
      <c r="N1723" s="82"/>
      <c r="O1723" s="82"/>
    </row>
    <row r="1724" spans="11:15" x14ac:dyDescent="0.25">
      <c r="K1724" s="82"/>
      <c r="L1724" s="83"/>
      <c r="M1724" s="83"/>
      <c r="N1724" s="82"/>
      <c r="O1724" s="82"/>
    </row>
    <row r="1725" spans="11:15" x14ac:dyDescent="0.25">
      <c r="K1725" s="82"/>
      <c r="L1725" s="83"/>
      <c r="M1725" s="83"/>
      <c r="N1725" s="82"/>
      <c r="O1725" s="82"/>
    </row>
    <row r="1726" spans="11:15" x14ac:dyDescent="0.25">
      <c r="K1726" s="82"/>
      <c r="L1726" s="83"/>
      <c r="M1726" s="83"/>
      <c r="N1726" s="82"/>
      <c r="O1726" s="82"/>
    </row>
    <row r="1727" spans="11:15" x14ac:dyDescent="0.25">
      <c r="K1727" s="82"/>
      <c r="L1727" s="83"/>
      <c r="M1727" s="83"/>
      <c r="N1727" s="82"/>
      <c r="O1727" s="82"/>
    </row>
    <row r="1728" spans="11:15" x14ac:dyDescent="0.25">
      <c r="K1728" s="82"/>
      <c r="L1728" s="83"/>
      <c r="M1728" s="83"/>
      <c r="N1728" s="82"/>
      <c r="O1728" s="82"/>
    </row>
    <row r="1729" spans="11:15" x14ac:dyDescent="0.25">
      <c r="K1729" s="82"/>
      <c r="L1729" s="83"/>
      <c r="M1729" s="83"/>
      <c r="N1729" s="82"/>
      <c r="O1729" s="82"/>
    </row>
    <row r="1730" spans="11:15" x14ac:dyDescent="0.25">
      <c r="K1730" s="82"/>
      <c r="L1730" s="83"/>
      <c r="M1730" s="83"/>
      <c r="N1730" s="82"/>
      <c r="O1730" s="82"/>
    </row>
    <row r="1731" spans="11:15" x14ac:dyDescent="0.25">
      <c r="K1731" s="82"/>
      <c r="L1731" s="83"/>
      <c r="M1731" s="83"/>
      <c r="N1731" s="82"/>
      <c r="O1731" s="82"/>
    </row>
    <row r="1732" spans="11:15" x14ac:dyDescent="0.25">
      <c r="K1732" s="82"/>
      <c r="L1732" s="83"/>
      <c r="M1732" s="83"/>
      <c r="N1732" s="82"/>
      <c r="O1732" s="82"/>
    </row>
    <row r="1733" spans="11:15" x14ac:dyDescent="0.25">
      <c r="K1733" s="82"/>
      <c r="L1733" s="83"/>
      <c r="M1733" s="83"/>
      <c r="N1733" s="82"/>
      <c r="O1733" s="82"/>
    </row>
    <row r="1734" spans="11:15" x14ac:dyDescent="0.25">
      <c r="K1734" s="82"/>
      <c r="L1734" s="83"/>
      <c r="M1734" s="83"/>
      <c r="N1734" s="82"/>
      <c r="O1734" s="82"/>
    </row>
    <row r="1735" spans="11:15" x14ac:dyDescent="0.25">
      <c r="K1735" s="82"/>
      <c r="L1735" s="83"/>
      <c r="M1735" s="83"/>
      <c r="N1735" s="82"/>
      <c r="O1735" s="82"/>
    </row>
    <row r="1736" spans="11:15" x14ac:dyDescent="0.25">
      <c r="K1736" s="82"/>
      <c r="L1736" s="83"/>
      <c r="M1736" s="83"/>
      <c r="N1736" s="82"/>
      <c r="O1736" s="82"/>
    </row>
    <row r="1737" spans="11:15" x14ac:dyDescent="0.25">
      <c r="K1737" s="82"/>
      <c r="L1737" s="83"/>
      <c r="M1737" s="83"/>
      <c r="N1737" s="82"/>
      <c r="O1737" s="82"/>
    </row>
    <row r="1738" spans="11:15" x14ac:dyDescent="0.25">
      <c r="K1738" s="82"/>
      <c r="L1738" s="83"/>
      <c r="M1738" s="83"/>
      <c r="N1738" s="82"/>
      <c r="O1738" s="82"/>
    </row>
    <row r="1739" spans="11:15" x14ac:dyDescent="0.25">
      <c r="K1739" s="82"/>
      <c r="L1739" s="83"/>
      <c r="M1739" s="83"/>
      <c r="N1739" s="82"/>
      <c r="O1739" s="82"/>
    </row>
    <row r="1740" spans="11:15" x14ac:dyDescent="0.25">
      <c r="K1740" s="82"/>
      <c r="L1740" s="83"/>
      <c r="M1740" s="83"/>
      <c r="N1740" s="82"/>
      <c r="O1740" s="82"/>
    </row>
    <row r="1741" spans="11:15" x14ac:dyDescent="0.25">
      <c r="K1741" s="82"/>
      <c r="L1741" s="83"/>
      <c r="M1741" s="83"/>
      <c r="N1741" s="82"/>
      <c r="O1741" s="82"/>
    </row>
    <row r="1742" spans="11:15" x14ac:dyDescent="0.25">
      <c r="K1742" s="82"/>
      <c r="L1742" s="83"/>
      <c r="M1742" s="83"/>
      <c r="N1742" s="82"/>
      <c r="O1742" s="82"/>
    </row>
    <row r="1743" spans="11:15" x14ac:dyDescent="0.25">
      <c r="K1743" s="82"/>
      <c r="L1743" s="83"/>
      <c r="M1743" s="83"/>
      <c r="N1743" s="82"/>
      <c r="O1743" s="82"/>
    </row>
    <row r="1744" spans="11:15" x14ac:dyDescent="0.25">
      <c r="K1744" s="82"/>
      <c r="L1744" s="83"/>
      <c r="M1744" s="83"/>
      <c r="N1744" s="82"/>
      <c r="O1744" s="82"/>
    </row>
    <row r="1745" spans="11:15" x14ac:dyDescent="0.25">
      <c r="K1745" s="82"/>
      <c r="L1745" s="83"/>
      <c r="M1745" s="83"/>
      <c r="N1745" s="82"/>
      <c r="O1745" s="82"/>
    </row>
    <row r="1746" spans="11:15" x14ac:dyDescent="0.25">
      <c r="K1746" s="82"/>
      <c r="L1746" s="83"/>
      <c r="M1746" s="83"/>
      <c r="N1746" s="82"/>
      <c r="O1746" s="82"/>
    </row>
    <row r="1747" spans="11:15" x14ac:dyDescent="0.25">
      <c r="K1747" s="82"/>
      <c r="L1747" s="83"/>
      <c r="M1747" s="83"/>
      <c r="N1747" s="82"/>
      <c r="O1747" s="82"/>
    </row>
    <row r="1748" spans="11:15" x14ac:dyDescent="0.25">
      <c r="K1748" s="82"/>
      <c r="L1748" s="83"/>
      <c r="M1748" s="83"/>
      <c r="N1748" s="82"/>
      <c r="O1748" s="82"/>
    </row>
    <row r="1749" spans="11:15" x14ac:dyDescent="0.25">
      <c r="K1749" s="82"/>
      <c r="L1749" s="83"/>
      <c r="M1749" s="83"/>
      <c r="N1749" s="82"/>
      <c r="O1749" s="82"/>
    </row>
    <row r="1750" spans="11:15" x14ac:dyDescent="0.25">
      <c r="K1750" s="82"/>
      <c r="L1750" s="83"/>
      <c r="M1750" s="83"/>
      <c r="N1750" s="82"/>
      <c r="O1750" s="82"/>
    </row>
    <row r="1751" spans="11:15" x14ac:dyDescent="0.25">
      <c r="K1751" s="82"/>
      <c r="L1751" s="83"/>
      <c r="M1751" s="83"/>
      <c r="N1751" s="82"/>
      <c r="O1751" s="82"/>
    </row>
    <row r="1752" spans="11:15" x14ac:dyDescent="0.25">
      <c r="K1752" s="82"/>
      <c r="L1752" s="83"/>
      <c r="M1752" s="83"/>
      <c r="N1752" s="82"/>
      <c r="O1752" s="82"/>
    </row>
    <row r="1753" spans="11:15" x14ac:dyDescent="0.25">
      <c r="K1753" s="82"/>
      <c r="L1753" s="83"/>
      <c r="M1753" s="83"/>
      <c r="N1753" s="82"/>
      <c r="O1753" s="82"/>
    </row>
    <row r="1754" spans="11:15" x14ac:dyDescent="0.25">
      <c r="K1754" s="82"/>
      <c r="L1754" s="83"/>
      <c r="M1754" s="83"/>
      <c r="N1754" s="82"/>
      <c r="O1754" s="82"/>
    </row>
    <row r="1755" spans="11:15" x14ac:dyDescent="0.25">
      <c r="K1755" s="82"/>
      <c r="L1755" s="83"/>
      <c r="M1755" s="83"/>
      <c r="N1755" s="82"/>
      <c r="O1755" s="82"/>
    </row>
    <row r="1756" spans="11:15" x14ac:dyDescent="0.25">
      <c r="K1756" s="82"/>
      <c r="L1756" s="83"/>
      <c r="M1756" s="83"/>
      <c r="N1756" s="82"/>
      <c r="O1756" s="82"/>
    </row>
    <row r="1757" spans="11:15" x14ac:dyDescent="0.25">
      <c r="K1757" s="82"/>
      <c r="L1757" s="83"/>
      <c r="M1757" s="83"/>
      <c r="N1757" s="82"/>
      <c r="O1757" s="82"/>
    </row>
    <row r="1758" spans="11:15" x14ac:dyDescent="0.25">
      <c r="K1758" s="82"/>
      <c r="L1758" s="83"/>
      <c r="M1758" s="83"/>
      <c r="N1758" s="82"/>
      <c r="O1758" s="82"/>
    </row>
    <row r="1759" spans="11:15" x14ac:dyDescent="0.25">
      <c r="K1759" s="82"/>
      <c r="L1759" s="83"/>
      <c r="M1759" s="83"/>
      <c r="N1759" s="82"/>
      <c r="O1759" s="82"/>
    </row>
    <row r="1760" spans="11:15" x14ac:dyDescent="0.25">
      <c r="K1760" s="82"/>
      <c r="L1760" s="83"/>
      <c r="M1760" s="83"/>
      <c r="N1760" s="82"/>
      <c r="O1760" s="82"/>
    </row>
    <row r="1761" spans="11:15" x14ac:dyDescent="0.25">
      <c r="K1761" s="82"/>
      <c r="L1761" s="83"/>
      <c r="M1761" s="83"/>
      <c r="N1761" s="82"/>
      <c r="O1761" s="82"/>
    </row>
    <row r="1762" spans="11:15" x14ac:dyDescent="0.25">
      <c r="K1762" s="82"/>
      <c r="L1762" s="83"/>
      <c r="M1762" s="83"/>
      <c r="N1762" s="82"/>
      <c r="O1762" s="82"/>
    </row>
    <row r="1763" spans="11:15" x14ac:dyDescent="0.25">
      <c r="K1763" s="82"/>
      <c r="L1763" s="83"/>
      <c r="M1763" s="83"/>
      <c r="N1763" s="82"/>
      <c r="O1763" s="82"/>
    </row>
    <row r="1764" spans="11:15" x14ac:dyDescent="0.25">
      <c r="K1764" s="82"/>
      <c r="L1764" s="83"/>
      <c r="M1764" s="83"/>
      <c r="N1764" s="82"/>
      <c r="O1764" s="82"/>
    </row>
    <row r="1765" spans="11:15" x14ac:dyDescent="0.25">
      <c r="K1765" s="82"/>
      <c r="L1765" s="83"/>
      <c r="M1765" s="83"/>
      <c r="N1765" s="82"/>
      <c r="O1765" s="82"/>
    </row>
    <row r="1766" spans="11:15" x14ac:dyDescent="0.25">
      <c r="K1766" s="82"/>
      <c r="L1766" s="83"/>
      <c r="M1766" s="83"/>
      <c r="N1766" s="82"/>
      <c r="O1766" s="82"/>
    </row>
    <row r="1767" spans="11:15" x14ac:dyDescent="0.25">
      <c r="K1767" s="82"/>
      <c r="L1767" s="83"/>
      <c r="M1767" s="83"/>
      <c r="N1767" s="82"/>
      <c r="O1767" s="82"/>
    </row>
    <row r="1768" spans="11:15" x14ac:dyDescent="0.25">
      <c r="K1768" s="82"/>
      <c r="L1768" s="83"/>
      <c r="M1768" s="83"/>
      <c r="N1768" s="82"/>
      <c r="O1768" s="82"/>
    </row>
    <row r="1769" spans="11:15" x14ac:dyDescent="0.25">
      <c r="K1769" s="82"/>
      <c r="L1769" s="83"/>
      <c r="M1769" s="83"/>
      <c r="N1769" s="82"/>
      <c r="O1769" s="82"/>
    </row>
    <row r="1770" spans="11:15" x14ac:dyDescent="0.25">
      <c r="K1770" s="82"/>
      <c r="L1770" s="83"/>
      <c r="M1770" s="83"/>
      <c r="N1770" s="82"/>
      <c r="O1770" s="82"/>
    </row>
    <row r="1771" spans="11:15" x14ac:dyDescent="0.25">
      <c r="K1771" s="82"/>
      <c r="L1771" s="83"/>
      <c r="M1771" s="83"/>
      <c r="N1771" s="82"/>
      <c r="O1771" s="82"/>
    </row>
    <row r="1772" spans="11:15" x14ac:dyDescent="0.25">
      <c r="K1772" s="82"/>
      <c r="L1772" s="83"/>
      <c r="M1772" s="83"/>
      <c r="N1772" s="82"/>
      <c r="O1772" s="82"/>
    </row>
    <row r="1773" spans="11:15" x14ac:dyDescent="0.25">
      <c r="K1773" s="82"/>
      <c r="L1773" s="83"/>
      <c r="M1773" s="83"/>
      <c r="N1773" s="82"/>
      <c r="O1773" s="82"/>
    </row>
    <row r="1774" spans="11:15" x14ac:dyDescent="0.25">
      <c r="K1774" s="82"/>
      <c r="L1774" s="83"/>
      <c r="M1774" s="83"/>
      <c r="N1774" s="82"/>
      <c r="O1774" s="82"/>
    </row>
    <row r="1775" spans="11:15" x14ac:dyDescent="0.25">
      <c r="K1775" s="82"/>
      <c r="L1775" s="83"/>
      <c r="M1775" s="83"/>
      <c r="N1775" s="82"/>
      <c r="O1775" s="82"/>
    </row>
    <row r="1776" spans="11:15" x14ac:dyDescent="0.25">
      <c r="K1776" s="82"/>
      <c r="L1776" s="83"/>
      <c r="M1776" s="83"/>
      <c r="N1776" s="82"/>
      <c r="O1776" s="82"/>
    </row>
    <row r="1777" spans="11:15" x14ac:dyDescent="0.25">
      <c r="K1777" s="82"/>
      <c r="L1777" s="83"/>
      <c r="M1777" s="83"/>
      <c r="N1777" s="82"/>
      <c r="O1777" s="82"/>
    </row>
    <row r="1778" spans="11:15" x14ac:dyDescent="0.25">
      <c r="K1778" s="82"/>
      <c r="L1778" s="83"/>
      <c r="M1778" s="83"/>
      <c r="N1778" s="82"/>
      <c r="O1778" s="82"/>
    </row>
    <row r="1779" spans="11:15" x14ac:dyDescent="0.25">
      <c r="K1779" s="82"/>
      <c r="L1779" s="83"/>
      <c r="M1779" s="83"/>
      <c r="N1779" s="82"/>
      <c r="O1779" s="82"/>
    </row>
    <row r="1780" spans="11:15" x14ac:dyDescent="0.25">
      <c r="K1780" s="82"/>
      <c r="L1780" s="83"/>
      <c r="M1780" s="83"/>
      <c r="N1780" s="82"/>
      <c r="O1780" s="82"/>
    </row>
    <row r="1781" spans="11:15" x14ac:dyDescent="0.25">
      <c r="K1781" s="82"/>
      <c r="L1781" s="83"/>
      <c r="M1781" s="83"/>
      <c r="N1781" s="82"/>
      <c r="O1781" s="82"/>
    </row>
    <row r="1782" spans="11:15" x14ac:dyDescent="0.25">
      <c r="K1782" s="82"/>
      <c r="L1782" s="83"/>
      <c r="M1782" s="83"/>
      <c r="N1782" s="82"/>
      <c r="O1782" s="82"/>
    </row>
    <row r="1783" spans="11:15" x14ac:dyDescent="0.25">
      <c r="K1783" s="82"/>
      <c r="L1783" s="83"/>
      <c r="M1783" s="83"/>
      <c r="N1783" s="82"/>
      <c r="O1783" s="82"/>
    </row>
    <row r="1784" spans="11:15" x14ac:dyDescent="0.25">
      <c r="K1784" s="82"/>
      <c r="L1784" s="83"/>
      <c r="M1784" s="83"/>
      <c r="N1784" s="82"/>
      <c r="O1784" s="82"/>
    </row>
    <row r="1785" spans="11:15" x14ac:dyDescent="0.25">
      <c r="K1785" s="82"/>
      <c r="L1785" s="83"/>
      <c r="M1785" s="83"/>
      <c r="N1785" s="82"/>
      <c r="O1785" s="82"/>
    </row>
    <row r="1786" spans="11:15" x14ac:dyDescent="0.25">
      <c r="K1786" s="82"/>
      <c r="L1786" s="83"/>
      <c r="M1786" s="83"/>
      <c r="N1786" s="82"/>
      <c r="O1786" s="82"/>
    </row>
    <row r="1787" spans="11:15" x14ac:dyDescent="0.25">
      <c r="K1787" s="82"/>
      <c r="L1787" s="83"/>
      <c r="M1787" s="83"/>
      <c r="N1787" s="82"/>
      <c r="O1787" s="82"/>
    </row>
    <row r="1788" spans="11:15" x14ac:dyDescent="0.25">
      <c r="K1788" s="82"/>
      <c r="L1788" s="83"/>
      <c r="M1788" s="83"/>
      <c r="N1788" s="82"/>
      <c r="O1788" s="82"/>
    </row>
    <row r="1789" spans="11:15" x14ac:dyDescent="0.25">
      <c r="K1789" s="82"/>
      <c r="L1789" s="83"/>
      <c r="M1789" s="83"/>
      <c r="N1789" s="82"/>
      <c r="O1789" s="82"/>
    </row>
    <row r="1790" spans="11:15" x14ac:dyDescent="0.25">
      <c r="K1790" s="82"/>
      <c r="L1790" s="83"/>
      <c r="M1790" s="83"/>
      <c r="N1790" s="82"/>
      <c r="O1790" s="82"/>
    </row>
    <row r="1791" spans="11:15" x14ac:dyDescent="0.25">
      <c r="K1791" s="82"/>
      <c r="L1791" s="83"/>
      <c r="M1791" s="83"/>
      <c r="N1791" s="82"/>
      <c r="O1791" s="82"/>
    </row>
    <row r="1792" spans="11:15" x14ac:dyDescent="0.25">
      <c r="K1792" s="82"/>
      <c r="L1792" s="83"/>
      <c r="M1792" s="83"/>
      <c r="N1792" s="82"/>
      <c r="O1792" s="82"/>
    </row>
    <row r="1793" spans="11:15" x14ac:dyDescent="0.25">
      <c r="K1793" s="82"/>
      <c r="L1793" s="83"/>
      <c r="M1793" s="83"/>
      <c r="N1793" s="82"/>
      <c r="O1793" s="82"/>
    </row>
    <row r="1794" spans="11:15" x14ac:dyDescent="0.25">
      <c r="K1794" s="82"/>
      <c r="L1794" s="83"/>
      <c r="M1794" s="83"/>
      <c r="N1794" s="82"/>
      <c r="O1794" s="82"/>
    </row>
    <row r="1795" spans="11:15" x14ac:dyDescent="0.25">
      <c r="K1795" s="82"/>
      <c r="L1795" s="83"/>
      <c r="M1795" s="83"/>
      <c r="N1795" s="82"/>
      <c r="O1795" s="82"/>
    </row>
    <row r="1796" spans="11:15" x14ac:dyDescent="0.25">
      <c r="K1796" s="82"/>
      <c r="L1796" s="83"/>
      <c r="M1796" s="83"/>
      <c r="N1796" s="82"/>
      <c r="O1796" s="82"/>
    </row>
    <row r="1797" spans="11:15" x14ac:dyDescent="0.25">
      <c r="K1797" s="82"/>
      <c r="L1797" s="83"/>
      <c r="M1797" s="83"/>
      <c r="N1797" s="82"/>
      <c r="O1797" s="82"/>
    </row>
    <row r="1798" spans="11:15" x14ac:dyDescent="0.25">
      <c r="K1798" s="82"/>
      <c r="L1798" s="83"/>
      <c r="M1798" s="83"/>
      <c r="N1798" s="82"/>
      <c r="O1798" s="82"/>
    </row>
    <row r="1799" spans="11:15" x14ac:dyDescent="0.25">
      <c r="K1799" s="82"/>
      <c r="L1799" s="83"/>
      <c r="M1799" s="83"/>
      <c r="N1799" s="82"/>
      <c r="O1799" s="82"/>
    </row>
    <row r="1800" spans="11:15" x14ac:dyDescent="0.25">
      <c r="K1800" s="82"/>
      <c r="L1800" s="83"/>
      <c r="M1800" s="83"/>
      <c r="N1800" s="82"/>
      <c r="O1800" s="82"/>
    </row>
    <row r="1801" spans="11:15" x14ac:dyDescent="0.25">
      <c r="K1801" s="82"/>
      <c r="L1801" s="83"/>
      <c r="M1801" s="83"/>
      <c r="N1801" s="82"/>
      <c r="O1801" s="82"/>
    </row>
    <row r="1802" spans="11:15" x14ac:dyDescent="0.25">
      <c r="K1802" s="82"/>
      <c r="L1802" s="83"/>
      <c r="M1802" s="83"/>
      <c r="N1802" s="82"/>
      <c r="O1802" s="82"/>
    </row>
    <row r="1803" spans="11:15" x14ac:dyDescent="0.25">
      <c r="K1803" s="82"/>
      <c r="L1803" s="83"/>
      <c r="M1803" s="83"/>
      <c r="N1803" s="82"/>
      <c r="O1803" s="82"/>
    </row>
    <row r="1804" spans="11:15" x14ac:dyDescent="0.25">
      <c r="K1804" s="82"/>
      <c r="L1804" s="83"/>
      <c r="M1804" s="83"/>
      <c r="N1804" s="82"/>
      <c r="O1804" s="82"/>
    </row>
    <row r="1805" spans="11:15" x14ac:dyDescent="0.25">
      <c r="K1805" s="82"/>
      <c r="L1805" s="83"/>
      <c r="M1805" s="83"/>
      <c r="N1805" s="82"/>
      <c r="O1805" s="82"/>
    </row>
    <row r="1806" spans="11:15" x14ac:dyDescent="0.25">
      <c r="K1806" s="82"/>
      <c r="L1806" s="83"/>
      <c r="M1806" s="83"/>
      <c r="N1806" s="82"/>
      <c r="O1806" s="82"/>
    </row>
    <row r="1807" spans="11:15" x14ac:dyDescent="0.25">
      <c r="K1807" s="82"/>
      <c r="L1807" s="83"/>
      <c r="M1807" s="83"/>
      <c r="N1807" s="82"/>
      <c r="O1807" s="82"/>
    </row>
    <row r="1808" spans="11:15" x14ac:dyDescent="0.25">
      <c r="K1808" s="82"/>
      <c r="L1808" s="83"/>
      <c r="M1808" s="83"/>
      <c r="N1808" s="82"/>
      <c r="O1808" s="82"/>
    </row>
    <row r="1809" spans="11:15" x14ac:dyDescent="0.25">
      <c r="K1809" s="82"/>
      <c r="L1809" s="83"/>
      <c r="M1809" s="83"/>
      <c r="N1809" s="82"/>
      <c r="O1809" s="82"/>
    </row>
    <row r="1810" spans="11:15" x14ac:dyDescent="0.25">
      <c r="K1810" s="82"/>
      <c r="L1810" s="83"/>
      <c r="M1810" s="83"/>
      <c r="N1810" s="82"/>
      <c r="O1810" s="82"/>
    </row>
    <row r="1811" spans="11:15" x14ac:dyDescent="0.25">
      <c r="K1811" s="82"/>
      <c r="L1811" s="83"/>
      <c r="M1811" s="83"/>
      <c r="N1811" s="82"/>
      <c r="O1811" s="82"/>
    </row>
    <row r="1812" spans="11:15" x14ac:dyDescent="0.25">
      <c r="K1812" s="82"/>
      <c r="L1812" s="83"/>
      <c r="M1812" s="83"/>
      <c r="N1812" s="82"/>
      <c r="O1812" s="82"/>
    </row>
    <row r="1813" spans="11:15" x14ac:dyDescent="0.25">
      <c r="K1813" s="82"/>
      <c r="L1813" s="83"/>
      <c r="M1813" s="83"/>
      <c r="N1813" s="82"/>
      <c r="O1813" s="82"/>
    </row>
    <row r="1814" spans="11:15" x14ac:dyDescent="0.25">
      <c r="K1814" s="82"/>
      <c r="L1814" s="83"/>
      <c r="M1814" s="83"/>
      <c r="N1814" s="82"/>
      <c r="O1814" s="82"/>
    </row>
    <row r="1815" spans="11:15" x14ac:dyDescent="0.25">
      <c r="K1815" s="82"/>
      <c r="L1815" s="83"/>
      <c r="M1815" s="83"/>
      <c r="N1815" s="82"/>
      <c r="O1815" s="82"/>
    </row>
    <row r="1816" spans="11:15" x14ac:dyDescent="0.25">
      <c r="K1816" s="82"/>
      <c r="L1816" s="83"/>
      <c r="M1816" s="83"/>
      <c r="N1816" s="82"/>
      <c r="O1816" s="82"/>
    </row>
    <row r="1817" spans="11:15" x14ac:dyDescent="0.25">
      <c r="K1817" s="82"/>
      <c r="L1817" s="83"/>
      <c r="M1817" s="83"/>
      <c r="N1817" s="82"/>
      <c r="O1817" s="82"/>
    </row>
    <row r="1818" spans="11:15" x14ac:dyDescent="0.25">
      <c r="K1818" s="82"/>
      <c r="L1818" s="83"/>
      <c r="M1818" s="83"/>
      <c r="N1818" s="82"/>
      <c r="O1818" s="82"/>
    </row>
    <row r="1819" spans="11:15" x14ac:dyDescent="0.25">
      <c r="K1819" s="82"/>
      <c r="L1819" s="83"/>
      <c r="M1819" s="83"/>
      <c r="N1819" s="82"/>
      <c r="O1819" s="82"/>
    </row>
    <row r="1820" spans="11:15" x14ac:dyDescent="0.25">
      <c r="K1820" s="82"/>
      <c r="L1820" s="83"/>
      <c r="M1820" s="83"/>
      <c r="N1820" s="82"/>
      <c r="O1820" s="82"/>
    </row>
    <row r="1821" spans="11:15" x14ac:dyDescent="0.25">
      <c r="K1821" s="82"/>
      <c r="L1821" s="83"/>
      <c r="M1821" s="83"/>
      <c r="N1821" s="82"/>
      <c r="O1821" s="82"/>
    </row>
    <row r="1822" spans="11:15" x14ac:dyDescent="0.25">
      <c r="K1822" s="82"/>
      <c r="L1822" s="83"/>
      <c r="M1822" s="83"/>
      <c r="N1822" s="82"/>
      <c r="O1822" s="82"/>
    </row>
    <row r="1823" spans="11:15" x14ac:dyDescent="0.25">
      <c r="K1823" s="82"/>
      <c r="L1823" s="83"/>
      <c r="M1823" s="83"/>
      <c r="N1823" s="82"/>
      <c r="O1823" s="82"/>
    </row>
    <row r="1824" spans="11:15" x14ac:dyDescent="0.25">
      <c r="K1824" s="82"/>
      <c r="L1824" s="83"/>
      <c r="M1824" s="83"/>
      <c r="N1824" s="82"/>
      <c r="O1824" s="82"/>
    </row>
    <row r="1825" spans="11:15" x14ac:dyDescent="0.25">
      <c r="K1825" s="82"/>
      <c r="L1825" s="83"/>
      <c r="M1825" s="83"/>
      <c r="N1825" s="82"/>
      <c r="O1825" s="82"/>
    </row>
    <row r="1826" spans="11:15" x14ac:dyDescent="0.25">
      <c r="K1826" s="82"/>
      <c r="L1826" s="83"/>
      <c r="M1826" s="83"/>
      <c r="N1826" s="82"/>
      <c r="O1826" s="82"/>
    </row>
    <row r="1827" spans="11:15" x14ac:dyDescent="0.25">
      <c r="K1827" s="82"/>
      <c r="L1827" s="83"/>
      <c r="M1827" s="83"/>
      <c r="N1827" s="82"/>
      <c r="O1827" s="82"/>
    </row>
    <row r="1828" spans="11:15" x14ac:dyDescent="0.25">
      <c r="K1828" s="82"/>
      <c r="L1828" s="83"/>
      <c r="M1828" s="83"/>
      <c r="N1828" s="82"/>
      <c r="O1828" s="82"/>
    </row>
    <row r="1829" spans="11:15" x14ac:dyDescent="0.25">
      <c r="K1829" s="82"/>
      <c r="L1829" s="83"/>
      <c r="M1829" s="83"/>
      <c r="N1829" s="82"/>
      <c r="O1829" s="82"/>
    </row>
    <row r="1830" spans="11:15" x14ac:dyDescent="0.25">
      <c r="K1830" s="82"/>
      <c r="L1830" s="83"/>
      <c r="M1830" s="83"/>
      <c r="N1830" s="82"/>
      <c r="O1830" s="82"/>
    </row>
    <row r="1831" spans="11:15" x14ac:dyDescent="0.25">
      <c r="K1831" s="82"/>
      <c r="L1831" s="83"/>
      <c r="M1831" s="83"/>
      <c r="N1831" s="82"/>
      <c r="O1831" s="82"/>
    </row>
    <row r="1832" spans="11:15" x14ac:dyDescent="0.25">
      <c r="K1832" s="82"/>
      <c r="L1832" s="83"/>
      <c r="M1832" s="83"/>
      <c r="N1832" s="82"/>
      <c r="O1832" s="82"/>
    </row>
    <row r="1833" spans="11:15" x14ac:dyDescent="0.25">
      <c r="K1833" s="82"/>
      <c r="L1833" s="83"/>
      <c r="M1833" s="83"/>
      <c r="N1833" s="82"/>
      <c r="O1833" s="82"/>
    </row>
    <row r="1834" spans="11:15" x14ac:dyDescent="0.25">
      <c r="K1834" s="82"/>
      <c r="L1834" s="83"/>
      <c r="M1834" s="83"/>
      <c r="N1834" s="82"/>
      <c r="O1834" s="82"/>
    </row>
    <row r="1835" spans="11:15" x14ac:dyDescent="0.25">
      <c r="K1835" s="82"/>
      <c r="L1835" s="83"/>
      <c r="M1835" s="83"/>
      <c r="N1835" s="82"/>
      <c r="O1835" s="82"/>
    </row>
    <row r="1836" spans="11:15" x14ac:dyDescent="0.25">
      <c r="K1836" s="82"/>
      <c r="L1836" s="83"/>
      <c r="M1836" s="83"/>
      <c r="N1836" s="82"/>
      <c r="O1836" s="82"/>
    </row>
    <row r="1837" spans="11:15" x14ac:dyDescent="0.25">
      <c r="K1837" s="82"/>
      <c r="L1837" s="83"/>
      <c r="M1837" s="83"/>
      <c r="N1837" s="82"/>
      <c r="O1837" s="82"/>
    </row>
    <row r="1838" spans="11:15" x14ac:dyDescent="0.25">
      <c r="K1838" s="82"/>
      <c r="L1838" s="83"/>
      <c r="M1838" s="83"/>
      <c r="N1838" s="82"/>
      <c r="O1838" s="82"/>
    </row>
    <row r="1839" spans="11:15" x14ac:dyDescent="0.25">
      <c r="K1839" s="82"/>
      <c r="L1839" s="83"/>
      <c r="M1839" s="83"/>
      <c r="N1839" s="82"/>
      <c r="O1839" s="82"/>
    </row>
    <row r="1840" spans="11:15" x14ac:dyDescent="0.25">
      <c r="K1840" s="82"/>
      <c r="L1840" s="83"/>
      <c r="M1840" s="83"/>
      <c r="N1840" s="82"/>
      <c r="O1840" s="82"/>
    </row>
    <row r="1841" spans="11:15" x14ac:dyDescent="0.25">
      <c r="K1841" s="82"/>
      <c r="L1841" s="83"/>
      <c r="M1841" s="83"/>
      <c r="N1841" s="82"/>
      <c r="O1841" s="82"/>
    </row>
    <row r="1842" spans="11:15" x14ac:dyDescent="0.25">
      <c r="K1842" s="82"/>
      <c r="L1842" s="83"/>
      <c r="M1842" s="83"/>
      <c r="N1842" s="82"/>
      <c r="O1842" s="82"/>
    </row>
    <row r="1843" spans="11:15" x14ac:dyDescent="0.25">
      <c r="K1843" s="82"/>
      <c r="L1843" s="83"/>
      <c r="M1843" s="83"/>
      <c r="N1843" s="82"/>
      <c r="O1843" s="82"/>
    </row>
    <row r="1844" spans="11:15" x14ac:dyDescent="0.25">
      <c r="K1844" s="82"/>
      <c r="L1844" s="83"/>
      <c r="M1844" s="83"/>
      <c r="N1844" s="82"/>
      <c r="O1844" s="82"/>
    </row>
    <row r="1845" spans="11:15" x14ac:dyDescent="0.25">
      <c r="K1845" s="82"/>
      <c r="L1845" s="83"/>
      <c r="M1845" s="83"/>
      <c r="N1845" s="82"/>
      <c r="O1845" s="82"/>
    </row>
    <row r="1846" spans="11:15" x14ac:dyDescent="0.25">
      <c r="K1846" s="82"/>
      <c r="L1846" s="83"/>
      <c r="M1846" s="83"/>
      <c r="N1846" s="82"/>
      <c r="O1846" s="82"/>
    </row>
    <row r="1847" spans="11:15" x14ac:dyDescent="0.25">
      <c r="K1847" s="82"/>
      <c r="L1847" s="83"/>
      <c r="M1847" s="83"/>
      <c r="N1847" s="82"/>
      <c r="O1847" s="82"/>
    </row>
    <row r="1848" spans="11:15" x14ac:dyDescent="0.25">
      <c r="K1848" s="82"/>
      <c r="L1848" s="83"/>
      <c r="M1848" s="83"/>
      <c r="N1848" s="82"/>
      <c r="O1848" s="82"/>
    </row>
    <row r="1849" spans="11:15" x14ac:dyDescent="0.25">
      <c r="K1849" s="82"/>
      <c r="L1849" s="83"/>
      <c r="M1849" s="83"/>
      <c r="N1849" s="82"/>
      <c r="O1849" s="82"/>
    </row>
    <row r="1850" spans="11:15" x14ac:dyDescent="0.25">
      <c r="K1850" s="82"/>
      <c r="L1850" s="83"/>
      <c r="M1850" s="83"/>
      <c r="N1850" s="82"/>
      <c r="O1850" s="82"/>
    </row>
    <row r="1851" spans="11:15" x14ac:dyDescent="0.25">
      <c r="K1851" s="82"/>
      <c r="L1851" s="83"/>
      <c r="M1851" s="83"/>
      <c r="N1851" s="82"/>
      <c r="O1851" s="82"/>
    </row>
    <row r="1852" spans="11:15" x14ac:dyDescent="0.25">
      <c r="K1852" s="82"/>
      <c r="L1852" s="83"/>
      <c r="M1852" s="83"/>
      <c r="N1852" s="82"/>
      <c r="O1852" s="82"/>
    </row>
    <row r="1853" spans="11:15" x14ac:dyDescent="0.25">
      <c r="K1853" s="82"/>
      <c r="L1853" s="83"/>
      <c r="M1853" s="83"/>
      <c r="N1853" s="82"/>
      <c r="O1853" s="82"/>
    </row>
    <row r="1854" spans="11:15" x14ac:dyDescent="0.25">
      <c r="K1854" s="82"/>
      <c r="L1854" s="83"/>
      <c r="M1854" s="83"/>
      <c r="N1854" s="82"/>
      <c r="O1854" s="82"/>
    </row>
    <row r="1855" spans="11:15" x14ac:dyDescent="0.25">
      <c r="K1855" s="82"/>
      <c r="L1855" s="83"/>
      <c r="M1855" s="83"/>
      <c r="N1855" s="82"/>
      <c r="O1855" s="82"/>
    </row>
    <row r="1856" spans="11:15" x14ac:dyDescent="0.25">
      <c r="K1856" s="82"/>
      <c r="L1856" s="83"/>
      <c r="M1856" s="83"/>
      <c r="N1856" s="82"/>
      <c r="O1856" s="82"/>
    </row>
    <row r="1857" spans="11:15" x14ac:dyDescent="0.25">
      <c r="K1857" s="82"/>
      <c r="L1857" s="83"/>
      <c r="M1857" s="83"/>
      <c r="N1857" s="82"/>
      <c r="O1857" s="82"/>
    </row>
    <row r="1858" spans="11:15" x14ac:dyDescent="0.25">
      <c r="K1858" s="82"/>
      <c r="L1858" s="83"/>
      <c r="M1858" s="83"/>
      <c r="N1858" s="82"/>
      <c r="O1858" s="82"/>
    </row>
    <row r="1859" spans="11:15" x14ac:dyDescent="0.25">
      <c r="K1859" s="82"/>
      <c r="L1859" s="83"/>
      <c r="M1859" s="83"/>
      <c r="N1859" s="82"/>
      <c r="O1859" s="82"/>
    </row>
    <row r="1860" spans="11:15" x14ac:dyDescent="0.25">
      <c r="K1860" s="82"/>
      <c r="L1860" s="83"/>
      <c r="M1860" s="83"/>
      <c r="N1860" s="82"/>
      <c r="O1860" s="82"/>
    </row>
    <row r="1861" spans="11:15" x14ac:dyDescent="0.25">
      <c r="K1861" s="82"/>
      <c r="L1861" s="83"/>
      <c r="M1861" s="83"/>
      <c r="N1861" s="82"/>
      <c r="O1861" s="82"/>
    </row>
    <row r="1862" spans="11:15" x14ac:dyDescent="0.25">
      <c r="K1862" s="82"/>
      <c r="L1862" s="83"/>
      <c r="M1862" s="83"/>
      <c r="N1862" s="82"/>
      <c r="O1862" s="82"/>
    </row>
    <row r="1863" spans="11:15" x14ac:dyDescent="0.25">
      <c r="K1863" s="82"/>
      <c r="L1863" s="83"/>
      <c r="M1863" s="83"/>
      <c r="N1863" s="82"/>
      <c r="O1863" s="82"/>
    </row>
    <row r="1864" spans="11:15" x14ac:dyDescent="0.25">
      <c r="K1864" s="82"/>
      <c r="L1864" s="83"/>
      <c r="M1864" s="83"/>
      <c r="N1864" s="82"/>
      <c r="O1864" s="82"/>
    </row>
    <row r="1865" spans="11:15" x14ac:dyDescent="0.25">
      <c r="K1865" s="82"/>
      <c r="L1865" s="83"/>
      <c r="M1865" s="83"/>
      <c r="N1865" s="82"/>
      <c r="O1865" s="82"/>
    </row>
    <row r="1866" spans="11:15" x14ac:dyDescent="0.25">
      <c r="K1866" s="82"/>
      <c r="L1866" s="83"/>
      <c r="M1866" s="83"/>
      <c r="N1866" s="82"/>
      <c r="O1866" s="82"/>
    </row>
    <row r="1867" spans="11:15" x14ac:dyDescent="0.25">
      <c r="K1867" s="82"/>
      <c r="L1867" s="83"/>
      <c r="M1867" s="83"/>
      <c r="N1867" s="82"/>
      <c r="O1867" s="82"/>
    </row>
    <row r="1868" spans="11:15" x14ac:dyDescent="0.25">
      <c r="K1868" s="82"/>
      <c r="L1868" s="83"/>
      <c r="M1868" s="83"/>
      <c r="N1868" s="82"/>
      <c r="O1868" s="82"/>
    </row>
    <row r="1869" spans="11:15" x14ac:dyDescent="0.25">
      <c r="K1869" s="82"/>
      <c r="L1869" s="83"/>
      <c r="M1869" s="83"/>
      <c r="N1869" s="82"/>
      <c r="O1869" s="82"/>
    </row>
    <row r="1870" spans="11:15" x14ac:dyDescent="0.25">
      <c r="K1870" s="82"/>
      <c r="L1870" s="83"/>
      <c r="M1870" s="83"/>
      <c r="N1870" s="82"/>
      <c r="O1870" s="82"/>
    </row>
    <row r="1871" spans="11:15" x14ac:dyDescent="0.25">
      <c r="K1871" s="82"/>
      <c r="L1871" s="83"/>
      <c r="M1871" s="83"/>
      <c r="N1871" s="82"/>
      <c r="O1871" s="82"/>
    </row>
    <row r="1872" spans="11:15" x14ac:dyDescent="0.25">
      <c r="K1872" s="82"/>
      <c r="L1872" s="83"/>
      <c r="M1872" s="83"/>
      <c r="N1872" s="82"/>
      <c r="O1872" s="82"/>
    </row>
    <row r="1873" spans="11:15" x14ac:dyDescent="0.25">
      <c r="K1873" s="82"/>
      <c r="L1873" s="83"/>
      <c r="M1873" s="83"/>
      <c r="N1873" s="82"/>
      <c r="O1873" s="82"/>
    </row>
    <row r="1874" spans="11:15" x14ac:dyDescent="0.25">
      <c r="K1874" s="82"/>
      <c r="L1874" s="83"/>
      <c r="M1874" s="83"/>
      <c r="N1874" s="82"/>
      <c r="O1874" s="82"/>
    </row>
    <row r="1875" spans="11:15" x14ac:dyDescent="0.25">
      <c r="K1875" s="82"/>
      <c r="L1875" s="83"/>
      <c r="M1875" s="83"/>
      <c r="N1875" s="82"/>
      <c r="O1875" s="82"/>
    </row>
    <row r="1876" spans="11:15" x14ac:dyDescent="0.25">
      <c r="K1876" s="82"/>
      <c r="L1876" s="83"/>
      <c r="M1876" s="83"/>
      <c r="N1876" s="82"/>
      <c r="O1876" s="82"/>
    </row>
    <row r="1877" spans="11:15" x14ac:dyDescent="0.25">
      <c r="K1877" s="82"/>
      <c r="L1877" s="83"/>
      <c r="M1877" s="83"/>
      <c r="N1877" s="82"/>
      <c r="O1877" s="82"/>
    </row>
    <row r="1878" spans="11:15" x14ac:dyDescent="0.25">
      <c r="K1878" s="82"/>
      <c r="L1878" s="83"/>
      <c r="M1878" s="83"/>
      <c r="N1878" s="82"/>
      <c r="O1878" s="82"/>
    </row>
    <row r="1879" spans="11:15" x14ac:dyDescent="0.25">
      <c r="K1879" s="82"/>
      <c r="L1879" s="83"/>
      <c r="M1879" s="83"/>
      <c r="N1879" s="82"/>
      <c r="O1879" s="82"/>
    </row>
    <row r="1880" spans="11:15" x14ac:dyDescent="0.25">
      <c r="K1880" s="82"/>
      <c r="L1880" s="83"/>
      <c r="M1880" s="83"/>
      <c r="N1880" s="82"/>
      <c r="O1880" s="82"/>
    </row>
    <row r="1881" spans="11:15" x14ac:dyDescent="0.25">
      <c r="K1881" s="82"/>
      <c r="L1881" s="83"/>
      <c r="M1881" s="83"/>
      <c r="N1881" s="82"/>
      <c r="O1881" s="82"/>
    </row>
    <row r="1882" spans="11:15" x14ac:dyDescent="0.25">
      <c r="K1882" s="82"/>
      <c r="L1882" s="83"/>
      <c r="M1882" s="83"/>
      <c r="N1882" s="82"/>
      <c r="O1882" s="82"/>
    </row>
    <row r="1883" spans="11:15" x14ac:dyDescent="0.25">
      <c r="K1883" s="82"/>
      <c r="L1883" s="83"/>
      <c r="M1883" s="83"/>
      <c r="N1883" s="82"/>
      <c r="O1883" s="82"/>
    </row>
    <row r="1884" spans="11:15" x14ac:dyDescent="0.25">
      <c r="K1884" s="82"/>
      <c r="L1884" s="83"/>
      <c r="M1884" s="83"/>
      <c r="N1884" s="82"/>
      <c r="O1884" s="82"/>
    </row>
    <row r="1885" spans="11:15" x14ac:dyDescent="0.25">
      <c r="K1885" s="82"/>
      <c r="L1885" s="83"/>
      <c r="M1885" s="83"/>
      <c r="N1885" s="82"/>
      <c r="O1885" s="82"/>
    </row>
    <row r="1886" spans="11:15" x14ac:dyDescent="0.25">
      <c r="K1886" s="82"/>
      <c r="L1886" s="83"/>
      <c r="M1886" s="83"/>
      <c r="N1886" s="82"/>
      <c r="O1886" s="82"/>
    </row>
    <row r="1887" spans="11:15" x14ac:dyDescent="0.25">
      <c r="K1887" s="82"/>
      <c r="L1887" s="83"/>
      <c r="M1887" s="83"/>
      <c r="N1887" s="82"/>
      <c r="O1887" s="82"/>
    </row>
    <row r="1888" spans="11:15" x14ac:dyDescent="0.25">
      <c r="K1888" s="82"/>
      <c r="L1888" s="83"/>
      <c r="M1888" s="83"/>
      <c r="N1888" s="82"/>
      <c r="O1888" s="82"/>
    </row>
    <row r="1889" spans="11:15" x14ac:dyDescent="0.25">
      <c r="K1889" s="82"/>
      <c r="L1889" s="83"/>
      <c r="M1889" s="83"/>
      <c r="N1889" s="82"/>
      <c r="O1889" s="82"/>
    </row>
    <row r="1890" spans="11:15" x14ac:dyDescent="0.25">
      <c r="K1890" s="82"/>
      <c r="L1890" s="83"/>
      <c r="M1890" s="83"/>
      <c r="N1890" s="82"/>
      <c r="O1890" s="82"/>
    </row>
    <row r="1891" spans="11:15" x14ac:dyDescent="0.25">
      <c r="K1891" s="82"/>
      <c r="L1891" s="83"/>
      <c r="M1891" s="83"/>
      <c r="N1891" s="82"/>
      <c r="O1891" s="82"/>
    </row>
    <row r="1892" spans="11:15" x14ac:dyDescent="0.25">
      <c r="K1892" s="82"/>
      <c r="L1892" s="83"/>
      <c r="M1892" s="83"/>
      <c r="N1892" s="82"/>
      <c r="O1892" s="82"/>
    </row>
    <row r="1893" spans="11:15" x14ac:dyDescent="0.25">
      <c r="K1893" s="82"/>
      <c r="L1893" s="83"/>
      <c r="M1893" s="83"/>
      <c r="N1893" s="82"/>
      <c r="O1893" s="82"/>
    </row>
    <row r="1894" spans="11:15" x14ac:dyDescent="0.25">
      <c r="K1894" s="82"/>
      <c r="L1894" s="83"/>
      <c r="M1894" s="83"/>
      <c r="N1894" s="82"/>
      <c r="O1894" s="82"/>
    </row>
    <row r="1895" spans="11:15" x14ac:dyDescent="0.25">
      <c r="K1895" s="82"/>
      <c r="L1895" s="83"/>
      <c r="M1895" s="83"/>
      <c r="N1895" s="82"/>
      <c r="O1895" s="82"/>
    </row>
    <row r="1896" spans="11:15" x14ac:dyDescent="0.25">
      <c r="K1896" s="82"/>
      <c r="L1896" s="83"/>
      <c r="M1896" s="83"/>
      <c r="N1896" s="82"/>
      <c r="O1896" s="82"/>
    </row>
    <row r="1897" spans="11:15" x14ac:dyDescent="0.25">
      <c r="K1897" s="82"/>
      <c r="L1897" s="83"/>
      <c r="M1897" s="83"/>
      <c r="N1897" s="82"/>
      <c r="O1897" s="82"/>
    </row>
    <row r="1898" spans="11:15" x14ac:dyDescent="0.25">
      <c r="K1898" s="82"/>
      <c r="L1898" s="83"/>
      <c r="M1898" s="83"/>
      <c r="N1898" s="82"/>
      <c r="O1898" s="82"/>
    </row>
    <row r="1899" spans="11:15" x14ac:dyDescent="0.25">
      <c r="K1899" s="82"/>
      <c r="L1899" s="83"/>
      <c r="M1899" s="83"/>
      <c r="N1899" s="82"/>
      <c r="O1899" s="82"/>
    </row>
    <row r="1900" spans="11:15" x14ac:dyDescent="0.25">
      <c r="K1900" s="82"/>
      <c r="L1900" s="83"/>
      <c r="M1900" s="83"/>
      <c r="N1900" s="82"/>
      <c r="O1900" s="82"/>
    </row>
    <row r="1901" spans="11:15" x14ac:dyDescent="0.25">
      <c r="K1901" s="82"/>
      <c r="L1901" s="83"/>
      <c r="M1901" s="83"/>
      <c r="N1901" s="82"/>
      <c r="O1901" s="82"/>
    </row>
    <row r="1902" spans="11:15" x14ac:dyDescent="0.25">
      <c r="K1902" s="82"/>
      <c r="L1902" s="83"/>
      <c r="M1902" s="83"/>
      <c r="N1902" s="82"/>
      <c r="O1902" s="82"/>
    </row>
    <row r="1903" spans="11:15" x14ac:dyDescent="0.25">
      <c r="K1903" s="82"/>
      <c r="L1903" s="83"/>
      <c r="M1903" s="83"/>
      <c r="N1903" s="82"/>
      <c r="O1903" s="82"/>
    </row>
    <row r="1904" spans="11:15" x14ac:dyDescent="0.25">
      <c r="K1904" s="82"/>
      <c r="L1904" s="83"/>
      <c r="M1904" s="83"/>
      <c r="N1904" s="82"/>
      <c r="O1904" s="82"/>
    </row>
    <row r="1905" spans="11:15" x14ac:dyDescent="0.25">
      <c r="K1905" s="82"/>
      <c r="L1905" s="83"/>
      <c r="M1905" s="83"/>
      <c r="N1905" s="82"/>
      <c r="O1905" s="82"/>
    </row>
    <row r="1906" spans="11:15" x14ac:dyDescent="0.25">
      <c r="K1906" s="82"/>
      <c r="L1906" s="83"/>
      <c r="M1906" s="83"/>
      <c r="N1906" s="82"/>
      <c r="O1906" s="82"/>
    </row>
    <row r="1907" spans="11:15" x14ac:dyDescent="0.25">
      <c r="K1907" s="82"/>
      <c r="L1907" s="83"/>
      <c r="M1907" s="83"/>
      <c r="N1907" s="82"/>
      <c r="O1907" s="82"/>
    </row>
    <row r="1908" spans="11:15" x14ac:dyDescent="0.25">
      <c r="K1908" s="82"/>
      <c r="L1908" s="83"/>
      <c r="M1908" s="83"/>
      <c r="N1908" s="82"/>
      <c r="O1908" s="82"/>
    </row>
    <row r="1909" spans="11:15" x14ac:dyDescent="0.25">
      <c r="K1909" s="82"/>
      <c r="L1909" s="83"/>
      <c r="M1909" s="83"/>
      <c r="N1909" s="82"/>
      <c r="O1909" s="82"/>
    </row>
    <row r="1910" spans="11:15" x14ac:dyDescent="0.25">
      <c r="K1910" s="82"/>
      <c r="L1910" s="83"/>
      <c r="M1910" s="83"/>
      <c r="N1910" s="82"/>
      <c r="O1910" s="82"/>
    </row>
    <row r="1911" spans="11:15" x14ac:dyDescent="0.25">
      <c r="K1911" s="82"/>
      <c r="L1911" s="83"/>
      <c r="M1911" s="83"/>
      <c r="N1911" s="82"/>
      <c r="O1911" s="82"/>
    </row>
    <row r="1912" spans="11:15" x14ac:dyDescent="0.25">
      <c r="K1912" s="82"/>
      <c r="L1912" s="83"/>
      <c r="M1912" s="83"/>
      <c r="N1912" s="82"/>
      <c r="O1912" s="82"/>
    </row>
    <row r="1913" spans="11:15" x14ac:dyDescent="0.25">
      <c r="K1913" s="82"/>
      <c r="L1913" s="83"/>
      <c r="M1913" s="83"/>
      <c r="N1913" s="82"/>
      <c r="O1913" s="82"/>
    </row>
    <row r="1914" spans="11:15" x14ac:dyDescent="0.25">
      <c r="K1914" s="82"/>
      <c r="L1914" s="83"/>
      <c r="M1914" s="83"/>
      <c r="N1914" s="82"/>
      <c r="O1914" s="82"/>
    </row>
    <row r="1915" spans="11:15" x14ac:dyDescent="0.25">
      <c r="K1915" s="82"/>
      <c r="L1915" s="83"/>
      <c r="M1915" s="83"/>
      <c r="N1915" s="82"/>
      <c r="O1915" s="82"/>
    </row>
    <row r="1916" spans="11:15" x14ac:dyDescent="0.25">
      <c r="K1916" s="82"/>
      <c r="L1916" s="83"/>
      <c r="M1916" s="83"/>
      <c r="N1916" s="82"/>
      <c r="O1916" s="82"/>
    </row>
    <row r="1917" spans="11:15" x14ac:dyDescent="0.25">
      <c r="K1917" s="82"/>
      <c r="L1917" s="83"/>
      <c r="M1917" s="83"/>
      <c r="N1917" s="82"/>
      <c r="O1917" s="82"/>
    </row>
    <row r="1918" spans="11:15" x14ac:dyDescent="0.25">
      <c r="K1918" s="82"/>
      <c r="L1918" s="83"/>
      <c r="M1918" s="83"/>
      <c r="N1918" s="82"/>
      <c r="O1918" s="82"/>
    </row>
    <row r="1919" spans="11:15" x14ac:dyDescent="0.25">
      <c r="K1919" s="82"/>
      <c r="L1919" s="83"/>
      <c r="M1919" s="83"/>
      <c r="N1919" s="82"/>
      <c r="O1919" s="82"/>
    </row>
    <row r="1920" spans="11:15" x14ac:dyDescent="0.25">
      <c r="K1920" s="82"/>
      <c r="L1920" s="83"/>
      <c r="M1920" s="83"/>
      <c r="N1920" s="82"/>
      <c r="O1920" s="82"/>
    </row>
    <row r="1921" spans="11:15" x14ac:dyDescent="0.25">
      <c r="K1921" s="82"/>
      <c r="L1921" s="83"/>
      <c r="M1921" s="83"/>
      <c r="N1921" s="82"/>
      <c r="O1921" s="82"/>
    </row>
    <row r="1922" spans="11:15" x14ac:dyDescent="0.25">
      <c r="K1922" s="82"/>
      <c r="L1922" s="83"/>
      <c r="M1922" s="83"/>
      <c r="N1922" s="82"/>
      <c r="O1922" s="82"/>
    </row>
    <row r="1923" spans="11:15" x14ac:dyDescent="0.25">
      <c r="K1923" s="82"/>
      <c r="L1923" s="83"/>
      <c r="M1923" s="83"/>
      <c r="N1923" s="82"/>
      <c r="O1923" s="82"/>
    </row>
    <row r="1924" spans="11:15" x14ac:dyDescent="0.25">
      <c r="K1924" s="82"/>
      <c r="L1924" s="83"/>
      <c r="M1924" s="83"/>
      <c r="N1924" s="82"/>
      <c r="O1924" s="82"/>
    </row>
    <row r="1925" spans="11:15" x14ac:dyDescent="0.25">
      <c r="K1925" s="82"/>
      <c r="L1925" s="83"/>
      <c r="M1925" s="83"/>
      <c r="N1925" s="82"/>
      <c r="O1925" s="82"/>
    </row>
    <row r="1926" spans="11:15" x14ac:dyDescent="0.25">
      <c r="K1926" s="82"/>
      <c r="L1926" s="83"/>
      <c r="M1926" s="83"/>
      <c r="N1926" s="82"/>
      <c r="O1926" s="82"/>
    </row>
    <row r="1927" spans="11:15" x14ac:dyDescent="0.25">
      <c r="K1927" s="82"/>
      <c r="L1927" s="83"/>
      <c r="M1927" s="83"/>
      <c r="N1927" s="82"/>
      <c r="O1927" s="82"/>
    </row>
    <row r="1928" spans="11:15" x14ac:dyDescent="0.25">
      <c r="K1928" s="82"/>
      <c r="L1928" s="83"/>
      <c r="M1928" s="83"/>
      <c r="N1928" s="82"/>
      <c r="O1928" s="82"/>
    </row>
    <row r="1929" spans="11:15" x14ac:dyDescent="0.25">
      <c r="K1929" s="82"/>
      <c r="L1929" s="83"/>
      <c r="M1929" s="83"/>
      <c r="N1929" s="82"/>
      <c r="O1929" s="82"/>
    </row>
    <row r="1930" spans="11:15" x14ac:dyDescent="0.25">
      <c r="K1930" s="82"/>
      <c r="L1930" s="83"/>
      <c r="M1930" s="83"/>
      <c r="N1930" s="82"/>
      <c r="O1930" s="82"/>
    </row>
    <row r="1931" spans="11:15" x14ac:dyDescent="0.25">
      <c r="K1931" s="82"/>
      <c r="L1931" s="83"/>
      <c r="M1931" s="83"/>
      <c r="N1931" s="82"/>
      <c r="O1931" s="82"/>
    </row>
    <row r="1932" spans="11:15" x14ac:dyDescent="0.25">
      <c r="K1932" s="82"/>
      <c r="L1932" s="83"/>
      <c r="M1932" s="83"/>
      <c r="N1932" s="82"/>
      <c r="O1932" s="82"/>
    </row>
    <row r="1933" spans="11:15" x14ac:dyDescent="0.25">
      <c r="K1933" s="82"/>
      <c r="L1933" s="83"/>
      <c r="M1933" s="83"/>
      <c r="N1933" s="82"/>
      <c r="O1933" s="82"/>
    </row>
    <row r="1934" spans="11:15" x14ac:dyDescent="0.25">
      <c r="K1934" s="82"/>
      <c r="L1934" s="83"/>
      <c r="M1934" s="83"/>
      <c r="N1934" s="82"/>
      <c r="O1934" s="82"/>
    </row>
    <row r="1935" spans="11:15" x14ac:dyDescent="0.25">
      <c r="K1935" s="82"/>
      <c r="L1935" s="83"/>
      <c r="M1935" s="83"/>
      <c r="N1935" s="82"/>
      <c r="O1935" s="82"/>
    </row>
    <row r="1936" spans="11:15" x14ac:dyDescent="0.25">
      <c r="K1936" s="82"/>
      <c r="L1936" s="83"/>
      <c r="M1936" s="83"/>
      <c r="N1936" s="82"/>
      <c r="O1936" s="82"/>
    </row>
    <row r="1937" spans="11:15" x14ac:dyDescent="0.25">
      <c r="K1937" s="82"/>
      <c r="L1937" s="83"/>
      <c r="M1937" s="83"/>
      <c r="N1937" s="82"/>
      <c r="O1937" s="82"/>
    </row>
    <row r="1938" spans="11:15" x14ac:dyDescent="0.25">
      <c r="K1938" s="82"/>
      <c r="L1938" s="83"/>
      <c r="M1938" s="83"/>
      <c r="N1938" s="82"/>
      <c r="O1938" s="82"/>
    </row>
    <row r="1939" spans="11:15" x14ac:dyDescent="0.25">
      <c r="K1939" s="82"/>
      <c r="L1939" s="83"/>
      <c r="M1939" s="83"/>
      <c r="N1939" s="82"/>
      <c r="O1939" s="82"/>
    </row>
    <row r="1940" spans="11:15" x14ac:dyDescent="0.25">
      <c r="K1940" s="82"/>
      <c r="L1940" s="83"/>
      <c r="M1940" s="83"/>
      <c r="N1940" s="82"/>
      <c r="O1940" s="82"/>
    </row>
    <row r="1941" spans="11:15" x14ac:dyDescent="0.25">
      <c r="K1941" s="82"/>
      <c r="L1941" s="83"/>
      <c r="M1941" s="83"/>
      <c r="N1941" s="82"/>
      <c r="O1941" s="82"/>
    </row>
    <row r="1942" spans="11:15" x14ac:dyDescent="0.25">
      <c r="K1942" s="82"/>
      <c r="L1942" s="83"/>
      <c r="M1942" s="83"/>
      <c r="N1942" s="82"/>
      <c r="O1942" s="82"/>
    </row>
    <row r="1943" spans="11:15" x14ac:dyDescent="0.25">
      <c r="K1943" s="82"/>
      <c r="L1943" s="83"/>
      <c r="M1943" s="83"/>
      <c r="N1943" s="82"/>
      <c r="O1943" s="82"/>
    </row>
    <row r="1944" spans="11:15" x14ac:dyDescent="0.25">
      <c r="K1944" s="82"/>
      <c r="L1944" s="83"/>
      <c r="M1944" s="83"/>
      <c r="N1944" s="82"/>
      <c r="O1944" s="82"/>
    </row>
    <row r="1945" spans="11:15" x14ac:dyDescent="0.25">
      <c r="K1945" s="82"/>
      <c r="L1945" s="83"/>
      <c r="M1945" s="83"/>
      <c r="N1945" s="82"/>
      <c r="O1945" s="82"/>
    </row>
    <row r="1946" spans="11:15" x14ac:dyDescent="0.25">
      <c r="K1946" s="82"/>
      <c r="L1946" s="83"/>
      <c r="M1946" s="83"/>
      <c r="N1946" s="82"/>
      <c r="O1946" s="82"/>
    </row>
    <row r="1947" spans="11:15" x14ac:dyDescent="0.25">
      <c r="K1947" s="82"/>
      <c r="L1947" s="83"/>
      <c r="M1947" s="83"/>
      <c r="N1947" s="82"/>
      <c r="O1947" s="82"/>
    </row>
    <row r="1948" spans="11:15" x14ac:dyDescent="0.25">
      <c r="K1948" s="82"/>
      <c r="L1948" s="83"/>
      <c r="M1948" s="83"/>
      <c r="N1948" s="82"/>
      <c r="O1948" s="82"/>
    </row>
    <row r="1949" spans="11:15" x14ac:dyDescent="0.25">
      <c r="K1949" s="82"/>
      <c r="L1949" s="83"/>
      <c r="M1949" s="83"/>
      <c r="N1949" s="82"/>
      <c r="O1949" s="82"/>
    </row>
    <row r="1950" spans="11:15" x14ac:dyDescent="0.25">
      <c r="K1950" s="82"/>
      <c r="L1950" s="83"/>
      <c r="M1950" s="83"/>
      <c r="N1950" s="82"/>
      <c r="O1950" s="82"/>
    </row>
    <row r="1951" spans="11:15" x14ac:dyDescent="0.25">
      <c r="K1951" s="82"/>
      <c r="L1951" s="83"/>
      <c r="M1951" s="83"/>
      <c r="N1951" s="82"/>
      <c r="O1951" s="82"/>
    </row>
    <row r="1952" spans="11:15" x14ac:dyDescent="0.25">
      <c r="K1952" s="82"/>
      <c r="L1952" s="83"/>
      <c r="M1952" s="83"/>
      <c r="N1952" s="82"/>
      <c r="O1952" s="82"/>
    </row>
    <row r="1953" spans="11:15" x14ac:dyDescent="0.25">
      <c r="K1953" s="82"/>
      <c r="L1953" s="83"/>
      <c r="M1953" s="83"/>
      <c r="N1953" s="82"/>
      <c r="O1953" s="82"/>
    </row>
    <row r="1954" spans="11:15" x14ac:dyDescent="0.25">
      <c r="K1954" s="82"/>
      <c r="L1954" s="83"/>
      <c r="M1954" s="83"/>
      <c r="N1954" s="82"/>
      <c r="O1954" s="82"/>
    </row>
    <row r="1955" spans="11:15" x14ac:dyDescent="0.25">
      <c r="K1955" s="82"/>
      <c r="L1955" s="83"/>
      <c r="M1955" s="83"/>
      <c r="N1955" s="82"/>
      <c r="O1955" s="82"/>
    </row>
    <row r="1956" spans="11:15" x14ac:dyDescent="0.25">
      <c r="K1956" s="82"/>
      <c r="L1956" s="83"/>
      <c r="M1956" s="83"/>
      <c r="N1956" s="82"/>
      <c r="O1956" s="82"/>
    </row>
    <row r="1957" spans="11:15" x14ac:dyDescent="0.25">
      <c r="K1957" s="82"/>
      <c r="L1957" s="83"/>
      <c r="M1957" s="83"/>
      <c r="N1957" s="82"/>
      <c r="O1957" s="82"/>
    </row>
    <row r="1958" spans="11:15" x14ac:dyDescent="0.25">
      <c r="K1958" s="82"/>
      <c r="L1958" s="83"/>
      <c r="M1958" s="83"/>
      <c r="N1958" s="82"/>
      <c r="O1958" s="82"/>
    </row>
    <row r="1959" spans="11:15" x14ac:dyDescent="0.25">
      <c r="K1959" s="82"/>
      <c r="L1959" s="83"/>
      <c r="M1959" s="83"/>
      <c r="N1959" s="82"/>
      <c r="O1959" s="82"/>
    </row>
    <row r="1960" spans="11:15" x14ac:dyDescent="0.25">
      <c r="K1960" s="82"/>
      <c r="L1960" s="83"/>
      <c r="M1960" s="83"/>
      <c r="N1960" s="82"/>
      <c r="O1960" s="82"/>
    </row>
    <row r="1961" spans="11:15" x14ac:dyDescent="0.25">
      <c r="K1961" s="82"/>
      <c r="L1961" s="83"/>
      <c r="M1961" s="83"/>
      <c r="N1961" s="82"/>
      <c r="O1961" s="82"/>
    </row>
    <row r="1962" spans="11:15" x14ac:dyDescent="0.25">
      <c r="K1962" s="82"/>
      <c r="L1962" s="83"/>
      <c r="M1962" s="83"/>
      <c r="N1962" s="82"/>
      <c r="O1962" s="82"/>
    </row>
    <row r="1963" spans="11:15" x14ac:dyDescent="0.25">
      <c r="K1963" s="82"/>
      <c r="L1963" s="83"/>
      <c r="M1963" s="83"/>
      <c r="N1963" s="82"/>
      <c r="O1963" s="82"/>
    </row>
    <row r="1964" spans="11:15" x14ac:dyDescent="0.25">
      <c r="K1964" s="82"/>
      <c r="L1964" s="83"/>
      <c r="M1964" s="83"/>
      <c r="N1964" s="82"/>
      <c r="O1964" s="82"/>
    </row>
    <row r="1965" spans="11:15" x14ac:dyDescent="0.25">
      <c r="K1965" s="82"/>
      <c r="L1965" s="83"/>
      <c r="M1965" s="83"/>
      <c r="N1965" s="82"/>
      <c r="O1965" s="82"/>
    </row>
    <row r="1966" spans="11:15" x14ac:dyDescent="0.25">
      <c r="K1966" s="82"/>
      <c r="L1966" s="83"/>
      <c r="M1966" s="83"/>
      <c r="N1966" s="82"/>
      <c r="O1966" s="82"/>
    </row>
    <row r="1967" spans="11:15" x14ac:dyDescent="0.25">
      <c r="K1967" s="82"/>
      <c r="L1967" s="83"/>
      <c r="M1967" s="83"/>
      <c r="N1967" s="82"/>
      <c r="O1967" s="82"/>
    </row>
    <row r="1968" spans="11:15" x14ac:dyDescent="0.25">
      <c r="K1968" s="82"/>
      <c r="L1968" s="83"/>
      <c r="M1968" s="83"/>
      <c r="N1968" s="82"/>
      <c r="O1968" s="82"/>
    </row>
    <row r="1969" spans="11:15" x14ac:dyDescent="0.25">
      <c r="K1969" s="82"/>
      <c r="L1969" s="83"/>
      <c r="M1969" s="83"/>
      <c r="N1969" s="82"/>
      <c r="O1969" s="82"/>
    </row>
    <row r="1970" spans="11:15" x14ac:dyDescent="0.25">
      <c r="K1970" s="82"/>
      <c r="L1970" s="83"/>
      <c r="M1970" s="83"/>
      <c r="N1970" s="82"/>
      <c r="O1970" s="82"/>
    </row>
    <row r="1971" spans="11:15" x14ac:dyDescent="0.25">
      <c r="K1971" s="82"/>
      <c r="L1971" s="83"/>
      <c r="M1971" s="83"/>
      <c r="N1971" s="82"/>
      <c r="O1971" s="82"/>
    </row>
    <row r="1972" spans="11:15" x14ac:dyDescent="0.25">
      <c r="K1972" s="82"/>
      <c r="L1972" s="83"/>
      <c r="M1972" s="83"/>
      <c r="N1972" s="82"/>
      <c r="O1972" s="82"/>
    </row>
    <row r="1973" spans="11:15" x14ac:dyDescent="0.25">
      <c r="K1973" s="82"/>
      <c r="L1973" s="83"/>
      <c r="M1973" s="83"/>
      <c r="N1973" s="82"/>
      <c r="O1973" s="82"/>
    </row>
    <row r="1974" spans="11:15" x14ac:dyDescent="0.25">
      <c r="K1974" s="82"/>
      <c r="L1974" s="83"/>
      <c r="M1974" s="83"/>
      <c r="N1974" s="82"/>
      <c r="O1974" s="82"/>
    </row>
    <row r="1975" spans="11:15" x14ac:dyDescent="0.25">
      <c r="K1975" s="82"/>
      <c r="L1975" s="83"/>
      <c r="M1975" s="83"/>
      <c r="N1975" s="82"/>
      <c r="O1975" s="82"/>
    </row>
    <row r="1976" spans="11:15" x14ac:dyDescent="0.25">
      <c r="K1976" s="82"/>
      <c r="L1976" s="83"/>
      <c r="M1976" s="83"/>
      <c r="N1976" s="82"/>
      <c r="O1976" s="82"/>
    </row>
    <row r="1977" spans="11:15" x14ac:dyDescent="0.25">
      <c r="K1977" s="82"/>
      <c r="L1977" s="83"/>
      <c r="M1977" s="83"/>
      <c r="N1977" s="82"/>
      <c r="O1977" s="82"/>
    </row>
    <row r="1978" spans="11:15" x14ac:dyDescent="0.25">
      <c r="K1978" s="82"/>
      <c r="L1978" s="83"/>
      <c r="M1978" s="83"/>
      <c r="N1978" s="82"/>
      <c r="O1978" s="82"/>
    </row>
    <row r="1979" spans="11:15" x14ac:dyDescent="0.25">
      <c r="K1979" s="82"/>
      <c r="L1979" s="83"/>
      <c r="M1979" s="83"/>
      <c r="N1979" s="82"/>
      <c r="O1979" s="82"/>
    </row>
    <row r="1980" spans="11:15" x14ac:dyDescent="0.25">
      <c r="K1980" s="82"/>
      <c r="L1980" s="83"/>
      <c r="M1980" s="83"/>
      <c r="N1980" s="82"/>
      <c r="O1980" s="82"/>
    </row>
    <row r="1981" spans="11:15" x14ac:dyDescent="0.25">
      <c r="K1981" s="82"/>
      <c r="L1981" s="83"/>
      <c r="M1981" s="83"/>
      <c r="N1981" s="82"/>
      <c r="O1981" s="82"/>
    </row>
    <row r="1982" spans="11:15" x14ac:dyDescent="0.25">
      <c r="K1982" s="82"/>
      <c r="L1982" s="83"/>
      <c r="M1982" s="83"/>
      <c r="N1982" s="82"/>
      <c r="O1982" s="82"/>
    </row>
    <row r="1983" spans="11:15" x14ac:dyDescent="0.25">
      <c r="K1983" s="82"/>
      <c r="L1983" s="83"/>
      <c r="M1983" s="83"/>
      <c r="N1983" s="82"/>
      <c r="O1983" s="82"/>
    </row>
    <row r="1984" spans="11:15" x14ac:dyDescent="0.25">
      <c r="K1984" s="82"/>
      <c r="L1984" s="83"/>
      <c r="M1984" s="83"/>
      <c r="N1984" s="82"/>
      <c r="O1984" s="82"/>
    </row>
    <row r="1985" spans="11:15" x14ac:dyDescent="0.25">
      <c r="K1985" s="82"/>
      <c r="L1985" s="83"/>
      <c r="M1985" s="83"/>
      <c r="N1985" s="82"/>
      <c r="O1985" s="82"/>
    </row>
    <row r="1986" spans="11:15" x14ac:dyDescent="0.25">
      <c r="K1986" s="82"/>
      <c r="L1986" s="83"/>
      <c r="M1986" s="83"/>
      <c r="N1986" s="82"/>
      <c r="O1986" s="82"/>
    </row>
    <row r="1987" spans="11:15" x14ac:dyDescent="0.25">
      <c r="K1987" s="82"/>
      <c r="L1987" s="83"/>
      <c r="M1987" s="83"/>
      <c r="N1987" s="82"/>
      <c r="O1987" s="82"/>
    </row>
    <row r="1988" spans="11:15" x14ac:dyDescent="0.25">
      <c r="K1988" s="82"/>
      <c r="L1988" s="83"/>
      <c r="M1988" s="83"/>
      <c r="N1988" s="82"/>
      <c r="O1988" s="82"/>
    </row>
    <row r="1989" spans="11:15" x14ac:dyDescent="0.25">
      <c r="K1989" s="82"/>
      <c r="L1989" s="83"/>
      <c r="M1989" s="83"/>
      <c r="N1989" s="82"/>
      <c r="O1989" s="82"/>
    </row>
    <row r="1990" spans="11:15" x14ac:dyDescent="0.25">
      <c r="K1990" s="82"/>
      <c r="L1990" s="83"/>
      <c r="M1990" s="83"/>
      <c r="N1990" s="82"/>
      <c r="O1990" s="82"/>
    </row>
    <row r="1991" spans="11:15" x14ac:dyDescent="0.25">
      <c r="K1991" s="82"/>
      <c r="L1991" s="83"/>
      <c r="M1991" s="83"/>
      <c r="N1991" s="82"/>
      <c r="O1991" s="82"/>
    </row>
    <row r="1992" spans="11:15" x14ac:dyDescent="0.25">
      <c r="K1992" s="82"/>
      <c r="L1992" s="83"/>
      <c r="M1992" s="83"/>
      <c r="N1992" s="82"/>
      <c r="O1992" s="82"/>
    </row>
    <row r="1993" spans="11:15" x14ac:dyDescent="0.25">
      <c r="K1993" s="82"/>
      <c r="L1993" s="83"/>
      <c r="M1993" s="83"/>
      <c r="N1993" s="82"/>
      <c r="O1993" s="82"/>
    </row>
    <row r="1994" spans="11:15" x14ac:dyDescent="0.25">
      <c r="K1994" s="82"/>
      <c r="L1994" s="83"/>
      <c r="M1994" s="83"/>
      <c r="N1994" s="82"/>
      <c r="O1994" s="82"/>
    </row>
    <row r="1995" spans="11:15" x14ac:dyDescent="0.25">
      <c r="K1995" s="82"/>
      <c r="L1995" s="83"/>
      <c r="M1995" s="83"/>
      <c r="N1995" s="82"/>
      <c r="O1995" s="82"/>
    </row>
    <row r="1996" spans="11:15" x14ac:dyDescent="0.25">
      <c r="K1996" s="82"/>
      <c r="L1996" s="83"/>
      <c r="M1996" s="83"/>
      <c r="N1996" s="82"/>
      <c r="O1996" s="82"/>
    </row>
    <row r="1997" spans="11:15" x14ac:dyDescent="0.25">
      <c r="K1997" s="82"/>
      <c r="L1997" s="83"/>
      <c r="M1997" s="83"/>
      <c r="N1997" s="82"/>
      <c r="O1997" s="82"/>
    </row>
    <row r="1998" spans="11:15" x14ac:dyDescent="0.25">
      <c r="K1998" s="82"/>
      <c r="L1998" s="83"/>
      <c r="M1998" s="83"/>
      <c r="N1998" s="82"/>
      <c r="O1998" s="82"/>
    </row>
    <row r="1999" spans="11:15" x14ac:dyDescent="0.25">
      <c r="K1999" s="82"/>
      <c r="L1999" s="83"/>
      <c r="M1999" s="83"/>
      <c r="N1999" s="82"/>
      <c r="O1999" s="82"/>
    </row>
    <row r="2000" spans="11:15" x14ac:dyDescent="0.25">
      <c r="K2000" s="82"/>
      <c r="L2000" s="83"/>
      <c r="M2000" s="83"/>
      <c r="N2000" s="82"/>
      <c r="O2000" s="82"/>
    </row>
    <row r="2001" spans="11:15" x14ac:dyDescent="0.25">
      <c r="K2001" s="82"/>
      <c r="L2001" s="83"/>
      <c r="M2001" s="83"/>
      <c r="N2001" s="82"/>
      <c r="O2001" s="82"/>
    </row>
    <row r="2002" spans="11:15" x14ac:dyDescent="0.25">
      <c r="K2002" s="82"/>
      <c r="L2002" s="83"/>
      <c r="M2002" s="83"/>
      <c r="N2002" s="82"/>
      <c r="O2002" s="82"/>
    </row>
    <row r="2003" spans="11:15" x14ac:dyDescent="0.25">
      <c r="K2003" s="82"/>
      <c r="L2003" s="83"/>
      <c r="M2003" s="83"/>
      <c r="N2003" s="82"/>
      <c r="O2003" s="82"/>
    </row>
    <row r="2004" spans="11:15" x14ac:dyDescent="0.25">
      <c r="K2004" s="82"/>
      <c r="L2004" s="83"/>
      <c r="M2004" s="83"/>
      <c r="N2004" s="82"/>
      <c r="O2004" s="82"/>
    </row>
    <row r="2005" spans="11:15" x14ac:dyDescent="0.25">
      <c r="K2005" s="82"/>
      <c r="L2005" s="83"/>
      <c r="M2005" s="83"/>
      <c r="N2005" s="82"/>
      <c r="O2005" s="82"/>
    </row>
    <row r="2006" spans="11:15" x14ac:dyDescent="0.25">
      <c r="K2006" s="82"/>
      <c r="L2006" s="83"/>
      <c r="M2006" s="83"/>
      <c r="N2006" s="82"/>
      <c r="O2006" s="82"/>
    </row>
    <row r="2007" spans="11:15" x14ac:dyDescent="0.25">
      <c r="K2007" s="82"/>
      <c r="L2007" s="83"/>
      <c r="M2007" s="83"/>
      <c r="N2007" s="82"/>
      <c r="O2007" s="82"/>
    </row>
    <row r="2008" spans="11:15" x14ac:dyDescent="0.25">
      <c r="K2008" s="82"/>
      <c r="L2008" s="83"/>
      <c r="M2008" s="83"/>
      <c r="N2008" s="82"/>
      <c r="O2008" s="82"/>
    </row>
    <row r="2009" spans="11:15" x14ac:dyDescent="0.25">
      <c r="K2009" s="82"/>
      <c r="L2009" s="83"/>
      <c r="M2009" s="83"/>
      <c r="N2009" s="82"/>
      <c r="O2009" s="82"/>
    </row>
    <row r="2010" spans="11:15" x14ac:dyDescent="0.25">
      <c r="K2010" s="82"/>
      <c r="L2010" s="83"/>
      <c r="M2010" s="83"/>
      <c r="N2010" s="82"/>
      <c r="O2010" s="82"/>
    </row>
    <row r="2011" spans="11:15" x14ac:dyDescent="0.25">
      <c r="K2011" s="82"/>
      <c r="L2011" s="83"/>
      <c r="M2011" s="83"/>
      <c r="N2011" s="82"/>
      <c r="O2011" s="82"/>
    </row>
    <row r="2012" spans="11:15" x14ac:dyDescent="0.25">
      <c r="K2012" s="82"/>
      <c r="L2012" s="83"/>
      <c r="M2012" s="83"/>
      <c r="N2012" s="82"/>
      <c r="O2012" s="82"/>
    </row>
    <row r="2013" spans="11:15" x14ac:dyDescent="0.25">
      <c r="K2013" s="82"/>
      <c r="L2013" s="83"/>
      <c r="M2013" s="83"/>
      <c r="N2013" s="82"/>
      <c r="O2013" s="82"/>
    </row>
    <row r="2014" spans="11:15" x14ac:dyDescent="0.25">
      <c r="K2014" s="82"/>
      <c r="L2014" s="83"/>
      <c r="M2014" s="83"/>
      <c r="N2014" s="82"/>
      <c r="O2014" s="82"/>
    </row>
    <row r="2015" spans="11:15" x14ac:dyDescent="0.25">
      <c r="K2015" s="82"/>
      <c r="L2015" s="83"/>
      <c r="M2015" s="83"/>
      <c r="N2015" s="82"/>
      <c r="O2015" s="82"/>
    </row>
    <row r="2016" spans="11:15" x14ac:dyDescent="0.25">
      <c r="K2016" s="82"/>
      <c r="L2016" s="83"/>
      <c r="M2016" s="83"/>
      <c r="N2016" s="82"/>
      <c r="O2016" s="82"/>
    </row>
    <row r="2017" spans="11:15" x14ac:dyDescent="0.25">
      <c r="K2017" s="82"/>
      <c r="L2017" s="83"/>
      <c r="M2017" s="83"/>
      <c r="N2017" s="82"/>
      <c r="O2017" s="82"/>
    </row>
    <row r="2018" spans="11:15" x14ac:dyDescent="0.25">
      <c r="K2018" s="82"/>
      <c r="L2018" s="83"/>
      <c r="M2018" s="83"/>
      <c r="N2018" s="82"/>
      <c r="O2018" s="82"/>
    </row>
    <row r="2019" spans="11:15" x14ac:dyDescent="0.25">
      <c r="K2019" s="82"/>
      <c r="L2019" s="83"/>
      <c r="M2019" s="83"/>
      <c r="N2019" s="82"/>
      <c r="O2019" s="82"/>
    </row>
    <row r="2020" spans="11:15" x14ac:dyDescent="0.25">
      <c r="K2020" s="82"/>
      <c r="L2020" s="83"/>
      <c r="M2020" s="83"/>
      <c r="N2020" s="82"/>
      <c r="O2020" s="82"/>
    </row>
    <row r="2021" spans="11:15" x14ac:dyDescent="0.25">
      <c r="K2021" s="82"/>
      <c r="L2021" s="83"/>
      <c r="M2021" s="83"/>
      <c r="N2021" s="82"/>
      <c r="O2021" s="82"/>
    </row>
    <row r="2022" spans="11:15" x14ac:dyDescent="0.25">
      <c r="K2022" s="82"/>
      <c r="L2022" s="83"/>
      <c r="M2022" s="83"/>
      <c r="N2022" s="82"/>
      <c r="O2022" s="82"/>
    </row>
    <row r="2023" spans="11:15" x14ac:dyDescent="0.25">
      <c r="K2023" s="82"/>
      <c r="L2023" s="83"/>
      <c r="M2023" s="83"/>
      <c r="N2023" s="82"/>
      <c r="O2023" s="82"/>
    </row>
    <row r="2024" spans="11:15" x14ac:dyDescent="0.25">
      <c r="K2024" s="82"/>
      <c r="L2024" s="83"/>
      <c r="M2024" s="83"/>
      <c r="N2024" s="82"/>
      <c r="O2024" s="82"/>
    </row>
    <row r="2025" spans="11:15" x14ac:dyDescent="0.25">
      <c r="K2025" s="82"/>
      <c r="L2025" s="83"/>
      <c r="M2025" s="83"/>
      <c r="N2025" s="82"/>
      <c r="O2025" s="82"/>
    </row>
    <row r="2026" spans="11:15" x14ac:dyDescent="0.25">
      <c r="K2026" s="82"/>
      <c r="L2026" s="83"/>
      <c r="M2026" s="83"/>
      <c r="N2026" s="82"/>
      <c r="O2026" s="82"/>
    </row>
    <row r="2027" spans="11:15" x14ac:dyDescent="0.25">
      <c r="K2027" s="82"/>
      <c r="L2027" s="83"/>
      <c r="M2027" s="83"/>
      <c r="N2027" s="82"/>
      <c r="O2027" s="82"/>
    </row>
    <row r="2028" spans="11:15" x14ac:dyDescent="0.25">
      <c r="K2028" s="82"/>
      <c r="L2028" s="83"/>
      <c r="M2028" s="83"/>
      <c r="N2028" s="82"/>
      <c r="O2028" s="82"/>
    </row>
    <row r="2029" spans="11:15" x14ac:dyDescent="0.25">
      <c r="K2029" s="82"/>
      <c r="L2029" s="83"/>
      <c r="M2029" s="83"/>
      <c r="N2029" s="82"/>
      <c r="O2029" s="82"/>
    </row>
    <row r="2030" spans="11:15" x14ac:dyDescent="0.25">
      <c r="K2030" s="82"/>
      <c r="L2030" s="83"/>
      <c r="M2030" s="83"/>
      <c r="N2030" s="82"/>
      <c r="O2030" s="82"/>
    </row>
    <row r="2031" spans="11:15" x14ac:dyDescent="0.25">
      <c r="K2031" s="82"/>
      <c r="L2031" s="83"/>
      <c r="M2031" s="83"/>
      <c r="N2031" s="82"/>
      <c r="O2031" s="82"/>
    </row>
    <row r="2032" spans="11:15" x14ac:dyDescent="0.25">
      <c r="K2032" s="82"/>
      <c r="L2032" s="83"/>
      <c r="M2032" s="83"/>
      <c r="N2032" s="82"/>
      <c r="O2032" s="82"/>
    </row>
    <row r="2033" spans="11:15" x14ac:dyDescent="0.25">
      <c r="K2033" s="82"/>
      <c r="L2033" s="83"/>
      <c r="M2033" s="83"/>
      <c r="N2033" s="82"/>
      <c r="O2033" s="82"/>
    </row>
    <row r="2034" spans="11:15" x14ac:dyDescent="0.25">
      <c r="K2034" s="82"/>
      <c r="L2034" s="83"/>
      <c r="M2034" s="83"/>
      <c r="N2034" s="82"/>
      <c r="O2034" s="82"/>
    </row>
    <row r="2035" spans="11:15" x14ac:dyDescent="0.25">
      <c r="K2035" s="82"/>
      <c r="L2035" s="83"/>
      <c r="M2035" s="83"/>
      <c r="N2035" s="82"/>
      <c r="O2035" s="82"/>
    </row>
    <row r="2036" spans="11:15" x14ac:dyDescent="0.25">
      <c r="K2036" s="82"/>
      <c r="L2036" s="83"/>
      <c r="M2036" s="83"/>
      <c r="N2036" s="82"/>
      <c r="O2036" s="82"/>
    </row>
    <row r="2037" spans="11:15" x14ac:dyDescent="0.25">
      <c r="K2037" s="82"/>
      <c r="L2037" s="83"/>
      <c r="M2037" s="83"/>
      <c r="N2037" s="82"/>
      <c r="O2037" s="82"/>
    </row>
    <row r="2038" spans="11:15" x14ac:dyDescent="0.25">
      <c r="K2038" s="82"/>
      <c r="L2038" s="83"/>
      <c r="M2038" s="83"/>
      <c r="N2038" s="82"/>
      <c r="O2038" s="82"/>
    </row>
    <row r="2039" spans="11:15" x14ac:dyDescent="0.25">
      <c r="K2039" s="82"/>
      <c r="L2039" s="83"/>
      <c r="M2039" s="83"/>
      <c r="N2039" s="82"/>
      <c r="O2039" s="82"/>
    </row>
    <row r="2040" spans="11:15" x14ac:dyDescent="0.25">
      <c r="K2040" s="82"/>
      <c r="L2040" s="83"/>
      <c r="M2040" s="83"/>
      <c r="N2040" s="82"/>
      <c r="O2040" s="82"/>
    </row>
    <row r="2041" spans="11:15" x14ac:dyDescent="0.25">
      <c r="K2041" s="82"/>
      <c r="L2041" s="83"/>
      <c r="M2041" s="83"/>
      <c r="N2041" s="82"/>
      <c r="O2041" s="82"/>
    </row>
    <row r="2042" spans="11:15" x14ac:dyDescent="0.25">
      <c r="K2042" s="82"/>
      <c r="L2042" s="83"/>
      <c r="M2042" s="83"/>
      <c r="N2042" s="82"/>
      <c r="O2042" s="82"/>
    </row>
    <row r="2043" spans="11:15" x14ac:dyDescent="0.25">
      <c r="K2043" s="82"/>
      <c r="L2043" s="83"/>
      <c r="M2043" s="83"/>
      <c r="N2043" s="82"/>
      <c r="O2043" s="82"/>
    </row>
    <row r="2044" spans="11:15" x14ac:dyDescent="0.25">
      <c r="K2044" s="82"/>
      <c r="L2044" s="83"/>
      <c r="M2044" s="83"/>
      <c r="N2044" s="82"/>
      <c r="O2044" s="82"/>
    </row>
    <row r="2045" spans="11:15" x14ac:dyDescent="0.25">
      <c r="K2045" s="82"/>
      <c r="L2045" s="83"/>
      <c r="M2045" s="83"/>
      <c r="N2045" s="82"/>
      <c r="O2045" s="82"/>
    </row>
    <row r="2046" spans="11:15" x14ac:dyDescent="0.25">
      <c r="K2046" s="82"/>
      <c r="L2046" s="83"/>
      <c r="M2046" s="83"/>
      <c r="N2046" s="82"/>
      <c r="O2046" s="82"/>
    </row>
    <row r="2047" spans="11:15" x14ac:dyDescent="0.25">
      <c r="K2047" s="82"/>
      <c r="L2047" s="83"/>
      <c r="M2047" s="83"/>
      <c r="N2047" s="82"/>
      <c r="O2047" s="82"/>
    </row>
    <row r="2048" spans="11:15" x14ac:dyDescent="0.25">
      <c r="K2048" s="82"/>
      <c r="L2048" s="83"/>
      <c r="M2048" s="83"/>
      <c r="N2048" s="82"/>
      <c r="O2048" s="82"/>
    </row>
    <row r="2049" spans="11:15" x14ac:dyDescent="0.25">
      <c r="K2049" s="82"/>
      <c r="L2049" s="83"/>
      <c r="M2049" s="83"/>
      <c r="N2049" s="82"/>
      <c r="O2049" s="82"/>
    </row>
    <row r="2050" spans="11:15" x14ac:dyDescent="0.25">
      <c r="K2050" s="82"/>
      <c r="L2050" s="83"/>
      <c r="M2050" s="83"/>
      <c r="N2050" s="82"/>
      <c r="O2050" s="82"/>
    </row>
    <row r="2051" spans="11:15" x14ac:dyDescent="0.25">
      <c r="K2051" s="82"/>
      <c r="L2051" s="83"/>
      <c r="M2051" s="83"/>
      <c r="N2051" s="82"/>
      <c r="O2051" s="82"/>
    </row>
    <row r="2052" spans="11:15" x14ac:dyDescent="0.25">
      <c r="K2052" s="82"/>
      <c r="L2052" s="83"/>
      <c r="M2052" s="83"/>
      <c r="N2052" s="82"/>
      <c r="O2052" s="82"/>
    </row>
    <row r="2053" spans="11:15" x14ac:dyDescent="0.25">
      <c r="K2053" s="82"/>
      <c r="L2053" s="83"/>
      <c r="M2053" s="83"/>
      <c r="N2053" s="82"/>
      <c r="O2053" s="82"/>
    </row>
    <row r="2054" spans="11:15" x14ac:dyDescent="0.25">
      <c r="K2054" s="82"/>
      <c r="L2054" s="83"/>
      <c r="M2054" s="83"/>
      <c r="N2054" s="82"/>
      <c r="O2054" s="82"/>
    </row>
    <row r="2055" spans="11:15" x14ac:dyDescent="0.25">
      <c r="K2055" s="82"/>
      <c r="L2055" s="83"/>
      <c r="M2055" s="83"/>
      <c r="N2055" s="82"/>
      <c r="O2055" s="82"/>
    </row>
    <row r="2056" spans="11:15" x14ac:dyDescent="0.25">
      <c r="K2056" s="82"/>
      <c r="L2056" s="83"/>
      <c r="M2056" s="83"/>
      <c r="N2056" s="82"/>
      <c r="O2056" s="82"/>
    </row>
    <row r="2057" spans="11:15" x14ac:dyDescent="0.25">
      <c r="K2057" s="82"/>
      <c r="L2057" s="83"/>
      <c r="M2057" s="83"/>
      <c r="N2057" s="82"/>
      <c r="O2057" s="82"/>
    </row>
    <row r="2058" spans="11:15" x14ac:dyDescent="0.25">
      <c r="K2058" s="82"/>
      <c r="L2058" s="83"/>
      <c r="M2058" s="83"/>
      <c r="N2058" s="82"/>
      <c r="O2058" s="82"/>
    </row>
    <row r="2059" spans="11:15" x14ac:dyDescent="0.25">
      <c r="K2059" s="82"/>
      <c r="L2059" s="83"/>
      <c r="M2059" s="83"/>
      <c r="N2059" s="82"/>
      <c r="O2059" s="82"/>
    </row>
    <row r="2060" spans="11:15" x14ac:dyDescent="0.25">
      <c r="K2060" s="82"/>
      <c r="L2060" s="83"/>
      <c r="M2060" s="83"/>
      <c r="N2060" s="82"/>
      <c r="O2060" s="82"/>
    </row>
    <row r="2061" spans="11:15" x14ac:dyDescent="0.25">
      <c r="K2061" s="82"/>
      <c r="L2061" s="83"/>
      <c r="M2061" s="83"/>
      <c r="N2061" s="82"/>
      <c r="O2061" s="82"/>
    </row>
    <row r="2062" spans="11:15" x14ac:dyDescent="0.25">
      <c r="K2062" s="82"/>
      <c r="L2062" s="83"/>
      <c r="M2062" s="83"/>
      <c r="N2062" s="82"/>
      <c r="O2062" s="82"/>
    </row>
    <row r="2063" spans="11:15" x14ac:dyDescent="0.25">
      <c r="K2063" s="82"/>
      <c r="L2063" s="83"/>
      <c r="M2063" s="83"/>
      <c r="N2063" s="82"/>
      <c r="O2063" s="82"/>
    </row>
    <row r="2064" spans="11:15" x14ac:dyDescent="0.25">
      <c r="K2064" s="82"/>
      <c r="L2064" s="83"/>
      <c r="M2064" s="83"/>
      <c r="N2064" s="82"/>
      <c r="O2064" s="82"/>
    </row>
    <row r="2065" spans="11:15" x14ac:dyDescent="0.25">
      <c r="K2065" s="82"/>
      <c r="L2065" s="83"/>
      <c r="M2065" s="83"/>
      <c r="N2065" s="82"/>
      <c r="O2065" s="82"/>
    </row>
    <row r="2066" spans="11:15" x14ac:dyDescent="0.25">
      <c r="K2066" s="82"/>
      <c r="L2066" s="83"/>
      <c r="M2066" s="83"/>
      <c r="N2066" s="82"/>
      <c r="O2066" s="82"/>
    </row>
    <row r="2067" spans="11:15" x14ac:dyDescent="0.25">
      <c r="K2067" s="82"/>
      <c r="L2067" s="83"/>
      <c r="M2067" s="83"/>
      <c r="N2067" s="82"/>
      <c r="O2067" s="82"/>
    </row>
    <row r="2068" spans="11:15" x14ac:dyDescent="0.25">
      <c r="K2068" s="82"/>
      <c r="L2068" s="83"/>
      <c r="M2068" s="83"/>
      <c r="N2068" s="82"/>
      <c r="O2068" s="82"/>
    </row>
    <row r="2069" spans="11:15" x14ac:dyDescent="0.25">
      <c r="K2069" s="82"/>
      <c r="L2069" s="83"/>
      <c r="M2069" s="83"/>
      <c r="N2069" s="82"/>
      <c r="O2069" s="82"/>
    </row>
    <row r="2070" spans="11:15" x14ac:dyDescent="0.25">
      <c r="K2070" s="82"/>
      <c r="L2070" s="83"/>
      <c r="M2070" s="83"/>
      <c r="N2070" s="82"/>
      <c r="O2070" s="82"/>
    </row>
    <row r="2071" spans="11:15" x14ac:dyDescent="0.25">
      <c r="K2071" s="82"/>
      <c r="L2071" s="83"/>
      <c r="M2071" s="83"/>
      <c r="N2071" s="82"/>
      <c r="O2071" s="82"/>
    </row>
    <row r="2072" spans="11:15" x14ac:dyDescent="0.25">
      <c r="K2072" s="82"/>
      <c r="L2072" s="83"/>
      <c r="M2072" s="83"/>
      <c r="N2072" s="82"/>
      <c r="O2072" s="82"/>
    </row>
    <row r="2073" spans="11:15" x14ac:dyDescent="0.25">
      <c r="K2073" s="82"/>
      <c r="L2073" s="83"/>
      <c r="M2073" s="83"/>
      <c r="N2073" s="82"/>
      <c r="O2073" s="82"/>
    </row>
    <row r="2074" spans="11:15" x14ac:dyDescent="0.25">
      <c r="K2074" s="82"/>
      <c r="L2074" s="83"/>
      <c r="M2074" s="83"/>
      <c r="N2074" s="82"/>
      <c r="O2074" s="82"/>
    </row>
    <row r="2075" spans="11:15" x14ac:dyDescent="0.25">
      <c r="K2075" s="82"/>
      <c r="L2075" s="83"/>
      <c r="M2075" s="83"/>
      <c r="N2075" s="82"/>
      <c r="O2075" s="82"/>
    </row>
    <row r="2076" spans="11:15" x14ac:dyDescent="0.25">
      <c r="K2076" s="82"/>
      <c r="L2076" s="83"/>
      <c r="M2076" s="83"/>
      <c r="N2076" s="82"/>
      <c r="O2076" s="82"/>
    </row>
    <row r="2077" spans="11:15" x14ac:dyDescent="0.25">
      <c r="K2077" s="82"/>
      <c r="L2077" s="83"/>
      <c r="M2077" s="83"/>
      <c r="N2077" s="82"/>
      <c r="O2077" s="82"/>
    </row>
    <row r="2078" spans="11:15" x14ac:dyDescent="0.25">
      <c r="K2078" s="82"/>
      <c r="L2078" s="83"/>
      <c r="M2078" s="83"/>
      <c r="N2078" s="82"/>
      <c r="O2078" s="82"/>
    </row>
    <row r="2079" spans="11:15" x14ac:dyDescent="0.25">
      <c r="K2079" s="82"/>
      <c r="L2079" s="83"/>
      <c r="M2079" s="83"/>
      <c r="N2079" s="82"/>
      <c r="O2079" s="82"/>
    </row>
    <row r="2080" spans="11:15" x14ac:dyDescent="0.25">
      <c r="K2080" s="82"/>
      <c r="L2080" s="83"/>
      <c r="M2080" s="83"/>
      <c r="N2080" s="82"/>
      <c r="O2080" s="82"/>
    </row>
    <row r="2081" spans="11:15" x14ac:dyDescent="0.25">
      <c r="K2081" s="82"/>
      <c r="L2081" s="83"/>
      <c r="M2081" s="83"/>
      <c r="N2081" s="82"/>
      <c r="O2081" s="82"/>
    </row>
    <row r="2082" spans="11:15" x14ac:dyDescent="0.25">
      <c r="K2082" s="82"/>
      <c r="L2082" s="83"/>
      <c r="M2082" s="83"/>
      <c r="N2082" s="82"/>
      <c r="O2082" s="82"/>
    </row>
    <row r="2083" spans="11:15" x14ac:dyDescent="0.25">
      <c r="K2083" s="82"/>
      <c r="L2083" s="83"/>
      <c r="M2083" s="83"/>
      <c r="N2083" s="82"/>
      <c r="O2083" s="82"/>
    </row>
    <row r="2084" spans="11:15" x14ac:dyDescent="0.25">
      <c r="K2084" s="82"/>
      <c r="L2084" s="83"/>
      <c r="M2084" s="83"/>
      <c r="N2084" s="82"/>
      <c r="O2084" s="82"/>
    </row>
    <row r="2085" spans="11:15" x14ac:dyDescent="0.25">
      <c r="K2085" s="82"/>
      <c r="L2085" s="83"/>
      <c r="M2085" s="83"/>
      <c r="N2085" s="82"/>
      <c r="O2085" s="82"/>
    </row>
    <row r="2086" spans="11:15" x14ac:dyDescent="0.25">
      <c r="K2086" s="82"/>
      <c r="L2086" s="83"/>
      <c r="M2086" s="83"/>
      <c r="N2086" s="82"/>
      <c r="O2086" s="82"/>
    </row>
    <row r="2087" spans="11:15" x14ac:dyDescent="0.25">
      <c r="K2087" s="82"/>
      <c r="L2087" s="83"/>
      <c r="M2087" s="83"/>
      <c r="N2087" s="82"/>
      <c r="O2087" s="82"/>
    </row>
    <row r="2088" spans="11:15" x14ac:dyDescent="0.25">
      <c r="K2088" s="82"/>
      <c r="L2088" s="83"/>
      <c r="M2088" s="83"/>
      <c r="N2088" s="82"/>
      <c r="O2088" s="82"/>
    </row>
    <row r="2089" spans="11:15" x14ac:dyDescent="0.25">
      <c r="K2089" s="82"/>
      <c r="L2089" s="83"/>
      <c r="M2089" s="83"/>
      <c r="N2089" s="82"/>
      <c r="O2089" s="82"/>
    </row>
    <row r="2090" spans="11:15" x14ac:dyDescent="0.25">
      <c r="K2090" s="82"/>
      <c r="L2090" s="83"/>
      <c r="M2090" s="83"/>
      <c r="N2090" s="82"/>
      <c r="O2090" s="82"/>
    </row>
    <row r="2091" spans="11:15" x14ac:dyDescent="0.25">
      <c r="K2091" s="82"/>
      <c r="L2091" s="83"/>
      <c r="M2091" s="83"/>
      <c r="N2091" s="82"/>
      <c r="O2091" s="82"/>
    </row>
    <row r="2092" spans="11:15" x14ac:dyDescent="0.25">
      <c r="K2092" s="82"/>
      <c r="L2092" s="83"/>
      <c r="M2092" s="83"/>
      <c r="N2092" s="82"/>
      <c r="O2092" s="82"/>
    </row>
    <row r="2093" spans="11:15" x14ac:dyDescent="0.25">
      <c r="K2093" s="82"/>
      <c r="L2093" s="83"/>
      <c r="M2093" s="83"/>
      <c r="N2093" s="82"/>
      <c r="O2093" s="82"/>
    </row>
    <row r="2094" spans="11:15" x14ac:dyDescent="0.25">
      <c r="K2094" s="82"/>
      <c r="L2094" s="83"/>
      <c r="M2094" s="83"/>
      <c r="N2094" s="82"/>
      <c r="O2094" s="82"/>
    </row>
    <row r="2095" spans="11:15" x14ac:dyDescent="0.25">
      <c r="K2095" s="82"/>
      <c r="L2095" s="83"/>
      <c r="M2095" s="83"/>
      <c r="N2095" s="82"/>
      <c r="O2095" s="82"/>
    </row>
    <row r="2096" spans="11:15" x14ac:dyDescent="0.25">
      <c r="K2096" s="82"/>
      <c r="L2096" s="83"/>
      <c r="M2096" s="83"/>
      <c r="N2096" s="82"/>
      <c r="O2096" s="82"/>
    </row>
    <row r="2097" spans="11:15" x14ac:dyDescent="0.25">
      <c r="K2097" s="82"/>
      <c r="L2097" s="83"/>
      <c r="M2097" s="83"/>
      <c r="N2097" s="82"/>
      <c r="O2097" s="82"/>
    </row>
    <row r="2098" spans="11:15" x14ac:dyDescent="0.25">
      <c r="K2098" s="82"/>
      <c r="L2098" s="83"/>
      <c r="M2098" s="83"/>
      <c r="N2098" s="82"/>
      <c r="O2098" s="82"/>
    </row>
    <row r="2099" spans="11:15" x14ac:dyDescent="0.25">
      <c r="K2099" s="82"/>
      <c r="L2099" s="83"/>
      <c r="M2099" s="83"/>
      <c r="N2099" s="82"/>
      <c r="O2099" s="82"/>
    </row>
    <row r="2100" spans="11:15" x14ac:dyDescent="0.25">
      <c r="K2100" s="82"/>
      <c r="L2100" s="83"/>
      <c r="M2100" s="83"/>
      <c r="N2100" s="82"/>
      <c r="O2100" s="82"/>
    </row>
    <row r="2101" spans="11:15" x14ac:dyDescent="0.25">
      <c r="K2101" s="82"/>
      <c r="L2101" s="83"/>
      <c r="M2101" s="83"/>
      <c r="N2101" s="82"/>
      <c r="O2101" s="82"/>
    </row>
    <row r="2102" spans="11:15" x14ac:dyDescent="0.25">
      <c r="K2102" s="82"/>
      <c r="L2102" s="83"/>
      <c r="M2102" s="83"/>
      <c r="N2102" s="82"/>
      <c r="O2102" s="82"/>
    </row>
    <row r="2103" spans="11:15" x14ac:dyDescent="0.25">
      <c r="K2103" s="82"/>
      <c r="L2103" s="83"/>
      <c r="M2103" s="83"/>
      <c r="N2103" s="82"/>
      <c r="O2103" s="82"/>
    </row>
    <row r="2104" spans="11:15" x14ac:dyDescent="0.25">
      <c r="K2104" s="82"/>
      <c r="L2104" s="83"/>
      <c r="M2104" s="83"/>
      <c r="N2104" s="82"/>
      <c r="O2104" s="82"/>
    </row>
    <row r="2105" spans="11:15" x14ac:dyDescent="0.25">
      <c r="K2105" s="82"/>
      <c r="L2105" s="83"/>
      <c r="M2105" s="83"/>
      <c r="N2105" s="82"/>
      <c r="O2105" s="82"/>
    </row>
    <row r="2106" spans="11:15" x14ac:dyDescent="0.25">
      <c r="K2106" s="82"/>
      <c r="L2106" s="83"/>
      <c r="M2106" s="83"/>
      <c r="N2106" s="82"/>
      <c r="O2106" s="82"/>
    </row>
    <row r="2107" spans="11:15" x14ac:dyDescent="0.25">
      <c r="K2107" s="82"/>
      <c r="L2107" s="83"/>
      <c r="M2107" s="83"/>
      <c r="N2107" s="82"/>
      <c r="O2107" s="82"/>
    </row>
    <row r="2108" spans="11:15" x14ac:dyDescent="0.25">
      <c r="K2108" s="82"/>
      <c r="L2108" s="83"/>
      <c r="M2108" s="83"/>
      <c r="N2108" s="82"/>
      <c r="O2108" s="82"/>
    </row>
    <row r="2109" spans="11:15" x14ac:dyDescent="0.25">
      <c r="K2109" s="82"/>
      <c r="L2109" s="83"/>
      <c r="M2109" s="83"/>
      <c r="N2109" s="82"/>
      <c r="O2109" s="82"/>
    </row>
    <row r="2110" spans="11:15" x14ac:dyDescent="0.25">
      <c r="K2110" s="82"/>
      <c r="L2110" s="83"/>
      <c r="M2110" s="83"/>
      <c r="N2110" s="82"/>
      <c r="O2110" s="82"/>
    </row>
    <row r="2111" spans="11:15" x14ac:dyDescent="0.25">
      <c r="K2111" s="82"/>
      <c r="L2111" s="83"/>
      <c r="M2111" s="83"/>
      <c r="N2111" s="82"/>
      <c r="O2111" s="82"/>
    </row>
    <row r="2112" spans="11:15" x14ac:dyDescent="0.25">
      <c r="K2112" s="82"/>
      <c r="L2112" s="83"/>
      <c r="M2112" s="83"/>
      <c r="N2112" s="82"/>
      <c r="O2112" s="82"/>
    </row>
    <row r="2113" spans="11:15" x14ac:dyDescent="0.25">
      <c r="K2113" s="82"/>
      <c r="L2113" s="83"/>
      <c r="M2113" s="83"/>
      <c r="N2113" s="82"/>
      <c r="O2113" s="82"/>
    </row>
    <row r="2114" spans="11:15" x14ac:dyDescent="0.25">
      <c r="K2114" s="82"/>
      <c r="L2114" s="83"/>
      <c r="M2114" s="83"/>
      <c r="N2114" s="82"/>
      <c r="O2114" s="82"/>
    </row>
    <row r="2115" spans="11:15" x14ac:dyDescent="0.25">
      <c r="K2115" s="82"/>
      <c r="L2115" s="83"/>
      <c r="M2115" s="83"/>
      <c r="N2115" s="82"/>
      <c r="O2115" s="82"/>
    </row>
    <row r="2116" spans="11:15" x14ac:dyDescent="0.25">
      <c r="K2116" s="82"/>
      <c r="L2116" s="83"/>
      <c r="M2116" s="83"/>
      <c r="N2116" s="82"/>
      <c r="O2116" s="82"/>
    </row>
    <row r="2117" spans="11:15" x14ac:dyDescent="0.25">
      <c r="K2117" s="82"/>
      <c r="L2117" s="83"/>
      <c r="M2117" s="83"/>
      <c r="N2117" s="82"/>
      <c r="O2117" s="82"/>
    </row>
    <row r="2118" spans="11:15" x14ac:dyDescent="0.25">
      <c r="K2118" s="82"/>
      <c r="L2118" s="83"/>
      <c r="M2118" s="83"/>
      <c r="N2118" s="82"/>
      <c r="O2118" s="82"/>
    </row>
    <row r="2119" spans="11:15" x14ac:dyDescent="0.25">
      <c r="K2119" s="82"/>
      <c r="L2119" s="83"/>
      <c r="M2119" s="83"/>
      <c r="N2119" s="82"/>
      <c r="O2119" s="82"/>
    </row>
    <row r="2120" spans="11:15" x14ac:dyDescent="0.25">
      <c r="K2120" s="82"/>
      <c r="L2120" s="83"/>
      <c r="M2120" s="83"/>
      <c r="N2120" s="82"/>
      <c r="O2120" s="82"/>
    </row>
    <row r="2121" spans="11:15" x14ac:dyDescent="0.25">
      <c r="K2121" s="82"/>
      <c r="L2121" s="83"/>
      <c r="M2121" s="83"/>
      <c r="N2121" s="82"/>
      <c r="O2121" s="82"/>
    </row>
    <row r="2122" spans="11:15" x14ac:dyDescent="0.25">
      <c r="K2122" s="82"/>
      <c r="L2122" s="83"/>
      <c r="M2122" s="83"/>
      <c r="N2122" s="82"/>
      <c r="O2122" s="82"/>
    </row>
    <row r="2123" spans="11:15" x14ac:dyDescent="0.25">
      <c r="K2123" s="82"/>
      <c r="L2123" s="83"/>
      <c r="M2123" s="83"/>
      <c r="N2123" s="82"/>
      <c r="O2123" s="82"/>
    </row>
    <row r="2124" spans="11:15" x14ac:dyDescent="0.25">
      <c r="K2124" s="82"/>
      <c r="L2124" s="83"/>
      <c r="M2124" s="83"/>
      <c r="N2124" s="82"/>
      <c r="O2124" s="82"/>
    </row>
    <row r="2125" spans="11:15" x14ac:dyDescent="0.25">
      <c r="K2125" s="82"/>
      <c r="L2125" s="83"/>
      <c r="M2125" s="83"/>
      <c r="N2125" s="82"/>
      <c r="O2125" s="82"/>
    </row>
    <row r="2126" spans="11:15" x14ac:dyDescent="0.25">
      <c r="K2126" s="82"/>
      <c r="L2126" s="83"/>
      <c r="M2126" s="83"/>
      <c r="N2126" s="82"/>
      <c r="O2126" s="82"/>
    </row>
    <row r="2127" spans="11:15" x14ac:dyDescent="0.25">
      <c r="K2127" s="82"/>
      <c r="L2127" s="83"/>
      <c r="M2127" s="83"/>
      <c r="N2127" s="82"/>
      <c r="O2127" s="82"/>
    </row>
    <row r="2128" spans="11:15" x14ac:dyDescent="0.25">
      <c r="K2128" s="82"/>
      <c r="L2128" s="83"/>
      <c r="M2128" s="83"/>
      <c r="N2128" s="82"/>
      <c r="O2128" s="82"/>
    </row>
    <row r="2129" spans="11:15" x14ac:dyDescent="0.25">
      <c r="K2129" s="82"/>
      <c r="L2129" s="83"/>
      <c r="M2129" s="83"/>
      <c r="N2129" s="82"/>
      <c r="O2129" s="82"/>
    </row>
    <row r="2130" spans="11:15" x14ac:dyDescent="0.25">
      <c r="K2130" s="82"/>
      <c r="L2130" s="83"/>
      <c r="M2130" s="83"/>
      <c r="N2130" s="82"/>
      <c r="O2130" s="82"/>
    </row>
    <row r="2131" spans="11:15" x14ac:dyDescent="0.25">
      <c r="K2131" s="82"/>
      <c r="L2131" s="83"/>
      <c r="M2131" s="83"/>
      <c r="N2131" s="82"/>
      <c r="O2131" s="82"/>
    </row>
    <row r="2132" spans="11:15" x14ac:dyDescent="0.25">
      <c r="K2132" s="82"/>
      <c r="L2132" s="83"/>
      <c r="M2132" s="83"/>
      <c r="N2132" s="82"/>
      <c r="O2132" s="82"/>
    </row>
    <row r="2133" spans="11:15" x14ac:dyDescent="0.25">
      <c r="K2133" s="82"/>
      <c r="L2133" s="83"/>
      <c r="M2133" s="83"/>
      <c r="N2133" s="82"/>
      <c r="O2133" s="82"/>
    </row>
    <row r="2134" spans="11:15" x14ac:dyDescent="0.25">
      <c r="K2134" s="82"/>
      <c r="L2134" s="83"/>
      <c r="M2134" s="83"/>
      <c r="N2134" s="82"/>
      <c r="O2134" s="82"/>
    </row>
    <row r="2135" spans="11:15" x14ac:dyDescent="0.25">
      <c r="K2135" s="82"/>
      <c r="L2135" s="83"/>
      <c r="M2135" s="83"/>
      <c r="N2135" s="82"/>
      <c r="O2135" s="82"/>
    </row>
    <row r="2136" spans="11:15" x14ac:dyDescent="0.25">
      <c r="K2136" s="82"/>
      <c r="L2136" s="83"/>
      <c r="M2136" s="83"/>
      <c r="N2136" s="82"/>
      <c r="O2136" s="82"/>
    </row>
    <row r="2137" spans="11:15" x14ac:dyDescent="0.25">
      <c r="K2137" s="82"/>
      <c r="L2137" s="83"/>
      <c r="M2137" s="83"/>
      <c r="N2137" s="82"/>
      <c r="O2137" s="82"/>
    </row>
    <row r="2138" spans="11:15" x14ac:dyDescent="0.25">
      <c r="K2138" s="82"/>
      <c r="L2138" s="83"/>
      <c r="M2138" s="83"/>
      <c r="N2138" s="82"/>
      <c r="O2138" s="82"/>
    </row>
    <row r="2139" spans="11:15" x14ac:dyDescent="0.25">
      <c r="K2139" s="82"/>
      <c r="L2139" s="83"/>
      <c r="M2139" s="83"/>
      <c r="N2139" s="82"/>
      <c r="O2139" s="82"/>
    </row>
    <row r="2140" spans="11:15" x14ac:dyDescent="0.25">
      <c r="K2140" s="82"/>
      <c r="L2140" s="83"/>
      <c r="M2140" s="83"/>
      <c r="N2140" s="82"/>
      <c r="O2140" s="82"/>
    </row>
    <row r="2141" spans="11:15" x14ac:dyDescent="0.25">
      <c r="K2141" s="82"/>
      <c r="L2141" s="83"/>
      <c r="M2141" s="83"/>
      <c r="N2141" s="82"/>
      <c r="O2141" s="82"/>
    </row>
    <row r="2142" spans="11:15" x14ac:dyDescent="0.25">
      <c r="K2142" s="82"/>
      <c r="L2142" s="83"/>
      <c r="M2142" s="83"/>
      <c r="N2142" s="82"/>
      <c r="O2142" s="82"/>
    </row>
    <row r="2143" spans="11:15" x14ac:dyDescent="0.25">
      <c r="K2143" s="82"/>
      <c r="L2143" s="83"/>
      <c r="M2143" s="83"/>
      <c r="N2143" s="82"/>
      <c r="O2143" s="82"/>
    </row>
    <row r="2144" spans="11:15" x14ac:dyDescent="0.25">
      <c r="K2144" s="82"/>
      <c r="L2144" s="83"/>
      <c r="M2144" s="83"/>
      <c r="N2144" s="82"/>
      <c r="O2144" s="82"/>
    </row>
    <row r="2145" spans="11:15" x14ac:dyDescent="0.25">
      <c r="K2145" s="82"/>
      <c r="L2145" s="83"/>
      <c r="M2145" s="83"/>
      <c r="N2145" s="82"/>
      <c r="O2145" s="82"/>
    </row>
    <row r="2146" spans="11:15" x14ac:dyDescent="0.25">
      <c r="K2146" s="82"/>
      <c r="L2146" s="83"/>
      <c r="M2146" s="83"/>
      <c r="N2146" s="82"/>
      <c r="O2146" s="82"/>
    </row>
    <row r="2147" spans="11:15" x14ac:dyDescent="0.25">
      <c r="K2147" s="82"/>
      <c r="L2147" s="83"/>
      <c r="M2147" s="83"/>
      <c r="N2147" s="82"/>
      <c r="O2147" s="82"/>
    </row>
    <row r="2148" spans="11:15" x14ac:dyDescent="0.25">
      <c r="K2148" s="82"/>
      <c r="L2148" s="83"/>
      <c r="M2148" s="83"/>
      <c r="N2148" s="82"/>
      <c r="O2148" s="82"/>
    </row>
    <row r="2149" spans="11:15" x14ac:dyDescent="0.25">
      <c r="K2149" s="82"/>
      <c r="L2149" s="83"/>
      <c r="M2149" s="83"/>
      <c r="N2149" s="82"/>
      <c r="O2149" s="82"/>
    </row>
    <row r="2150" spans="11:15" x14ac:dyDescent="0.25">
      <c r="K2150" s="82"/>
      <c r="L2150" s="83"/>
      <c r="M2150" s="83"/>
      <c r="N2150" s="82"/>
      <c r="O2150" s="82"/>
    </row>
    <row r="2151" spans="11:15" x14ac:dyDescent="0.25">
      <c r="K2151" s="82"/>
      <c r="L2151" s="83"/>
      <c r="M2151" s="83"/>
      <c r="N2151" s="82"/>
      <c r="O2151" s="82"/>
    </row>
    <row r="2152" spans="11:15" x14ac:dyDescent="0.25">
      <c r="K2152" s="82"/>
      <c r="L2152" s="83"/>
      <c r="M2152" s="83"/>
      <c r="N2152" s="82"/>
      <c r="O2152" s="82"/>
    </row>
    <row r="2153" spans="11:15" x14ac:dyDescent="0.25">
      <c r="K2153" s="82"/>
      <c r="L2153" s="83"/>
      <c r="M2153" s="83"/>
      <c r="N2153" s="82"/>
      <c r="O2153" s="82"/>
    </row>
    <row r="2154" spans="11:15" x14ac:dyDescent="0.25">
      <c r="K2154" s="82"/>
      <c r="L2154" s="83"/>
      <c r="M2154" s="83"/>
      <c r="N2154" s="82"/>
      <c r="O2154" s="82"/>
    </row>
    <row r="2155" spans="11:15" x14ac:dyDescent="0.25">
      <c r="K2155" s="82"/>
      <c r="L2155" s="83"/>
      <c r="M2155" s="83"/>
      <c r="N2155" s="82"/>
      <c r="O2155" s="82"/>
    </row>
    <row r="2156" spans="11:15" x14ac:dyDescent="0.25">
      <c r="K2156" s="82"/>
      <c r="L2156" s="83"/>
      <c r="M2156" s="83"/>
      <c r="N2156" s="82"/>
      <c r="O2156" s="82"/>
    </row>
    <row r="2157" spans="11:15" x14ac:dyDescent="0.25">
      <c r="K2157" s="82"/>
      <c r="L2157" s="83"/>
      <c r="M2157" s="83"/>
      <c r="N2157" s="82"/>
      <c r="O2157" s="82"/>
    </row>
    <row r="2158" spans="11:15" x14ac:dyDescent="0.25">
      <c r="K2158" s="82"/>
      <c r="L2158" s="83"/>
      <c r="M2158" s="83"/>
      <c r="N2158" s="82"/>
      <c r="O2158" s="82"/>
    </row>
    <row r="2159" spans="11:15" x14ac:dyDescent="0.25">
      <c r="K2159" s="82"/>
      <c r="L2159" s="83"/>
      <c r="M2159" s="83"/>
      <c r="N2159" s="82"/>
      <c r="O2159" s="82"/>
    </row>
    <row r="2160" spans="11:15" x14ac:dyDescent="0.25">
      <c r="K2160" s="82"/>
      <c r="L2160" s="83"/>
      <c r="M2160" s="83"/>
      <c r="N2160" s="82"/>
      <c r="O2160" s="82"/>
    </row>
    <row r="2161" spans="11:15" x14ac:dyDescent="0.25">
      <c r="K2161" s="82"/>
      <c r="L2161" s="83"/>
      <c r="M2161" s="83"/>
      <c r="N2161" s="82"/>
      <c r="O2161" s="82"/>
    </row>
    <row r="2162" spans="11:15" x14ac:dyDescent="0.25">
      <c r="K2162" s="82"/>
      <c r="L2162" s="83"/>
      <c r="M2162" s="83"/>
      <c r="N2162" s="82"/>
      <c r="O2162" s="82"/>
    </row>
    <row r="2163" spans="11:15" x14ac:dyDescent="0.25">
      <c r="K2163" s="82"/>
      <c r="L2163" s="83"/>
      <c r="M2163" s="83"/>
      <c r="N2163" s="82"/>
      <c r="O2163" s="82"/>
    </row>
    <row r="2164" spans="11:15" x14ac:dyDescent="0.25">
      <c r="K2164" s="82"/>
      <c r="L2164" s="83"/>
      <c r="M2164" s="83"/>
      <c r="N2164" s="82"/>
      <c r="O2164" s="82"/>
    </row>
    <row r="2165" spans="11:15" x14ac:dyDescent="0.25">
      <c r="K2165" s="82"/>
      <c r="L2165" s="83"/>
      <c r="M2165" s="83"/>
      <c r="N2165" s="82"/>
      <c r="O2165" s="82"/>
    </row>
    <row r="2166" spans="11:15" x14ac:dyDescent="0.25">
      <c r="K2166" s="82"/>
      <c r="L2166" s="83"/>
      <c r="M2166" s="83"/>
      <c r="N2166" s="82"/>
      <c r="O2166" s="82"/>
    </row>
    <row r="2167" spans="11:15" x14ac:dyDescent="0.25">
      <c r="K2167" s="82"/>
      <c r="L2167" s="83"/>
      <c r="M2167" s="83"/>
      <c r="N2167" s="82"/>
      <c r="O2167" s="82"/>
    </row>
    <row r="2168" spans="11:15" x14ac:dyDescent="0.25">
      <c r="K2168" s="82"/>
      <c r="L2168" s="83"/>
      <c r="M2168" s="83"/>
      <c r="N2168" s="82"/>
      <c r="O2168" s="82"/>
    </row>
    <row r="2169" spans="11:15" x14ac:dyDescent="0.25">
      <c r="K2169" s="82"/>
      <c r="L2169" s="83"/>
      <c r="M2169" s="83"/>
      <c r="N2169" s="82"/>
      <c r="O2169" s="82"/>
    </row>
    <row r="2170" spans="11:15" x14ac:dyDescent="0.25">
      <c r="K2170" s="82"/>
      <c r="L2170" s="83"/>
      <c r="M2170" s="83"/>
      <c r="N2170" s="82"/>
      <c r="O2170" s="82"/>
    </row>
    <row r="2171" spans="11:15" x14ac:dyDescent="0.25">
      <c r="K2171" s="82"/>
      <c r="L2171" s="83"/>
      <c r="M2171" s="83"/>
      <c r="N2171" s="82"/>
      <c r="O2171" s="82"/>
    </row>
    <row r="2172" spans="11:15" x14ac:dyDescent="0.25">
      <c r="K2172" s="82"/>
      <c r="L2172" s="83"/>
      <c r="M2172" s="83"/>
      <c r="N2172" s="82"/>
      <c r="O2172" s="82"/>
    </row>
    <row r="2173" spans="11:15" x14ac:dyDescent="0.25">
      <c r="K2173" s="82"/>
      <c r="L2173" s="83"/>
      <c r="M2173" s="83"/>
      <c r="N2173" s="82"/>
      <c r="O2173" s="82"/>
    </row>
    <row r="2174" spans="11:15" x14ac:dyDescent="0.25">
      <c r="K2174" s="82"/>
      <c r="L2174" s="83"/>
      <c r="M2174" s="83"/>
      <c r="N2174" s="82"/>
      <c r="O2174" s="82"/>
    </row>
    <row r="2175" spans="11:15" x14ac:dyDescent="0.25">
      <c r="K2175" s="82"/>
      <c r="L2175" s="83"/>
      <c r="M2175" s="83"/>
      <c r="N2175" s="82"/>
      <c r="O2175" s="82"/>
    </row>
    <row r="2176" spans="11:15" x14ac:dyDescent="0.25">
      <c r="K2176" s="82"/>
      <c r="L2176" s="83"/>
      <c r="M2176" s="83"/>
      <c r="N2176" s="82"/>
      <c r="O2176" s="82"/>
    </row>
    <row r="2177" spans="11:15" x14ac:dyDescent="0.25">
      <c r="K2177" s="82"/>
      <c r="L2177" s="83"/>
      <c r="M2177" s="83"/>
      <c r="N2177" s="82"/>
      <c r="O2177" s="82"/>
    </row>
    <row r="2178" spans="11:15" x14ac:dyDescent="0.25">
      <c r="K2178" s="82"/>
      <c r="L2178" s="83"/>
      <c r="M2178" s="83"/>
      <c r="N2178" s="82"/>
      <c r="O2178" s="82"/>
    </row>
    <row r="2179" spans="11:15" x14ac:dyDescent="0.25">
      <c r="K2179" s="82"/>
      <c r="L2179" s="83"/>
      <c r="M2179" s="83"/>
      <c r="N2179" s="82"/>
      <c r="O2179" s="82"/>
    </row>
    <row r="2180" spans="11:15" x14ac:dyDescent="0.25">
      <c r="K2180" s="82"/>
      <c r="L2180" s="83"/>
      <c r="M2180" s="83"/>
      <c r="N2180" s="82"/>
      <c r="O2180" s="82"/>
    </row>
    <row r="2181" spans="11:15" x14ac:dyDescent="0.25">
      <c r="K2181" s="82"/>
      <c r="L2181" s="83"/>
      <c r="M2181" s="83"/>
      <c r="N2181" s="82"/>
      <c r="O2181" s="82"/>
    </row>
    <row r="2182" spans="11:15" x14ac:dyDescent="0.25">
      <c r="K2182" s="82"/>
      <c r="L2182" s="83"/>
      <c r="M2182" s="83"/>
      <c r="N2182" s="82"/>
      <c r="O2182" s="82"/>
    </row>
    <row r="2183" spans="11:15" x14ac:dyDescent="0.25">
      <c r="K2183" s="82"/>
      <c r="L2183" s="83"/>
      <c r="M2183" s="83"/>
      <c r="N2183" s="82"/>
      <c r="O2183" s="82"/>
    </row>
    <row r="2184" spans="11:15" x14ac:dyDescent="0.25">
      <c r="K2184" s="82"/>
      <c r="L2184" s="83"/>
      <c r="M2184" s="83"/>
      <c r="N2184" s="82"/>
      <c r="O2184" s="82"/>
    </row>
    <row r="2185" spans="11:15" x14ac:dyDescent="0.25">
      <c r="K2185" s="82"/>
      <c r="L2185" s="83"/>
      <c r="M2185" s="83"/>
      <c r="N2185" s="82"/>
      <c r="O2185" s="82"/>
    </row>
    <row r="2186" spans="11:15" x14ac:dyDescent="0.25">
      <c r="K2186" s="82"/>
      <c r="L2186" s="83"/>
      <c r="M2186" s="83"/>
      <c r="N2186" s="82"/>
      <c r="O2186" s="82"/>
    </row>
    <row r="2187" spans="11:15" x14ac:dyDescent="0.25">
      <c r="K2187" s="82"/>
      <c r="L2187" s="83"/>
      <c r="M2187" s="83"/>
      <c r="N2187" s="82"/>
      <c r="O2187" s="82"/>
    </row>
    <row r="2188" spans="11:15" x14ac:dyDescent="0.25">
      <c r="K2188" s="82"/>
      <c r="L2188" s="83"/>
      <c r="M2188" s="83"/>
      <c r="N2188" s="82"/>
      <c r="O2188" s="82"/>
    </row>
    <row r="2189" spans="11:15" x14ac:dyDescent="0.25">
      <c r="K2189" s="82"/>
      <c r="L2189" s="83"/>
      <c r="M2189" s="83"/>
      <c r="N2189" s="82"/>
      <c r="O2189" s="82"/>
    </row>
    <row r="2190" spans="11:15" x14ac:dyDescent="0.25">
      <c r="K2190" s="82"/>
      <c r="L2190" s="83"/>
      <c r="M2190" s="83"/>
      <c r="N2190" s="82"/>
      <c r="O2190" s="82"/>
    </row>
    <row r="2191" spans="11:15" x14ac:dyDescent="0.25">
      <c r="K2191" s="82"/>
      <c r="L2191" s="83"/>
      <c r="M2191" s="83"/>
      <c r="N2191" s="82"/>
      <c r="O2191" s="82"/>
    </row>
    <row r="2192" spans="11:15" x14ac:dyDescent="0.25">
      <c r="K2192" s="82"/>
      <c r="L2192" s="83"/>
      <c r="M2192" s="83"/>
      <c r="N2192" s="82"/>
      <c r="O2192" s="82"/>
    </row>
    <row r="2193" spans="11:15" x14ac:dyDescent="0.25">
      <c r="K2193" s="82"/>
      <c r="L2193" s="83"/>
      <c r="M2193" s="83"/>
      <c r="N2193" s="82"/>
      <c r="O2193" s="82"/>
    </row>
    <row r="2194" spans="11:15" x14ac:dyDescent="0.25">
      <c r="K2194" s="82"/>
      <c r="L2194" s="83"/>
      <c r="M2194" s="83"/>
      <c r="N2194" s="82"/>
      <c r="O2194" s="82"/>
    </row>
    <row r="2195" spans="11:15" x14ac:dyDescent="0.25">
      <c r="K2195" s="82"/>
      <c r="L2195" s="83"/>
      <c r="M2195" s="83"/>
      <c r="N2195" s="82"/>
      <c r="O2195" s="82"/>
    </row>
    <row r="2196" spans="11:15" x14ac:dyDescent="0.25">
      <c r="K2196" s="82"/>
      <c r="L2196" s="83"/>
      <c r="M2196" s="83"/>
      <c r="N2196" s="82"/>
      <c r="O2196" s="82"/>
    </row>
    <row r="2197" spans="11:15" x14ac:dyDescent="0.25">
      <c r="K2197" s="82"/>
      <c r="L2197" s="83"/>
      <c r="M2197" s="83"/>
      <c r="N2197" s="82"/>
      <c r="O2197" s="82"/>
    </row>
    <row r="2198" spans="11:15" x14ac:dyDescent="0.25">
      <c r="K2198" s="82"/>
      <c r="L2198" s="83"/>
      <c r="M2198" s="83"/>
      <c r="N2198" s="82"/>
      <c r="O2198" s="82"/>
    </row>
    <row r="2199" spans="11:15" x14ac:dyDescent="0.25">
      <c r="K2199" s="82"/>
      <c r="L2199" s="83"/>
      <c r="M2199" s="83"/>
      <c r="N2199" s="82"/>
      <c r="O2199" s="82"/>
    </row>
    <row r="2200" spans="11:15" x14ac:dyDescent="0.25">
      <c r="K2200" s="82"/>
      <c r="L2200" s="83"/>
      <c r="M2200" s="83"/>
      <c r="N2200" s="82"/>
      <c r="O2200" s="82"/>
    </row>
    <row r="2201" spans="11:15" x14ac:dyDescent="0.25">
      <c r="K2201" s="82"/>
      <c r="L2201" s="83"/>
      <c r="M2201" s="83"/>
      <c r="N2201" s="82"/>
      <c r="O2201" s="82"/>
    </row>
    <row r="2202" spans="11:15" x14ac:dyDescent="0.25">
      <c r="K2202" s="82"/>
      <c r="L2202" s="83"/>
      <c r="M2202" s="83"/>
      <c r="N2202" s="82"/>
      <c r="O2202" s="82"/>
    </row>
    <row r="2203" spans="11:15" x14ac:dyDescent="0.25">
      <c r="K2203" s="82"/>
      <c r="L2203" s="83"/>
      <c r="M2203" s="83"/>
      <c r="N2203" s="82"/>
      <c r="O2203" s="82"/>
    </row>
    <row r="2204" spans="11:15" x14ac:dyDescent="0.25">
      <c r="K2204" s="82"/>
      <c r="L2204" s="83"/>
      <c r="M2204" s="83"/>
      <c r="N2204" s="82"/>
      <c r="O2204" s="82"/>
    </row>
    <row r="2205" spans="11:15" x14ac:dyDescent="0.25">
      <c r="K2205" s="82"/>
      <c r="L2205" s="83"/>
      <c r="M2205" s="83"/>
      <c r="N2205" s="82"/>
      <c r="O2205" s="82"/>
    </row>
    <row r="2206" spans="11:15" x14ac:dyDescent="0.25">
      <c r="K2206" s="82"/>
      <c r="L2206" s="83"/>
      <c r="M2206" s="83"/>
      <c r="N2206" s="82"/>
      <c r="O2206" s="82"/>
    </row>
    <row r="2207" spans="11:15" x14ac:dyDescent="0.25">
      <c r="K2207" s="82"/>
      <c r="L2207" s="83"/>
      <c r="M2207" s="83"/>
      <c r="N2207" s="82"/>
      <c r="O2207" s="82"/>
    </row>
    <row r="2208" spans="11:15" x14ac:dyDescent="0.25">
      <c r="K2208" s="82"/>
      <c r="L2208" s="83"/>
      <c r="M2208" s="83"/>
      <c r="N2208" s="82"/>
      <c r="O2208" s="82"/>
    </row>
    <row r="2209" spans="11:15" x14ac:dyDescent="0.25">
      <c r="K2209" s="82"/>
      <c r="L2209" s="83"/>
      <c r="M2209" s="83"/>
      <c r="N2209" s="82"/>
      <c r="O2209" s="82"/>
    </row>
    <row r="2210" spans="11:15" x14ac:dyDescent="0.25">
      <c r="K2210" s="82"/>
      <c r="L2210" s="83"/>
      <c r="M2210" s="83"/>
      <c r="N2210" s="82"/>
      <c r="O2210" s="82"/>
    </row>
    <row r="2211" spans="11:15" x14ac:dyDescent="0.25">
      <c r="K2211" s="82"/>
      <c r="L2211" s="83"/>
      <c r="M2211" s="83"/>
      <c r="N2211" s="82"/>
      <c r="O2211" s="82"/>
    </row>
    <row r="2212" spans="11:15" x14ac:dyDescent="0.25">
      <c r="K2212" s="82"/>
      <c r="L2212" s="83"/>
      <c r="M2212" s="83"/>
      <c r="N2212" s="82"/>
      <c r="O2212" s="82"/>
    </row>
    <row r="2213" spans="11:15" x14ac:dyDescent="0.25">
      <c r="K2213" s="82"/>
      <c r="L2213" s="83"/>
      <c r="M2213" s="83"/>
      <c r="N2213" s="82"/>
      <c r="O2213" s="82"/>
    </row>
    <row r="2214" spans="11:15" x14ac:dyDescent="0.25">
      <c r="K2214" s="82"/>
      <c r="L2214" s="83"/>
      <c r="M2214" s="83"/>
      <c r="N2214" s="82"/>
      <c r="O2214" s="82"/>
    </row>
    <row r="2215" spans="11:15" x14ac:dyDescent="0.25">
      <c r="K2215" s="82"/>
      <c r="L2215" s="83"/>
      <c r="M2215" s="83"/>
      <c r="N2215" s="82"/>
      <c r="O2215" s="82"/>
    </row>
    <row r="2216" spans="11:15" x14ac:dyDescent="0.25">
      <c r="K2216" s="82"/>
      <c r="L2216" s="83"/>
      <c r="M2216" s="83"/>
      <c r="N2216" s="82"/>
      <c r="O2216" s="82"/>
    </row>
    <row r="2217" spans="11:15" x14ac:dyDescent="0.25">
      <c r="K2217" s="82"/>
      <c r="L2217" s="83"/>
      <c r="M2217" s="83"/>
      <c r="N2217" s="82"/>
      <c r="O2217" s="82"/>
    </row>
    <row r="2218" spans="11:15" x14ac:dyDescent="0.25">
      <c r="K2218" s="82"/>
      <c r="L2218" s="83"/>
      <c r="M2218" s="83"/>
      <c r="N2218" s="82"/>
      <c r="O2218" s="82"/>
    </row>
    <row r="2219" spans="11:15" x14ac:dyDescent="0.25">
      <c r="K2219" s="82"/>
      <c r="L2219" s="83"/>
      <c r="M2219" s="83"/>
      <c r="N2219" s="82"/>
      <c r="O2219" s="82"/>
    </row>
    <row r="2220" spans="11:15" x14ac:dyDescent="0.25">
      <c r="K2220" s="82"/>
      <c r="L2220" s="83"/>
      <c r="M2220" s="83"/>
      <c r="N2220" s="82"/>
      <c r="O2220" s="82"/>
    </row>
    <row r="2221" spans="11:15" x14ac:dyDescent="0.25">
      <c r="K2221" s="82"/>
      <c r="L2221" s="83"/>
      <c r="M2221" s="83"/>
      <c r="N2221" s="82"/>
      <c r="O2221" s="82"/>
    </row>
    <row r="2222" spans="11:15" x14ac:dyDescent="0.25">
      <c r="K2222" s="82"/>
      <c r="L2222" s="83"/>
      <c r="M2222" s="83"/>
      <c r="N2222" s="82"/>
      <c r="O2222" s="82"/>
    </row>
    <row r="2223" spans="11:15" x14ac:dyDescent="0.25">
      <c r="K2223" s="82"/>
      <c r="L2223" s="83"/>
      <c r="M2223" s="83"/>
      <c r="N2223" s="82"/>
      <c r="O2223" s="82"/>
    </row>
    <row r="2224" spans="11:15" x14ac:dyDescent="0.25">
      <c r="K2224" s="82"/>
      <c r="L2224" s="83"/>
      <c r="M2224" s="83"/>
      <c r="N2224" s="82"/>
      <c r="O2224" s="82"/>
    </row>
    <row r="2225" spans="11:15" x14ac:dyDescent="0.25">
      <c r="K2225" s="82"/>
      <c r="L2225" s="83"/>
      <c r="M2225" s="83"/>
      <c r="N2225" s="82"/>
      <c r="O2225" s="82"/>
    </row>
    <row r="2226" spans="11:15" x14ac:dyDescent="0.25">
      <c r="K2226" s="82"/>
      <c r="L2226" s="83"/>
      <c r="M2226" s="83"/>
      <c r="N2226" s="82"/>
      <c r="O2226" s="82"/>
    </row>
    <row r="2227" spans="11:15" x14ac:dyDescent="0.25">
      <c r="K2227" s="82"/>
      <c r="L2227" s="83"/>
      <c r="M2227" s="83"/>
      <c r="N2227" s="82"/>
      <c r="O2227" s="82"/>
    </row>
    <row r="2228" spans="11:15" x14ac:dyDescent="0.25">
      <c r="K2228" s="82"/>
      <c r="L2228" s="83"/>
      <c r="M2228" s="83"/>
      <c r="N2228" s="82"/>
      <c r="O2228" s="82"/>
    </row>
    <row r="2229" spans="11:15" x14ac:dyDescent="0.25">
      <c r="K2229" s="82"/>
      <c r="L2229" s="83"/>
      <c r="M2229" s="83"/>
      <c r="N2229" s="82"/>
      <c r="O2229" s="82"/>
    </row>
    <row r="2230" spans="11:15" x14ac:dyDescent="0.25">
      <c r="K2230" s="82"/>
      <c r="L2230" s="83"/>
      <c r="M2230" s="83"/>
      <c r="N2230" s="82"/>
      <c r="O2230" s="82"/>
    </row>
    <row r="2231" spans="11:15" x14ac:dyDescent="0.25">
      <c r="K2231" s="82"/>
      <c r="L2231" s="83"/>
      <c r="M2231" s="83"/>
      <c r="N2231" s="82"/>
      <c r="O2231" s="82"/>
    </row>
    <row r="2232" spans="11:15" x14ac:dyDescent="0.25">
      <c r="K2232" s="82"/>
      <c r="L2232" s="83"/>
      <c r="M2232" s="83"/>
      <c r="N2232" s="82"/>
      <c r="O2232" s="82"/>
    </row>
    <row r="2233" spans="11:15" x14ac:dyDescent="0.25">
      <c r="K2233" s="82"/>
      <c r="L2233" s="83"/>
      <c r="M2233" s="83"/>
      <c r="N2233" s="82"/>
      <c r="O2233" s="82"/>
    </row>
    <row r="2234" spans="11:15" x14ac:dyDescent="0.25">
      <c r="K2234" s="82"/>
      <c r="L2234" s="83"/>
      <c r="M2234" s="83"/>
      <c r="N2234" s="82"/>
      <c r="O2234" s="82"/>
    </row>
    <row r="2235" spans="11:15" x14ac:dyDescent="0.25">
      <c r="K2235" s="82"/>
      <c r="L2235" s="83"/>
      <c r="M2235" s="83"/>
      <c r="N2235" s="82"/>
      <c r="O2235" s="82"/>
    </row>
    <row r="2236" spans="11:15" x14ac:dyDescent="0.25">
      <c r="K2236" s="82"/>
      <c r="L2236" s="83"/>
      <c r="M2236" s="83"/>
      <c r="N2236" s="82"/>
      <c r="O2236" s="82"/>
    </row>
    <row r="2237" spans="11:15" x14ac:dyDescent="0.25">
      <c r="K2237" s="82"/>
      <c r="L2237" s="83"/>
      <c r="M2237" s="83"/>
      <c r="N2237" s="82"/>
      <c r="O2237" s="82"/>
    </row>
    <row r="2238" spans="11:15" x14ac:dyDescent="0.25">
      <c r="K2238" s="82"/>
      <c r="L2238" s="83"/>
      <c r="M2238" s="83"/>
      <c r="N2238" s="82"/>
      <c r="O2238" s="82"/>
    </row>
    <row r="2239" spans="11:15" x14ac:dyDescent="0.25">
      <c r="K2239" s="82"/>
      <c r="L2239" s="83"/>
      <c r="M2239" s="83"/>
      <c r="N2239" s="82"/>
      <c r="O2239" s="82"/>
    </row>
    <row r="2240" spans="11:15" x14ac:dyDescent="0.25">
      <c r="K2240" s="82"/>
      <c r="L2240" s="83"/>
      <c r="M2240" s="83"/>
      <c r="N2240" s="82"/>
      <c r="O2240" s="82"/>
    </row>
    <row r="2241" spans="11:15" x14ac:dyDescent="0.25">
      <c r="K2241" s="82"/>
      <c r="L2241" s="83"/>
      <c r="M2241" s="83"/>
      <c r="N2241" s="82"/>
      <c r="O2241" s="82"/>
    </row>
    <row r="2242" spans="11:15" x14ac:dyDescent="0.25">
      <c r="K2242" s="82"/>
      <c r="L2242" s="83"/>
      <c r="M2242" s="83"/>
      <c r="N2242" s="82"/>
      <c r="O2242" s="82"/>
    </row>
    <row r="2243" spans="11:15" x14ac:dyDescent="0.25">
      <c r="K2243" s="82"/>
      <c r="L2243" s="83"/>
      <c r="M2243" s="83"/>
      <c r="N2243" s="82"/>
      <c r="O2243" s="82"/>
    </row>
    <row r="2244" spans="11:15" x14ac:dyDescent="0.25">
      <c r="K2244" s="82"/>
      <c r="L2244" s="83"/>
      <c r="M2244" s="83"/>
      <c r="N2244" s="82"/>
      <c r="O2244" s="82"/>
    </row>
    <row r="2245" spans="11:15" x14ac:dyDescent="0.25">
      <c r="K2245" s="82"/>
      <c r="L2245" s="83"/>
      <c r="M2245" s="83"/>
      <c r="N2245" s="82"/>
      <c r="O2245" s="82"/>
    </row>
    <row r="2246" spans="11:15" x14ac:dyDescent="0.25">
      <c r="K2246" s="82"/>
      <c r="L2246" s="83"/>
      <c r="M2246" s="83"/>
      <c r="N2246" s="82"/>
      <c r="O2246" s="82"/>
    </row>
    <row r="2247" spans="11:15" x14ac:dyDescent="0.25">
      <c r="K2247" s="82"/>
      <c r="L2247" s="83"/>
      <c r="M2247" s="83"/>
      <c r="N2247" s="82"/>
      <c r="O2247" s="82"/>
    </row>
    <row r="2248" spans="11:15" x14ac:dyDescent="0.25">
      <c r="K2248" s="82"/>
      <c r="L2248" s="83"/>
      <c r="M2248" s="83"/>
      <c r="N2248" s="82"/>
      <c r="O2248" s="82"/>
    </row>
    <row r="2249" spans="11:15" x14ac:dyDescent="0.25">
      <c r="K2249" s="82"/>
      <c r="L2249" s="83"/>
      <c r="M2249" s="83"/>
      <c r="N2249" s="82"/>
      <c r="O2249" s="82"/>
    </row>
    <row r="2250" spans="11:15" x14ac:dyDescent="0.25">
      <c r="K2250" s="82"/>
      <c r="L2250" s="83"/>
      <c r="M2250" s="83"/>
      <c r="N2250" s="82"/>
      <c r="O2250" s="82"/>
    </row>
    <row r="2251" spans="11:15" x14ac:dyDescent="0.25">
      <c r="K2251" s="82"/>
      <c r="L2251" s="83"/>
      <c r="M2251" s="83"/>
      <c r="N2251" s="82"/>
      <c r="O2251" s="82"/>
    </row>
    <row r="2252" spans="11:15" x14ac:dyDescent="0.25">
      <c r="K2252" s="82"/>
      <c r="L2252" s="83"/>
      <c r="M2252" s="83"/>
      <c r="N2252" s="82"/>
      <c r="O2252" s="82"/>
    </row>
    <row r="2253" spans="11:15" x14ac:dyDescent="0.25">
      <c r="K2253" s="82"/>
      <c r="L2253" s="83"/>
      <c r="M2253" s="83"/>
      <c r="N2253" s="82"/>
      <c r="O2253" s="82"/>
    </row>
    <row r="2254" spans="11:15" x14ac:dyDescent="0.25">
      <c r="K2254" s="82"/>
      <c r="L2254" s="83"/>
      <c r="M2254" s="83"/>
      <c r="N2254" s="82"/>
      <c r="O2254" s="82"/>
    </row>
    <row r="2255" spans="11:15" x14ac:dyDescent="0.25">
      <c r="K2255" s="82"/>
      <c r="L2255" s="83"/>
      <c r="M2255" s="83"/>
      <c r="N2255" s="82"/>
      <c r="O2255" s="82"/>
    </row>
    <row r="2256" spans="11:15" x14ac:dyDescent="0.25">
      <c r="K2256" s="82"/>
      <c r="L2256" s="83"/>
      <c r="M2256" s="83"/>
      <c r="N2256" s="82"/>
      <c r="O2256" s="82"/>
    </row>
    <row r="2257" spans="11:15" x14ac:dyDescent="0.25">
      <c r="K2257" s="82"/>
      <c r="L2257" s="83"/>
      <c r="M2257" s="83"/>
      <c r="N2257" s="82"/>
      <c r="O2257" s="82"/>
    </row>
    <row r="2258" spans="11:15" x14ac:dyDescent="0.25">
      <c r="K2258" s="82"/>
      <c r="L2258" s="83"/>
      <c r="M2258" s="83"/>
      <c r="N2258" s="82"/>
      <c r="O2258" s="82"/>
    </row>
    <row r="2259" spans="11:15" x14ac:dyDescent="0.25">
      <c r="K2259" s="82"/>
      <c r="L2259" s="83"/>
      <c r="M2259" s="83"/>
      <c r="N2259" s="82"/>
      <c r="O2259" s="82"/>
    </row>
    <row r="2260" spans="11:15" x14ac:dyDescent="0.25">
      <c r="K2260" s="82"/>
      <c r="L2260" s="83"/>
      <c r="M2260" s="83"/>
      <c r="N2260" s="82"/>
      <c r="O2260" s="82"/>
    </row>
    <row r="2261" spans="11:15" x14ac:dyDescent="0.25">
      <c r="K2261" s="82"/>
      <c r="L2261" s="83"/>
      <c r="M2261" s="83"/>
      <c r="N2261" s="82"/>
      <c r="O2261" s="82"/>
    </row>
    <row r="2262" spans="11:15" x14ac:dyDescent="0.25">
      <c r="K2262" s="82"/>
      <c r="L2262" s="83"/>
      <c r="M2262" s="83"/>
      <c r="N2262" s="82"/>
      <c r="O2262" s="82"/>
    </row>
    <row r="2263" spans="11:15" x14ac:dyDescent="0.25">
      <c r="K2263" s="82"/>
      <c r="L2263" s="83"/>
      <c r="M2263" s="83"/>
      <c r="N2263" s="82"/>
      <c r="O2263" s="82"/>
    </row>
    <row r="2264" spans="11:15" x14ac:dyDescent="0.25">
      <c r="K2264" s="82"/>
      <c r="L2264" s="83"/>
      <c r="M2264" s="83"/>
      <c r="N2264" s="82"/>
      <c r="O2264" s="82"/>
    </row>
    <row r="2265" spans="11:15" x14ac:dyDescent="0.25">
      <c r="K2265" s="82"/>
      <c r="L2265" s="83"/>
      <c r="M2265" s="83"/>
      <c r="N2265" s="82"/>
      <c r="O2265" s="82"/>
    </row>
    <row r="2266" spans="11:15" x14ac:dyDescent="0.25">
      <c r="K2266" s="82"/>
      <c r="L2266" s="83"/>
      <c r="M2266" s="83"/>
      <c r="N2266" s="82"/>
      <c r="O2266" s="82"/>
    </row>
    <row r="2267" spans="11:15" x14ac:dyDescent="0.25">
      <c r="K2267" s="82"/>
      <c r="L2267" s="83"/>
      <c r="M2267" s="83"/>
      <c r="N2267" s="82"/>
      <c r="O2267" s="82"/>
    </row>
    <row r="2268" spans="11:15" x14ac:dyDescent="0.25">
      <c r="K2268" s="82"/>
      <c r="L2268" s="83"/>
      <c r="M2268" s="83"/>
      <c r="N2268" s="82"/>
      <c r="O2268" s="82"/>
    </row>
    <row r="2269" spans="11:15" x14ac:dyDescent="0.25">
      <c r="K2269" s="82"/>
      <c r="L2269" s="83"/>
      <c r="M2269" s="83"/>
      <c r="N2269" s="82"/>
      <c r="O2269" s="82"/>
    </row>
    <row r="2270" spans="11:15" x14ac:dyDescent="0.25">
      <c r="K2270" s="82"/>
      <c r="L2270" s="83"/>
      <c r="M2270" s="83"/>
      <c r="N2270" s="82"/>
      <c r="O2270" s="82"/>
    </row>
    <row r="2271" spans="11:15" x14ac:dyDescent="0.25">
      <c r="K2271" s="82"/>
      <c r="L2271" s="83"/>
      <c r="M2271" s="83"/>
      <c r="N2271" s="82"/>
      <c r="O2271" s="82"/>
    </row>
    <row r="2272" spans="11:15" x14ac:dyDescent="0.25">
      <c r="K2272" s="82"/>
      <c r="L2272" s="83"/>
      <c r="M2272" s="83"/>
      <c r="N2272" s="82"/>
      <c r="O2272" s="82"/>
    </row>
    <row r="2273" spans="11:15" x14ac:dyDescent="0.25">
      <c r="K2273" s="82"/>
      <c r="L2273" s="83"/>
      <c r="M2273" s="83"/>
      <c r="N2273" s="82"/>
      <c r="O2273" s="82"/>
    </row>
    <row r="2274" spans="11:15" x14ac:dyDescent="0.25">
      <c r="K2274" s="82"/>
      <c r="L2274" s="83"/>
      <c r="M2274" s="83"/>
      <c r="N2274" s="82"/>
      <c r="O2274" s="82"/>
    </row>
    <row r="2275" spans="11:15" x14ac:dyDescent="0.25">
      <c r="K2275" s="82"/>
      <c r="L2275" s="83"/>
      <c r="M2275" s="83"/>
      <c r="N2275" s="82"/>
      <c r="O2275" s="82"/>
    </row>
    <row r="2276" spans="11:15" x14ac:dyDescent="0.25">
      <c r="K2276" s="82"/>
      <c r="L2276" s="83"/>
      <c r="M2276" s="83"/>
      <c r="N2276" s="82"/>
      <c r="O2276" s="82"/>
    </row>
    <row r="2277" spans="11:15" x14ac:dyDescent="0.25">
      <c r="K2277" s="82"/>
      <c r="L2277" s="83"/>
      <c r="M2277" s="83"/>
      <c r="N2277" s="82"/>
      <c r="O2277" s="82"/>
    </row>
    <row r="2278" spans="11:15" x14ac:dyDescent="0.25">
      <c r="K2278" s="82"/>
      <c r="L2278" s="83"/>
      <c r="M2278" s="83"/>
      <c r="N2278" s="82"/>
      <c r="O2278" s="82"/>
    </row>
    <row r="2279" spans="11:15" x14ac:dyDescent="0.25">
      <c r="K2279" s="82"/>
      <c r="L2279" s="83"/>
      <c r="M2279" s="83"/>
      <c r="N2279" s="82"/>
      <c r="O2279" s="82"/>
    </row>
    <row r="2280" spans="11:15" x14ac:dyDescent="0.25">
      <c r="K2280" s="82"/>
      <c r="L2280" s="83"/>
      <c r="M2280" s="83"/>
      <c r="N2280" s="82"/>
      <c r="O2280" s="82"/>
    </row>
    <row r="2281" spans="11:15" x14ac:dyDescent="0.25">
      <c r="K2281" s="82"/>
      <c r="L2281" s="83"/>
      <c r="M2281" s="83"/>
      <c r="N2281" s="82"/>
      <c r="O2281" s="82"/>
    </row>
    <row r="2282" spans="11:15" x14ac:dyDescent="0.25">
      <c r="K2282" s="82"/>
      <c r="L2282" s="83"/>
      <c r="M2282" s="83"/>
      <c r="N2282" s="82"/>
      <c r="O2282" s="82"/>
    </row>
    <row r="2283" spans="11:15" x14ac:dyDescent="0.25">
      <c r="K2283" s="82"/>
      <c r="L2283" s="83"/>
      <c r="M2283" s="83"/>
      <c r="N2283" s="82"/>
      <c r="O2283" s="82"/>
    </row>
    <row r="2284" spans="11:15" x14ac:dyDescent="0.25">
      <c r="K2284" s="82"/>
      <c r="L2284" s="83"/>
      <c r="M2284" s="83"/>
      <c r="N2284" s="82"/>
      <c r="O2284" s="82"/>
    </row>
    <row r="2285" spans="11:15" x14ac:dyDescent="0.25">
      <c r="K2285" s="82"/>
      <c r="L2285" s="83"/>
      <c r="M2285" s="83"/>
      <c r="N2285" s="82"/>
      <c r="O2285" s="82"/>
    </row>
    <row r="2286" spans="11:15" x14ac:dyDescent="0.25">
      <c r="K2286" s="82"/>
      <c r="L2286" s="83"/>
      <c r="M2286" s="83"/>
      <c r="N2286" s="82"/>
      <c r="O2286" s="82"/>
    </row>
    <row r="2287" spans="11:15" x14ac:dyDescent="0.25">
      <c r="K2287" s="82"/>
      <c r="L2287" s="83"/>
      <c r="M2287" s="83"/>
      <c r="N2287" s="82"/>
      <c r="O2287" s="82"/>
    </row>
    <row r="2288" spans="11:15" x14ac:dyDescent="0.25">
      <c r="K2288" s="82"/>
      <c r="L2288" s="83"/>
      <c r="M2288" s="83"/>
      <c r="N2288" s="82"/>
      <c r="O2288" s="82"/>
    </row>
    <row r="2289" spans="11:15" x14ac:dyDescent="0.25">
      <c r="K2289" s="82"/>
      <c r="L2289" s="83"/>
      <c r="M2289" s="83"/>
      <c r="N2289" s="82"/>
      <c r="O2289" s="82"/>
    </row>
    <row r="2290" spans="11:15" x14ac:dyDescent="0.25">
      <c r="K2290" s="82"/>
      <c r="L2290" s="83"/>
      <c r="M2290" s="83"/>
      <c r="N2290" s="82"/>
      <c r="O2290" s="82"/>
    </row>
    <row r="2291" spans="11:15" x14ac:dyDescent="0.25">
      <c r="K2291" s="82"/>
      <c r="L2291" s="83"/>
      <c r="M2291" s="83"/>
      <c r="N2291" s="82"/>
      <c r="O2291" s="82"/>
    </row>
    <row r="2292" spans="11:15" x14ac:dyDescent="0.25">
      <c r="K2292" s="82"/>
      <c r="L2292" s="83"/>
      <c r="M2292" s="83"/>
      <c r="N2292" s="82"/>
      <c r="O2292" s="82"/>
    </row>
    <row r="2293" spans="11:15" x14ac:dyDescent="0.25">
      <c r="K2293" s="82"/>
      <c r="L2293" s="83"/>
      <c r="M2293" s="83"/>
      <c r="N2293" s="82"/>
      <c r="O2293" s="82"/>
    </row>
    <row r="2294" spans="11:15" x14ac:dyDescent="0.25">
      <c r="K2294" s="82"/>
      <c r="L2294" s="83"/>
      <c r="M2294" s="83"/>
      <c r="N2294" s="82"/>
      <c r="O2294" s="82"/>
    </row>
    <row r="2295" spans="11:15" x14ac:dyDescent="0.25">
      <c r="K2295" s="82"/>
      <c r="L2295" s="83"/>
      <c r="M2295" s="83"/>
      <c r="N2295" s="82"/>
      <c r="O2295" s="82"/>
    </row>
    <row r="2296" spans="11:15" x14ac:dyDescent="0.25">
      <c r="K2296" s="82"/>
      <c r="L2296" s="83"/>
      <c r="M2296" s="83"/>
      <c r="N2296" s="82"/>
      <c r="O2296" s="82"/>
    </row>
    <row r="2297" spans="11:15" x14ac:dyDescent="0.25">
      <c r="K2297" s="82"/>
      <c r="L2297" s="83"/>
      <c r="M2297" s="83"/>
      <c r="N2297" s="82"/>
      <c r="O2297" s="82"/>
    </row>
    <row r="2298" spans="11:15" x14ac:dyDescent="0.25">
      <c r="K2298" s="82"/>
      <c r="L2298" s="83"/>
      <c r="M2298" s="83"/>
      <c r="N2298" s="82"/>
      <c r="O2298" s="82"/>
    </row>
    <row r="2299" spans="11:15" x14ac:dyDescent="0.25">
      <c r="K2299" s="82"/>
      <c r="L2299" s="83"/>
      <c r="M2299" s="83"/>
      <c r="N2299" s="82"/>
      <c r="O2299" s="82"/>
    </row>
    <row r="2300" spans="11:15" x14ac:dyDescent="0.25">
      <c r="K2300" s="82"/>
      <c r="L2300" s="83"/>
      <c r="M2300" s="83"/>
      <c r="N2300" s="82"/>
      <c r="O2300" s="82"/>
    </row>
    <row r="2301" spans="11:15" x14ac:dyDescent="0.25">
      <c r="K2301" s="82"/>
      <c r="L2301" s="83"/>
      <c r="M2301" s="83"/>
      <c r="N2301" s="82"/>
      <c r="O2301" s="82"/>
    </row>
    <row r="2302" spans="11:15" x14ac:dyDescent="0.25">
      <c r="K2302" s="82"/>
      <c r="L2302" s="83"/>
      <c r="M2302" s="83"/>
      <c r="N2302" s="82"/>
      <c r="O2302" s="82"/>
    </row>
    <row r="2303" spans="11:15" x14ac:dyDescent="0.25">
      <c r="K2303" s="82"/>
      <c r="L2303" s="83"/>
      <c r="M2303" s="83"/>
      <c r="N2303" s="82"/>
      <c r="O2303" s="82"/>
    </row>
    <row r="2304" spans="11:15" x14ac:dyDescent="0.25">
      <c r="K2304" s="82"/>
      <c r="L2304" s="83"/>
      <c r="M2304" s="83"/>
      <c r="N2304" s="82"/>
      <c r="O2304" s="82"/>
    </row>
    <row r="2305" spans="11:15" x14ac:dyDescent="0.25">
      <c r="K2305" s="82"/>
      <c r="L2305" s="83"/>
      <c r="M2305" s="83"/>
      <c r="N2305" s="82"/>
      <c r="O2305" s="82"/>
    </row>
    <row r="2306" spans="11:15" x14ac:dyDescent="0.25">
      <c r="K2306" s="82"/>
      <c r="L2306" s="83"/>
      <c r="M2306" s="83"/>
      <c r="N2306" s="82"/>
      <c r="O2306" s="82"/>
    </row>
    <row r="2307" spans="11:15" x14ac:dyDescent="0.25">
      <c r="K2307" s="82"/>
      <c r="L2307" s="83"/>
      <c r="M2307" s="83"/>
      <c r="N2307" s="82"/>
      <c r="O2307" s="82"/>
    </row>
    <row r="2308" spans="11:15" x14ac:dyDescent="0.25">
      <c r="K2308" s="82"/>
      <c r="L2308" s="83"/>
      <c r="M2308" s="83"/>
      <c r="N2308" s="82"/>
      <c r="O2308" s="82"/>
    </row>
    <row r="2309" spans="11:15" x14ac:dyDescent="0.25">
      <c r="K2309" s="82"/>
      <c r="L2309" s="83"/>
      <c r="M2309" s="83"/>
      <c r="N2309" s="82"/>
      <c r="O2309" s="82"/>
    </row>
    <row r="2310" spans="11:15" x14ac:dyDescent="0.25">
      <c r="K2310" s="82"/>
      <c r="L2310" s="83"/>
      <c r="M2310" s="83"/>
      <c r="N2310" s="82"/>
      <c r="O2310" s="82"/>
    </row>
    <row r="2311" spans="11:15" x14ac:dyDescent="0.25">
      <c r="K2311" s="82"/>
      <c r="L2311" s="83"/>
      <c r="M2311" s="83"/>
      <c r="N2311" s="82"/>
      <c r="O2311" s="82"/>
    </row>
    <row r="2312" spans="11:15" x14ac:dyDescent="0.25">
      <c r="K2312" s="82"/>
      <c r="L2312" s="83"/>
      <c r="M2312" s="83"/>
      <c r="N2312" s="82"/>
      <c r="O2312" s="82"/>
    </row>
    <row r="2313" spans="11:15" x14ac:dyDescent="0.25">
      <c r="K2313" s="82"/>
      <c r="L2313" s="83"/>
      <c r="M2313" s="83"/>
      <c r="N2313" s="82"/>
      <c r="O2313" s="82"/>
    </row>
    <row r="2314" spans="11:15" x14ac:dyDescent="0.25">
      <c r="K2314" s="82"/>
      <c r="L2314" s="83"/>
      <c r="M2314" s="83"/>
      <c r="N2314" s="82"/>
      <c r="O2314" s="82"/>
    </row>
    <row r="2315" spans="11:15" x14ac:dyDescent="0.25">
      <c r="K2315" s="82"/>
      <c r="L2315" s="83"/>
      <c r="M2315" s="83"/>
      <c r="N2315" s="82"/>
      <c r="O2315" s="82"/>
    </row>
    <row r="2316" spans="11:15" x14ac:dyDescent="0.25">
      <c r="K2316" s="82"/>
      <c r="L2316" s="83"/>
      <c r="M2316" s="83"/>
      <c r="N2316" s="82"/>
      <c r="O2316" s="82"/>
    </row>
    <row r="2317" spans="11:15" x14ac:dyDescent="0.25">
      <c r="K2317" s="82"/>
      <c r="L2317" s="83"/>
      <c r="M2317" s="83"/>
      <c r="N2317" s="82"/>
      <c r="O2317" s="82"/>
    </row>
    <row r="2318" spans="11:15" x14ac:dyDescent="0.25">
      <c r="K2318" s="82"/>
      <c r="L2318" s="83"/>
      <c r="M2318" s="83"/>
      <c r="N2318" s="82"/>
      <c r="O2318" s="82"/>
    </row>
    <row r="2319" spans="11:15" x14ac:dyDescent="0.25">
      <c r="K2319" s="82"/>
      <c r="L2319" s="83"/>
      <c r="M2319" s="83"/>
      <c r="N2319" s="82"/>
      <c r="O2319" s="82"/>
    </row>
    <row r="2320" spans="11:15" x14ac:dyDescent="0.25">
      <c r="K2320" s="82"/>
      <c r="L2320" s="83"/>
      <c r="M2320" s="83"/>
      <c r="N2320" s="82"/>
      <c r="O2320" s="82"/>
    </row>
    <row r="2321" spans="11:15" x14ac:dyDescent="0.25">
      <c r="K2321" s="82"/>
      <c r="L2321" s="83"/>
      <c r="M2321" s="83"/>
      <c r="N2321" s="82"/>
      <c r="O2321" s="82"/>
    </row>
    <row r="2322" spans="11:15" x14ac:dyDescent="0.25">
      <c r="K2322" s="82"/>
      <c r="L2322" s="83"/>
      <c r="M2322" s="83"/>
      <c r="N2322" s="82"/>
      <c r="O2322" s="82"/>
    </row>
    <row r="2323" spans="11:15" x14ac:dyDescent="0.25">
      <c r="K2323" s="82"/>
      <c r="L2323" s="83"/>
      <c r="M2323" s="83"/>
      <c r="N2323" s="82"/>
      <c r="O2323" s="82"/>
    </row>
    <row r="2324" spans="11:15" x14ac:dyDescent="0.25">
      <c r="K2324" s="82"/>
      <c r="L2324" s="83"/>
      <c r="M2324" s="83"/>
      <c r="N2324" s="82"/>
      <c r="O2324" s="82"/>
    </row>
    <row r="2325" spans="11:15" x14ac:dyDescent="0.25">
      <c r="K2325" s="82"/>
      <c r="L2325" s="83"/>
      <c r="M2325" s="83"/>
      <c r="N2325" s="82"/>
      <c r="O2325" s="82"/>
    </row>
    <row r="2326" spans="11:15" x14ac:dyDescent="0.25">
      <c r="K2326" s="82"/>
      <c r="L2326" s="83"/>
      <c r="M2326" s="83"/>
      <c r="N2326" s="82"/>
      <c r="O2326" s="82"/>
    </row>
    <row r="2327" spans="11:15" x14ac:dyDescent="0.25">
      <c r="K2327" s="82"/>
      <c r="L2327" s="83"/>
      <c r="M2327" s="83"/>
      <c r="N2327" s="82"/>
      <c r="O2327" s="82"/>
    </row>
    <row r="2328" spans="11:15" x14ac:dyDescent="0.25">
      <c r="K2328" s="82"/>
      <c r="L2328" s="83"/>
      <c r="M2328" s="83"/>
      <c r="N2328" s="82"/>
      <c r="O2328" s="82"/>
    </row>
    <row r="2329" spans="11:15" x14ac:dyDescent="0.25">
      <c r="K2329" s="82"/>
      <c r="L2329" s="83"/>
      <c r="M2329" s="83"/>
      <c r="N2329" s="82"/>
      <c r="O2329" s="82"/>
    </row>
    <row r="2330" spans="11:15" x14ac:dyDescent="0.25">
      <c r="K2330" s="82"/>
      <c r="L2330" s="83"/>
      <c r="M2330" s="83"/>
      <c r="N2330" s="82"/>
      <c r="O2330" s="82"/>
    </row>
    <row r="2331" spans="11:15" x14ac:dyDescent="0.25">
      <c r="K2331" s="82"/>
      <c r="L2331" s="83"/>
      <c r="M2331" s="83"/>
      <c r="N2331" s="82"/>
      <c r="O2331" s="82"/>
    </row>
    <row r="2332" spans="11:15" x14ac:dyDescent="0.25">
      <c r="K2332" s="82"/>
      <c r="L2332" s="83"/>
      <c r="M2332" s="83"/>
      <c r="N2332" s="82"/>
      <c r="O2332" s="82"/>
    </row>
    <row r="2333" spans="11:15" x14ac:dyDescent="0.25">
      <c r="K2333" s="82"/>
      <c r="L2333" s="83"/>
      <c r="M2333" s="83"/>
      <c r="N2333" s="82"/>
      <c r="O2333" s="82"/>
    </row>
    <row r="2334" spans="11:15" x14ac:dyDescent="0.25">
      <c r="K2334" s="82"/>
      <c r="L2334" s="83"/>
      <c r="M2334" s="83"/>
      <c r="N2334" s="82"/>
      <c r="O2334" s="82"/>
    </row>
    <row r="2335" spans="11:15" x14ac:dyDescent="0.25">
      <c r="K2335" s="82"/>
      <c r="L2335" s="83"/>
      <c r="M2335" s="83"/>
      <c r="N2335" s="82"/>
      <c r="O2335" s="82"/>
    </row>
    <row r="2336" spans="11:15" x14ac:dyDescent="0.25">
      <c r="K2336" s="82"/>
      <c r="L2336" s="83"/>
      <c r="M2336" s="83"/>
      <c r="N2336" s="82"/>
      <c r="O2336" s="82"/>
    </row>
    <row r="2337" spans="11:15" x14ac:dyDescent="0.25">
      <c r="K2337" s="82"/>
      <c r="L2337" s="83"/>
      <c r="M2337" s="83"/>
      <c r="N2337" s="82"/>
      <c r="O2337" s="82"/>
    </row>
    <row r="2338" spans="11:15" x14ac:dyDescent="0.25">
      <c r="K2338" s="82"/>
      <c r="L2338" s="83"/>
      <c r="M2338" s="83"/>
      <c r="N2338" s="82"/>
      <c r="O2338" s="82"/>
    </row>
    <row r="2339" spans="11:15" x14ac:dyDescent="0.25">
      <c r="K2339" s="82"/>
      <c r="L2339" s="83"/>
      <c r="M2339" s="83"/>
      <c r="N2339" s="82"/>
      <c r="O2339" s="82"/>
    </row>
    <row r="2340" spans="11:15" x14ac:dyDescent="0.25">
      <c r="K2340" s="82"/>
      <c r="L2340" s="83"/>
      <c r="M2340" s="83"/>
      <c r="N2340" s="82"/>
      <c r="O2340" s="82"/>
    </row>
    <row r="2341" spans="11:15" x14ac:dyDescent="0.25">
      <c r="K2341" s="82"/>
      <c r="L2341" s="83"/>
      <c r="M2341" s="83"/>
      <c r="N2341" s="82"/>
      <c r="O2341" s="82"/>
    </row>
    <row r="2342" spans="11:15" x14ac:dyDescent="0.25">
      <c r="K2342" s="82"/>
      <c r="L2342" s="83"/>
      <c r="M2342" s="83"/>
      <c r="N2342" s="82"/>
      <c r="O2342" s="82"/>
    </row>
    <row r="2343" spans="11:15" x14ac:dyDescent="0.25">
      <c r="K2343" s="82"/>
      <c r="L2343" s="83"/>
      <c r="M2343" s="83"/>
      <c r="N2343" s="82"/>
      <c r="O2343" s="82"/>
    </row>
    <row r="2344" spans="11:15" x14ac:dyDescent="0.25">
      <c r="K2344" s="82"/>
      <c r="L2344" s="83"/>
      <c r="M2344" s="83"/>
      <c r="N2344" s="82"/>
      <c r="O2344" s="82"/>
    </row>
    <row r="2345" spans="11:15" x14ac:dyDescent="0.25">
      <c r="K2345" s="82"/>
      <c r="L2345" s="83"/>
      <c r="M2345" s="83"/>
      <c r="N2345" s="82"/>
      <c r="O2345" s="82"/>
    </row>
    <row r="2346" spans="11:15" x14ac:dyDescent="0.25">
      <c r="K2346" s="82"/>
      <c r="L2346" s="83"/>
      <c r="M2346" s="83"/>
      <c r="N2346" s="82"/>
      <c r="O2346" s="82"/>
    </row>
    <row r="2347" spans="11:15" x14ac:dyDescent="0.25">
      <c r="K2347" s="82"/>
      <c r="L2347" s="83"/>
      <c r="M2347" s="83"/>
      <c r="N2347" s="82"/>
      <c r="O2347" s="82"/>
    </row>
    <row r="2348" spans="11:15" x14ac:dyDescent="0.25">
      <c r="K2348" s="82"/>
      <c r="L2348" s="83"/>
      <c r="M2348" s="83"/>
      <c r="N2348" s="82"/>
      <c r="O2348" s="82"/>
    </row>
    <row r="2349" spans="11:15" x14ac:dyDescent="0.25">
      <c r="K2349" s="82"/>
      <c r="L2349" s="83"/>
      <c r="M2349" s="83"/>
      <c r="N2349" s="82"/>
      <c r="O2349" s="82"/>
    </row>
    <row r="2350" spans="11:15" x14ac:dyDescent="0.25">
      <c r="K2350" s="82"/>
      <c r="L2350" s="83"/>
      <c r="M2350" s="83"/>
      <c r="N2350" s="82"/>
      <c r="O2350" s="82"/>
    </row>
    <row r="2351" spans="11:15" x14ac:dyDescent="0.25">
      <c r="K2351" s="82"/>
      <c r="L2351" s="83"/>
      <c r="M2351" s="83"/>
      <c r="N2351" s="82"/>
      <c r="O2351" s="82"/>
    </row>
    <row r="2352" spans="11:15" x14ac:dyDescent="0.25">
      <c r="K2352" s="82"/>
      <c r="L2352" s="83"/>
      <c r="M2352" s="83"/>
      <c r="N2352" s="82"/>
      <c r="O2352" s="82"/>
    </row>
    <row r="2353" spans="11:15" x14ac:dyDescent="0.25">
      <c r="K2353" s="82"/>
      <c r="L2353" s="83"/>
      <c r="M2353" s="83"/>
      <c r="N2353" s="82"/>
      <c r="O2353" s="82"/>
    </row>
    <row r="2354" spans="11:15" x14ac:dyDescent="0.25">
      <c r="K2354" s="82"/>
      <c r="L2354" s="83"/>
      <c r="M2354" s="83"/>
      <c r="N2354" s="82"/>
      <c r="O2354" s="82"/>
    </row>
    <row r="2355" spans="11:15" x14ac:dyDescent="0.25">
      <c r="K2355" s="82"/>
      <c r="L2355" s="83"/>
      <c r="M2355" s="83"/>
      <c r="N2355" s="82"/>
      <c r="O2355" s="82"/>
    </row>
    <row r="2356" spans="11:15" x14ac:dyDescent="0.25">
      <c r="K2356" s="82"/>
      <c r="L2356" s="83"/>
      <c r="M2356" s="83"/>
      <c r="N2356" s="82"/>
      <c r="O2356" s="82"/>
    </row>
    <row r="2357" spans="11:15" x14ac:dyDescent="0.25">
      <c r="K2357" s="82"/>
      <c r="L2357" s="83"/>
      <c r="M2357" s="83"/>
      <c r="N2357" s="82"/>
      <c r="O2357" s="82"/>
    </row>
    <row r="2358" spans="11:15" x14ac:dyDescent="0.25">
      <c r="K2358" s="82"/>
      <c r="L2358" s="83"/>
      <c r="M2358" s="83"/>
      <c r="N2358" s="82"/>
      <c r="O2358" s="82"/>
    </row>
    <row r="2359" spans="11:15" x14ac:dyDescent="0.25">
      <c r="K2359" s="82"/>
      <c r="L2359" s="83"/>
      <c r="M2359" s="83"/>
      <c r="N2359" s="82"/>
      <c r="O2359" s="82"/>
    </row>
    <row r="2360" spans="11:15" x14ac:dyDescent="0.25">
      <c r="K2360" s="82"/>
      <c r="L2360" s="83"/>
      <c r="M2360" s="83"/>
      <c r="N2360" s="82"/>
      <c r="O2360" s="82"/>
    </row>
    <row r="2361" spans="11:15" x14ac:dyDescent="0.25">
      <c r="K2361" s="82"/>
      <c r="L2361" s="83"/>
      <c r="M2361" s="83"/>
      <c r="N2361" s="82"/>
      <c r="O2361" s="82"/>
    </row>
    <row r="2362" spans="11:15" x14ac:dyDescent="0.25">
      <c r="K2362" s="82"/>
      <c r="L2362" s="83"/>
      <c r="M2362" s="83"/>
      <c r="N2362" s="82"/>
      <c r="O2362" s="82"/>
    </row>
    <row r="2363" spans="11:15" x14ac:dyDescent="0.25">
      <c r="K2363" s="82"/>
      <c r="L2363" s="83"/>
      <c r="M2363" s="83"/>
      <c r="N2363" s="82"/>
      <c r="O2363" s="82"/>
    </row>
    <row r="2364" spans="11:15" x14ac:dyDescent="0.25">
      <c r="K2364" s="82"/>
      <c r="L2364" s="83"/>
      <c r="M2364" s="83"/>
      <c r="N2364" s="82"/>
      <c r="O2364" s="82"/>
    </row>
    <row r="2365" spans="11:15" x14ac:dyDescent="0.25">
      <c r="K2365" s="82"/>
      <c r="L2365" s="83"/>
      <c r="M2365" s="83"/>
      <c r="N2365" s="82"/>
      <c r="O2365" s="82"/>
    </row>
    <row r="2366" spans="11:15" x14ac:dyDescent="0.25">
      <c r="K2366" s="82"/>
      <c r="L2366" s="83"/>
      <c r="M2366" s="83"/>
      <c r="N2366" s="82"/>
      <c r="O2366" s="82"/>
    </row>
    <row r="2367" spans="11:15" x14ac:dyDescent="0.25">
      <c r="K2367" s="82"/>
      <c r="L2367" s="83"/>
      <c r="M2367" s="83"/>
      <c r="N2367" s="82"/>
      <c r="O2367" s="82"/>
    </row>
    <row r="2368" spans="11:15" x14ac:dyDescent="0.25">
      <c r="K2368" s="82"/>
      <c r="L2368" s="83"/>
      <c r="M2368" s="83"/>
      <c r="N2368" s="82"/>
      <c r="O2368" s="82"/>
    </row>
  </sheetData>
  <conditionalFormatting sqref="G6:G155">
    <cfRule type="expression" dxfId="58" priority="13">
      <formula>$G$4=0</formula>
    </cfRule>
  </conditionalFormatting>
  <conditionalFormatting sqref="G5:G155">
    <cfRule type="cellIs" dxfId="57" priority="7" operator="equal">
      <formula>"IDLE"</formula>
    </cfRule>
    <cfRule type="cellIs" dxfId="56" priority="8" operator="equal">
      <formula>"""IDLE"""</formula>
    </cfRule>
    <cfRule type="cellIs" dxfId="55" priority="10" operator="equal">
      <formula>"""IDLE"""</formula>
    </cfRule>
    <cfRule type="cellIs" dxfId="54" priority="11" operator="equal">
      <formula>0</formula>
    </cfRule>
    <cfRule type="cellIs" dxfId="53" priority="12" operator="equal">
      <formula>0</formula>
    </cfRule>
  </conditionalFormatting>
  <conditionalFormatting sqref="H5:H155">
    <cfRule type="cellIs" dxfId="52" priority="6" operator="equal">
      <formula>"IDLE"</formula>
    </cfRule>
    <cfRule type="cellIs" dxfId="51" priority="9" operator="equal">
      <formula>"""IDLE"""</formula>
    </cfRule>
  </conditionalFormatting>
  <conditionalFormatting sqref="G5">
    <cfRule type="cellIs" dxfId="50" priority="5" operator="equal">
      <formula>0</formula>
    </cfRule>
  </conditionalFormatting>
  <conditionalFormatting sqref="L5:L155">
    <cfRule type="cellIs" dxfId="49" priority="4" operator="greaterThan">
      <formula>0</formula>
    </cfRule>
  </conditionalFormatting>
  <conditionalFormatting sqref="L6:L155">
    <cfRule type="cellIs" dxfId="48" priority="3" operator="greaterThan">
      <formula>0</formula>
    </cfRule>
  </conditionalFormatting>
  <conditionalFormatting sqref="M6:M155">
    <cfRule type="cellIs" dxfId="47" priority="2" operator="greaterThan">
      <formula>0</formula>
    </cfRule>
  </conditionalFormatting>
  <conditionalFormatting sqref="C155">
    <cfRule type="cellIs" dxfId="46" priority="1" operator="equal">
      <formula>$C$6:$C$155&gt;0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N204"/>
  <sheetViews>
    <sheetView topLeftCell="A2" zoomScale="80" zoomScaleNormal="80" workbookViewId="0">
      <selection activeCell="L9" sqref="L9"/>
    </sheetView>
  </sheetViews>
  <sheetFormatPr defaultRowHeight="14.25" x14ac:dyDescent="0.2"/>
  <cols>
    <col min="1" max="1" width="9" style="4" customWidth="1"/>
    <col min="2" max="2" width="10.875" style="1" customWidth="1"/>
    <col min="3" max="3" width="14.75" style="1" customWidth="1"/>
    <col min="4" max="4" width="12.125" style="1" customWidth="1"/>
    <col min="5" max="5" width="14.375" style="1" customWidth="1"/>
    <col min="6" max="6" width="12.625" style="1" customWidth="1"/>
  </cols>
  <sheetData>
    <row r="1" spans="1:7" ht="15" hidden="1" x14ac:dyDescent="0.25">
      <c r="A1" s="79" t="s">
        <v>10</v>
      </c>
      <c r="B1" s="79" t="s">
        <v>11</v>
      </c>
      <c r="C1" s="80" t="s">
        <v>12</v>
      </c>
      <c r="D1" s="79" t="s">
        <v>13</v>
      </c>
      <c r="E1" s="79" t="s">
        <v>14</v>
      </c>
      <c r="F1" s="79" t="s">
        <v>15</v>
      </c>
      <c r="G1" s="62"/>
    </row>
    <row r="2" spans="1:7" ht="43.5" customHeight="1" x14ac:dyDescent="0.2">
      <c r="A2" s="85"/>
      <c r="B2" s="86" t="s">
        <v>199</v>
      </c>
      <c r="C2" s="87"/>
      <c r="D2" s="88"/>
      <c r="E2" s="88"/>
      <c r="F2" s="85"/>
      <c r="G2" s="62"/>
    </row>
    <row r="3" spans="1:7" ht="15.75" x14ac:dyDescent="0.2">
      <c r="A3" s="89" t="s">
        <v>173</v>
      </c>
      <c r="B3" s="85"/>
      <c r="C3" s="104" t="s">
        <v>205</v>
      </c>
      <c r="D3" s="85"/>
      <c r="E3" s="85"/>
      <c r="F3" s="85"/>
      <c r="G3" s="62"/>
    </row>
    <row r="4" spans="1:7" s="57" customFormat="1" ht="25.5" x14ac:dyDescent="0.25">
      <c r="A4" s="170" t="s">
        <v>75</v>
      </c>
      <c r="B4" s="171" t="s">
        <v>200</v>
      </c>
      <c r="C4" s="171" t="s">
        <v>201</v>
      </c>
      <c r="D4" s="171" t="s">
        <v>202</v>
      </c>
      <c r="E4" s="171" t="s">
        <v>203</v>
      </c>
      <c r="F4" s="171" t="s">
        <v>204</v>
      </c>
      <c r="G4" s="81"/>
    </row>
    <row r="5" spans="1:7" x14ac:dyDescent="0.2">
      <c r="A5" s="168">
        <v>1</v>
      </c>
      <c r="B5" s="164">
        <v>0</v>
      </c>
      <c r="C5" s="165">
        <v>0</v>
      </c>
      <c r="D5" s="164">
        <v>2.4166666666665915</v>
      </c>
      <c r="E5" s="164">
        <v>2.4166666666665915</v>
      </c>
      <c r="F5" s="164">
        <v>0</v>
      </c>
    </row>
    <row r="6" spans="1:7" x14ac:dyDescent="0.2">
      <c r="A6" s="168">
        <v>2</v>
      </c>
      <c r="B6" s="164">
        <v>0.38333333333328667</v>
      </c>
      <c r="C6" s="165">
        <v>2.0333333333333048</v>
      </c>
      <c r="D6" s="164">
        <v>0.28333333333335098</v>
      </c>
      <c r="E6" s="164">
        <v>2.4000000000000554</v>
      </c>
      <c r="F6" s="164">
        <v>8.3333333333399651E-2</v>
      </c>
    </row>
    <row r="7" spans="1:7" x14ac:dyDescent="0.2">
      <c r="A7" s="168">
        <v>3</v>
      </c>
      <c r="B7" s="164">
        <v>2.6166666666667027</v>
      </c>
      <c r="C7" s="165">
        <v>0</v>
      </c>
      <c r="D7" s="164">
        <v>1.2499999999999556</v>
      </c>
      <c r="E7" s="164">
        <v>1.9999999999999929</v>
      </c>
      <c r="F7" s="164">
        <v>0.96666666666668455</v>
      </c>
    </row>
    <row r="8" spans="1:7" x14ac:dyDescent="0.2">
      <c r="A8" s="168">
        <v>4</v>
      </c>
      <c r="B8" s="164">
        <v>3.4166666666666679</v>
      </c>
      <c r="C8" s="165">
        <v>0</v>
      </c>
      <c r="D8" s="164">
        <v>1.666666666666714</v>
      </c>
      <c r="E8" s="164">
        <v>2.250000000000032</v>
      </c>
      <c r="F8" s="164">
        <v>1.9999999999999929</v>
      </c>
    </row>
    <row r="9" spans="1:7" x14ac:dyDescent="0.2">
      <c r="A9" s="168">
        <v>5</v>
      </c>
      <c r="B9" s="164">
        <v>0.15000000000002345</v>
      </c>
      <c r="C9" s="165">
        <v>2.1000000000000085</v>
      </c>
      <c r="D9" s="164">
        <v>0.60000000000001386</v>
      </c>
      <c r="E9" s="164">
        <v>2.7666666666666462</v>
      </c>
      <c r="F9" s="164">
        <v>6.6666666666623797E-2</v>
      </c>
    </row>
    <row r="10" spans="1:7" x14ac:dyDescent="0.2">
      <c r="A10" s="168">
        <f t="shared" ref="A10:A73" si="0">A9+1</f>
        <v>6</v>
      </c>
      <c r="B10" s="164">
        <v>1.5499999999999226</v>
      </c>
      <c r="C10" s="165">
        <v>1.2166666666667236</v>
      </c>
      <c r="D10" s="164">
        <v>0.40000000000006253</v>
      </c>
      <c r="E10" s="164">
        <v>1.666666666666714</v>
      </c>
      <c r="F10" s="164">
        <v>4.999999999992788E-2</v>
      </c>
    </row>
    <row r="11" spans="1:7" x14ac:dyDescent="0.2">
      <c r="A11" s="168">
        <f t="shared" si="0"/>
        <v>7</v>
      </c>
      <c r="B11" s="164">
        <v>3.933333333333362</v>
      </c>
      <c r="C11" s="165">
        <v>0</v>
      </c>
      <c r="D11" s="164">
        <v>1.8833333333333613</v>
      </c>
      <c r="E11" s="164">
        <v>1.9499999999999851</v>
      </c>
      <c r="F11" s="164">
        <v>2.3333333333332718</v>
      </c>
    </row>
    <row r="12" spans="1:7" x14ac:dyDescent="0.2">
      <c r="A12" s="168">
        <f t="shared" si="0"/>
        <v>8</v>
      </c>
      <c r="B12" s="164">
        <v>0.94999999999998863</v>
      </c>
      <c r="C12" s="165">
        <v>0.99999999999999645</v>
      </c>
      <c r="D12" s="164">
        <v>1.699999999999946</v>
      </c>
      <c r="E12" s="164">
        <v>2.2000000000000242</v>
      </c>
      <c r="F12" s="164">
        <v>0</v>
      </c>
    </row>
    <row r="13" spans="1:7" x14ac:dyDescent="0.2">
      <c r="A13" s="168">
        <f t="shared" si="0"/>
        <v>9</v>
      </c>
      <c r="B13" s="164">
        <v>10.999999999999961</v>
      </c>
      <c r="C13" s="165">
        <v>0</v>
      </c>
      <c r="D13" s="164">
        <v>0.83333333333335702</v>
      </c>
      <c r="E13" s="164">
        <v>1.0000000000000764</v>
      </c>
      <c r="F13" s="164">
        <v>8.9666666666666561</v>
      </c>
    </row>
    <row r="14" spans="1:7" x14ac:dyDescent="0.2">
      <c r="A14" s="168">
        <f t="shared" si="0"/>
        <v>10</v>
      </c>
      <c r="B14" s="164">
        <v>1.0000000000000764</v>
      </c>
      <c r="C14" s="165">
        <v>0</v>
      </c>
      <c r="D14" s="164">
        <v>0.80000000000004512</v>
      </c>
      <c r="E14" s="164">
        <v>1.966666666666681</v>
      </c>
      <c r="F14" s="164">
        <v>1.1666666666666359</v>
      </c>
    </row>
    <row r="15" spans="1:7" x14ac:dyDescent="0.2">
      <c r="A15" s="168">
        <f t="shared" si="0"/>
        <v>11</v>
      </c>
      <c r="B15" s="164">
        <v>3.7333333333332508</v>
      </c>
      <c r="C15" s="165">
        <v>0</v>
      </c>
      <c r="D15" s="164">
        <v>0.49999999999999822</v>
      </c>
      <c r="E15" s="164">
        <v>0.76666666666673322</v>
      </c>
      <c r="F15" s="164">
        <v>2.0333333333333048</v>
      </c>
    </row>
    <row r="16" spans="1:7" x14ac:dyDescent="0.2">
      <c r="A16" s="168">
        <f t="shared" si="0"/>
        <v>12</v>
      </c>
      <c r="B16" s="164">
        <v>4.8500000000001187</v>
      </c>
      <c r="C16" s="165">
        <v>0</v>
      </c>
      <c r="D16" s="164">
        <v>0.35000000000005471</v>
      </c>
      <c r="E16" s="164">
        <v>0.41666666666667851</v>
      </c>
      <c r="F16" s="164">
        <v>4.1500000000000092</v>
      </c>
    </row>
    <row r="17" spans="1:14" x14ac:dyDescent="0.2">
      <c r="A17" s="168">
        <f t="shared" si="0"/>
        <v>13</v>
      </c>
      <c r="B17" s="164">
        <v>3.3333333333311899E-2</v>
      </c>
      <c r="C17" s="165">
        <v>0.38333333333336661</v>
      </c>
      <c r="D17" s="164">
        <v>0.76666666666665328</v>
      </c>
      <c r="E17" s="164">
        <v>1.3833333333332831</v>
      </c>
      <c r="F17" s="164">
        <v>0.23333333333326323</v>
      </c>
      <c r="N17" t="s">
        <v>198</v>
      </c>
    </row>
    <row r="18" spans="1:14" x14ac:dyDescent="0.2">
      <c r="A18" s="168">
        <f t="shared" si="0"/>
        <v>14</v>
      </c>
      <c r="B18" s="164">
        <v>1.68333333333333</v>
      </c>
      <c r="C18" s="165">
        <v>0</v>
      </c>
      <c r="D18" s="164">
        <v>1.0666666666666202</v>
      </c>
      <c r="E18" s="164">
        <v>1.3499999999999712</v>
      </c>
      <c r="F18" s="164">
        <v>0.58333333333339787</v>
      </c>
    </row>
    <row r="19" spans="1:14" x14ac:dyDescent="0.2">
      <c r="A19" s="168">
        <f t="shared" si="0"/>
        <v>15</v>
      </c>
      <c r="B19" s="164">
        <v>0.70000000000002949</v>
      </c>
      <c r="C19" s="165">
        <v>0.64999999999994174</v>
      </c>
      <c r="D19" s="164">
        <v>1.1666666666666359</v>
      </c>
      <c r="E19" s="164">
        <v>1.8333333333332735</v>
      </c>
      <c r="F19" s="164">
        <v>1.6666666666695917E-2</v>
      </c>
    </row>
    <row r="20" spans="1:14" x14ac:dyDescent="0.2">
      <c r="A20" s="168">
        <f t="shared" si="0"/>
        <v>16</v>
      </c>
      <c r="B20" s="164">
        <v>0.99999999999991651</v>
      </c>
      <c r="C20" s="165">
        <v>0.83333333333335702</v>
      </c>
      <c r="D20" s="164">
        <v>1.1666666666667158</v>
      </c>
      <c r="E20" s="164">
        <v>2.2166666666667201</v>
      </c>
      <c r="F20" s="164">
        <v>0.21666666666664725</v>
      </c>
    </row>
    <row r="21" spans="1:14" x14ac:dyDescent="0.2">
      <c r="A21" s="168">
        <f t="shared" si="0"/>
        <v>17</v>
      </c>
      <c r="B21" s="164">
        <v>8.3333333333399651E-2</v>
      </c>
      <c r="C21" s="165">
        <v>2.1333333333333204</v>
      </c>
      <c r="D21" s="164">
        <v>0.11666666666663161</v>
      </c>
      <c r="E21" s="164">
        <v>2.266666666666568</v>
      </c>
      <c r="F21" s="164">
        <v>1.6666666666615981E-2</v>
      </c>
    </row>
    <row r="22" spans="1:14" x14ac:dyDescent="0.2">
      <c r="A22" s="168">
        <f t="shared" si="0"/>
        <v>18</v>
      </c>
      <c r="B22" s="164">
        <v>0.91666666666667673</v>
      </c>
      <c r="C22" s="165">
        <v>1.3499999999998913</v>
      </c>
      <c r="D22" s="164">
        <v>0.10000000000001563</v>
      </c>
      <c r="E22" s="164">
        <v>1.4333333333332909</v>
      </c>
      <c r="F22" s="164">
        <v>0</v>
      </c>
    </row>
    <row r="23" spans="1:14" x14ac:dyDescent="0.2">
      <c r="A23" s="168">
        <f t="shared" si="0"/>
        <v>19</v>
      </c>
      <c r="B23" s="164">
        <v>0.34999999999997478</v>
      </c>
      <c r="C23" s="165">
        <v>1.0833333333333162</v>
      </c>
      <c r="D23" s="164">
        <v>5.0000000000087752E-2</v>
      </c>
      <c r="E23" s="164">
        <v>1.1500000000000199</v>
      </c>
      <c r="F23" s="164">
        <v>1.6666666666615981E-2</v>
      </c>
    </row>
    <row r="24" spans="1:14" x14ac:dyDescent="0.2">
      <c r="A24" s="168">
        <f t="shared" si="0"/>
        <v>20</v>
      </c>
      <c r="B24" s="164">
        <v>0.98333333333330053</v>
      </c>
      <c r="C24" s="165">
        <v>0.16666666666671937</v>
      </c>
      <c r="D24" s="164">
        <v>0.48333333333338224</v>
      </c>
      <c r="E24" s="164">
        <v>0.66666666666671759</v>
      </c>
      <c r="F24" s="164">
        <v>1.6666666666615981E-2</v>
      </c>
    </row>
    <row r="25" spans="1:14" x14ac:dyDescent="0.2">
      <c r="A25" s="168">
        <f t="shared" si="0"/>
        <v>21</v>
      </c>
      <c r="B25" s="164">
        <v>3.3333333333391835E-2</v>
      </c>
      <c r="C25" s="165">
        <v>0.63333333333332575</v>
      </c>
      <c r="D25" s="164">
        <v>0.44999999999999041</v>
      </c>
      <c r="E25" s="164">
        <v>1.133333333333244</v>
      </c>
      <c r="F25" s="164">
        <v>4.999999999992788E-2</v>
      </c>
    </row>
    <row r="26" spans="1:14" x14ac:dyDescent="0.2">
      <c r="A26" s="168">
        <f t="shared" si="0"/>
        <v>22</v>
      </c>
      <c r="B26" s="164">
        <v>1.1999999999999478</v>
      </c>
      <c r="C26" s="165">
        <v>0</v>
      </c>
      <c r="D26" s="164">
        <v>0.41666666666659857</v>
      </c>
      <c r="E26" s="164">
        <v>0.43333333333329449</v>
      </c>
      <c r="F26" s="164">
        <v>8.3333333333399651E-2</v>
      </c>
    </row>
    <row r="27" spans="1:14" x14ac:dyDescent="0.2">
      <c r="A27" s="168">
        <f t="shared" si="0"/>
        <v>23</v>
      </c>
      <c r="B27" s="164">
        <v>2.516666666666687</v>
      </c>
      <c r="C27" s="165">
        <v>0</v>
      </c>
      <c r="D27" s="164">
        <v>0.91666666666667673</v>
      </c>
      <c r="E27" s="164">
        <v>0.91666666666667673</v>
      </c>
      <c r="F27" s="164">
        <v>2.0833333333333925</v>
      </c>
    </row>
    <row r="28" spans="1:14" x14ac:dyDescent="0.2">
      <c r="A28" s="168">
        <f t="shared" si="0"/>
        <v>24</v>
      </c>
      <c r="B28" s="164">
        <v>2.3166666666666558</v>
      </c>
      <c r="C28" s="165">
        <v>0</v>
      </c>
      <c r="D28" s="164">
        <v>0.88333333333344477</v>
      </c>
      <c r="E28" s="164">
        <v>0.90000000000006075</v>
      </c>
      <c r="F28" s="164">
        <v>1.416666666666595</v>
      </c>
    </row>
    <row r="29" spans="1:14" x14ac:dyDescent="0.2">
      <c r="A29" s="168">
        <f t="shared" si="0"/>
        <v>25</v>
      </c>
      <c r="B29" s="164">
        <v>4.999999999992788E-2</v>
      </c>
      <c r="C29" s="165">
        <v>0.85000000000013287</v>
      </c>
      <c r="D29" s="164">
        <v>0.66666666666671759</v>
      </c>
      <c r="E29" s="164">
        <v>2.5500000000000789</v>
      </c>
      <c r="F29" s="164">
        <v>1.0333333333332284</v>
      </c>
    </row>
    <row r="30" spans="1:14" x14ac:dyDescent="0.2">
      <c r="A30" s="168">
        <f t="shared" si="0"/>
        <v>26</v>
      </c>
      <c r="B30" s="164">
        <v>0.266666666666735</v>
      </c>
      <c r="C30" s="165">
        <v>2.2833333333333439</v>
      </c>
      <c r="D30" s="164">
        <v>0.74999999999995737</v>
      </c>
      <c r="E30" s="164">
        <v>3.2666666666666444</v>
      </c>
      <c r="F30" s="164">
        <v>0.23333333333334316</v>
      </c>
    </row>
    <row r="31" spans="1:14" x14ac:dyDescent="0.2">
      <c r="A31" s="168">
        <f t="shared" si="0"/>
        <v>27</v>
      </c>
      <c r="B31" s="164">
        <v>3.6833333333333229</v>
      </c>
      <c r="C31" s="165">
        <v>0</v>
      </c>
      <c r="D31" s="164">
        <v>1.1166666666666281</v>
      </c>
      <c r="E31" s="164">
        <v>1.1999999999999478</v>
      </c>
      <c r="F31" s="164">
        <v>0.49999999999999822</v>
      </c>
    </row>
    <row r="32" spans="1:14" x14ac:dyDescent="0.2">
      <c r="A32" s="168">
        <f t="shared" si="0"/>
        <v>28</v>
      </c>
      <c r="B32" s="164">
        <v>1.8833333333333613</v>
      </c>
      <c r="C32" s="165">
        <v>0</v>
      </c>
      <c r="D32" s="164">
        <v>0.61666666666662984</v>
      </c>
      <c r="E32" s="164">
        <v>0.96666666666660461</v>
      </c>
      <c r="F32" s="164">
        <v>1.0333333333333883</v>
      </c>
    </row>
    <row r="33" spans="1:6" x14ac:dyDescent="0.2">
      <c r="A33" s="168">
        <f t="shared" si="0"/>
        <v>29</v>
      </c>
      <c r="B33" s="164">
        <v>0.10000000000001563</v>
      </c>
      <c r="C33" s="165">
        <v>0.86666666666658898</v>
      </c>
      <c r="D33" s="164">
        <v>0.73333333333334139</v>
      </c>
      <c r="E33" s="164">
        <v>1.6166666666666263</v>
      </c>
      <c r="F33" s="164">
        <v>1.6666666666695917E-2</v>
      </c>
    </row>
    <row r="34" spans="1:6" x14ac:dyDescent="0.2">
      <c r="A34" s="168">
        <f t="shared" si="0"/>
        <v>30</v>
      </c>
      <c r="B34" s="164">
        <v>3.3333333333311899E-2</v>
      </c>
      <c r="C34" s="165">
        <v>1.5833333333333144</v>
      </c>
      <c r="D34" s="164">
        <v>1.4666666666666828</v>
      </c>
      <c r="E34" s="164">
        <v>3.083333333333389</v>
      </c>
      <c r="F34" s="164">
        <v>3.3333333333391835E-2</v>
      </c>
    </row>
    <row r="35" spans="1:6" x14ac:dyDescent="0.2">
      <c r="A35" s="168">
        <f t="shared" si="0"/>
        <v>31</v>
      </c>
      <c r="B35" s="164">
        <v>1.6500000000000181</v>
      </c>
      <c r="C35" s="165">
        <v>1.4333333333333709</v>
      </c>
      <c r="D35" s="164">
        <v>0.53333333333331012</v>
      </c>
      <c r="E35" s="164">
        <v>1.983333333333297</v>
      </c>
      <c r="F35" s="164">
        <v>1.6666666666615981E-2</v>
      </c>
    </row>
    <row r="36" spans="1:6" x14ac:dyDescent="0.2">
      <c r="A36" s="168">
        <f t="shared" si="0"/>
        <v>32</v>
      </c>
      <c r="B36" s="164">
        <v>1.1666666666666359</v>
      </c>
      <c r="C36" s="165">
        <v>0.8166666666666611</v>
      </c>
      <c r="D36" s="164">
        <v>0.41666666666667851</v>
      </c>
      <c r="E36" s="164">
        <v>1.2666666666666515</v>
      </c>
      <c r="F36" s="164">
        <v>3.3333333333311899E-2</v>
      </c>
    </row>
    <row r="37" spans="1:6" x14ac:dyDescent="0.2">
      <c r="A37" s="168">
        <f t="shared" si="0"/>
        <v>33</v>
      </c>
      <c r="B37" s="164">
        <v>0.10000000000001563</v>
      </c>
      <c r="C37" s="165">
        <v>1.1666666666666359</v>
      </c>
      <c r="D37" s="164">
        <v>0.66666666666671759</v>
      </c>
      <c r="E37" s="164">
        <v>1.8666666666666654</v>
      </c>
      <c r="F37" s="164">
        <v>3.3333333333311899E-2</v>
      </c>
    </row>
    <row r="38" spans="1:6" x14ac:dyDescent="0.2">
      <c r="A38" s="168">
        <f t="shared" si="0"/>
        <v>34</v>
      </c>
      <c r="B38" s="164">
        <v>1.1666666666666359</v>
      </c>
      <c r="C38" s="165">
        <v>0.70000000000002949</v>
      </c>
      <c r="D38" s="164">
        <v>0.78333333333326927</v>
      </c>
      <c r="E38" s="164">
        <v>1.4999999999999947</v>
      </c>
      <c r="F38" s="164">
        <v>1.6666666666695917E-2</v>
      </c>
    </row>
    <row r="39" spans="1:6" x14ac:dyDescent="0.2">
      <c r="A39" s="168">
        <f t="shared" si="0"/>
        <v>35</v>
      </c>
      <c r="B39" s="164">
        <v>3.3333333333311899E-2</v>
      </c>
      <c r="C39" s="165">
        <v>1.4666666666666828</v>
      </c>
      <c r="D39" s="164">
        <v>0.7833333333333492</v>
      </c>
      <c r="E39" s="164">
        <v>2.3000000000000398</v>
      </c>
      <c r="F39" s="164">
        <v>5.0000000000007816E-2</v>
      </c>
    </row>
    <row r="40" spans="1:6" x14ac:dyDescent="0.2">
      <c r="A40" s="168">
        <f t="shared" si="0"/>
        <v>36</v>
      </c>
      <c r="B40" s="164">
        <v>0.98333333333338047</v>
      </c>
      <c r="C40" s="165">
        <v>1.3166666666666593</v>
      </c>
      <c r="D40" s="164">
        <v>8.3333333333319715E-2</v>
      </c>
      <c r="E40" s="164">
        <v>1.4833333333332988</v>
      </c>
      <c r="F40" s="164">
        <v>8.3333333333319715E-2</v>
      </c>
    </row>
    <row r="41" spans="1:6" x14ac:dyDescent="0.2">
      <c r="A41" s="168">
        <f t="shared" si="0"/>
        <v>37</v>
      </c>
      <c r="B41" s="164">
        <v>0</v>
      </c>
      <c r="C41" s="165">
        <v>1.4833333333332988</v>
      </c>
      <c r="D41" s="164">
        <v>0.23333333333334316</v>
      </c>
      <c r="E41" s="164">
        <v>1.8166666666666575</v>
      </c>
      <c r="F41" s="164">
        <v>0.10000000000001563</v>
      </c>
    </row>
    <row r="42" spans="1:6" x14ac:dyDescent="0.2">
      <c r="A42" s="168">
        <f t="shared" si="0"/>
        <v>38</v>
      </c>
      <c r="B42" s="164">
        <v>0.81666666666658116</v>
      </c>
      <c r="C42" s="165">
        <v>1.0000000000000764</v>
      </c>
      <c r="D42" s="164">
        <v>0.34999999999997478</v>
      </c>
      <c r="E42" s="164">
        <v>1.3666666666666671</v>
      </c>
      <c r="F42" s="164">
        <v>1.6666666666615981E-2</v>
      </c>
    </row>
    <row r="43" spans="1:6" x14ac:dyDescent="0.2">
      <c r="A43" s="168">
        <f t="shared" si="0"/>
        <v>39</v>
      </c>
      <c r="B43" s="164">
        <v>1.0166666666666924</v>
      </c>
      <c r="C43" s="165">
        <v>0.34999999999997478</v>
      </c>
      <c r="D43" s="164">
        <v>0.28333333333327104</v>
      </c>
      <c r="E43" s="164">
        <v>0.65000000000002167</v>
      </c>
      <c r="F43" s="164">
        <v>1.6666666666775853E-2</v>
      </c>
    </row>
    <row r="44" spans="1:6" x14ac:dyDescent="0.2">
      <c r="A44" s="168">
        <f t="shared" si="0"/>
        <v>40</v>
      </c>
      <c r="B44" s="164">
        <v>3.3333333333311899E-2</v>
      </c>
      <c r="C44" s="165">
        <v>0.61666666666670977</v>
      </c>
      <c r="D44" s="164">
        <v>0.40000000000006253</v>
      </c>
      <c r="E44" s="164">
        <v>1.0333333333333883</v>
      </c>
      <c r="F44" s="164">
        <v>1.6666666666615981E-2</v>
      </c>
    </row>
    <row r="45" spans="1:6" x14ac:dyDescent="0.2">
      <c r="A45" s="168">
        <f t="shared" si="0"/>
        <v>41</v>
      </c>
      <c r="B45" s="164">
        <v>0.13333333333340747</v>
      </c>
      <c r="C45" s="165">
        <v>0.89999999999998082</v>
      </c>
      <c r="D45" s="164">
        <v>0.40000000000006253</v>
      </c>
      <c r="E45" s="164">
        <v>1.3166666666666593</v>
      </c>
      <c r="F45" s="164">
        <v>1.6666666666615981E-2</v>
      </c>
    </row>
    <row r="46" spans="1:6" x14ac:dyDescent="0.2">
      <c r="A46" s="168">
        <f t="shared" si="0"/>
        <v>42</v>
      </c>
      <c r="B46" s="164">
        <v>0.46666666666668633</v>
      </c>
      <c r="C46" s="165">
        <v>0.849999999999973</v>
      </c>
      <c r="D46" s="164">
        <v>6.6666666666703733E-2</v>
      </c>
      <c r="E46" s="164">
        <v>0.93333333333329271</v>
      </c>
      <c r="F46" s="164">
        <v>1.6666666666615981E-2</v>
      </c>
    </row>
    <row r="47" spans="1:6" x14ac:dyDescent="0.2">
      <c r="A47" s="168">
        <f t="shared" si="0"/>
        <v>43</v>
      </c>
      <c r="B47" s="164">
        <v>1.6666666666615981E-2</v>
      </c>
      <c r="C47" s="165">
        <v>0.91666666666667673</v>
      </c>
      <c r="D47" s="164">
        <v>0.10000000000001563</v>
      </c>
      <c r="E47" s="164">
        <v>1.0833333333333961</v>
      </c>
      <c r="F47" s="164">
        <v>6.6666666666703733E-2</v>
      </c>
    </row>
    <row r="48" spans="1:6" x14ac:dyDescent="0.2">
      <c r="A48" s="168">
        <f t="shared" si="0"/>
        <v>44</v>
      </c>
      <c r="B48" s="164">
        <v>1.0000000000000764</v>
      </c>
      <c r="C48" s="165">
        <v>8.3333333333319715E-2</v>
      </c>
      <c r="D48" s="164">
        <v>0.23333333333334316</v>
      </c>
      <c r="E48" s="164">
        <v>0.33333333333327886</v>
      </c>
      <c r="F48" s="164">
        <v>1.6666666666615981E-2</v>
      </c>
    </row>
    <row r="49" spans="1:6" x14ac:dyDescent="0.2">
      <c r="A49" s="168">
        <f t="shared" si="0"/>
        <v>45</v>
      </c>
      <c r="B49" s="164">
        <v>3.36666666666666</v>
      </c>
      <c r="C49" s="165">
        <v>0</v>
      </c>
      <c r="D49" s="164">
        <v>0.58333333333339787</v>
      </c>
      <c r="E49" s="164">
        <v>0.63333333333332575</v>
      </c>
      <c r="F49" s="164">
        <v>3.0833333333333091</v>
      </c>
    </row>
    <row r="50" spans="1:6" x14ac:dyDescent="0.2">
      <c r="A50" s="168">
        <f t="shared" si="0"/>
        <v>46</v>
      </c>
      <c r="B50" s="164">
        <v>0.18333333333333535</v>
      </c>
      <c r="C50" s="165">
        <v>0.44999999999999041</v>
      </c>
      <c r="D50" s="164">
        <v>0.28333333333335098</v>
      </c>
      <c r="E50" s="164">
        <v>0.76666666666665328</v>
      </c>
      <c r="F50" s="164">
        <v>3.3333333333311899E-2</v>
      </c>
    </row>
    <row r="51" spans="1:6" x14ac:dyDescent="0.2">
      <c r="A51" s="168">
        <f t="shared" si="0"/>
        <v>47</v>
      </c>
      <c r="B51" s="164">
        <v>0.44999999999999041</v>
      </c>
      <c r="C51" s="165">
        <v>0.31666666666666288</v>
      </c>
      <c r="D51" s="164">
        <v>0.11666666666671155</v>
      </c>
      <c r="E51" s="164">
        <v>0.44999999999999041</v>
      </c>
      <c r="F51" s="164">
        <v>1.6666666666615981E-2</v>
      </c>
    </row>
    <row r="52" spans="1:6" x14ac:dyDescent="0.2">
      <c r="A52" s="168">
        <f t="shared" si="0"/>
        <v>48</v>
      </c>
      <c r="B52" s="164">
        <v>8.3333333333319715E-2</v>
      </c>
      <c r="C52" s="165">
        <v>0.36666666666667069</v>
      </c>
      <c r="D52" s="164">
        <v>0.53333333333331012</v>
      </c>
      <c r="E52" s="164">
        <v>0.9166666666665968</v>
      </c>
      <c r="F52" s="164">
        <v>1.6666666666615981E-2</v>
      </c>
    </row>
    <row r="53" spans="1:6" x14ac:dyDescent="0.2">
      <c r="A53" s="168">
        <f t="shared" si="0"/>
        <v>49</v>
      </c>
      <c r="B53" s="164">
        <v>2.249999999999952</v>
      </c>
      <c r="C53" s="165">
        <v>0</v>
      </c>
      <c r="D53" s="164">
        <v>0.41666666666667851</v>
      </c>
      <c r="E53" s="164">
        <v>0.50000000000007816</v>
      </c>
      <c r="F53" s="164">
        <v>1.4166666666667549</v>
      </c>
    </row>
    <row r="54" spans="1:6" x14ac:dyDescent="0.2">
      <c r="A54" s="168">
        <f t="shared" si="0"/>
        <v>50</v>
      </c>
      <c r="B54" s="164">
        <v>1.6666666666695917E-2</v>
      </c>
      <c r="C54" s="165">
        <v>0.48333333333338224</v>
      </c>
      <c r="D54" s="164">
        <v>0.14999999999994351</v>
      </c>
      <c r="E54" s="164">
        <v>0.64999999999994174</v>
      </c>
      <c r="F54" s="164">
        <v>1.6666666666615981E-2</v>
      </c>
    </row>
    <row r="55" spans="1:6" x14ac:dyDescent="0.2">
      <c r="A55" s="168">
        <f t="shared" si="0"/>
        <v>51</v>
      </c>
      <c r="B55" s="164">
        <v>0.99999999999999645</v>
      </c>
      <c r="C55" s="165">
        <v>0</v>
      </c>
      <c r="D55" s="164">
        <v>0.29999999999996696</v>
      </c>
      <c r="E55" s="164">
        <v>0.31666666666666288</v>
      </c>
      <c r="F55" s="164">
        <v>0.36666666666675063</v>
      </c>
    </row>
    <row r="56" spans="1:6" x14ac:dyDescent="0.2">
      <c r="A56" s="168">
        <f t="shared" si="0"/>
        <v>52</v>
      </c>
      <c r="B56" s="164">
        <v>5.0000000000007816E-2</v>
      </c>
      <c r="C56" s="165">
        <v>0.26666666666665506</v>
      </c>
      <c r="D56" s="164">
        <v>0.18333333333333535</v>
      </c>
      <c r="E56" s="164">
        <v>0.48333333333330231</v>
      </c>
      <c r="F56" s="164">
        <v>3.3333333333311899E-2</v>
      </c>
    </row>
    <row r="57" spans="1:6" x14ac:dyDescent="0.2">
      <c r="A57" s="168">
        <f t="shared" si="0"/>
        <v>53</v>
      </c>
      <c r="B57" s="164">
        <v>0.11666666666663161</v>
      </c>
      <c r="C57" s="165">
        <v>0.36666666666667069</v>
      </c>
      <c r="D57" s="164">
        <v>0.28333333333343091</v>
      </c>
      <c r="E57" s="164">
        <v>0.65000000000010161</v>
      </c>
      <c r="F57" s="164">
        <v>0</v>
      </c>
    </row>
    <row r="58" spans="1:6" x14ac:dyDescent="0.2">
      <c r="A58" s="168">
        <f t="shared" si="0"/>
        <v>54</v>
      </c>
      <c r="B58" s="164">
        <v>0.48333333333338224</v>
      </c>
      <c r="C58" s="165">
        <v>0.16666666666671937</v>
      </c>
      <c r="D58" s="164">
        <v>0.13333333333324759</v>
      </c>
      <c r="E58" s="164">
        <v>0.33333333333327886</v>
      </c>
      <c r="F58" s="164">
        <v>3.3333333333311899E-2</v>
      </c>
    </row>
    <row r="59" spans="1:6" x14ac:dyDescent="0.2">
      <c r="A59" s="168">
        <f t="shared" si="0"/>
        <v>55</v>
      </c>
      <c r="B59" s="164">
        <v>0.21666666666664725</v>
      </c>
      <c r="C59" s="165">
        <v>0.11666666666663161</v>
      </c>
      <c r="D59" s="164">
        <v>0.20000000000003126</v>
      </c>
      <c r="E59" s="164">
        <v>0.34999999999997478</v>
      </c>
      <c r="F59" s="164">
        <v>3.3333333333311899E-2</v>
      </c>
    </row>
    <row r="60" spans="1:6" x14ac:dyDescent="0.2">
      <c r="A60" s="168">
        <f t="shared" si="0"/>
        <v>56</v>
      </c>
      <c r="B60" s="164">
        <v>8.3333333333319715E-2</v>
      </c>
      <c r="C60" s="165">
        <v>0.26666666666665506</v>
      </c>
      <c r="D60" s="164">
        <v>0.13333333333340747</v>
      </c>
      <c r="E60" s="164">
        <v>0.41666666666667851</v>
      </c>
      <c r="F60" s="164">
        <v>1.6666666666615981E-2</v>
      </c>
    </row>
    <row r="61" spans="1:6" x14ac:dyDescent="0.2">
      <c r="A61" s="168">
        <f t="shared" si="0"/>
        <v>57</v>
      </c>
      <c r="B61" s="164">
        <v>3.3333333333311899E-2</v>
      </c>
      <c r="C61" s="165">
        <v>0.38333333333336661</v>
      </c>
      <c r="D61" s="164">
        <v>3.3333333333311899E-2</v>
      </c>
      <c r="E61" s="164">
        <v>0.43333333333337443</v>
      </c>
      <c r="F61" s="164">
        <v>1.6666666666695917E-2</v>
      </c>
    </row>
    <row r="62" spans="1:6" x14ac:dyDescent="0.2">
      <c r="A62" s="168">
        <f t="shared" si="0"/>
        <v>58</v>
      </c>
      <c r="B62" s="164">
        <v>5.0000000000087752E-2</v>
      </c>
      <c r="C62" s="165">
        <v>0.38333333333328667</v>
      </c>
      <c r="D62" s="164">
        <v>0.20000000000003126</v>
      </c>
      <c r="E62" s="164">
        <v>0.59999999999993392</v>
      </c>
      <c r="F62" s="164">
        <v>1.6666666666615981E-2</v>
      </c>
    </row>
    <row r="63" spans="1:6" x14ac:dyDescent="0.2">
      <c r="A63" s="168">
        <f t="shared" si="0"/>
        <v>59</v>
      </c>
      <c r="B63" s="164">
        <v>0.10000000000001563</v>
      </c>
      <c r="C63" s="165">
        <v>0.49999999999991829</v>
      </c>
      <c r="D63" s="164">
        <v>0.18333333333341528</v>
      </c>
      <c r="E63" s="164">
        <v>0.69999999999994955</v>
      </c>
      <c r="F63" s="164">
        <v>1.6666666666615981E-2</v>
      </c>
    </row>
    <row r="64" spans="1:6" x14ac:dyDescent="0.2">
      <c r="A64" s="168">
        <f t="shared" si="0"/>
        <v>60</v>
      </c>
      <c r="B64" s="164">
        <v>8.3333333333239779E-2</v>
      </c>
      <c r="C64" s="165">
        <v>0.61666666666670977</v>
      </c>
      <c r="D64" s="164">
        <v>0.13333333333340747</v>
      </c>
      <c r="E64" s="164">
        <v>0.76666666666673322</v>
      </c>
      <c r="F64" s="164">
        <v>1.6666666666615981E-2</v>
      </c>
    </row>
    <row r="65" spans="1:6" x14ac:dyDescent="0.2">
      <c r="A65" s="168">
        <f t="shared" si="0"/>
        <v>61</v>
      </c>
      <c r="B65" s="164">
        <v>0.10000000000001563</v>
      </c>
      <c r="C65" s="165">
        <v>0.66666666666671759</v>
      </c>
      <c r="D65" s="164">
        <v>0.15000000000010338</v>
      </c>
      <c r="E65" s="164">
        <v>0.86666666666674885</v>
      </c>
      <c r="F65" s="164">
        <v>4.999999999992788E-2</v>
      </c>
    </row>
    <row r="66" spans="1:6" x14ac:dyDescent="0.2">
      <c r="A66" s="168">
        <f t="shared" si="0"/>
        <v>62</v>
      </c>
      <c r="B66" s="164">
        <v>1.6666666666615981E-2</v>
      </c>
      <c r="C66" s="165">
        <v>0.85000000000013287</v>
      </c>
      <c r="D66" s="164">
        <v>6.6666666666703733E-2</v>
      </c>
      <c r="E66" s="164">
        <v>0.96666666666676448</v>
      </c>
      <c r="F66" s="164">
        <v>4.999999999992788E-2</v>
      </c>
    </row>
    <row r="67" spans="1:6" x14ac:dyDescent="0.2">
      <c r="A67" s="168">
        <f t="shared" si="0"/>
        <v>63</v>
      </c>
      <c r="B67" s="164">
        <v>6.6666666666703733E-2</v>
      </c>
      <c r="C67" s="165">
        <v>0.90000000000006075</v>
      </c>
      <c r="D67" s="164">
        <v>0.28333333333335098</v>
      </c>
      <c r="E67" s="164">
        <v>1.2333333333333396</v>
      </c>
      <c r="F67" s="164">
        <v>4.999999999992788E-2</v>
      </c>
    </row>
    <row r="68" spans="1:6" x14ac:dyDescent="0.2">
      <c r="A68" s="168">
        <f t="shared" si="0"/>
        <v>64</v>
      </c>
      <c r="B68" s="164">
        <v>6.6666666666703733E-2</v>
      </c>
      <c r="C68" s="165">
        <v>1.1666666666666359</v>
      </c>
      <c r="D68" s="164">
        <v>8.3333333333239779E-2</v>
      </c>
      <c r="E68" s="164">
        <v>1.1166666666666281</v>
      </c>
      <c r="F68" s="164">
        <v>0</v>
      </c>
    </row>
    <row r="69" spans="1:6" x14ac:dyDescent="0.2">
      <c r="A69" s="168">
        <f t="shared" si="0"/>
        <v>65</v>
      </c>
      <c r="B69" s="164">
        <v>1.6666666666695917E-2</v>
      </c>
      <c r="C69" s="165">
        <v>1.0999999999999321</v>
      </c>
      <c r="D69" s="164">
        <v>0.18333333333341528</v>
      </c>
      <c r="E69" s="164">
        <v>1.2999999999999634</v>
      </c>
      <c r="F69" s="164">
        <v>1.6666666666615981E-2</v>
      </c>
    </row>
    <row r="70" spans="1:6" x14ac:dyDescent="0.2">
      <c r="A70" s="168">
        <f t="shared" si="0"/>
        <v>66</v>
      </c>
      <c r="B70" s="164">
        <v>8.3333333333319715E-2</v>
      </c>
      <c r="C70" s="165">
        <v>1.2166666666666437</v>
      </c>
      <c r="D70" s="164">
        <v>8.3333333333239779E-2</v>
      </c>
      <c r="E70" s="164">
        <v>1.3333333333332753</v>
      </c>
      <c r="F70" s="164">
        <v>3.3333333333391835E-2</v>
      </c>
    </row>
    <row r="71" spans="1:6" x14ac:dyDescent="0.2">
      <c r="A71" s="168">
        <f t="shared" si="0"/>
        <v>67</v>
      </c>
      <c r="B71" s="164">
        <v>1.6666666666615981E-2</v>
      </c>
      <c r="C71" s="165">
        <v>1.3166666666666593</v>
      </c>
      <c r="D71" s="164">
        <v>0.2333333333334231</v>
      </c>
      <c r="E71" s="164">
        <v>1.5666666666666984</v>
      </c>
      <c r="F71" s="164">
        <v>1.6666666666615981E-2</v>
      </c>
    </row>
    <row r="72" spans="1:6" x14ac:dyDescent="0.2">
      <c r="A72" s="168">
        <f t="shared" si="0"/>
        <v>68</v>
      </c>
      <c r="B72" s="164">
        <v>0.11666666666671155</v>
      </c>
      <c r="C72" s="165">
        <v>1.4499999999999869</v>
      </c>
      <c r="D72" s="164">
        <v>0.13333333333332753</v>
      </c>
      <c r="E72" s="164">
        <v>1.6166666666666263</v>
      </c>
      <c r="F72" s="164">
        <v>3.3333333333311899E-2</v>
      </c>
    </row>
    <row r="73" spans="1:6" x14ac:dyDescent="0.2">
      <c r="A73" s="168">
        <f t="shared" si="0"/>
        <v>69</v>
      </c>
      <c r="B73" s="164">
        <v>0.19999999999995133</v>
      </c>
      <c r="C73" s="165">
        <v>1.416666666666675</v>
      </c>
      <c r="D73" s="164">
        <v>0.29999999999988702</v>
      </c>
      <c r="E73" s="164">
        <v>1.7499999999999538</v>
      </c>
      <c r="F73" s="164">
        <v>3.3333333333391835E-2</v>
      </c>
    </row>
    <row r="74" spans="1:6" x14ac:dyDescent="0.2">
      <c r="A74" s="168">
        <f t="shared" ref="A74:A137" si="1">A73+1</f>
        <v>70</v>
      </c>
      <c r="B74" s="164">
        <v>3.3333333333311899E-2</v>
      </c>
      <c r="C74" s="165">
        <v>1.7166666666666419</v>
      </c>
      <c r="D74" s="164">
        <v>0.15000000000010338</v>
      </c>
      <c r="E74" s="164">
        <v>1.933333333333449</v>
      </c>
      <c r="F74" s="164">
        <v>6.6666666666703733E-2</v>
      </c>
    </row>
    <row r="75" spans="1:6" x14ac:dyDescent="0.2">
      <c r="A75" s="168">
        <f t="shared" si="1"/>
        <v>71</v>
      </c>
      <c r="B75" s="164">
        <v>0.25000000000011902</v>
      </c>
      <c r="C75" s="165">
        <v>1.68333333333333</v>
      </c>
      <c r="D75" s="164">
        <v>0.33333333333327886</v>
      </c>
      <c r="E75" s="164">
        <v>2.0499999999999208</v>
      </c>
      <c r="F75" s="164">
        <v>3.3333333333311899E-2</v>
      </c>
    </row>
    <row r="76" spans="1:6" x14ac:dyDescent="0.2">
      <c r="A76" s="168">
        <f t="shared" si="1"/>
        <v>72</v>
      </c>
      <c r="B76" s="164">
        <v>3.3333333333311899E-2</v>
      </c>
      <c r="C76" s="165">
        <v>2.0166666666666089</v>
      </c>
      <c r="D76" s="164">
        <v>8.3333333333319715E-2</v>
      </c>
      <c r="E76" s="164">
        <v>2.1166666666666245</v>
      </c>
      <c r="F76" s="164">
        <v>1.6666666666695917E-2</v>
      </c>
    </row>
    <row r="77" spans="1:6" x14ac:dyDescent="0.2">
      <c r="A77" s="168">
        <f t="shared" si="1"/>
        <v>73</v>
      </c>
      <c r="B77" s="164">
        <v>0.26666666666657513</v>
      </c>
      <c r="C77" s="165">
        <v>1.8500000000000494</v>
      </c>
      <c r="D77" s="164">
        <v>0.21666666666680712</v>
      </c>
      <c r="E77" s="164">
        <v>2.1166666666667844</v>
      </c>
      <c r="F77" s="164">
        <v>4.999999999992788E-2</v>
      </c>
    </row>
    <row r="78" spans="1:6" x14ac:dyDescent="0.2">
      <c r="A78" s="168">
        <f t="shared" si="1"/>
        <v>74</v>
      </c>
      <c r="B78" s="164">
        <v>8.3333333333319715E-2</v>
      </c>
      <c r="C78" s="165">
        <v>2.0333333333334647</v>
      </c>
      <c r="D78" s="164">
        <v>0.10000000000001563</v>
      </c>
      <c r="E78" s="164">
        <v>2.1666666666667123</v>
      </c>
      <c r="F78" s="164">
        <v>3.3333333333231963E-2</v>
      </c>
    </row>
    <row r="79" spans="1:6" x14ac:dyDescent="0.2">
      <c r="A79" s="168">
        <f t="shared" si="1"/>
        <v>75</v>
      </c>
      <c r="B79" s="164">
        <v>8.3333333333399651E-2</v>
      </c>
      <c r="C79" s="165">
        <v>2.0833333333333126</v>
      </c>
      <c r="D79" s="164">
        <v>6.6666666666623797E-2</v>
      </c>
      <c r="E79" s="164">
        <v>2.2333333333333361</v>
      </c>
      <c r="F79" s="164">
        <v>8.3333333333399651E-2</v>
      </c>
    </row>
    <row r="80" spans="1:6" x14ac:dyDescent="0.2">
      <c r="A80" s="168">
        <f t="shared" si="1"/>
        <v>76</v>
      </c>
      <c r="B80" s="164">
        <v>0.49999999999999822</v>
      </c>
      <c r="C80" s="165">
        <v>1.7333333333333378</v>
      </c>
      <c r="D80" s="164">
        <v>8.3333333333319715E-2</v>
      </c>
      <c r="E80" s="164">
        <v>1.8333333333332735</v>
      </c>
      <c r="F80" s="164">
        <v>1.6666666666615981E-2</v>
      </c>
    </row>
    <row r="81" spans="1:6" x14ac:dyDescent="0.2">
      <c r="A81" s="168">
        <f t="shared" si="1"/>
        <v>77</v>
      </c>
      <c r="B81" s="164">
        <v>0.16666666666663943</v>
      </c>
      <c r="C81" s="165">
        <v>1.6666666666666341</v>
      </c>
      <c r="D81" s="164">
        <v>0.10000000000001563</v>
      </c>
      <c r="E81" s="164">
        <v>1.7833333333333456</v>
      </c>
      <c r="F81" s="164">
        <v>1.6666666666695917E-2</v>
      </c>
    </row>
    <row r="82" spans="1:6" x14ac:dyDescent="0.2">
      <c r="A82" s="168">
        <f t="shared" si="1"/>
        <v>78</v>
      </c>
      <c r="B82" s="164">
        <v>5.0000000000007816E-2</v>
      </c>
      <c r="C82" s="165">
        <v>1.7333333333333378</v>
      </c>
      <c r="D82" s="164">
        <v>6.6666666666623797E-2</v>
      </c>
      <c r="E82" s="164">
        <v>1.8499999999999694</v>
      </c>
      <c r="F82" s="164">
        <v>5.0000000000007816E-2</v>
      </c>
    </row>
    <row r="83" spans="1:6" x14ac:dyDescent="0.2">
      <c r="A83" s="168">
        <f t="shared" si="1"/>
        <v>79</v>
      </c>
      <c r="B83" s="164">
        <v>3.3333333333311899E-2</v>
      </c>
      <c r="C83" s="165">
        <v>1.8166666666666575</v>
      </c>
      <c r="D83" s="164">
        <v>8.3333333333239779E-2</v>
      </c>
      <c r="E83" s="164">
        <v>1.9166666666666732</v>
      </c>
      <c r="F83" s="164">
        <v>1.6666666666775853E-2</v>
      </c>
    </row>
    <row r="84" spans="1:6" x14ac:dyDescent="0.2">
      <c r="A84" s="168">
        <f t="shared" si="1"/>
        <v>80</v>
      </c>
      <c r="B84" s="164">
        <v>1.100000000000092</v>
      </c>
      <c r="C84" s="165">
        <v>0.81666666666658116</v>
      </c>
      <c r="D84" s="164">
        <v>6.6666666666703733E-2</v>
      </c>
      <c r="E84" s="164">
        <v>0.89999999999990088</v>
      </c>
      <c r="F84" s="164">
        <v>1.6666666666615981E-2</v>
      </c>
    </row>
    <row r="85" spans="1:6" x14ac:dyDescent="0.2">
      <c r="A85" s="168">
        <f t="shared" si="1"/>
        <v>81</v>
      </c>
      <c r="B85" s="164">
        <v>0.13333333333324759</v>
      </c>
      <c r="C85" s="165">
        <v>0.76666666666665328</v>
      </c>
      <c r="D85" s="164">
        <v>8.3333333333399651E-2</v>
      </c>
      <c r="E85" s="164">
        <v>0.88333333333336483</v>
      </c>
      <c r="F85" s="164">
        <v>3.3333333333311899E-2</v>
      </c>
    </row>
    <row r="86" spans="1:6" x14ac:dyDescent="0.2">
      <c r="A86" s="168">
        <f t="shared" si="1"/>
        <v>82</v>
      </c>
      <c r="B86" s="164">
        <v>1.6666666666695917E-2</v>
      </c>
      <c r="C86" s="165">
        <v>0.86666666666666892</v>
      </c>
      <c r="D86" s="164">
        <v>0.10000000000001563</v>
      </c>
      <c r="E86" s="164">
        <v>1.0833333333333162</v>
      </c>
      <c r="F86" s="164">
        <v>0.11666666666663161</v>
      </c>
    </row>
    <row r="87" spans="1:6" x14ac:dyDescent="0.2">
      <c r="A87" s="168">
        <f t="shared" si="1"/>
        <v>83</v>
      </c>
      <c r="B87" s="164">
        <v>1.6666666666615981E-2</v>
      </c>
      <c r="C87" s="165">
        <v>1.0666666666667002</v>
      </c>
      <c r="D87" s="164">
        <v>8.3333333333319715E-2</v>
      </c>
      <c r="E87" s="164">
        <v>1.1500000000000199</v>
      </c>
      <c r="F87" s="164">
        <v>0</v>
      </c>
    </row>
    <row r="88" spans="1:6" x14ac:dyDescent="0.2">
      <c r="A88" s="168">
        <f t="shared" si="1"/>
        <v>84</v>
      </c>
      <c r="B88" s="164">
        <v>6.6666666666703733E-2</v>
      </c>
      <c r="C88" s="165">
        <v>1.0833333333333162</v>
      </c>
      <c r="D88" s="164">
        <v>3.3333333333391835E-2</v>
      </c>
      <c r="E88" s="164">
        <v>1.1333333333334039</v>
      </c>
      <c r="F88" s="164">
        <v>1.6666666666695917E-2</v>
      </c>
    </row>
    <row r="89" spans="1:6" x14ac:dyDescent="0.2">
      <c r="A89" s="168">
        <f t="shared" si="1"/>
        <v>85</v>
      </c>
      <c r="B89" s="164">
        <v>0.41666666666667851</v>
      </c>
      <c r="C89" s="165">
        <v>0.7166666666667254</v>
      </c>
      <c r="D89" s="164">
        <v>0.11666666666663161</v>
      </c>
      <c r="E89" s="164">
        <v>0.83333333333335702</v>
      </c>
      <c r="F89" s="164">
        <v>0</v>
      </c>
    </row>
    <row r="90" spans="1:6" x14ac:dyDescent="0.2">
      <c r="A90" s="168">
        <f t="shared" si="1"/>
        <v>86</v>
      </c>
      <c r="B90" s="164">
        <v>0.31666666666666288</v>
      </c>
      <c r="C90" s="165">
        <v>0.51666666666669414</v>
      </c>
      <c r="D90" s="164">
        <v>6.6666666666623797E-2</v>
      </c>
      <c r="E90" s="164">
        <v>0.59999999999993392</v>
      </c>
      <c r="F90" s="164">
        <v>1.6666666666615981E-2</v>
      </c>
    </row>
    <row r="91" spans="1:6" x14ac:dyDescent="0.2">
      <c r="A91" s="168">
        <f t="shared" si="1"/>
        <v>87</v>
      </c>
      <c r="B91" s="164">
        <v>0.18333333333325541</v>
      </c>
      <c r="C91" s="165">
        <v>0.41666666666667851</v>
      </c>
      <c r="D91" s="164">
        <v>0.33333333333327886</v>
      </c>
      <c r="E91" s="164">
        <v>0.83333333333335702</v>
      </c>
      <c r="F91" s="164">
        <v>8.3333333333399651E-2</v>
      </c>
    </row>
    <row r="92" spans="1:6" x14ac:dyDescent="0.2">
      <c r="A92" s="168">
        <f t="shared" si="1"/>
        <v>88</v>
      </c>
      <c r="B92" s="164">
        <v>0.50000000000007816</v>
      </c>
      <c r="C92" s="165">
        <v>0.33333333333327886</v>
      </c>
      <c r="D92" s="164">
        <v>8.3333333333319715E-2</v>
      </c>
      <c r="E92" s="164">
        <v>0.49999999999999822</v>
      </c>
      <c r="F92" s="164">
        <v>8.3333333333399651E-2</v>
      </c>
    </row>
    <row r="93" spans="1:6" x14ac:dyDescent="0.2">
      <c r="A93" s="168">
        <f t="shared" si="1"/>
        <v>89</v>
      </c>
      <c r="B93" s="164">
        <v>0</v>
      </c>
      <c r="C93" s="165">
        <v>0.49999999999999822</v>
      </c>
      <c r="D93" s="164">
        <v>5.0000000000007816E-2</v>
      </c>
      <c r="E93" s="164">
        <v>0.58333333333331794</v>
      </c>
      <c r="F93" s="164">
        <v>3.3333333333311899E-2</v>
      </c>
    </row>
    <row r="94" spans="1:6" x14ac:dyDescent="0.2">
      <c r="A94" s="168">
        <f t="shared" si="1"/>
        <v>90</v>
      </c>
      <c r="B94" s="164">
        <v>3.3333333333391835E-2</v>
      </c>
      <c r="C94" s="165">
        <v>0.5499999999999261</v>
      </c>
      <c r="D94" s="164">
        <v>8.3333333333399651E-2</v>
      </c>
      <c r="E94" s="164">
        <v>0.66666666666663765</v>
      </c>
      <c r="F94" s="164">
        <v>3.3333333333311899E-2</v>
      </c>
    </row>
    <row r="95" spans="1:6" x14ac:dyDescent="0.2">
      <c r="A95" s="168">
        <f t="shared" si="1"/>
        <v>91</v>
      </c>
      <c r="B95" s="164">
        <v>0.63333333333332575</v>
      </c>
      <c r="C95" s="165">
        <v>3.3333333333311899E-2</v>
      </c>
      <c r="D95" s="164">
        <v>5.0000000000007816E-2</v>
      </c>
      <c r="E95" s="164">
        <v>0.21666666666664725</v>
      </c>
      <c r="F95" s="164">
        <v>0.13333333333332753</v>
      </c>
    </row>
    <row r="96" spans="1:6" x14ac:dyDescent="0.2">
      <c r="A96" s="168">
        <f t="shared" si="1"/>
        <v>92</v>
      </c>
      <c r="B96" s="164">
        <v>0.21666666666664725</v>
      </c>
      <c r="C96" s="165">
        <v>0</v>
      </c>
      <c r="D96" s="164">
        <v>8.3333333333399651E-2</v>
      </c>
      <c r="E96" s="164">
        <v>0.23333333333334316</v>
      </c>
      <c r="F96" s="164">
        <v>0.14999999999994351</v>
      </c>
    </row>
    <row r="97" spans="1:6" x14ac:dyDescent="0.2">
      <c r="A97" s="168">
        <f t="shared" si="1"/>
        <v>93</v>
      </c>
      <c r="B97" s="164">
        <v>8.3333333333239779E-2</v>
      </c>
      <c r="C97" s="165">
        <v>0.15000000000010338</v>
      </c>
      <c r="D97" s="164">
        <v>8.3333333333319715E-2</v>
      </c>
      <c r="E97" s="164">
        <v>0.28333333333335098</v>
      </c>
      <c r="F97" s="164">
        <v>4.999999999992788E-2</v>
      </c>
    </row>
    <row r="98" spans="1:6" x14ac:dyDescent="0.2">
      <c r="A98" s="168">
        <f t="shared" si="1"/>
        <v>94</v>
      </c>
      <c r="B98" s="164">
        <v>1.6666666666775853E-2</v>
      </c>
      <c r="C98" s="165">
        <v>0.26666666666657513</v>
      </c>
      <c r="D98" s="164">
        <v>6.6666666666703733E-2</v>
      </c>
      <c r="E98" s="164">
        <v>0.34999999999997478</v>
      </c>
      <c r="F98" s="164">
        <v>1.6666666666695917E-2</v>
      </c>
    </row>
    <row r="99" spans="1:6" x14ac:dyDescent="0.2">
      <c r="A99" s="168">
        <f t="shared" si="1"/>
        <v>95</v>
      </c>
      <c r="B99" s="164">
        <v>0.51666666666669414</v>
      </c>
      <c r="C99" s="165">
        <v>0</v>
      </c>
      <c r="D99" s="164">
        <v>0.14999999999994351</v>
      </c>
      <c r="E99" s="164">
        <v>0.16666666666655949</v>
      </c>
      <c r="F99" s="164">
        <v>0.18333333333333535</v>
      </c>
    </row>
    <row r="100" spans="1:6" x14ac:dyDescent="0.2">
      <c r="A100" s="168">
        <f t="shared" si="1"/>
        <v>96</v>
      </c>
      <c r="B100" s="164">
        <v>0.33333333333327886</v>
      </c>
      <c r="C100" s="165">
        <v>0</v>
      </c>
      <c r="D100" s="164">
        <v>0.10000000000001563</v>
      </c>
      <c r="E100" s="164">
        <v>0.14999999999994351</v>
      </c>
      <c r="F100" s="164">
        <v>0.21666666666664725</v>
      </c>
    </row>
    <row r="101" spans="1:6" x14ac:dyDescent="0.2">
      <c r="A101" s="168">
        <f t="shared" si="1"/>
        <v>97</v>
      </c>
      <c r="B101" s="164">
        <v>3.3333333333311899E-2</v>
      </c>
      <c r="C101" s="165">
        <v>0.11666666666663161</v>
      </c>
      <c r="D101" s="164">
        <v>8.3333333333319715E-2</v>
      </c>
      <c r="E101" s="164">
        <v>0.21666666666664725</v>
      </c>
      <c r="F101" s="164">
        <v>1.6666666666695917E-2</v>
      </c>
    </row>
    <row r="102" spans="1:6" x14ac:dyDescent="0.2">
      <c r="A102" s="168">
        <f t="shared" si="1"/>
        <v>98</v>
      </c>
      <c r="B102" s="164">
        <v>4.999999999992788E-2</v>
      </c>
      <c r="C102" s="165">
        <v>0.16666666666671937</v>
      </c>
      <c r="D102" s="164">
        <v>5.0000000000007816E-2</v>
      </c>
      <c r="E102" s="164">
        <v>0.2333333333334231</v>
      </c>
      <c r="F102" s="164">
        <v>1.6666666666695917E-2</v>
      </c>
    </row>
    <row r="103" spans="1:6" x14ac:dyDescent="0.2">
      <c r="A103" s="168">
        <f t="shared" si="1"/>
        <v>99</v>
      </c>
      <c r="B103" s="164">
        <v>0.25000000000011902</v>
      </c>
      <c r="C103" s="165">
        <v>0</v>
      </c>
      <c r="D103" s="164">
        <v>0.13333333333324759</v>
      </c>
      <c r="E103" s="164">
        <v>0.13333333333324759</v>
      </c>
      <c r="F103" s="164">
        <v>1.6666666666695917E-2</v>
      </c>
    </row>
    <row r="104" spans="1:6" x14ac:dyDescent="0.2">
      <c r="A104" s="168">
        <f t="shared" si="1"/>
        <v>100</v>
      </c>
      <c r="B104" s="164">
        <v>4.999999999992788E-2</v>
      </c>
      <c r="C104" s="165">
        <v>8.3333333333319715E-2</v>
      </c>
      <c r="D104" s="164">
        <v>0.18333333333333535</v>
      </c>
      <c r="E104" s="164">
        <v>0.45000000000007034</v>
      </c>
      <c r="F104" s="164">
        <v>0.18333333333341528</v>
      </c>
    </row>
    <row r="105" spans="1:6" x14ac:dyDescent="0.2">
      <c r="A105" s="168">
        <f t="shared" si="1"/>
        <v>101</v>
      </c>
      <c r="B105" s="164">
        <v>0.3000000000000469</v>
      </c>
      <c r="C105" s="165">
        <v>0.15000000000002345</v>
      </c>
      <c r="D105" s="164">
        <v>0.25000000000003908</v>
      </c>
      <c r="E105" s="164">
        <v>0.56666666666670196</v>
      </c>
      <c r="F105" s="164">
        <v>0.16666666666663943</v>
      </c>
    </row>
    <row r="106" spans="1:6" x14ac:dyDescent="0.2">
      <c r="A106" s="168">
        <f t="shared" si="1"/>
        <v>102</v>
      </c>
      <c r="B106" s="164">
        <v>6.6666666666623797E-2</v>
      </c>
      <c r="C106" s="165">
        <v>0.50000000000007816</v>
      </c>
      <c r="D106" s="164">
        <v>0.18333333333333535</v>
      </c>
      <c r="E106" s="164">
        <v>0.76666666666665328</v>
      </c>
      <c r="F106" s="164">
        <v>8.3333333333239779E-2</v>
      </c>
    </row>
    <row r="107" spans="1:6" x14ac:dyDescent="0.2">
      <c r="A107" s="168">
        <f t="shared" si="1"/>
        <v>103</v>
      </c>
      <c r="B107" s="164">
        <v>0.21666666666672718</v>
      </c>
      <c r="C107" s="165">
        <v>0.5499999999999261</v>
      </c>
      <c r="D107" s="164">
        <v>0.3000000000000469</v>
      </c>
      <c r="E107" s="164">
        <v>0.91666666666667673</v>
      </c>
      <c r="F107" s="164">
        <v>6.6666666666703733E-2</v>
      </c>
    </row>
    <row r="108" spans="1:6" x14ac:dyDescent="0.2">
      <c r="A108" s="168">
        <f t="shared" si="1"/>
        <v>104</v>
      </c>
      <c r="B108" s="164">
        <v>0.8833333333332849</v>
      </c>
      <c r="C108" s="165">
        <v>3.3333333333391835E-2</v>
      </c>
      <c r="D108" s="164">
        <v>0.19999999999995133</v>
      </c>
      <c r="E108" s="164">
        <v>0.26666666666665506</v>
      </c>
      <c r="F108" s="164">
        <v>3.3333333333311899E-2</v>
      </c>
    </row>
    <row r="109" spans="1:6" x14ac:dyDescent="0.2">
      <c r="A109" s="168">
        <f t="shared" si="1"/>
        <v>105</v>
      </c>
      <c r="B109" s="164">
        <v>4.9833333333333663</v>
      </c>
      <c r="C109" s="165">
        <v>0</v>
      </c>
      <c r="D109" s="164">
        <v>0.14999999999994351</v>
      </c>
      <c r="E109" s="164">
        <v>0.24999999999995914</v>
      </c>
      <c r="F109" s="164">
        <v>4.8166666666667268</v>
      </c>
    </row>
    <row r="110" spans="1:6" x14ac:dyDescent="0.2">
      <c r="A110" s="168">
        <f t="shared" si="1"/>
        <v>106</v>
      </c>
      <c r="B110" s="164">
        <v>0.21666666666664725</v>
      </c>
      <c r="C110" s="165">
        <v>3.3333333333311899E-2</v>
      </c>
      <c r="D110" s="164">
        <v>0.24999999999995914</v>
      </c>
      <c r="E110" s="164">
        <v>0.36666666666667069</v>
      </c>
      <c r="F110" s="164">
        <v>8.3333333333399651E-2</v>
      </c>
    </row>
    <row r="111" spans="1:6" x14ac:dyDescent="0.2">
      <c r="A111" s="168">
        <f t="shared" si="1"/>
        <v>107</v>
      </c>
      <c r="B111" s="164">
        <v>0.28333333333327104</v>
      </c>
      <c r="C111" s="165">
        <v>8.3333333333399651E-2</v>
      </c>
      <c r="D111" s="164">
        <v>0.266666666666735</v>
      </c>
      <c r="E111" s="164">
        <v>0.36666666666675063</v>
      </c>
      <c r="F111" s="164">
        <v>1.6666666666615981E-2</v>
      </c>
    </row>
    <row r="112" spans="1:6" x14ac:dyDescent="0.2">
      <c r="A112" s="168">
        <f t="shared" si="1"/>
        <v>108</v>
      </c>
      <c r="B112" s="164">
        <v>0.25000000000003908</v>
      </c>
      <c r="C112" s="165">
        <v>0.11666666666671155</v>
      </c>
      <c r="D112" s="164">
        <v>0.41666666666667851</v>
      </c>
      <c r="E112" s="164">
        <v>0.55000000000000604</v>
      </c>
      <c r="F112" s="164">
        <v>1.6666666666615981E-2</v>
      </c>
    </row>
    <row r="113" spans="1:6" x14ac:dyDescent="0.2">
      <c r="A113" s="168">
        <f t="shared" si="1"/>
        <v>109</v>
      </c>
      <c r="B113" s="164">
        <v>0.33333333333335879</v>
      </c>
      <c r="C113" s="165">
        <v>0.21666666666664725</v>
      </c>
      <c r="D113" s="164">
        <v>0.20000000000003126</v>
      </c>
      <c r="E113" s="164">
        <v>0.66666666666663765</v>
      </c>
      <c r="F113" s="164">
        <v>0.24999999999995914</v>
      </c>
    </row>
    <row r="114" spans="1:6" x14ac:dyDescent="0.2">
      <c r="A114" s="168">
        <f t="shared" si="1"/>
        <v>110</v>
      </c>
      <c r="B114" s="164">
        <v>8.3333333333319715E-2</v>
      </c>
      <c r="C114" s="165">
        <v>0.58333333333331794</v>
      </c>
      <c r="D114" s="164">
        <v>0.45000000000007034</v>
      </c>
      <c r="E114" s="164">
        <v>2.5000000000000711</v>
      </c>
      <c r="F114" s="164">
        <v>1.4666666666666828</v>
      </c>
    </row>
    <row r="115" spans="1:6" x14ac:dyDescent="0.2">
      <c r="A115" s="168">
        <f t="shared" si="1"/>
        <v>111</v>
      </c>
      <c r="B115" s="164">
        <v>3.3333333333311899E-2</v>
      </c>
      <c r="C115" s="165">
        <v>2.4666666666667592</v>
      </c>
      <c r="D115" s="164">
        <v>0.46666666666660639</v>
      </c>
      <c r="E115" s="164">
        <v>3.0833333333333091</v>
      </c>
      <c r="F115" s="164">
        <v>0.14999999999994351</v>
      </c>
    </row>
    <row r="116" spans="1:6" x14ac:dyDescent="0.2">
      <c r="A116" s="168">
        <f t="shared" si="1"/>
        <v>112</v>
      </c>
      <c r="B116" s="164">
        <v>0.36666666666675063</v>
      </c>
      <c r="C116" s="165">
        <v>2.7166666666665584</v>
      </c>
      <c r="D116" s="164">
        <v>0.60000000000001386</v>
      </c>
      <c r="E116" s="164">
        <v>3.36666666666666</v>
      </c>
      <c r="F116" s="164">
        <v>5.0000000000087752E-2</v>
      </c>
    </row>
    <row r="117" spans="1:6" x14ac:dyDescent="0.2">
      <c r="A117" s="168">
        <f t="shared" si="1"/>
        <v>113</v>
      </c>
      <c r="B117" s="164">
        <v>2.0666666666666167</v>
      </c>
      <c r="C117" s="165">
        <v>1.3000000000000433</v>
      </c>
      <c r="D117" s="164">
        <v>0.35000000000005471</v>
      </c>
      <c r="E117" s="164">
        <v>1.9499999999999851</v>
      </c>
      <c r="F117" s="164">
        <v>0.29999999999988702</v>
      </c>
    </row>
    <row r="118" spans="1:6" x14ac:dyDescent="0.2">
      <c r="A118" s="168">
        <f t="shared" si="1"/>
        <v>114</v>
      </c>
      <c r="B118" s="164">
        <v>0.91666666666667673</v>
      </c>
      <c r="C118" s="165">
        <v>1.0333333333333083</v>
      </c>
      <c r="D118" s="164">
        <v>0.16666666666655949</v>
      </c>
      <c r="E118" s="164">
        <v>1.2833333333332675</v>
      </c>
      <c r="F118" s="164">
        <v>8.3333333333399651E-2</v>
      </c>
    </row>
    <row r="119" spans="1:6" x14ac:dyDescent="0.2">
      <c r="A119" s="168">
        <f t="shared" si="1"/>
        <v>115</v>
      </c>
      <c r="B119" s="164">
        <v>0.10000000000001563</v>
      </c>
      <c r="C119" s="165">
        <v>1.1833333333332519</v>
      </c>
      <c r="D119" s="164">
        <v>0.29999999999996696</v>
      </c>
      <c r="E119" s="164">
        <v>1.5666666666666185</v>
      </c>
      <c r="F119" s="164">
        <v>8.3333333333399651E-2</v>
      </c>
    </row>
    <row r="120" spans="1:6" x14ac:dyDescent="0.2">
      <c r="A120" s="168">
        <f t="shared" si="1"/>
        <v>116</v>
      </c>
      <c r="B120" s="164">
        <v>0.849999999999973</v>
      </c>
      <c r="C120" s="165">
        <v>0.71666666666664547</v>
      </c>
      <c r="D120" s="164">
        <v>0.31666666666666288</v>
      </c>
      <c r="E120" s="164">
        <v>1.1666666666666359</v>
      </c>
      <c r="F120" s="164">
        <v>0.13333333333332753</v>
      </c>
    </row>
    <row r="121" spans="1:6" x14ac:dyDescent="0.2">
      <c r="A121" s="168">
        <f t="shared" si="1"/>
        <v>117</v>
      </c>
      <c r="B121" s="164">
        <v>0.10000000000001563</v>
      </c>
      <c r="C121" s="165">
        <v>1.0666666666666202</v>
      </c>
      <c r="D121" s="164">
        <v>0.41666666666667851</v>
      </c>
      <c r="E121" s="164">
        <v>1.5666666666666984</v>
      </c>
      <c r="F121" s="164">
        <v>8.3333333333399651E-2</v>
      </c>
    </row>
    <row r="122" spans="1:6" x14ac:dyDescent="0.2">
      <c r="A122" s="168">
        <f t="shared" si="1"/>
        <v>118</v>
      </c>
      <c r="B122" s="164">
        <v>1.0166666666666924</v>
      </c>
      <c r="C122" s="165">
        <v>0.55000000000000604</v>
      </c>
      <c r="D122" s="164">
        <v>0.266666666666735</v>
      </c>
      <c r="E122" s="164">
        <v>0.8833333333332849</v>
      </c>
      <c r="F122" s="164">
        <v>6.6666666666543861E-2</v>
      </c>
    </row>
    <row r="123" spans="1:6" x14ac:dyDescent="0.2">
      <c r="A123" s="168">
        <f t="shared" si="1"/>
        <v>119</v>
      </c>
      <c r="B123" s="164">
        <v>0.16666666666663943</v>
      </c>
      <c r="C123" s="165">
        <v>0.71666666666664547</v>
      </c>
      <c r="D123" s="164">
        <v>0.83333333333335702</v>
      </c>
      <c r="E123" s="164">
        <v>1.6333333333333222</v>
      </c>
      <c r="F123" s="164">
        <v>8.3333333333319715E-2</v>
      </c>
    </row>
    <row r="124" spans="1:6" x14ac:dyDescent="0.2">
      <c r="A124" s="168">
        <f t="shared" si="1"/>
        <v>120</v>
      </c>
      <c r="B124" s="164">
        <v>1.8333333333333535</v>
      </c>
      <c r="C124" s="165">
        <v>0</v>
      </c>
      <c r="D124" s="164">
        <v>0.7166666666667254</v>
      </c>
      <c r="E124" s="164">
        <v>0.93333333333337265</v>
      </c>
      <c r="F124" s="164">
        <v>0.41666666666667851</v>
      </c>
    </row>
    <row r="125" spans="1:6" x14ac:dyDescent="0.2">
      <c r="A125" s="168">
        <f t="shared" si="1"/>
        <v>121</v>
      </c>
      <c r="B125" s="164">
        <v>0.71666666666656553</v>
      </c>
      <c r="C125" s="165">
        <v>0.21666666666680712</v>
      </c>
      <c r="D125" s="164">
        <v>0.46666666666660639</v>
      </c>
      <c r="E125" s="164">
        <v>0.80000000000004512</v>
      </c>
      <c r="F125" s="164">
        <v>0.11666666666663161</v>
      </c>
    </row>
    <row r="126" spans="1:6" x14ac:dyDescent="0.2">
      <c r="A126" s="168">
        <f t="shared" si="1"/>
        <v>122</v>
      </c>
      <c r="B126" s="164">
        <v>3.8333333333334263</v>
      </c>
      <c r="C126" s="165">
        <v>0</v>
      </c>
      <c r="D126" s="164">
        <v>0.53333333333331012</v>
      </c>
      <c r="E126" s="164">
        <v>0.71666666666664547</v>
      </c>
      <c r="F126" s="164">
        <v>3.2166666666667165</v>
      </c>
    </row>
    <row r="127" spans="1:6" x14ac:dyDescent="0.2">
      <c r="A127" s="168">
        <f t="shared" si="1"/>
        <v>123</v>
      </c>
      <c r="B127" s="164">
        <v>3.2166666666667165</v>
      </c>
      <c r="C127" s="165">
        <v>0</v>
      </c>
      <c r="D127" s="164">
        <v>0.31666666666666288</v>
      </c>
      <c r="E127" s="164">
        <v>0.39999999999990266</v>
      </c>
      <c r="F127" s="164">
        <v>2.5833333333333108</v>
      </c>
    </row>
    <row r="128" spans="1:6" x14ac:dyDescent="0.2">
      <c r="A128" s="168">
        <f t="shared" si="1"/>
        <v>124</v>
      </c>
      <c r="B128" s="164">
        <v>4.5833333333332238</v>
      </c>
      <c r="C128" s="165">
        <v>0</v>
      </c>
      <c r="D128" s="164">
        <v>0.49999999999999822</v>
      </c>
      <c r="E128" s="164">
        <v>0.63333333333332575</v>
      </c>
      <c r="F128" s="164">
        <v>4.3166666666666487</v>
      </c>
    </row>
    <row r="129" spans="1:6" x14ac:dyDescent="0.2">
      <c r="A129" s="168">
        <f t="shared" si="1"/>
        <v>125</v>
      </c>
      <c r="B129" s="164">
        <v>3.36666666666666</v>
      </c>
      <c r="C129" s="165">
        <v>0</v>
      </c>
      <c r="D129" s="164">
        <v>0.38333333333328667</v>
      </c>
      <c r="E129" s="164">
        <v>0.55000000000000604</v>
      </c>
      <c r="F129" s="164">
        <v>2.9000000000000536</v>
      </c>
    </row>
    <row r="130" spans="1:6" x14ac:dyDescent="0.2">
      <c r="A130" s="168">
        <f t="shared" si="1"/>
        <v>126</v>
      </c>
      <c r="B130" s="164">
        <v>2.2166666666667201</v>
      </c>
      <c r="C130" s="165">
        <v>0</v>
      </c>
      <c r="D130" s="164">
        <v>0.849999999999973</v>
      </c>
      <c r="E130" s="164">
        <v>1.2499999999999556</v>
      </c>
      <c r="F130" s="164">
        <v>2.0666666666666966</v>
      </c>
    </row>
    <row r="131" spans="1:6" x14ac:dyDescent="0.2">
      <c r="A131" s="168">
        <f t="shared" si="1"/>
        <v>127</v>
      </c>
      <c r="B131" s="164">
        <v>9.9999999999935696E-2</v>
      </c>
      <c r="C131" s="165">
        <v>1.1500000000000199</v>
      </c>
      <c r="D131" s="164">
        <v>0.55000000000000604</v>
      </c>
      <c r="E131" s="164">
        <v>1.8000000000000416</v>
      </c>
      <c r="F131" s="164">
        <v>0.10000000000001563</v>
      </c>
    </row>
    <row r="132" spans="1:6" x14ac:dyDescent="0.2">
      <c r="A132" s="168">
        <f t="shared" si="1"/>
        <v>128</v>
      </c>
      <c r="B132" s="164">
        <v>5.083333333333302</v>
      </c>
      <c r="C132" s="165">
        <v>0</v>
      </c>
      <c r="D132" s="164">
        <v>1.0333333333333883</v>
      </c>
      <c r="E132" s="164">
        <v>1.100000000000092</v>
      </c>
      <c r="F132" s="164">
        <v>3.3499999999999641</v>
      </c>
    </row>
    <row r="133" spans="1:6" x14ac:dyDescent="0.2">
      <c r="A133" s="168">
        <f t="shared" si="1"/>
        <v>129</v>
      </c>
      <c r="B133" s="164">
        <v>2.1000000000000085</v>
      </c>
      <c r="C133" s="165">
        <v>0</v>
      </c>
      <c r="D133" s="164">
        <v>0.66666666666663765</v>
      </c>
      <c r="E133" s="164">
        <v>0.83333333333335702</v>
      </c>
      <c r="F133" s="164">
        <v>1.1666666666666359</v>
      </c>
    </row>
    <row r="134" spans="1:6" x14ac:dyDescent="0.2">
      <c r="A134" s="168">
        <f t="shared" si="1"/>
        <v>130</v>
      </c>
      <c r="B134" s="164">
        <v>0.76666666666673322</v>
      </c>
      <c r="C134" s="165">
        <v>6.6666666666623797E-2</v>
      </c>
      <c r="D134" s="164">
        <v>0.26666666666657513</v>
      </c>
      <c r="E134" s="164">
        <v>0.56666666666662202</v>
      </c>
      <c r="F134" s="164">
        <v>0.2333333333334231</v>
      </c>
    </row>
    <row r="135" spans="1:6" x14ac:dyDescent="0.2">
      <c r="A135" s="168">
        <f t="shared" si="1"/>
        <v>131</v>
      </c>
      <c r="B135" s="164">
        <v>5.0000000000007816E-2</v>
      </c>
      <c r="C135" s="165">
        <v>0.5166666666666142</v>
      </c>
      <c r="D135" s="164">
        <v>0.44999999999999041</v>
      </c>
      <c r="E135" s="164">
        <v>1.0500000000000043</v>
      </c>
      <c r="F135" s="164">
        <v>8.3333333333399651E-2</v>
      </c>
    </row>
    <row r="136" spans="1:6" x14ac:dyDescent="0.2">
      <c r="A136" s="168">
        <f t="shared" si="1"/>
        <v>132</v>
      </c>
      <c r="B136" s="164">
        <v>3.3333333333391835E-2</v>
      </c>
      <c r="C136" s="165">
        <v>1.0166666666666124</v>
      </c>
      <c r="D136" s="164">
        <v>0.28333333333327104</v>
      </c>
      <c r="E136" s="164">
        <v>1.3499999999998913</v>
      </c>
      <c r="F136" s="164">
        <v>5.0000000000007816E-2</v>
      </c>
    </row>
    <row r="137" spans="1:6" x14ac:dyDescent="0.2">
      <c r="A137" s="168">
        <f t="shared" si="1"/>
        <v>133</v>
      </c>
      <c r="B137" s="164">
        <v>1.4333333333332909</v>
      </c>
      <c r="C137" s="165">
        <v>0</v>
      </c>
      <c r="D137" s="164">
        <v>0.38333333333336661</v>
      </c>
      <c r="E137" s="164">
        <v>0.61666666666662984</v>
      </c>
      <c r="F137" s="164">
        <v>0.31666666666666288</v>
      </c>
    </row>
    <row r="138" spans="1:6" x14ac:dyDescent="0.2">
      <c r="A138" s="168">
        <f t="shared" ref="A138:A154" si="2">A137+1</f>
        <v>134</v>
      </c>
      <c r="B138" s="164">
        <v>1.3833333333332831</v>
      </c>
      <c r="C138" s="165">
        <v>0</v>
      </c>
      <c r="D138" s="164">
        <v>0.23333333333334316</v>
      </c>
      <c r="E138" s="164">
        <v>0.28333333333335098</v>
      </c>
      <c r="F138" s="164">
        <v>0.8166666666666611</v>
      </c>
    </row>
    <row r="139" spans="1:6" x14ac:dyDescent="0.2">
      <c r="A139" s="168">
        <f t="shared" si="2"/>
        <v>135</v>
      </c>
      <c r="B139" s="164">
        <v>0.71666666666664547</v>
      </c>
      <c r="C139" s="165">
        <v>0</v>
      </c>
      <c r="D139" s="164">
        <v>0.216666666666647</v>
      </c>
      <c r="E139" s="164">
        <v>0.46666666666676626</v>
      </c>
      <c r="F139" s="164">
        <v>0.68333333333341351</v>
      </c>
    </row>
    <row r="140" spans="1:6" x14ac:dyDescent="0.2">
      <c r="A140" s="168">
        <f t="shared" si="2"/>
        <v>136</v>
      </c>
      <c r="B140" s="164">
        <v>0.11666666666671155</v>
      </c>
      <c r="C140" s="165">
        <v>0.35000000000005471</v>
      </c>
      <c r="D140" s="164">
        <v>0.45000000000007034</v>
      </c>
      <c r="E140" s="164">
        <v>1.1000000000000121</v>
      </c>
      <c r="F140" s="164">
        <v>0.29999999999988702</v>
      </c>
    </row>
    <row r="141" spans="1:6" x14ac:dyDescent="0.2">
      <c r="A141" s="168">
        <f t="shared" si="2"/>
        <v>137</v>
      </c>
      <c r="B141" s="164">
        <v>1.3166666666666593</v>
      </c>
      <c r="C141" s="165">
        <v>0</v>
      </c>
      <c r="D141" s="164">
        <v>0.13333333333324801</v>
      </c>
      <c r="E141" s="164">
        <v>0.28333333333327104</v>
      </c>
      <c r="F141" s="164">
        <v>0.36666666666667069</v>
      </c>
    </row>
    <row r="142" spans="1:6" x14ac:dyDescent="0.2">
      <c r="A142" s="168">
        <f t="shared" si="2"/>
        <v>138</v>
      </c>
      <c r="B142" s="164">
        <v>0.73333333333334139</v>
      </c>
      <c r="C142" s="165">
        <v>0</v>
      </c>
      <c r="D142" s="164">
        <v>0.34999999999997478</v>
      </c>
      <c r="E142" s="164">
        <v>0.56666666666662202</v>
      </c>
      <c r="F142" s="164">
        <v>0.66666666666671759</v>
      </c>
    </row>
    <row r="143" spans="1:6" x14ac:dyDescent="0.2">
      <c r="A143" s="168">
        <f t="shared" si="2"/>
        <v>139</v>
      </c>
      <c r="B143" s="164">
        <v>0.11666666666671155</v>
      </c>
      <c r="C143" s="165">
        <v>0.44999999999991047</v>
      </c>
      <c r="D143" s="164">
        <v>8.3333333333319701E-2</v>
      </c>
      <c r="E143" s="164">
        <v>1.2833333333332675</v>
      </c>
      <c r="F143" s="164">
        <v>0.7500000000000373</v>
      </c>
    </row>
    <row r="144" spans="1:6" x14ac:dyDescent="0.2">
      <c r="A144" s="168">
        <f t="shared" si="2"/>
        <v>140</v>
      </c>
      <c r="B144" s="164">
        <v>1.6666666666615981E-2</v>
      </c>
      <c r="C144" s="165">
        <v>1.2666666666666515</v>
      </c>
      <c r="D144" s="164">
        <v>0.116666666666632</v>
      </c>
      <c r="E144" s="164">
        <v>1.4666666666666828</v>
      </c>
      <c r="F144" s="164">
        <v>8.3333333333399651E-2</v>
      </c>
    </row>
    <row r="145" spans="1:6" x14ac:dyDescent="0.2">
      <c r="A145" s="168">
        <f t="shared" si="2"/>
        <v>141</v>
      </c>
      <c r="B145" s="164">
        <v>0.70000000000002949</v>
      </c>
      <c r="C145" s="165">
        <v>0.76666666666665328</v>
      </c>
      <c r="D145" s="164">
        <v>0.38333333333328701</v>
      </c>
      <c r="E145" s="164">
        <v>1.2166666666666437</v>
      </c>
      <c r="F145" s="164">
        <v>6.6666666666703733E-2</v>
      </c>
    </row>
    <row r="146" spans="1:6" x14ac:dyDescent="0.2">
      <c r="A146" s="168">
        <f t="shared" si="2"/>
        <v>142</v>
      </c>
      <c r="B146" s="164">
        <v>0.55000000000000604</v>
      </c>
      <c r="C146" s="165">
        <v>0.66666666666663765</v>
      </c>
      <c r="D146" s="164">
        <v>0.3000000000000469</v>
      </c>
      <c r="E146" s="164">
        <v>1.116666666666708</v>
      </c>
      <c r="F146" s="164">
        <v>0.15000000000002345</v>
      </c>
    </row>
    <row r="147" spans="1:6" x14ac:dyDescent="0.2">
      <c r="A147" s="168">
        <f t="shared" si="2"/>
        <v>143</v>
      </c>
      <c r="B147" s="164">
        <v>6.6666666666703733E-2</v>
      </c>
      <c r="C147" s="165">
        <v>1.0500000000000043</v>
      </c>
      <c r="D147" s="164">
        <v>0.43333333333329449</v>
      </c>
      <c r="E147" s="164">
        <v>1.5333333333332266</v>
      </c>
      <c r="F147" s="164">
        <v>4.999999999992788E-2</v>
      </c>
    </row>
    <row r="148" spans="1:6" x14ac:dyDescent="0.2">
      <c r="A148" s="168">
        <f t="shared" si="2"/>
        <v>144</v>
      </c>
      <c r="B148" s="164">
        <v>0.24999999999995914</v>
      </c>
      <c r="C148" s="165">
        <v>1.2833333333332675</v>
      </c>
      <c r="D148" s="164">
        <v>0.13333333333324759</v>
      </c>
      <c r="E148" s="164">
        <v>1.6666666666666341</v>
      </c>
      <c r="F148" s="164">
        <v>0.25000000000011902</v>
      </c>
    </row>
    <row r="149" spans="1:6" x14ac:dyDescent="0.2">
      <c r="A149" s="168">
        <f t="shared" si="2"/>
        <v>145</v>
      </c>
      <c r="B149" s="164">
        <v>0.18333333333333535</v>
      </c>
      <c r="C149" s="165">
        <v>1.4833333333332988</v>
      </c>
      <c r="D149" s="164">
        <v>0.19999999999995133</v>
      </c>
      <c r="E149" s="164">
        <v>1.7333333333332579</v>
      </c>
      <c r="F149" s="164">
        <v>5.0000000000007816E-2</v>
      </c>
    </row>
    <row r="150" spans="1:6" x14ac:dyDescent="0.2">
      <c r="A150" s="168">
        <f t="shared" si="2"/>
        <v>146</v>
      </c>
      <c r="B150" s="164">
        <v>0.65000000000002167</v>
      </c>
      <c r="C150" s="165">
        <v>1.0833333333332362</v>
      </c>
      <c r="D150" s="164">
        <v>0.35000000000005499</v>
      </c>
      <c r="E150" s="164">
        <v>1.5500000000000025</v>
      </c>
      <c r="F150" s="164">
        <v>0.11666666666671155</v>
      </c>
    </row>
    <row r="151" spans="1:6" x14ac:dyDescent="0.2">
      <c r="A151" s="168">
        <f t="shared" si="2"/>
        <v>147</v>
      </c>
      <c r="B151" s="164">
        <v>0.16666666666655949</v>
      </c>
      <c r="C151" s="165">
        <v>1.383333333333443</v>
      </c>
      <c r="D151" s="164">
        <v>8.3333333333399651E-2</v>
      </c>
      <c r="E151" s="164">
        <v>1.5833333333334743</v>
      </c>
      <c r="F151" s="164">
        <v>0.11666666666663161</v>
      </c>
    </row>
    <row r="152" spans="1:6" x14ac:dyDescent="0.2">
      <c r="A152" s="168">
        <f t="shared" si="2"/>
        <v>148</v>
      </c>
      <c r="B152" s="164">
        <v>0.2333333333334231</v>
      </c>
      <c r="C152" s="165">
        <v>1.3500000000000512</v>
      </c>
      <c r="D152" s="164">
        <v>0.18333333333341528</v>
      </c>
      <c r="E152" s="164">
        <v>1.6000000000000103</v>
      </c>
      <c r="F152" s="164">
        <v>6.6666666666543861E-2</v>
      </c>
    </row>
    <row r="153" spans="1:6" x14ac:dyDescent="0.2">
      <c r="A153" s="168">
        <f t="shared" si="2"/>
        <v>149</v>
      </c>
      <c r="B153" s="164">
        <v>0.34999999999997478</v>
      </c>
      <c r="C153" s="165">
        <v>1.2500000000000355</v>
      </c>
      <c r="D153" s="164">
        <v>0.58333333333331794</v>
      </c>
      <c r="E153" s="164">
        <v>1.9166666666666732</v>
      </c>
      <c r="F153" s="164">
        <v>8.3333333333319715E-2</v>
      </c>
    </row>
    <row r="154" spans="1:6" x14ac:dyDescent="0.2">
      <c r="A154" s="169">
        <f t="shared" si="2"/>
        <v>150</v>
      </c>
      <c r="B154" s="155">
        <v>0.14999999999994351</v>
      </c>
      <c r="C154" s="156">
        <v>1.7666666666667297</v>
      </c>
      <c r="D154" s="157">
        <v>0.39999999999990266</v>
      </c>
      <c r="E154" s="157">
        <v>2.4166666666666714</v>
      </c>
      <c r="F154" s="157">
        <v>0.25000000000003908</v>
      </c>
    </row>
    <row r="155" spans="1:6" x14ac:dyDescent="0.2">
      <c r="A155" s="158" t="s">
        <v>7</v>
      </c>
      <c r="B155" s="159"/>
      <c r="C155" s="159"/>
      <c r="D155" s="159"/>
      <c r="E155" s="159"/>
      <c r="F155" s="159"/>
    </row>
    <row r="156" spans="1:6" x14ac:dyDescent="0.2">
      <c r="A156" s="160"/>
      <c r="B156" s="164">
        <v>125.98333333333326</v>
      </c>
      <c r="C156" s="166">
        <v>104.95000000000002</v>
      </c>
      <c r="D156" s="164">
        <v>55.700000000000472</v>
      </c>
      <c r="E156" s="164">
        <v>179.51666666666614</v>
      </c>
      <c r="F156" s="164">
        <v>70.933333333332641</v>
      </c>
    </row>
    <row r="157" spans="1:6" x14ac:dyDescent="0.2">
      <c r="A157" s="161" t="s">
        <v>163</v>
      </c>
      <c r="B157" s="162"/>
      <c r="C157" s="163"/>
      <c r="D157" s="167"/>
      <c r="E157" s="162"/>
      <c r="F157" s="162"/>
    </row>
    <row r="158" spans="1:6" x14ac:dyDescent="0.2">
      <c r="A158" s="154"/>
      <c r="B158" s="164">
        <v>0.8455257270693507</v>
      </c>
      <c r="C158" s="166">
        <v>0.69966666666666677</v>
      </c>
      <c r="D158" s="164">
        <v>0.38744444444444714</v>
      </c>
      <c r="E158" s="164">
        <v>1.1967777777777742</v>
      </c>
      <c r="F158" s="164">
        <v>0.47288888888888431</v>
      </c>
    </row>
    <row r="159" spans="1:6" x14ac:dyDescent="0.2">
      <c r="A159" s="154"/>
      <c r="B159" s="164"/>
      <c r="C159" s="164"/>
      <c r="D159" s="164"/>
      <c r="E159" s="164"/>
      <c r="F159" s="164"/>
    </row>
    <row r="160" spans="1:6" ht="15" x14ac:dyDescent="0.25">
      <c r="A160" s="78"/>
    </row>
    <row r="161" spans="1:5" ht="15" x14ac:dyDescent="0.25">
      <c r="A161" s="78"/>
      <c r="B161" s="5"/>
    </row>
    <row r="162" spans="1:5" ht="15" x14ac:dyDescent="0.25">
      <c r="A162" s="78"/>
    </row>
    <row r="163" spans="1:5" ht="15" x14ac:dyDescent="0.25">
      <c r="A163" s="78"/>
      <c r="E163" s="1">
        <f>MIN(D5:D154)</f>
        <v>3.3333333333311899E-2</v>
      </c>
    </row>
    <row r="164" spans="1:5" ht="15" x14ac:dyDescent="0.25">
      <c r="A164" s="78"/>
    </row>
    <row r="165" spans="1:5" ht="15" x14ac:dyDescent="0.25">
      <c r="A165" s="78"/>
    </row>
    <row r="166" spans="1:5" ht="15" x14ac:dyDescent="0.25">
      <c r="A166" s="78"/>
    </row>
    <row r="167" spans="1:5" ht="15" x14ac:dyDescent="0.25">
      <c r="A167" s="78"/>
    </row>
    <row r="168" spans="1:5" ht="15" x14ac:dyDescent="0.25">
      <c r="A168" s="78"/>
    </row>
    <row r="169" spans="1:5" ht="15" x14ac:dyDescent="0.25">
      <c r="A169" s="78"/>
    </row>
    <row r="170" spans="1:5" ht="15" x14ac:dyDescent="0.25">
      <c r="A170" s="78"/>
    </row>
    <row r="171" spans="1:5" ht="15" x14ac:dyDescent="0.25">
      <c r="A171" s="78"/>
    </row>
    <row r="172" spans="1:5" ht="15" x14ac:dyDescent="0.25">
      <c r="A172" s="78"/>
    </row>
    <row r="173" spans="1:5" ht="15" x14ac:dyDescent="0.25">
      <c r="A173" s="78"/>
    </row>
    <row r="174" spans="1:5" ht="15" x14ac:dyDescent="0.25">
      <c r="A174" s="78"/>
    </row>
    <row r="175" spans="1:5" ht="15" x14ac:dyDescent="0.25">
      <c r="A175" s="78"/>
    </row>
    <row r="176" spans="1:5" ht="15" x14ac:dyDescent="0.25">
      <c r="A176" s="78"/>
    </row>
    <row r="177" spans="1:1" ht="15" x14ac:dyDescent="0.25">
      <c r="A177" s="78"/>
    </row>
    <row r="178" spans="1:1" ht="15" x14ac:dyDescent="0.25">
      <c r="A178" s="78"/>
    </row>
    <row r="179" spans="1:1" ht="15" x14ac:dyDescent="0.25">
      <c r="A179" s="78"/>
    </row>
    <row r="180" spans="1:1" ht="15" x14ac:dyDescent="0.25">
      <c r="A180" s="78"/>
    </row>
    <row r="181" spans="1:1" ht="15" x14ac:dyDescent="0.25">
      <c r="A181" s="78"/>
    </row>
    <row r="182" spans="1:1" ht="15" x14ac:dyDescent="0.25">
      <c r="A182" s="78"/>
    </row>
    <row r="183" spans="1:1" ht="15" x14ac:dyDescent="0.25">
      <c r="A183" s="78"/>
    </row>
    <row r="184" spans="1:1" ht="15" x14ac:dyDescent="0.25">
      <c r="A184" s="78"/>
    </row>
    <row r="185" spans="1:1" ht="15" x14ac:dyDescent="0.25">
      <c r="A185" s="78"/>
    </row>
    <row r="186" spans="1:1" ht="15" x14ac:dyDescent="0.25">
      <c r="A186" s="78"/>
    </row>
    <row r="187" spans="1:1" ht="15" x14ac:dyDescent="0.25">
      <c r="A187" s="78"/>
    </row>
    <row r="188" spans="1:1" ht="15" x14ac:dyDescent="0.25">
      <c r="A188" s="78"/>
    </row>
    <row r="189" spans="1:1" ht="15" x14ac:dyDescent="0.25">
      <c r="A189" s="78"/>
    </row>
    <row r="190" spans="1:1" ht="15" x14ac:dyDescent="0.25">
      <c r="A190" s="78"/>
    </row>
    <row r="191" spans="1:1" ht="15" x14ac:dyDescent="0.25">
      <c r="A191" s="78"/>
    </row>
    <row r="192" spans="1:1" ht="15" x14ac:dyDescent="0.25">
      <c r="A192" s="78"/>
    </row>
    <row r="193" spans="1:1" ht="15" x14ac:dyDescent="0.25">
      <c r="A193" s="78"/>
    </row>
    <row r="194" spans="1:1" ht="15" x14ac:dyDescent="0.25">
      <c r="A194" s="78"/>
    </row>
    <row r="195" spans="1:1" ht="15" x14ac:dyDescent="0.25">
      <c r="A195" s="78"/>
    </row>
    <row r="196" spans="1:1" ht="15" x14ac:dyDescent="0.25">
      <c r="A196" s="78"/>
    </row>
    <row r="197" spans="1:1" ht="15" x14ac:dyDescent="0.25">
      <c r="A197" s="78"/>
    </row>
    <row r="198" spans="1:1" ht="15" x14ac:dyDescent="0.25">
      <c r="A198" s="78"/>
    </row>
    <row r="199" spans="1:1" ht="15" x14ac:dyDescent="0.25">
      <c r="A199" s="78"/>
    </row>
    <row r="200" spans="1:1" ht="15" x14ac:dyDescent="0.25">
      <c r="A200" s="78"/>
    </row>
    <row r="201" spans="1:1" ht="15" x14ac:dyDescent="0.25">
      <c r="A201" s="78"/>
    </row>
    <row r="202" spans="1:1" ht="15" x14ac:dyDescent="0.25">
      <c r="A202" s="78"/>
    </row>
    <row r="203" spans="1:1" ht="15" x14ac:dyDescent="0.25">
      <c r="A203" s="78"/>
    </row>
    <row r="204" spans="1:1" ht="15" x14ac:dyDescent="0.25">
      <c r="A204" s="78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WHMcNumber</vt:lpstr>
      <vt:lpstr>_@RISKFitInformation</vt:lpstr>
      <vt:lpstr>spcwhm1</vt:lpstr>
      <vt:lpstr>spcwhm2</vt:lpstr>
      <vt:lpstr>spcwhm3</vt:lpstr>
      <vt:lpstr>Two Servers Simulation  (2)</vt:lpstr>
      <vt:lpstr>Two Servers Simulation </vt:lpstr>
      <vt:lpstr>Two Servers Simulation  (3dist)</vt:lpstr>
      <vt:lpstr>KeyData from Empirical data </vt:lpstr>
      <vt:lpstr>Key Stats from all (Arena Edit)</vt:lpstr>
      <vt:lpstr>Key Stats from all</vt:lpstr>
      <vt:lpstr>Empirical data</vt:lpstr>
      <vt:lpstr>'Empirical data'!Print_Area</vt:lpstr>
      <vt:lpstr>'KeyData from Empirical data '!Print_Area</vt:lpstr>
      <vt:lpstr>'Two Servers Simulation '!Print_Area</vt:lpstr>
      <vt:lpstr>'Two Servers Simulation  (2)'!Print_Area</vt:lpstr>
      <vt:lpstr>'Empirical data'!Print_Titles</vt:lpstr>
      <vt:lpstr>'KeyData from Empirical data '!Print_Titles</vt:lpstr>
      <vt:lpstr>'Two Servers Simulation '!Print_Titles</vt:lpstr>
      <vt:lpstr>'Two Servers Simulation  (2)'!Print_Titles</vt:lpstr>
      <vt:lpstr>'Two Servers Simulation  (2)'!whmc1</vt:lpstr>
      <vt:lpstr>'Two Servers Simulation  (3dist)'!whmc1</vt:lpstr>
      <vt:lpstr>whmc1</vt:lpstr>
      <vt:lpstr>'Two Servers Simulation  (2)'!whmc2</vt:lpstr>
      <vt:lpstr>'Two Servers Simulation  (3dist)'!whmc2</vt:lpstr>
      <vt:lpstr>whmc2</vt:lpstr>
      <vt:lpstr>'Two Servers Simulation  (2)'!whmc3</vt:lpstr>
      <vt:lpstr>'Two Servers Simulation  (3dist)'!whmc3</vt:lpstr>
      <vt:lpstr>whmc3</vt:lpstr>
    </vt:vector>
  </TitlesOfParts>
  <Company>London Metropolitan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Karim Minani</dc:creator>
  <cp:lastModifiedBy>Shakila Harden</cp:lastModifiedBy>
  <cp:lastPrinted>2017-06-07T22:43:48Z</cp:lastPrinted>
  <dcterms:created xsi:type="dcterms:W3CDTF">2017-02-27T15:21:17Z</dcterms:created>
  <dcterms:modified xsi:type="dcterms:W3CDTF">2018-10-10T22:57:41Z</dcterms:modified>
</cp:coreProperties>
</file>