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TRUENAS\Optimedevices\000024\Biomed Tech Services Inc\Hospital Clients\Clients (2024)\NPDC-2024\PMS\"/>
    </mc:Choice>
  </mc:AlternateContent>
  <xr:revisionPtr revIDLastSave="0" documentId="13_ncr:1_{C3BAFD93-7A09-4F6B-89AC-2FF641F45347}" xr6:coauthVersionLast="47" xr6:coauthVersionMax="47" xr10:uidLastSave="{00000000-0000-0000-0000-000000000000}"/>
  <bookViews>
    <workbookView xWindow="-120" yWindow="-120" windowWidth="29040" windowHeight="15840" xr2:uid="{1E00EA9D-4B66-4EDE-A37B-B81B6A61E3E5}"/>
  </bookViews>
  <sheets>
    <sheet name="PM form" sheetId="1" r:id="rId1"/>
    <sheet name="Data table" sheetId="2" r:id="rId2"/>
    <sheet name="Equipments" sheetId="3" r:id="rId3"/>
  </sheets>
  <definedNames>
    <definedName name="_xlnm.Print_Area" localSheetId="0">'PM form'!$B$1:$P$57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9" i="1" l="1"/>
  <c r="C35" i="1"/>
  <c r="I11" i="1"/>
  <c r="D11" i="1"/>
  <c r="C44" i="1" l="1"/>
  <c r="C43" i="1"/>
  <c r="C42" i="1"/>
  <c r="C41" i="1"/>
  <c r="C40" i="1"/>
  <c r="C38" i="1"/>
  <c r="C37" i="1"/>
  <c r="C34" i="1"/>
  <c r="C33" i="1"/>
  <c r="C32" i="1"/>
  <c r="C31" i="1"/>
  <c r="C28" i="1"/>
  <c r="C27" i="1"/>
  <c r="C26" i="1"/>
  <c r="C25" i="1"/>
  <c r="C24" i="1"/>
  <c r="C23" i="1"/>
  <c r="C22" i="1"/>
  <c r="C21" i="1"/>
</calcChain>
</file>

<file path=xl/sharedStrings.xml><?xml version="1.0" encoding="utf-8"?>
<sst xmlns="http://schemas.openxmlformats.org/spreadsheetml/2006/main" count="2905" uniqueCount="571">
  <si>
    <t>WEIGHING SCALE</t>
  </si>
  <si>
    <t>PREVENTIVE MAINTENACE CHECKLIST</t>
  </si>
  <si>
    <t>Client :</t>
  </si>
  <si>
    <t>Taytay Doctors Multispeciality Hospital, Inc.</t>
  </si>
  <si>
    <t>Address:</t>
  </si>
  <si>
    <t xml:space="preserve">TEST APPARATUS              </t>
  </si>
  <si>
    <t>VISUAL &amp; FUNCTION INSPECTION</t>
  </si>
  <si>
    <t>PASS</t>
  </si>
  <si>
    <t>FAIL</t>
  </si>
  <si>
    <t>N/A</t>
  </si>
  <si>
    <t>PARTS CONDITION</t>
  </si>
  <si>
    <t>REMARKS</t>
  </si>
  <si>
    <t>CLEANING</t>
  </si>
  <si>
    <t>PHYSICAL CONDITION</t>
  </si>
  <si>
    <t>BATTERY MAINTENANCE</t>
  </si>
  <si>
    <t>ELECTRICAL SAFETY TEST</t>
  </si>
  <si>
    <t>CORRECTIVE MAINTENANCE REQUIRED</t>
  </si>
  <si>
    <t>REMOVED FROM USE</t>
  </si>
  <si>
    <t>ACCEPTABLE FOR USE</t>
  </si>
  <si>
    <t>Biomedical Technician/Engineer:</t>
  </si>
  <si>
    <t>Verified By:</t>
  </si>
  <si>
    <t>Engr. Oliver E. Sta. Ana</t>
  </si>
  <si>
    <t>End users/Department Head:</t>
  </si>
  <si>
    <t>PPM DATE:</t>
  </si>
  <si>
    <t>NEXT DUE DATE:</t>
  </si>
  <si>
    <t>PPM END TIME:</t>
  </si>
  <si>
    <t>Clients</t>
  </si>
  <si>
    <t>Address</t>
  </si>
  <si>
    <t>City, Province</t>
  </si>
  <si>
    <t>AMOSUP Seamen's Hospital</t>
  </si>
  <si>
    <t>San Jose St., Intramuros</t>
  </si>
  <si>
    <t>Metro Manila</t>
  </si>
  <si>
    <t>Batangas Medical Center</t>
  </si>
  <si>
    <t>Bihi Road, Kumintang Ibaba</t>
  </si>
  <si>
    <t>Batangas City</t>
  </si>
  <si>
    <t>Binangonan Lakeview Hospital</t>
  </si>
  <si>
    <t>Brgy. KM31 Manila East Road Tagpos</t>
  </si>
  <si>
    <t>Binangonan, Rizal</t>
  </si>
  <si>
    <t>Blesces Diagnostic Laboratory</t>
  </si>
  <si>
    <t>Laguna National Highway</t>
  </si>
  <si>
    <t>Alaminos, Laguna</t>
  </si>
  <si>
    <t>Calamba Eye Center</t>
  </si>
  <si>
    <t>2nd flr, CMC Annex Building, Crossing</t>
  </si>
  <si>
    <t>Calamba, Laguna</t>
  </si>
  <si>
    <t>Calamba Medical Center</t>
  </si>
  <si>
    <t>CMC Avenue, Brgy. Real</t>
  </si>
  <si>
    <t>Christ the Savior General Hospital</t>
  </si>
  <si>
    <t>Bayan ng Rosario</t>
  </si>
  <si>
    <t>Global Care Medical Center of Canlubang</t>
  </si>
  <si>
    <t>J. Yulo Avenue, Brgy. Canlubang</t>
  </si>
  <si>
    <t>Global Medical Center of Laguna</t>
  </si>
  <si>
    <t>National Highway, Brgy. Banlic</t>
  </si>
  <si>
    <t>Cabuyao City, Laguna</t>
  </si>
  <si>
    <t>Immaculate Conception Hospital of San Pablo</t>
  </si>
  <si>
    <t>P. Alcantara St., Brgy. VII - A</t>
  </si>
  <si>
    <t>San Pablo City, Laguna</t>
  </si>
  <si>
    <t>Isabela Doctors General Hospital</t>
  </si>
  <si>
    <t>Baligatan</t>
  </si>
  <si>
    <t>Ilagan, Isabela</t>
  </si>
  <si>
    <t>Laurel District Memorial Hospital</t>
  </si>
  <si>
    <t>Talisay - Tanauan Road</t>
  </si>
  <si>
    <t>Tanauan, Batangas</t>
  </si>
  <si>
    <t>Metro Rizal Doctors Hospital</t>
  </si>
  <si>
    <t>Santo Domingo</t>
  </si>
  <si>
    <t>Cainta, Rizal</t>
  </si>
  <si>
    <t>Marciano Brion St.</t>
  </si>
  <si>
    <t>Ortigas Hospital &amp; Healthcare Center</t>
  </si>
  <si>
    <t xml:space="preserve">Ortigas Avenue Extension corner </t>
  </si>
  <si>
    <t>Rotary Club of Tanauan Dialysis Center</t>
  </si>
  <si>
    <t>Benita Laurel St.</t>
  </si>
  <si>
    <t>San Pablo City Community General Hospital</t>
  </si>
  <si>
    <t>C. Colago Ave, Brgy. San Roque</t>
  </si>
  <si>
    <t>San Pablo Doctors General Hospital</t>
  </si>
  <si>
    <t>55 A. Mabini Street</t>
  </si>
  <si>
    <t>SPC Medical Center</t>
  </si>
  <si>
    <t>Pan-Philippine Highway</t>
  </si>
  <si>
    <t>President Jose P. Laurel Highway</t>
  </si>
  <si>
    <t>Sto. Thomas, Batangas</t>
  </si>
  <si>
    <t>St. John the Baptist Medical Center INC.</t>
  </si>
  <si>
    <t>Brgy. Parian</t>
  </si>
  <si>
    <t>Rizal Avenue</t>
  </si>
  <si>
    <t>Taytay, Rizal</t>
  </si>
  <si>
    <t>The Medical City South Luzon</t>
  </si>
  <si>
    <t>L. United Blvd, Don Jose</t>
  </si>
  <si>
    <t>Santa Rosa, Laguna</t>
  </si>
  <si>
    <t>Equipment type</t>
  </si>
  <si>
    <t>ABP (AUTOMATIC BP)</t>
  </si>
  <si>
    <t>AIR FLOW O2 GAUGE / FLOW METER</t>
  </si>
  <si>
    <t>ALICE 6</t>
  </si>
  <si>
    <t>ANESTHESIA MACHINE</t>
  </si>
  <si>
    <t>ARTERIAL BLOOD GAS ANALYZER</t>
  </si>
  <si>
    <t>AUDIOMETRY MACHINE</t>
  </si>
  <si>
    <t>AUTOCLAVE</t>
  </si>
  <si>
    <t>BABY WEIGHING SCALE</t>
  </si>
  <si>
    <t>BIOSAFETY CABINET</t>
  </si>
  <si>
    <t>BLOOD BANK REFRIGERATOR</t>
  </si>
  <si>
    <t>BP / SPHYGMOMANOMETER</t>
  </si>
  <si>
    <t>C. ARM X-RAY</t>
  </si>
  <si>
    <t>C.ARM MONITOR</t>
  </si>
  <si>
    <t>CAUTERY ( FOOT SWITCH )</t>
  </si>
  <si>
    <t>CAUTERY MACHINE</t>
  </si>
  <si>
    <t>CENTRIFUGE 12 PLACER</t>
  </si>
  <si>
    <t>CENTRIFUGE 6 PLACER</t>
  </si>
  <si>
    <t>CO2 CULTIVATION CABINET</t>
  </si>
  <si>
    <t>CTG MACHINE</t>
  </si>
  <si>
    <t>DEFIBRILLATOR</t>
  </si>
  <si>
    <t>DENTAL CHAIR</t>
  </si>
  <si>
    <t>DENTAL SUCTION MACHINE</t>
  </si>
  <si>
    <t>DIGI SYSTEM DRYBATH</t>
  </si>
  <si>
    <t>DREW</t>
  </si>
  <si>
    <t>DROP LIGHT</t>
  </si>
  <si>
    <t xml:space="preserve">DRYING OVEN </t>
  </si>
  <si>
    <t>ECG LAPTOP</t>
  </si>
  <si>
    <t>ECG MACHINE</t>
  </si>
  <si>
    <t>ECG PRINTER</t>
  </si>
  <si>
    <t>EMP MICROPLATE READER</t>
  </si>
  <si>
    <t>ENDO (SCOPE)</t>
  </si>
  <si>
    <t>ENDO TOWER (SYSTEM)</t>
  </si>
  <si>
    <t>FETAL DOPPLER</t>
  </si>
  <si>
    <t>FETAL MONITOR</t>
  </si>
  <si>
    <t>GENERAL X-RAY (MOBILE)</t>
  </si>
  <si>
    <t>GENERAL X-RAY MACHINE</t>
  </si>
  <si>
    <t>GLUCOMETER</t>
  </si>
  <si>
    <t>HEARING SCREENING DEVICE</t>
  </si>
  <si>
    <t>HIFENT SERIES</t>
  </si>
  <si>
    <t>HOLTER MACHINE RECORDER</t>
  </si>
  <si>
    <t>HOLTER MACHINE SYSTEM</t>
  </si>
  <si>
    <t>Image Scanner (Mobile Xray Truck) Prima FCR</t>
  </si>
  <si>
    <t>Image Scanner Prima FCR</t>
  </si>
  <si>
    <t>INFANT INCUBATOR</t>
  </si>
  <si>
    <t>INFRARED LAMP</t>
  </si>
  <si>
    <t>INFUSION PUMP</t>
  </si>
  <si>
    <t>Istat ABG Analyzer</t>
  </si>
  <si>
    <t>LABORATORY INCUBATOR</t>
  </si>
  <si>
    <t>LABORATORY OVEN</t>
  </si>
  <si>
    <t>LAPAROSCOPY UNIT (SYSTEM)</t>
  </si>
  <si>
    <t>Laser Imaging System(DRY VIEW)</t>
  </si>
  <si>
    <t>LASER SCANNER</t>
  </si>
  <si>
    <t>MEDICAL REFRIGERATOR</t>
  </si>
  <si>
    <t>MICRO HEMATOCRIT CENTRIFUGE</t>
  </si>
  <si>
    <t>MICRO PLATE READER</t>
  </si>
  <si>
    <t>MICROSCOPE</t>
  </si>
  <si>
    <t>NEBULIZER</t>
  </si>
  <si>
    <t>O.R LIGHT (SINGLE HEAD )</t>
  </si>
  <si>
    <t>O.R LIGHTS ( DOUBLE HEAD )</t>
  </si>
  <si>
    <t>O.R TABLE</t>
  </si>
  <si>
    <t>OXYGEN CONCENTRATOR</t>
  </si>
  <si>
    <t>PARAFIN WAX BATH</t>
  </si>
  <si>
    <t>PATIENT MONITOR</t>
  </si>
  <si>
    <t>PHOTOTHERAPY UNIT / BILI LIGHT</t>
  </si>
  <si>
    <t>PIPPETTE</t>
  </si>
  <si>
    <t>POWER INJECTOR</t>
  </si>
  <si>
    <t>PULSE OXIMTER FINGER TIP</t>
  </si>
  <si>
    <t>PULSEOXIMETER / SPO2</t>
  </si>
  <si>
    <t>RADIANT WARMER</t>
  </si>
  <si>
    <t>Shimadzu Console Control Panel (Mobile Xray Truck)</t>
  </si>
  <si>
    <t>SHOCKWAVE</t>
  </si>
  <si>
    <t>SPIROMETRY</t>
  </si>
  <si>
    <t>STRESS TEST MACHINE</t>
  </si>
  <si>
    <t>STRIP URINE ANALYZER</t>
  </si>
  <si>
    <t xml:space="preserve">SUCTION MACHINE </t>
  </si>
  <si>
    <t>SYRINGE PUMP</t>
  </si>
  <si>
    <t>TENS</t>
  </si>
  <si>
    <t>THERAPEUTIC ULTRASOUND</t>
  </si>
  <si>
    <t>THERMAL PRINTER( 2D )</t>
  </si>
  <si>
    <t>THERMAL SCANNER</t>
  </si>
  <si>
    <t>THERMOMETER</t>
  </si>
  <si>
    <t>TRACTION BED</t>
  </si>
  <si>
    <t>TRACTION MACHINE</t>
  </si>
  <si>
    <t>TREADMILL</t>
  </si>
  <si>
    <t>ULTRASOUND</t>
  </si>
  <si>
    <t>ULTRASOUND 2D ECHO</t>
  </si>
  <si>
    <t>ULTRASOUND PORTABLE</t>
  </si>
  <si>
    <t>VAPORIZER</t>
  </si>
  <si>
    <t xml:space="preserve">VEIN TRACER </t>
  </si>
  <si>
    <t>VENTILATOR</t>
  </si>
  <si>
    <t>VERTICAL AUTOCLAVE</t>
  </si>
  <si>
    <t>VITROS 250</t>
  </si>
  <si>
    <t>WEIGHING DIGITAL SCALE</t>
  </si>
  <si>
    <t>WEIGHING SCALE DIAPER</t>
  </si>
  <si>
    <t>WEIGHING SCALE INFANT</t>
  </si>
  <si>
    <t>X-RAY MACHINE</t>
  </si>
  <si>
    <t>X-RAY MACHINE PORTABLE</t>
  </si>
  <si>
    <t>X-RAY PRINTER</t>
  </si>
  <si>
    <t>X-RAY SCANNER (MOBILE)</t>
  </si>
  <si>
    <t>Engineer/Technician</t>
  </si>
  <si>
    <t>Chirstian F. Ynzon</t>
  </si>
  <si>
    <t>SERIAL/ASSET No.:</t>
  </si>
  <si>
    <t>DEPARTMENT:</t>
  </si>
  <si>
    <t>MODEL:</t>
  </si>
  <si>
    <t>CONTROL No.:</t>
  </si>
  <si>
    <t>BRAND:</t>
  </si>
  <si>
    <t>VISUAL INSPECTION</t>
  </si>
  <si>
    <t>General condition</t>
  </si>
  <si>
    <t>Probe Sensor</t>
  </si>
  <si>
    <t>Key Buttons</t>
  </si>
  <si>
    <t>Display</t>
  </si>
  <si>
    <t>Safety labels and inscription</t>
  </si>
  <si>
    <t>Hospital label</t>
  </si>
  <si>
    <t>Exterior surfaces</t>
  </si>
  <si>
    <t>Inspect/ Clean caster wheels</t>
  </si>
  <si>
    <t>Replace deteriorated components</t>
  </si>
  <si>
    <t>Physical condition</t>
  </si>
  <si>
    <t>Battery charging condition</t>
  </si>
  <si>
    <t>Power outlet</t>
  </si>
  <si>
    <t>Power cord and plug</t>
  </si>
  <si>
    <t xml:space="preserve">Ground (EARTH) integrity </t>
  </si>
  <si>
    <t>Ground (EARTH) wire leakage</t>
  </si>
  <si>
    <t>Enclosure leakage test</t>
  </si>
  <si>
    <t>Beam</t>
  </si>
  <si>
    <t>Poise</t>
  </si>
  <si>
    <t>Spring/Lever</t>
  </si>
  <si>
    <t>Platform Assembly</t>
  </si>
  <si>
    <t>Point dialer</t>
  </si>
  <si>
    <t>Inspect/Clean caster wheels</t>
  </si>
  <si>
    <t>Connector</t>
  </si>
  <si>
    <t>Tubing/Hose</t>
  </si>
  <si>
    <t>Cuff</t>
  </si>
  <si>
    <t>Inflation Valve</t>
  </si>
  <si>
    <t>Port connectors</t>
  </si>
  <si>
    <t>All keys (Buttons and Controls)</t>
  </si>
  <si>
    <t>Paddles</t>
  </si>
  <si>
    <t>Cables</t>
  </si>
  <si>
    <t>Accessories</t>
  </si>
  <si>
    <t xml:space="preserve">TDS Meter                                    </t>
  </si>
  <si>
    <t>Temperature Sensor</t>
  </si>
  <si>
    <t>Connectors</t>
  </si>
  <si>
    <t>Motor</t>
  </si>
  <si>
    <t>Tubing</t>
  </si>
  <si>
    <t>Negative Pressure Control</t>
  </si>
  <si>
    <t>Negative Pressure Gauge</t>
  </si>
  <si>
    <t>Bottle</t>
  </si>
  <si>
    <t>Output Nozzle</t>
  </si>
  <si>
    <t>Filter</t>
  </si>
  <si>
    <t>Cable insulation</t>
  </si>
  <si>
    <t>Leads</t>
  </si>
  <si>
    <t>Control/Key Buttons</t>
  </si>
  <si>
    <t>Printer</t>
  </si>
  <si>
    <t>Connectors/Gas supply Inlet</t>
  </si>
  <si>
    <t>Gauges/ Flowmeters indicator</t>
  </si>
  <si>
    <t>Flow control</t>
  </si>
  <si>
    <t xml:space="preserve">Air flow Regulator </t>
  </si>
  <si>
    <t>Patient Monitor</t>
  </si>
  <si>
    <t>Fittings/Connectors</t>
  </si>
  <si>
    <t>Chassis/Housing</t>
  </si>
  <si>
    <t>Mounting/Fastener</t>
  </si>
  <si>
    <t>Control/Buttons</t>
  </si>
  <si>
    <t>Circuit breaker/Fuses</t>
  </si>
  <si>
    <t xml:space="preserve">Filters </t>
  </si>
  <si>
    <t>Power cord and plug/receptacle</t>
  </si>
  <si>
    <t xml:space="preserve">Side rails </t>
  </si>
  <si>
    <t>Caster Wheels</t>
  </si>
  <si>
    <t>Brakes</t>
  </si>
  <si>
    <t xml:space="preserve">Hydraulic System </t>
  </si>
  <si>
    <t>Foot Pedal/Pumps</t>
  </si>
  <si>
    <t>Cranks &amp; Cablings</t>
  </si>
  <si>
    <t>Display/Gauges</t>
  </si>
  <si>
    <t>Flowmeters / Flow control</t>
  </si>
  <si>
    <t>Ventilator system/Breathing system</t>
  </si>
  <si>
    <t>Vaporizer</t>
  </si>
  <si>
    <t>Carbon dioxide absorber (Soda Sorb)</t>
  </si>
  <si>
    <t xml:space="preserve">Bellows assembly </t>
  </si>
  <si>
    <t>types of equipment</t>
  </si>
  <si>
    <t>Control panel</t>
  </si>
  <si>
    <t>Gate Valves</t>
  </si>
  <si>
    <t>Relief Valve</t>
  </si>
  <si>
    <t xml:space="preserve">Solenoid Valve </t>
  </si>
  <si>
    <t>Piping system</t>
  </si>
  <si>
    <t>Pressure Gauges</t>
  </si>
  <si>
    <t>Temperature Gauge</t>
  </si>
  <si>
    <t>Water Level Indicator Gauge</t>
  </si>
  <si>
    <t>Alarm</t>
  </si>
  <si>
    <t>Timer</t>
  </si>
  <si>
    <t>Control Panel</t>
  </si>
  <si>
    <t>Interior surfaces (Chamber)</t>
  </si>
  <si>
    <t xml:space="preserve">Light Bulb </t>
  </si>
  <si>
    <t>Light Bulb sockets</t>
  </si>
  <si>
    <t>Temperature Controller</t>
  </si>
  <si>
    <t>Timer &amp; Alarm</t>
  </si>
  <si>
    <t>Fan Motor</t>
  </si>
  <si>
    <t>Panel Display</t>
  </si>
  <si>
    <t>Port Connectors</t>
  </si>
  <si>
    <t>Alarm &amp; Sound</t>
  </si>
  <si>
    <t>Hand Switch</t>
  </si>
  <si>
    <t>Foot Switch</t>
  </si>
  <si>
    <t>Cart</t>
  </si>
  <si>
    <t>CENTRIFUGE</t>
  </si>
  <si>
    <t>Power Switch</t>
  </si>
  <si>
    <t>Controls</t>
  </si>
  <si>
    <t>Pilot Light</t>
  </si>
  <si>
    <t>Lid Cover</t>
  </si>
  <si>
    <t>Hospital Label</t>
  </si>
  <si>
    <t>Rotor and tube adapter</t>
  </si>
  <si>
    <t>COLD PLATE</t>
  </si>
  <si>
    <t>On/Off Switch</t>
  </si>
  <si>
    <t>Adjustable Feet Front and Back</t>
  </si>
  <si>
    <t>Refrigeration system</t>
  </si>
  <si>
    <t>Hinged Hood (Optional)</t>
  </si>
  <si>
    <t>Cooling Surface</t>
  </si>
  <si>
    <t>CRYO THERAPY</t>
  </si>
  <si>
    <t>Tray</t>
  </si>
  <si>
    <t>Treatment Tube</t>
  </si>
  <si>
    <t>Water Container</t>
  </si>
  <si>
    <t>Air Filter</t>
  </si>
  <si>
    <t>Cooling System</t>
  </si>
  <si>
    <t xml:space="preserve">CRYOSTAT MICROTOME             </t>
  </si>
  <si>
    <t>Universal Cassette Clamp</t>
  </si>
  <si>
    <t>Knife Holder N/ Knife Holder E</t>
  </si>
  <si>
    <t>Knife holder base w/ and w/o displacement</t>
  </si>
  <si>
    <t>Fixture for Specimen Clamps (Non- Orientable)</t>
  </si>
  <si>
    <t>Hand wheel W/ locking mechanism</t>
  </si>
  <si>
    <t>Smooth turning hand wheel</t>
  </si>
  <si>
    <t>Level for activating the hand wheel brake</t>
  </si>
  <si>
    <t>Knife holder base</t>
  </si>
  <si>
    <t>DEEP FREEZER</t>
  </si>
  <si>
    <t xml:space="preserve">Bottles </t>
  </si>
  <si>
    <t>DIGITAL BP App</t>
  </si>
  <si>
    <t>Display/Manometer</t>
  </si>
  <si>
    <t>Bulb condition</t>
  </si>
  <si>
    <t>Lights control</t>
  </si>
  <si>
    <t>Light Bulb sockets condition</t>
  </si>
  <si>
    <t>Parabolic</t>
  </si>
  <si>
    <t>Wheels</t>
  </si>
  <si>
    <t>DRY BATH</t>
  </si>
  <si>
    <t>Thermostat</t>
  </si>
  <si>
    <t>Modular Blocks</t>
  </si>
  <si>
    <t>Heater</t>
  </si>
  <si>
    <t>Tab/Chamber</t>
  </si>
  <si>
    <t>EMBEDDING MACHINE</t>
  </si>
  <si>
    <t>On/Off switch</t>
  </si>
  <si>
    <t>Work area illumination/Light</t>
  </si>
  <si>
    <t>Paraffin reservoir w/ Lid</t>
  </si>
  <si>
    <t>Dispenser</t>
  </si>
  <si>
    <t>Cassette Warmer lid/ Cassette Warmer</t>
  </si>
  <si>
    <t>Work area</t>
  </si>
  <si>
    <t>Paraffin Collection Tray</t>
  </si>
  <si>
    <t>ERGOMETER</t>
  </si>
  <si>
    <t>Pedal</t>
  </si>
  <si>
    <t xml:space="preserve">Flywheel </t>
  </si>
  <si>
    <t>Seat Assy</t>
  </si>
  <si>
    <t>Handle Bars</t>
  </si>
  <si>
    <t>Probe</t>
  </si>
  <si>
    <t>Probes</t>
  </si>
  <si>
    <t>FLOATATION BATH</t>
  </si>
  <si>
    <t>Power supply</t>
  </si>
  <si>
    <t>Cables and connectors</t>
  </si>
  <si>
    <t>Skin &amp; Air Temperature control</t>
  </si>
  <si>
    <t>SPO2</t>
  </si>
  <si>
    <t>Heating Element/Heater</t>
  </si>
  <si>
    <t xml:space="preserve">Infrared Thermometer              </t>
  </si>
  <si>
    <t>Temperature Display</t>
  </si>
  <si>
    <t>Sensor</t>
  </si>
  <si>
    <t>Timer Display</t>
  </si>
  <si>
    <t>Infusion position control</t>
  </si>
  <si>
    <t>Infusion control</t>
  </si>
  <si>
    <t>Device control</t>
  </si>
  <si>
    <t>Swing lock Clamp</t>
  </si>
  <si>
    <t>Pump condition</t>
  </si>
  <si>
    <t xml:space="preserve">Laryngoscope </t>
  </si>
  <si>
    <t>Handle</t>
  </si>
  <si>
    <t>Bulb</t>
  </si>
  <si>
    <t>Bulb Socket</t>
  </si>
  <si>
    <t>Blade</t>
  </si>
  <si>
    <t xml:space="preserve">Light Bulb sockets </t>
  </si>
  <si>
    <t xml:space="preserve">ON/OFF Switch </t>
  </si>
  <si>
    <t>Objective Lens</t>
  </si>
  <si>
    <t>Condenser adjustment</t>
  </si>
  <si>
    <t>Course &amp; Fine adjustment</t>
  </si>
  <si>
    <t>Stage Clip</t>
  </si>
  <si>
    <t>Microtome</t>
  </si>
  <si>
    <t>Pressure Regulator Control</t>
  </si>
  <si>
    <t>Lid</t>
  </si>
  <si>
    <t>Heating Element</t>
  </si>
  <si>
    <t xml:space="preserve">Light Indicator </t>
  </si>
  <si>
    <t>Volume adjustment Knob</t>
  </si>
  <si>
    <t xml:space="preserve">Plunger push button </t>
  </si>
  <si>
    <t>Tip ejector</t>
  </si>
  <si>
    <t>Volume display</t>
  </si>
  <si>
    <t>Spring assembly</t>
  </si>
  <si>
    <t xml:space="preserve">Plasma Expressor                </t>
  </si>
  <si>
    <t>Clamp</t>
  </si>
  <si>
    <t>Light Indicators</t>
  </si>
  <si>
    <t>PORTABLE TENS</t>
  </si>
  <si>
    <t>Leads Connection Port</t>
  </si>
  <si>
    <t>Light Indicator</t>
  </si>
  <si>
    <t>RESPIRATOR</t>
  </si>
  <si>
    <t>Port</t>
  </si>
  <si>
    <t>Flowmeter</t>
  </si>
  <si>
    <t>Ultrasound Tube Head</t>
  </si>
  <si>
    <t xml:space="preserve">Cable </t>
  </si>
  <si>
    <t>SURGICAL LIGHTS</t>
  </si>
  <si>
    <t>Handles</t>
  </si>
  <si>
    <t>Side rails / Side rails Control</t>
  </si>
  <si>
    <t xml:space="preserve">Cables and connectors </t>
  </si>
  <si>
    <t>Motorize Actuator / Mechanical Actuator</t>
  </si>
  <si>
    <t>Mechanical Controls</t>
  </si>
  <si>
    <t>Key Button</t>
  </si>
  <si>
    <t>Control Knob</t>
  </si>
  <si>
    <t>Pulley Assy</t>
  </si>
  <si>
    <t>Running Belt</t>
  </si>
  <si>
    <t>Drive Belt</t>
  </si>
  <si>
    <t>Rollers</t>
  </si>
  <si>
    <t>Handrails</t>
  </si>
  <si>
    <t>Emergency Stop Button</t>
  </si>
  <si>
    <t>Interior &amp; Exterior surfaces</t>
  </si>
  <si>
    <t>Inspect/ Clean castor wheels</t>
  </si>
  <si>
    <t>Monitor</t>
  </si>
  <si>
    <t>Trackball</t>
  </si>
  <si>
    <t>Controls &amp; Keypads</t>
  </si>
  <si>
    <t>Transducers/Probes</t>
  </si>
  <si>
    <t>Probe Ports</t>
  </si>
  <si>
    <t>System Unit</t>
  </si>
  <si>
    <t>Recorder</t>
  </si>
  <si>
    <t>Peripherals</t>
  </si>
  <si>
    <t>Interior &amp; Exterior Surfaces</t>
  </si>
  <si>
    <t>ULTRASOUND THERAPY</t>
  </si>
  <si>
    <t>Ultrasound Head</t>
  </si>
  <si>
    <t>VACUUM REGULATOR</t>
  </si>
  <si>
    <t>Laser</t>
  </si>
  <si>
    <t>Base Assy.</t>
  </si>
  <si>
    <t>WATER BATH</t>
  </si>
  <si>
    <t>Generator</t>
  </si>
  <si>
    <t>Tube</t>
  </si>
  <si>
    <t>Stand/Arm</t>
  </si>
  <si>
    <t>Collimator Lamp</t>
  </si>
  <si>
    <t>Table</t>
  </si>
  <si>
    <t>Bucky</t>
  </si>
  <si>
    <t>Film Processor</t>
  </si>
  <si>
    <t>HT Cables</t>
  </si>
  <si>
    <t>Tube Assy.</t>
  </si>
  <si>
    <t>Department</t>
  </si>
  <si>
    <t>REHAB</t>
  </si>
  <si>
    <t>CSR</t>
  </si>
  <si>
    <t>LABORATORY</t>
  </si>
  <si>
    <t>HEART STATION</t>
  </si>
  <si>
    <t>RADIOLOGY</t>
  </si>
  <si>
    <t>PULMONARY</t>
  </si>
  <si>
    <t>INDUSTRIAL CLINIC</t>
  </si>
  <si>
    <t>PHARMACY</t>
  </si>
  <si>
    <t>DIALYSIS</t>
  </si>
  <si>
    <t>WARD 2A</t>
  </si>
  <si>
    <t>WARD 2B</t>
  </si>
  <si>
    <t>ICU</t>
  </si>
  <si>
    <t>PICU</t>
  </si>
  <si>
    <t>NICU</t>
  </si>
  <si>
    <t>CHEMO</t>
  </si>
  <si>
    <t>WARD 3</t>
  </si>
  <si>
    <t>WARD 4</t>
  </si>
  <si>
    <t>OPD 4TH</t>
  </si>
  <si>
    <t>OPD 3RD</t>
  </si>
  <si>
    <t>Control No.</t>
  </si>
  <si>
    <t xml:space="preserve">REMARKS : </t>
  </si>
  <si>
    <r>
      <t>EQUIPMENT TYPE</t>
    </r>
    <r>
      <rPr>
        <sz val="12"/>
        <color theme="1"/>
        <rFont val="Calibri Light"/>
        <family val="2"/>
      </rPr>
      <t xml:space="preserve">: </t>
    </r>
    <r>
      <rPr>
        <b/>
        <sz val="12"/>
        <color theme="1"/>
        <rFont val="Calibri Light"/>
        <family val="2"/>
      </rPr>
      <t xml:space="preserve">                                                         </t>
    </r>
  </si>
  <si>
    <t>AMBULATORY BP</t>
  </si>
  <si>
    <t>ANALYZER</t>
  </si>
  <si>
    <t>AUDIO METER</t>
  </si>
  <si>
    <t>HIGH FLOW NASAL CANNULA</t>
  </si>
  <si>
    <t>HOLTER ECG</t>
  </si>
  <si>
    <t>OTOREAD - SCREENER</t>
  </si>
  <si>
    <t>RECUMBENT/ERGOMETER</t>
  </si>
  <si>
    <t>SLEEPTEST MACHINE</t>
  </si>
  <si>
    <t>SPHYGMOMANOMETER</t>
  </si>
  <si>
    <t>CATH LAB</t>
  </si>
  <si>
    <t>CPU</t>
  </si>
  <si>
    <t>HEMODIALYSIS</t>
  </si>
  <si>
    <t>Ports</t>
  </si>
  <si>
    <t>Patient Leads</t>
  </si>
  <si>
    <t>TELEMETER</t>
  </si>
  <si>
    <t>CARDIAC MONITOR</t>
  </si>
  <si>
    <t>INFUSION</t>
  </si>
  <si>
    <t>HEART &amp; VASCULAR</t>
  </si>
  <si>
    <t>GNU 7TH FLOOR</t>
  </si>
  <si>
    <t>GNU 6TH FLOOR</t>
  </si>
  <si>
    <t>GNU 5TH FLOOR</t>
  </si>
  <si>
    <t>Operating Room</t>
  </si>
  <si>
    <t>HOSPITAL BED/STRECHER</t>
  </si>
  <si>
    <t>HYDROCOLLATOR</t>
  </si>
  <si>
    <t>Tab</t>
  </si>
  <si>
    <t xml:space="preserve">Temperature Sensor </t>
  </si>
  <si>
    <t>ANALYTICAL BALANCE</t>
  </si>
  <si>
    <t>Panel Bracket Assembly</t>
  </si>
  <si>
    <t>Ports &amp; Cables</t>
  </si>
  <si>
    <t>Nephro Plus Dialysis Center</t>
  </si>
  <si>
    <t>NURSE STATION 3</t>
  </si>
  <si>
    <t>NURSE STATION 4B</t>
  </si>
  <si>
    <t>Fluorescent/UV Lamp &amp; Sockets</t>
  </si>
  <si>
    <t>Sensors</t>
  </si>
  <si>
    <t>Window</t>
  </si>
  <si>
    <t>Electrical Outlet Provision</t>
  </si>
  <si>
    <t>Exhaust Fan</t>
  </si>
  <si>
    <t>Bacterial Filter</t>
  </si>
  <si>
    <t>Working Area</t>
  </si>
  <si>
    <t>ST. Frances Cabrini Medical Hospital</t>
  </si>
  <si>
    <t>Signature:</t>
  </si>
  <si>
    <t>BTSI-ASH-2023-</t>
  </si>
  <si>
    <t>BTSI-BMC-2023-</t>
  </si>
  <si>
    <t>BTSI-BLH-2023-</t>
  </si>
  <si>
    <t>BTSI-CEC-2023-</t>
  </si>
  <si>
    <t>BTSI-BDL-2023-</t>
  </si>
  <si>
    <t>BTSI-CMC-2023-</t>
  </si>
  <si>
    <t>BTSI-CSGH-2023-</t>
  </si>
  <si>
    <t>BTSI-GCMCC-2023-</t>
  </si>
  <si>
    <t>BTSI-GMCL-2023-</t>
  </si>
  <si>
    <t>BTSI-ICHSP-2023-</t>
  </si>
  <si>
    <t>BTSI-IDGH-2023-</t>
  </si>
  <si>
    <t>BTSI-LDMH-2023-</t>
  </si>
  <si>
    <t>BTSI-MRDH-2023-</t>
  </si>
  <si>
    <t>BTSI-OHHC-2023-</t>
  </si>
  <si>
    <t>BTSI-RCTDC-2023-</t>
  </si>
  <si>
    <t>BTSI-SPDGH-2023-</t>
  </si>
  <si>
    <t>BTSI-SPCCHC-2023-</t>
  </si>
  <si>
    <t>BTSI-SPCMC-2023-</t>
  </si>
  <si>
    <t>BTSI-SFCMH-2023-</t>
  </si>
  <si>
    <t>BTSI-SJBMCI-2023-</t>
  </si>
  <si>
    <t>BTSI-TMCSL-2023-</t>
  </si>
  <si>
    <t>Emergency Room</t>
  </si>
  <si>
    <t>OPTHALMOSCOPE</t>
  </si>
  <si>
    <t>LARYNGOSCOPE</t>
  </si>
  <si>
    <t>UV LIGHTS</t>
  </si>
  <si>
    <t>CANCER CENTER</t>
  </si>
  <si>
    <t>O.R LIGHT</t>
  </si>
  <si>
    <t>NEURO-SCIENCES</t>
  </si>
  <si>
    <t>PHARMACY REFRIGERATOR</t>
  </si>
  <si>
    <t>CPN</t>
  </si>
  <si>
    <t>PULSE GENERATOR PACEMAKER</t>
  </si>
  <si>
    <t>DIGITAL THERMOMETER</t>
  </si>
  <si>
    <t>OceanaGold (Philippines) Inc.</t>
  </si>
  <si>
    <t>Didipio Mine, Didipio Kasibu,</t>
  </si>
  <si>
    <t>Nueva Vizcaya</t>
  </si>
  <si>
    <t>Oceanagold-2023-</t>
  </si>
  <si>
    <t>-</t>
  </si>
  <si>
    <t>PATIENT WARMER</t>
  </si>
  <si>
    <t>Displays</t>
  </si>
  <si>
    <t>Tubes</t>
  </si>
  <si>
    <t>Remote control/ Key Controls</t>
  </si>
  <si>
    <t>SPO2 Sensor</t>
  </si>
  <si>
    <t>SHOCKMASTER</t>
  </si>
  <si>
    <t>HEART CENTER</t>
  </si>
  <si>
    <t>Computer Monitor</t>
  </si>
  <si>
    <t>PMR</t>
  </si>
  <si>
    <t>BLOOD WARMER</t>
  </si>
  <si>
    <t>DERMATOME</t>
  </si>
  <si>
    <t>Power Cord</t>
  </si>
  <si>
    <t>Motor Cartridge</t>
  </si>
  <si>
    <t>Key Buttons/Controls</t>
  </si>
  <si>
    <t># 632 Angeles Heights Subdivision</t>
  </si>
  <si>
    <t>Bagong Bayan, San Pablo City, Laguna</t>
  </si>
  <si>
    <t>0917-184-9590     0968-886-6080</t>
  </si>
  <si>
    <r>
      <t xml:space="preserve">Email: </t>
    </r>
    <r>
      <rPr>
        <u/>
        <sz val="11"/>
        <color theme="8"/>
        <rFont val="Calibri"/>
        <family val="2"/>
        <scheme val="minor"/>
      </rPr>
      <t>biomedtechservices@gmail.com</t>
    </r>
  </si>
  <si>
    <t>Align/adjust mechanical components</t>
  </si>
  <si>
    <t>Speed Controller</t>
  </si>
  <si>
    <t xml:space="preserve">Motor </t>
  </si>
  <si>
    <t>Basket</t>
  </si>
  <si>
    <t>Platelet Rotator</t>
  </si>
  <si>
    <t>Laboratory Oven</t>
  </si>
  <si>
    <t>Plate</t>
  </si>
  <si>
    <t>Hot Plate</t>
  </si>
  <si>
    <t>Biomedical Refrigerator</t>
  </si>
  <si>
    <t>BTSI-TDMH-2023-</t>
  </si>
  <si>
    <t>002</t>
  </si>
  <si>
    <t>Edan</t>
  </si>
  <si>
    <t>NPDC-Dialysis-2023-</t>
  </si>
  <si>
    <t>SE-1</t>
  </si>
  <si>
    <t>460009-m19305950024</t>
  </si>
  <si>
    <t>✔</t>
  </si>
  <si>
    <t>BTSI-NPDC-2024</t>
  </si>
  <si>
    <t>Good</t>
  </si>
  <si>
    <t xml:space="preserve">Good </t>
  </si>
  <si>
    <t>Unit is operational</t>
  </si>
  <si>
    <t>Cleaning Kit</t>
  </si>
  <si>
    <t>Adjustment Kit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</si>
</sst>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theme="0"/>
      <name val="Calibri Light"/>
      <family val="2"/>
    </font>
    <font>
      <b/>
      <sz val="9"/>
      <name val="Calibri Light"/>
      <family val="2"/>
    </font>
    <font>
      <b/>
      <sz val="9"/>
      <color rgb="FF000000"/>
      <name val="Calibri Light"/>
      <family val="2"/>
    </font>
    <font>
      <b/>
      <sz val="11"/>
      <name val="Calibri"/>
      <family val="2"/>
      <scheme val="minor"/>
    </font>
    <font>
      <b/>
      <sz val="11"/>
      <name val="Calibri Light"/>
      <family val="2"/>
    </font>
    <font>
      <b/>
      <sz val="10"/>
      <color theme="1"/>
      <name val="Calibri"/>
      <family val="2"/>
      <scheme val="minor"/>
    </font>
    <font>
      <sz val="12"/>
      <color theme="1"/>
      <name val="Calibri Light"/>
      <family val="2"/>
    </font>
    <font>
      <sz val="12"/>
      <color theme="1"/>
      <name val="Calibri"/>
      <family val="2"/>
      <scheme val="minor"/>
    </font>
    <font>
      <sz val="12"/>
      <color rgb="FF000000"/>
      <name val="Calibri Light"/>
      <family val="2"/>
    </font>
    <font>
      <b/>
      <sz val="2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theme="1"/>
      <name val="Calibri Light"/>
      <family val="2"/>
    </font>
    <font>
      <b/>
      <i/>
      <sz val="12"/>
      <color theme="1"/>
      <name val="Calibri Light"/>
      <family val="2"/>
    </font>
    <font>
      <b/>
      <sz val="12"/>
      <color rgb="FFF2F2F2"/>
      <name val="Calibri Light"/>
      <family val="2"/>
    </font>
    <font>
      <b/>
      <sz val="12"/>
      <color rgb="FFFFFFFF"/>
      <name val="Calibri Light"/>
      <family val="2"/>
    </font>
    <font>
      <b/>
      <sz val="12"/>
      <color rgb="FF000000"/>
      <name val="Calibri Light"/>
      <family val="2"/>
    </font>
    <font>
      <b/>
      <sz val="18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000000"/>
      <name val="Calibri"/>
      <family val="2"/>
    </font>
    <font>
      <sz val="12"/>
      <color theme="1"/>
      <name val="Calibri"/>
      <family val="2"/>
    </font>
    <font>
      <u/>
      <sz val="11"/>
      <color theme="8"/>
      <name val="Calibri"/>
      <family val="2"/>
      <scheme val="minor"/>
    </font>
    <font>
      <b/>
      <sz val="9"/>
      <color rgb="FFFFFFFF"/>
      <name val="Calibri Light"/>
      <family val="2"/>
    </font>
    <font>
      <b/>
      <sz val="9"/>
      <color theme="1"/>
      <name val="Calibri Light"/>
      <family val="2"/>
    </font>
  </fonts>
  <fills count="7">
    <fill>
      <patternFill patternType="none"/>
    </fill>
    <fill>
      <patternFill patternType="gray125"/>
    </fill>
    <fill>
      <patternFill patternType="solid">
        <fgColor rgb="FF7F7F7F"/>
        <bgColor indexed="64"/>
      </patternFill>
    </fill>
    <fill>
      <patternFill patternType="solid">
        <fgColor rgb="FF31849B"/>
        <bgColor indexed="64"/>
      </patternFill>
    </fill>
    <fill>
      <patternFill patternType="solid">
        <fgColor rgb="FFDBE5F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4F81BD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theme="4" tint="0.39997558519241921"/>
      </left>
      <right/>
      <top/>
      <bottom/>
      <diagonal/>
    </border>
    <border>
      <left style="medium">
        <color rgb="FF4F81BD"/>
      </left>
      <right style="medium">
        <color rgb="FF95B3D7"/>
      </right>
      <top style="medium">
        <color rgb="FF4F81BD"/>
      </top>
      <bottom style="medium">
        <color rgb="FF4F81BD"/>
      </bottom>
      <diagonal/>
    </border>
    <border>
      <left style="medium">
        <color rgb="FF95B3D7"/>
      </left>
      <right style="medium">
        <color rgb="FF95B3D7"/>
      </right>
      <top/>
      <bottom style="medium">
        <color rgb="FF95B3D7"/>
      </bottom>
      <diagonal/>
    </border>
    <border>
      <left style="medium">
        <color rgb="FF4F81BD"/>
      </left>
      <right style="medium">
        <color rgb="FF95B3D7"/>
      </right>
      <top style="medium">
        <color rgb="FF95B3D7"/>
      </top>
      <bottom style="medium">
        <color rgb="FF4F81BD"/>
      </bottom>
      <diagonal/>
    </border>
  </borders>
  <cellStyleXfs count="1">
    <xf numFmtId="0" fontId="0" fillId="0" borderId="0"/>
  </cellStyleXfs>
  <cellXfs count="148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0" fillId="5" borderId="2" xfId="0" applyFill="1" applyBorder="1"/>
    <xf numFmtId="0" fontId="0" fillId="5" borderId="3" xfId="0" applyFill="1" applyBorder="1"/>
    <xf numFmtId="0" fontId="0" fillId="5" borderId="4" xfId="0" applyFill="1" applyBorder="1"/>
    <xf numFmtId="0" fontId="0" fillId="0" borderId="4" xfId="0" applyBorder="1"/>
    <xf numFmtId="0" fontId="0" fillId="5" borderId="5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8" xfId="0" applyFill="1" applyBorder="1"/>
    <xf numFmtId="0" fontId="0" fillId="0" borderId="8" xfId="0" applyBorder="1"/>
    <xf numFmtId="0" fontId="0" fillId="5" borderId="9" xfId="0" applyFill="1" applyBorder="1"/>
    <xf numFmtId="0" fontId="4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1" fillId="5" borderId="8" xfId="0" applyFont="1" applyFill="1" applyBorder="1"/>
    <xf numFmtId="0" fontId="1" fillId="0" borderId="8" xfId="0" applyFont="1" applyBorder="1" applyAlignment="1">
      <alignment horizontal="left" vertical="top"/>
    </xf>
    <xf numFmtId="0" fontId="1" fillId="5" borderId="8" xfId="0" applyFont="1" applyFill="1" applyBorder="1" applyAlignment="1">
      <alignment horizontal="left" vertical="top"/>
    </xf>
    <xf numFmtId="0" fontId="4" fillId="0" borderId="1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12" fillId="0" borderId="0" xfId="0" applyFont="1" applyAlignment="1">
      <alignment vertical="center"/>
    </xf>
    <xf numFmtId="0" fontId="12" fillId="0" borderId="0" xfId="0" applyFont="1"/>
    <xf numFmtId="0" fontId="13" fillId="0" borderId="0" xfId="0" applyFont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11" fillId="0" borderId="0" xfId="0" applyFont="1" applyAlignment="1">
      <alignment horizontal="center" vertical="center" wrapText="1"/>
    </xf>
    <xf numFmtId="0" fontId="12" fillId="0" borderId="1" xfId="0" applyFont="1" applyBorder="1" applyAlignment="1">
      <alignment vertical="center"/>
    </xf>
    <xf numFmtId="0" fontId="1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/>
    </xf>
    <xf numFmtId="0" fontId="15" fillId="0" borderId="0" xfId="0" applyFont="1"/>
    <xf numFmtId="0" fontId="16" fillId="0" borderId="0" xfId="0" applyFont="1"/>
    <xf numFmtId="0" fontId="15" fillId="0" borderId="0" xfId="0" applyFont="1" applyAlignment="1">
      <alignment vertical="center"/>
    </xf>
    <xf numFmtId="0" fontId="15" fillId="0" borderId="0" xfId="0" applyFont="1" applyAlignment="1">
      <alignment wrapText="1"/>
    </xf>
    <xf numFmtId="0" fontId="17" fillId="0" borderId="0" xfId="0" applyFont="1" applyAlignment="1">
      <alignment horizontal="center" wrapText="1"/>
    </xf>
    <xf numFmtId="0" fontId="17" fillId="0" borderId="0" xfId="0" applyFont="1" applyAlignment="1">
      <alignment wrapText="1"/>
    </xf>
    <xf numFmtId="0" fontId="17" fillId="0" borderId="0" xfId="0" applyFont="1" applyAlignment="1">
      <alignment vertical="center"/>
    </xf>
    <xf numFmtId="0" fontId="12" fillId="0" borderId="0" xfId="0" applyFont="1" applyAlignment="1">
      <alignment wrapText="1"/>
    </xf>
    <xf numFmtId="0" fontId="19" fillId="3" borderId="1" xfId="0" applyFont="1" applyFill="1" applyBorder="1" applyAlignment="1">
      <alignment horizontal="center" vertical="center" wrapText="1"/>
    </xf>
    <xf numFmtId="0" fontId="20" fillId="3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11" fillId="0" borderId="0" xfId="0" applyFont="1" applyAlignment="1">
      <alignment horizontal="center" vertical="center"/>
    </xf>
    <xf numFmtId="0" fontId="17" fillId="0" borderId="11" xfId="0" applyFont="1" applyBorder="1" applyAlignment="1">
      <alignment vertical="center" wrapText="1"/>
    </xf>
    <xf numFmtId="0" fontId="20" fillId="2" borderId="0" xfId="0" applyFont="1" applyFill="1" applyAlignment="1">
      <alignment vertical="center" wrapText="1"/>
    </xf>
    <xf numFmtId="0" fontId="17" fillId="0" borderId="10" xfId="0" applyFont="1" applyBorder="1" applyAlignment="1">
      <alignment vertical="center" wrapText="1"/>
    </xf>
    <xf numFmtId="0" fontId="12" fillId="0" borderId="0" xfId="0" applyFont="1" applyAlignment="1">
      <alignment horizontal="center"/>
    </xf>
    <xf numFmtId="0" fontId="17" fillId="0" borderId="0" xfId="0" applyFont="1" applyAlignment="1">
      <alignment vertical="center" wrapText="1"/>
    </xf>
    <xf numFmtId="0" fontId="22" fillId="0" borderId="0" xfId="0" applyFont="1" applyAlignment="1">
      <alignment vertical="center"/>
    </xf>
    <xf numFmtId="0" fontId="8" fillId="5" borderId="8" xfId="0" applyFont="1" applyFill="1" applyBorder="1" applyAlignment="1">
      <alignment horizontal="left" wrapText="1"/>
    </xf>
    <xf numFmtId="0" fontId="24" fillId="0" borderId="0" xfId="0" applyFont="1" applyAlignment="1">
      <alignment horizontal="center" vertical="center" wrapText="1"/>
    </xf>
    <xf numFmtId="0" fontId="0" fillId="0" borderId="9" xfId="0" applyBorder="1"/>
    <xf numFmtId="0" fontId="26" fillId="0" borderId="1" xfId="0" applyFont="1" applyBorder="1" applyAlignment="1">
      <alignment horizontal="center" vertical="center" wrapText="1"/>
    </xf>
    <xf numFmtId="0" fontId="17" fillId="0" borderId="0" xfId="0" applyFont="1"/>
    <xf numFmtId="49" fontId="12" fillId="0" borderId="10" xfId="0" applyNumberFormat="1" applyFont="1" applyBorder="1" applyAlignment="1">
      <alignment horizontal="left"/>
    </xf>
    <xf numFmtId="0" fontId="1" fillId="5" borderId="15" xfId="0" applyFont="1" applyFill="1" applyBorder="1"/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top"/>
    </xf>
    <xf numFmtId="0" fontId="1" fillId="5" borderId="9" xfId="0" applyFont="1" applyFill="1" applyBorder="1" applyAlignment="1">
      <alignment horizontal="left" vertical="top"/>
    </xf>
    <xf numFmtId="0" fontId="0" fillId="0" borderId="0" xfId="0" applyAlignment="1">
      <alignment horizontal="left"/>
    </xf>
    <xf numFmtId="0" fontId="1" fillId="5" borderId="8" xfId="0" applyFont="1" applyFill="1" applyBorder="1" applyAlignment="1">
      <alignment horizontal="left"/>
    </xf>
    <xf numFmtId="0" fontId="1" fillId="0" borderId="8" xfId="0" applyFont="1" applyBorder="1" applyAlignment="1">
      <alignment horizontal="left"/>
    </xf>
    <xf numFmtId="0" fontId="10" fillId="5" borderId="8" xfId="0" applyFont="1" applyFill="1" applyBorder="1" applyAlignment="1">
      <alignment horizontal="left" wrapText="1"/>
    </xf>
    <xf numFmtId="0" fontId="3" fillId="0" borderId="8" xfId="0" applyFont="1" applyBorder="1" applyAlignment="1">
      <alignment horizontal="left"/>
    </xf>
    <xf numFmtId="0" fontId="1" fillId="5" borderId="8" xfId="0" applyFont="1" applyFill="1" applyBorder="1" applyAlignment="1">
      <alignment horizontal="left" vertical="center"/>
    </xf>
    <xf numFmtId="0" fontId="1" fillId="0" borderId="9" xfId="0" applyFont="1" applyBorder="1" applyAlignment="1">
      <alignment horizontal="left"/>
    </xf>
    <xf numFmtId="0" fontId="1" fillId="5" borderId="9" xfId="0" applyFont="1" applyFill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1" fillId="5" borderId="9" xfId="0" applyFont="1" applyFill="1" applyBorder="1" applyAlignment="1">
      <alignment horizontal="left"/>
    </xf>
    <xf numFmtId="0" fontId="1" fillId="0" borderId="9" xfId="0" applyFont="1" applyBorder="1" applyAlignment="1">
      <alignment horizontal="left" vertical="center" wrapText="1"/>
    </xf>
    <xf numFmtId="0" fontId="8" fillId="0" borderId="9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5" borderId="2" xfId="0" applyFont="1" applyFill="1" applyBorder="1" applyAlignment="1">
      <alignment horizontal="left"/>
    </xf>
    <xf numFmtId="0" fontId="9" fillId="0" borderId="1" xfId="0" applyFont="1" applyBorder="1" applyAlignment="1">
      <alignment horizontal="center" vertical="center" wrapText="1"/>
    </xf>
    <xf numFmtId="0" fontId="1" fillId="0" borderId="2" xfId="0" applyFont="1" applyBorder="1"/>
    <xf numFmtId="0" fontId="1" fillId="5" borderId="2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 wrapText="1"/>
    </xf>
    <xf numFmtId="0" fontId="1" fillId="0" borderId="5" xfId="0" applyFont="1" applyBorder="1"/>
    <xf numFmtId="0" fontId="8" fillId="0" borderId="5" xfId="0" applyFont="1" applyBorder="1" applyAlignment="1">
      <alignment horizontal="center" vertical="center" wrapText="1"/>
    </xf>
    <xf numFmtId="0" fontId="1" fillId="5" borderId="2" xfId="0" applyFont="1" applyFill="1" applyBorder="1"/>
    <xf numFmtId="0" fontId="7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5" borderId="15" xfId="0" applyFont="1" applyFill="1" applyBorder="1" applyAlignment="1">
      <alignment horizontal="left"/>
    </xf>
    <xf numFmtId="0" fontId="7" fillId="4" borderId="17" xfId="0" applyFont="1" applyFill="1" applyBorder="1" applyAlignment="1">
      <alignment vertical="center" wrapText="1"/>
    </xf>
    <xf numFmtId="0" fontId="29" fillId="0" borderId="17" xfId="0" applyFont="1" applyBorder="1" applyAlignment="1">
      <alignment vertical="center" wrapText="1"/>
    </xf>
    <xf numFmtId="0" fontId="7" fillId="0" borderId="17" xfId="0" applyFont="1" applyBorder="1" applyAlignment="1">
      <alignment vertical="center" wrapText="1"/>
    </xf>
    <xf numFmtId="0" fontId="6" fillId="0" borderId="16" xfId="0" applyFont="1" applyBorder="1" applyAlignment="1">
      <alignment vertical="center" wrapText="1"/>
    </xf>
    <xf numFmtId="0" fontId="1" fillId="0" borderId="0" xfId="0" applyFont="1"/>
    <xf numFmtId="0" fontId="28" fillId="6" borderId="18" xfId="0" applyFont="1" applyFill="1" applyBorder="1" applyAlignment="1">
      <alignment vertical="center" wrapText="1"/>
    </xf>
    <xf numFmtId="0" fontId="6" fillId="0" borderId="17" xfId="0" applyFont="1" applyBorder="1" applyAlignment="1">
      <alignment vertical="center" wrapText="1"/>
    </xf>
    <xf numFmtId="0" fontId="6" fillId="0" borderId="18" xfId="0" applyFont="1" applyBorder="1" applyAlignment="1">
      <alignment vertical="center" wrapText="1"/>
    </xf>
    <xf numFmtId="0" fontId="3" fillId="0" borderId="9" xfId="0" applyFont="1" applyBorder="1" applyAlignment="1">
      <alignment horizontal="left"/>
    </xf>
    <xf numFmtId="0" fontId="13" fillId="0" borderId="1" xfId="0" applyFont="1" applyFill="1" applyBorder="1" applyAlignment="1">
      <alignment horizontal="center" vertical="center" wrapText="1"/>
    </xf>
    <xf numFmtId="0" fontId="0" fillId="0" borderId="0" xfId="0" applyFill="1"/>
    <xf numFmtId="0" fontId="25" fillId="0" borderId="1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26" fillId="0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wrapText="1"/>
    </xf>
    <xf numFmtId="0" fontId="17" fillId="0" borderId="0" xfId="0" applyFont="1" applyAlignment="1">
      <alignment horizontal="center"/>
    </xf>
    <xf numFmtId="0" fontId="12" fillId="0" borderId="10" xfId="0" applyFont="1" applyBorder="1" applyAlignment="1">
      <alignment horizontal="right"/>
    </xf>
    <xf numFmtId="0" fontId="1" fillId="0" borderId="10" xfId="0" applyFont="1" applyBorder="1" applyAlignment="1">
      <alignment horizontal="center"/>
    </xf>
    <xf numFmtId="0" fontId="2" fillId="0" borderId="0" xfId="0" applyFont="1" applyAlignment="1">
      <alignment horizontal="center" wrapText="1"/>
    </xf>
    <xf numFmtId="0" fontId="2" fillId="0" borderId="10" xfId="0" applyFont="1" applyBorder="1" applyAlignment="1">
      <alignment horizontal="center"/>
    </xf>
    <xf numFmtId="0" fontId="20" fillId="3" borderId="1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 wrapText="1"/>
    </xf>
    <xf numFmtId="0" fontId="13" fillId="0" borderId="12" xfId="0" applyFont="1" applyFill="1" applyBorder="1" applyAlignment="1">
      <alignment horizontal="center" vertical="center" wrapText="1"/>
    </xf>
    <xf numFmtId="0" fontId="13" fillId="0" borderId="13" xfId="0" applyFont="1" applyFill="1" applyBorder="1" applyAlignment="1">
      <alignment horizontal="center" vertical="center" wrapText="1"/>
    </xf>
    <xf numFmtId="0" fontId="21" fillId="0" borderId="1" xfId="0" applyFont="1" applyFill="1" applyBorder="1" applyAlignment="1">
      <alignment horizontal="center" vertical="center" wrapText="1"/>
    </xf>
    <xf numFmtId="0" fontId="19" fillId="3" borderId="1" xfId="0" applyFont="1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 wrapText="1"/>
    </xf>
    <xf numFmtId="0" fontId="21" fillId="0" borderId="12" xfId="0" applyFont="1" applyFill="1" applyBorder="1" applyAlignment="1">
      <alignment horizontal="center" vertical="center" wrapText="1"/>
    </xf>
    <xf numFmtId="0" fontId="21" fillId="0" borderId="13" xfId="0" applyFont="1" applyFill="1" applyBorder="1" applyAlignment="1">
      <alignment horizontal="center" vertical="center" wrapText="1"/>
    </xf>
    <xf numFmtId="0" fontId="17" fillId="0" borderId="12" xfId="0" applyFont="1" applyFill="1" applyBorder="1" applyAlignment="1">
      <alignment horizontal="center" vertical="center" wrapText="1"/>
    </xf>
    <xf numFmtId="0" fontId="17" fillId="0" borderId="13" xfId="0" applyFont="1" applyFill="1" applyBorder="1" applyAlignment="1">
      <alignment horizontal="center" vertical="center" wrapText="1"/>
    </xf>
    <xf numFmtId="0" fontId="12" fillId="0" borderId="10" xfId="0" applyFont="1" applyBorder="1" applyAlignment="1">
      <alignment horizontal="center" wrapText="1"/>
    </xf>
    <xf numFmtId="0" fontId="2" fillId="0" borderId="11" xfId="0" applyFont="1" applyBorder="1" applyAlignment="1">
      <alignment horizontal="center" wrapText="1"/>
    </xf>
    <xf numFmtId="0" fontId="12" fillId="0" borderId="11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2" fillId="0" borderId="10" xfId="0" applyFont="1" applyBorder="1" applyAlignment="1">
      <alignment horizontal="center"/>
    </xf>
    <xf numFmtId="0" fontId="17" fillId="0" borderId="0" xfId="0" applyFont="1" applyAlignment="1">
      <alignment horizontal="center" wrapText="1"/>
    </xf>
    <xf numFmtId="0" fontId="18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2" fillId="0" borderId="11" xfId="0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0" fontId="11" fillId="0" borderId="12" xfId="0" applyFont="1" applyFill="1" applyBorder="1" applyAlignment="1">
      <alignment horizontal="center" vertical="center" wrapText="1"/>
    </xf>
    <xf numFmtId="0" fontId="11" fillId="0" borderId="11" xfId="0" applyFont="1" applyFill="1" applyBorder="1" applyAlignment="1">
      <alignment horizontal="center" vertical="center" wrapText="1"/>
    </xf>
    <xf numFmtId="0" fontId="11" fillId="0" borderId="13" xfId="0" applyFont="1" applyFill="1" applyBorder="1" applyAlignment="1">
      <alignment horizontal="center" vertical="center" wrapText="1"/>
    </xf>
    <xf numFmtId="15" fontId="0" fillId="0" borderId="10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17" fillId="0" borderId="10" xfId="0" applyFont="1" applyBorder="1" applyAlignment="1">
      <alignment horizontal="center" vertical="center" wrapText="1"/>
    </xf>
    <xf numFmtId="0" fontId="17" fillId="0" borderId="11" xfId="0" applyFont="1" applyBorder="1" applyAlignment="1">
      <alignment horizontal="center"/>
    </xf>
    <xf numFmtId="0" fontId="5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15">
    <dxf>
      <font>
        <b/>
      </font>
      <alignment horizontal="center" vertical="center" textRotation="0" wrapText="1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theme="4" tint="0.39997558519241921"/>
        </bottom>
      </border>
    </dxf>
    <dxf>
      <font>
        <b/>
      </font>
      <alignment horizontal="left" textRotation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/>
      </border>
    </dxf>
    <dxf>
      <border outline="0">
        <bottom style="thin">
          <color theme="4" tint="0.39997558519241921"/>
        </bottom>
      </border>
    </dxf>
    <dxf>
      <font>
        <b/>
      </font>
      <alignment horizontal="left" textRotation="0" indent="0" justifyLastLine="0" shrinkToFit="0" readingOrder="0"/>
    </dxf>
    <dxf>
      <alignment horizontal="left" textRotation="0" indent="0" justifyLastLine="0" shrinkToFit="0" readingOrder="0"/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bottom style="thin">
          <color theme="4" tint="0.3999755851924192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../../../prototype.xlsm" TargetMode="Externa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1666875</xdr:colOff>
      <xdr:row>0</xdr:row>
      <xdr:rowOff>0</xdr:rowOff>
    </xdr:from>
    <xdr:to>
      <xdr:col>12</xdr:col>
      <xdr:colOff>142875</xdr:colOff>
      <xdr:row>6</xdr:row>
      <xdr:rowOff>114300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55D60B16-A853-F53E-DFF6-0E42D9BFBA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14550" y="0"/>
          <a:ext cx="3886200" cy="1266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17</xdr:col>
      <xdr:colOff>19050</xdr:colOff>
      <xdr:row>1</xdr:row>
      <xdr:rowOff>38100</xdr:rowOff>
    </xdr:from>
    <xdr:to>
      <xdr:col>18</xdr:col>
      <xdr:colOff>400050</xdr:colOff>
      <xdr:row>3</xdr:row>
      <xdr:rowOff>38100</xdr:rowOff>
    </xdr:to>
    <xdr:sp macro="" textlink="">
      <xdr:nvSpPr>
        <xdr:cNvPr id="3" name="Rectangle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EAF444C5-1201-4624-B1E4-C09E94A618FB}"/>
            </a:ext>
          </a:extLst>
        </xdr:cNvPr>
        <xdr:cNvSpPr/>
      </xdr:nvSpPr>
      <xdr:spPr>
        <a:xfrm>
          <a:off x="8963025" y="228600"/>
          <a:ext cx="990600" cy="390525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1">
              <a:solidFill>
                <a:sysClr val="windowText" lastClr="000000"/>
              </a:solidFill>
            </a:rPr>
            <a:t>BACK</a:t>
          </a:r>
        </a:p>
      </xdr:txBody>
    </xdr:sp>
    <xdr:clientData/>
  </xdr:twoCellAnchor>
  <xdr:twoCellAnchor editAs="oneCell">
    <xdr:from>
      <xdr:col>12</xdr:col>
      <xdr:colOff>419100</xdr:colOff>
      <xdr:row>47</xdr:row>
      <xdr:rowOff>200025</xdr:rowOff>
    </xdr:from>
    <xdr:to>
      <xdr:col>14</xdr:col>
      <xdr:colOff>304799</xdr:colOff>
      <xdr:row>51</xdr:row>
      <xdr:rowOff>123825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87A512E-7234-4E57-A3F1-92A357B40C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76975" y="11125200"/>
          <a:ext cx="1142999" cy="77152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2582FF9-C918-46F0-BA3B-ADF4B6EFB645}" name="Table23" displayName="Table23" ref="A2:C26" totalsRowShown="0" tableBorderDxfId="14">
  <autoFilter ref="A2:C26" xr:uid="{A2582FF9-C918-46F0-BA3B-ADF4B6EFB645}"/>
  <sortState xmlns:xlrd2="http://schemas.microsoft.com/office/spreadsheetml/2017/richdata2" ref="A3:C25">
    <sortCondition ref="A2:A25"/>
  </sortState>
  <tableColumns count="3">
    <tableColumn id="1" xr3:uid="{B5EE786C-3309-4D5F-A615-92840BCB61EB}" name="Clients" dataDxfId="13"/>
    <tableColumn id="2" xr3:uid="{10E45B81-4EE0-4605-8FBE-6E657FA6091E}" name="Address" dataDxfId="12"/>
    <tableColumn id="3" xr3:uid="{DE8E5CAD-7FD6-41B0-B5E0-83E2DCBD4193}" name="City, Province" dataDxfId="1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932AFFC-FCAF-4A8B-BDE6-BF8BAF9D0A93}" name="Table1" displayName="Table1" ref="B40:B176" totalsRowShown="0" headerRowDxfId="10" dataDxfId="9" tableBorderDxfId="8">
  <autoFilter ref="B40:B176" xr:uid="{F932AFFC-FCAF-4A8B-BDE6-BF8BAF9D0A93}">
    <filterColumn colId="0">
      <filters>
        <filter val="ABP (AUTOMATIC BP)"/>
        <filter val="AIR FLOW O2 GAUGE / FLOW METER"/>
        <filter val="ALICE 6"/>
        <filter val="ANALYTICAL BALANCE"/>
        <filter val="ANALYZER"/>
        <filter val="ANESTHESIA MACHINE"/>
        <filter val="ARTERIAL BLOOD GAS ANALYZER"/>
        <filter val="AUDIO METER"/>
        <filter val="AUDIOMETRY MACHINE"/>
        <filter val="AUTOCLAVE"/>
        <filter val="BABY WEIGHING SCALE"/>
        <filter val="BIOSAFETY CABINET"/>
        <filter val="BLOOD BANK REFRIGERATOR"/>
        <filter val="BLOOD WARMER"/>
        <filter val="BP / SPHYGMOMANOMETER"/>
        <filter val="C. ARM X-RAY"/>
        <filter val="C.ARM MONITOR"/>
        <filter val="CARDIAC MONITOR"/>
        <filter val="CAUTERY ( FOOT SWITCH )"/>
        <filter val="CAUTERY MACHINE"/>
        <filter val="CENTRIFUGE"/>
        <filter val="CENTRIFUGE 12 PLACER"/>
        <filter val="CENTRIFUGE 6 PLACER"/>
        <filter val="CO2 CULTIVATION CABINET"/>
        <filter val="COLD PLATE"/>
        <filter val="Computer Monitor"/>
        <filter val="CTG MACHINE"/>
        <filter val="DEEP FREEZER"/>
        <filter val="DEFIBRILLATOR"/>
        <filter val="DENTAL CHAIR"/>
        <filter val="DENTAL SUCTION MACHINE"/>
        <filter val="DERMATOME"/>
        <filter val="DIGI SYSTEM DRYBATH"/>
        <filter val="DIGITAL THERMOMETER"/>
        <filter val="DREW"/>
        <filter val="DROP LIGHT"/>
        <filter val="DRYING OVEN"/>
        <filter val="ECG LAPTOP"/>
        <filter val="ECG MACHINE"/>
        <filter val="ECG PRINTER"/>
        <filter val="EMBEDDING MACHINE"/>
        <filter val="EMP MICROPLATE READER"/>
        <filter val="ENDO (SCOPE)"/>
        <filter val="ENDO TOWER (SYSTEM)"/>
        <filter val="FETAL DOPPLER"/>
        <filter val="FETAL MONITOR"/>
        <filter val="FLOATATION BATH"/>
        <filter val="GENERAL X-RAY (MOBILE)"/>
        <filter val="GENERAL X-RAY MACHINE"/>
        <filter val="GLUCOMETER"/>
        <filter val="HEARING SCREENING DEVICE"/>
        <filter val="HIFENT SERIES"/>
        <filter val="HIGH FLOW NASAL CANNULA"/>
        <filter val="HOLTER ECG"/>
        <filter val="HOLTER MACHINE RECORDER"/>
        <filter val="HOLTER MACHINE SYSTEM"/>
        <filter val="HOSPITAL BED/STRECHER"/>
        <filter val="Hot Plate"/>
        <filter val="HYDROCOLLATOR"/>
        <filter val="Image Scanner (Mobile Xray Truck) Prima FCR"/>
        <filter val="Image Scanner Prima FCR"/>
        <filter val="INFANT INCUBATOR"/>
        <filter val="INFRARED LAMP"/>
        <filter val="INFUSION PUMP"/>
        <filter val="Istat ABG Analyzer"/>
        <filter val="LABORATORY INCUBATOR"/>
        <filter val="LABORATORY OVEN"/>
        <filter val="LAPAROSCOPY UNIT (SYSTEM)"/>
        <filter val="Laryngoscope"/>
        <filter val="Laser Imaging System(DRY VIEW)"/>
        <filter val="LASER SCANNER"/>
        <filter val="MEDICAL REFRIGERATOR"/>
        <filter val="MICRO HEMATOCRIT CENTRIFUGE"/>
        <filter val="MICRO PLATE READER"/>
        <filter val="MICROSCOPE"/>
        <filter val="NEBULIZER"/>
        <filter val="O.R LIGHT (SINGLE HEAD )"/>
        <filter val="O.R LIGHTS ( DOUBLE HEAD )"/>
        <filter val="O.R TABLE"/>
        <filter val="OPTHALMOSCOPE"/>
        <filter val="OTOREAD - SCREENER"/>
        <filter val="OXYGEN CONCENTRATOR"/>
        <filter val="PARAFIN WAX BATH"/>
        <filter val="PATIENT MONITOR"/>
        <filter val="PATIENT WARMER"/>
        <filter val="PHARMACY REFRIGERATOR"/>
        <filter val="PHOTOTHERAPY UNIT / BILI LIGHT"/>
        <filter val="PIPPETTE"/>
        <filter val="Platelet Rotator"/>
        <filter val="PORTABLE TENS"/>
        <filter val="POWER INJECTOR"/>
        <filter val="PULSE GENERATOR PACEMAKER"/>
        <filter val="PULSE OXIMTER FINGER TIP"/>
        <filter val="PULSEOXIMETER / SPO2"/>
        <filter val="RADIANT WARMER"/>
        <filter val="RECUMBENT/ERGOMETER"/>
        <filter val="Shimadzu Console Control Panel (Mobile Xray Truck)"/>
        <filter val="SHOCKMASTER"/>
        <filter val="SHOCKWAVE"/>
        <filter val="SLEEPTEST MACHINE"/>
        <filter val="SPHYGMOMANOMETER"/>
        <filter val="SPIROMETRY"/>
        <filter val="STRESS TEST MACHINE"/>
        <filter val="STRIP URINE ANALYZER"/>
        <filter val="SUCTION MACHINE"/>
        <filter val="SYRINGE PUMP"/>
        <filter val="TELEMETER"/>
        <filter val="TENS"/>
        <filter val="THERAPEUTIC ULTRASOUND"/>
        <filter val="THERMAL PRINTER( 2D )"/>
        <filter val="THERMAL SCANNER"/>
        <filter val="THERMOMETER"/>
        <filter val="TRACTION BED"/>
        <filter val="TRACTION MACHINE"/>
        <filter val="TREADMILL"/>
        <filter val="ULTRASOUND"/>
        <filter val="ULTRASOUND 2D ECHO"/>
        <filter val="ULTRASOUND PORTABLE"/>
        <filter val="ULTRASOUND THERAPY"/>
        <filter val="UV LIGHTS"/>
        <filter val="VAPORIZER"/>
        <filter val="VEIN TRACER"/>
        <filter val="VENTILATOR"/>
        <filter val="VERTICAL AUTOCLAVE"/>
        <filter val="VITROS 250"/>
        <filter val="WEIGHING DIGITAL SCALE"/>
        <filter val="WEIGHING SCALE"/>
        <filter val="WEIGHING SCALE DIAPER"/>
        <filter val="WEIGHING SCALE INFANT"/>
        <filter val="X-RAY MACHINE"/>
        <filter val="X-RAY MACHINE PORTABLE"/>
        <filter val="X-RAY PRINTER"/>
        <filter val="X-RAY SCANNER (MOBILE)"/>
      </filters>
    </filterColumn>
  </autoFilter>
  <sortState xmlns:xlrd2="http://schemas.microsoft.com/office/spreadsheetml/2017/richdata2" ref="B41:B176">
    <sortCondition ref="B40:B176"/>
  </sortState>
  <tableColumns count="1">
    <tableColumn id="1" xr3:uid="{C1D34DEB-31E0-44F3-8526-99939D640431}" name="Equipment type" dataDxfId="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7E011E2-D7A4-4210-9E6B-65DD5BE62F3E}" name="Table3" displayName="Table3" ref="F2:F5" totalsRowShown="0" tableBorderDxfId="6">
  <autoFilter ref="F2:F5" xr:uid="{27E011E2-D7A4-4210-9E6B-65DD5BE62F3E}"/>
  <tableColumns count="1">
    <tableColumn id="1" xr3:uid="{03F2C489-E0CA-42B7-A20F-C9FFE70D09ED}" name="Engineer/Technician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733A4D0-E2E1-4475-9E36-1775B0A8FA68}" name="Table5" displayName="Table5" ref="H2:H38" totalsRowShown="0" dataDxfId="5">
  <autoFilter ref="H2:H38" xr:uid="{C733A4D0-E2E1-4475-9E36-1775B0A8FA68}"/>
  <tableColumns count="1">
    <tableColumn id="1" xr3:uid="{20F37BFC-F59C-4BC9-B56B-0DE5052542EE}" name="Department" dataDxfId="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58F4D4B-E80A-42CE-A697-E0E39A327455}" name="Table6" displayName="Table6" ref="D2:D26" totalsRowShown="0">
  <autoFilter ref="D2:D26" xr:uid="{558F4D4B-E80A-42CE-A697-E0E39A327455}"/>
  <tableColumns count="1">
    <tableColumn id="1" xr3:uid="{818F67B8-2FCB-468E-8A9E-FD47AA5B8C0E}" name="Control No.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D62BC9C-C965-4B16-BC85-8F29066A4BAC}" name="Table29" displayName="Table29" ref="A1:A69" totalsRowShown="0" headerRowDxfId="3" dataDxfId="2" tableBorderDxfId="1">
  <autoFilter ref="A1:A69" xr:uid="{8D62BC9C-C965-4B16-BC85-8F29066A4BAC}">
    <filterColumn colId="0">
      <filters>
        <filter val="DRY BATH"/>
        <filter val="FLOATATION BATH"/>
        <filter val="PARAFIN WAX BATH"/>
        <filter val="WATER BATH"/>
      </filters>
    </filterColumn>
  </autoFilter>
  <tableColumns count="1">
    <tableColumn id="1" xr3:uid="{FEC208BE-EFB3-4437-9B4B-5C2E6E102E14}" name="types of equipmen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CCCC4-5590-47D2-BEA5-CAE00AEC0475}">
  <sheetPr codeName="Sheet1">
    <pageSetUpPr fitToPage="1"/>
  </sheetPr>
  <dimension ref="A2:P57"/>
  <sheetViews>
    <sheetView tabSelected="1" topLeftCell="B29" zoomScaleNormal="100" workbookViewId="0">
      <selection activeCell="U52" sqref="U52"/>
    </sheetView>
  </sheetViews>
  <sheetFormatPr defaultRowHeight="15" x14ac:dyDescent="0.25"/>
  <cols>
    <col min="1" max="1" width="8.140625" hidden="1" customWidth="1"/>
    <col min="2" max="2" width="6.7109375" customWidth="1"/>
    <col min="3" max="3" width="26.7109375" style="25" customWidth="1"/>
    <col min="4" max="4" width="6.7109375" customWidth="1"/>
    <col min="5" max="5" width="7.7109375" customWidth="1"/>
    <col min="6" max="6" width="6.7109375" customWidth="1"/>
    <col min="7" max="7" width="2.7109375" customWidth="1"/>
    <col min="8" max="8" width="6.7109375" customWidth="1"/>
    <col min="9" max="9" width="2.7109375" customWidth="1"/>
    <col min="10" max="10" width="6.7109375" customWidth="1"/>
    <col min="11" max="11" width="7.7109375" customWidth="1"/>
    <col min="12" max="12" width="6.7109375" customWidth="1"/>
    <col min="13" max="13" width="8.7109375" customWidth="1"/>
    <col min="14" max="14" width="10.140625" customWidth="1"/>
  </cols>
  <sheetData>
    <row r="2" spans="1:16" ht="15.75" x14ac:dyDescent="0.25">
      <c r="C2" s="42"/>
    </row>
    <row r="7" spans="1:16" ht="21" customHeight="1" x14ac:dyDescent="0.25">
      <c r="J7" s="34"/>
    </row>
    <row r="8" spans="1:16" ht="24.95" customHeight="1" x14ac:dyDescent="0.3">
      <c r="C8" s="41" t="s">
        <v>452</v>
      </c>
      <c r="D8" s="114" t="s">
        <v>113</v>
      </c>
      <c r="E8" s="114"/>
      <c r="F8" s="114"/>
      <c r="G8" s="114"/>
      <c r="H8" s="114"/>
      <c r="J8" s="52" t="s">
        <v>1</v>
      </c>
      <c r="K8" s="35"/>
      <c r="L8" s="35"/>
      <c r="M8" s="35"/>
    </row>
    <row r="9" spans="1:16" ht="15" customHeight="1" x14ac:dyDescent="0.35">
      <c r="A9" s="36"/>
      <c r="B9" s="35"/>
      <c r="C9" s="38"/>
      <c r="D9" s="35"/>
      <c r="E9" s="35"/>
      <c r="F9" s="35"/>
      <c r="G9" s="35"/>
      <c r="H9" s="37"/>
      <c r="I9" s="37"/>
      <c r="J9" s="37"/>
      <c r="K9" s="37"/>
      <c r="L9" s="35"/>
      <c r="M9" s="35"/>
    </row>
    <row r="10" spans="1:16" ht="24.95" customHeight="1" x14ac:dyDescent="0.25">
      <c r="C10" s="41" t="s">
        <v>2</v>
      </c>
      <c r="D10" s="116" t="s">
        <v>482</v>
      </c>
      <c r="E10" s="116"/>
      <c r="F10" s="116"/>
      <c r="G10" s="116"/>
      <c r="H10" s="116"/>
      <c r="I10" s="116"/>
      <c r="J10" s="116"/>
      <c r="K10" s="116"/>
      <c r="L10" s="116"/>
      <c r="M10" s="27"/>
    </row>
    <row r="11" spans="1:16" ht="24.95" customHeight="1" x14ac:dyDescent="0.25">
      <c r="C11" s="41" t="s">
        <v>4</v>
      </c>
      <c r="D11" s="137" t="str">
        <f>VLOOKUP(D10,'Data table'!A3:B26,2,0)</f>
        <v>Marciano Brion St.</v>
      </c>
      <c r="E11" s="138"/>
      <c r="F11" s="138"/>
      <c r="G11" s="138"/>
      <c r="H11" s="138"/>
      <c r="I11" s="137" t="str">
        <f>VLOOKUP(D10,'Data table'!A3:C26,3,0)</f>
        <v>San Pablo City, Laguna</v>
      </c>
      <c r="J11" s="138"/>
      <c r="K11" s="138"/>
      <c r="L11" s="138"/>
      <c r="M11" s="27"/>
    </row>
    <row r="12" spans="1:16" ht="24.95" customHeight="1" x14ac:dyDescent="0.25">
      <c r="C12" s="40" t="s">
        <v>188</v>
      </c>
      <c r="D12" s="146" t="s">
        <v>439</v>
      </c>
      <c r="E12" s="146"/>
      <c r="F12" s="146"/>
      <c r="G12" s="146"/>
      <c r="H12" s="146"/>
      <c r="J12" s="57"/>
      <c r="L12" s="112" t="s">
        <v>190</v>
      </c>
      <c r="M12" s="112"/>
      <c r="N12" s="113" t="s">
        <v>565</v>
      </c>
      <c r="O12" s="113"/>
      <c r="P12" s="58" t="s">
        <v>559</v>
      </c>
    </row>
    <row r="13" spans="1:16" ht="36" customHeight="1" x14ac:dyDescent="0.25">
      <c r="C13" s="40" t="s">
        <v>187</v>
      </c>
      <c r="D13" s="139" t="s">
        <v>563</v>
      </c>
      <c r="E13" s="139"/>
      <c r="F13" s="139"/>
      <c r="G13" s="135" t="s">
        <v>189</v>
      </c>
      <c r="H13" s="135"/>
      <c r="I13" s="116" t="s">
        <v>562</v>
      </c>
      <c r="J13" s="116"/>
      <c r="K13" s="116"/>
      <c r="L13" s="135" t="s">
        <v>191</v>
      </c>
      <c r="M13" s="135"/>
      <c r="N13" s="116" t="s">
        <v>560</v>
      </c>
      <c r="O13" s="116"/>
      <c r="P13" s="116"/>
    </row>
    <row r="14" spans="1:16" ht="15" customHeight="1" x14ac:dyDescent="0.25">
      <c r="B14" s="39"/>
      <c r="C14" s="39"/>
      <c r="D14" s="27"/>
      <c r="E14" s="27"/>
      <c r="F14" s="27"/>
      <c r="G14" s="40"/>
      <c r="H14" s="39"/>
      <c r="I14" s="40"/>
      <c r="J14" s="50"/>
      <c r="K14" s="40"/>
      <c r="L14" s="27"/>
      <c r="M14" s="27"/>
    </row>
    <row r="15" spans="1:16" ht="15" customHeight="1" x14ac:dyDescent="0.25">
      <c r="B15" s="48" t="s">
        <v>5</v>
      </c>
      <c r="C15" s="48"/>
      <c r="D15" s="48"/>
      <c r="E15" s="29"/>
      <c r="F15" s="29"/>
      <c r="G15" s="27"/>
      <c r="H15" s="29"/>
      <c r="I15" s="29"/>
      <c r="J15" s="29"/>
      <c r="K15" s="26"/>
      <c r="L15" s="27"/>
      <c r="M15" s="27"/>
    </row>
    <row r="16" spans="1:16" ht="15.95" customHeight="1" x14ac:dyDescent="0.25">
      <c r="B16" s="30">
        <v>1</v>
      </c>
      <c r="C16" s="49" t="s">
        <v>569</v>
      </c>
      <c r="D16" s="51"/>
      <c r="E16" s="145"/>
      <c r="F16" s="145"/>
      <c r="G16" s="145"/>
      <c r="H16" s="145"/>
      <c r="I16" s="145"/>
      <c r="J16" s="145"/>
      <c r="K16" s="136" t="s">
        <v>23</v>
      </c>
      <c r="L16" s="136"/>
      <c r="M16" s="136"/>
      <c r="N16" s="143">
        <v>45370</v>
      </c>
      <c r="O16" s="144"/>
      <c r="P16" s="144"/>
    </row>
    <row r="17" spans="2:16" ht="15.95" customHeight="1" x14ac:dyDescent="0.25">
      <c r="B17" s="30">
        <v>2</v>
      </c>
      <c r="C17" s="47" t="s">
        <v>570</v>
      </c>
      <c r="D17" s="51"/>
      <c r="E17" s="145"/>
      <c r="F17" s="145"/>
      <c r="G17" s="145"/>
      <c r="H17" s="145"/>
      <c r="I17" s="145"/>
      <c r="J17" s="145"/>
      <c r="K17" s="136" t="s">
        <v>24</v>
      </c>
      <c r="L17" s="136"/>
      <c r="M17" s="136"/>
      <c r="N17" s="143"/>
      <c r="O17" s="144"/>
      <c r="P17" s="144"/>
    </row>
    <row r="18" spans="2:16" ht="15.95" customHeight="1" x14ac:dyDescent="0.25">
      <c r="B18" s="30">
        <v>3</v>
      </c>
      <c r="C18" s="49"/>
      <c r="D18" s="51"/>
      <c r="E18" s="145"/>
      <c r="F18" s="145"/>
      <c r="G18" s="145"/>
      <c r="H18" s="145"/>
      <c r="I18" s="145"/>
      <c r="J18" s="145"/>
      <c r="K18" s="136" t="s">
        <v>25</v>
      </c>
      <c r="L18" s="136"/>
      <c r="M18" s="136"/>
      <c r="N18" s="144"/>
      <c r="O18" s="144"/>
      <c r="P18" s="144"/>
    </row>
    <row r="19" spans="2:16" ht="15.75" x14ac:dyDescent="0.25">
      <c r="B19" s="26"/>
      <c r="C19" s="32"/>
      <c r="D19" s="26"/>
      <c r="E19" s="26"/>
      <c r="F19" s="26"/>
      <c r="G19" s="26"/>
      <c r="H19" s="26"/>
      <c r="I19" s="26"/>
      <c r="J19" s="26"/>
      <c r="K19" s="26"/>
      <c r="L19" s="27"/>
      <c r="M19" s="27"/>
    </row>
    <row r="20" spans="2:16" ht="30" customHeight="1" x14ac:dyDescent="0.25">
      <c r="B20" s="123" t="s">
        <v>6</v>
      </c>
      <c r="C20" s="123"/>
      <c r="D20" s="123"/>
      <c r="F20" s="43" t="s">
        <v>7</v>
      </c>
      <c r="H20" s="43" t="s">
        <v>8</v>
      </c>
      <c r="J20" s="43" t="s">
        <v>9</v>
      </c>
      <c r="L20" s="123" t="s">
        <v>10</v>
      </c>
      <c r="M20" s="123"/>
      <c r="N20" s="123" t="s">
        <v>11</v>
      </c>
      <c r="O20" s="123"/>
      <c r="P20" s="123"/>
    </row>
    <row r="21" spans="2:16" ht="15.75" x14ac:dyDescent="0.25">
      <c r="B21" s="104">
        <v>1</v>
      </c>
      <c r="C21" s="122" t="str">
        <f>VLOOKUP(D8,Equipments!A2:O100,2,FALSE)</f>
        <v>General condition</v>
      </c>
      <c r="D21" s="122"/>
      <c r="E21" s="105"/>
      <c r="F21" s="106" t="s">
        <v>564</v>
      </c>
      <c r="G21" s="105"/>
      <c r="H21" s="107"/>
      <c r="I21" s="105"/>
      <c r="J21" s="108"/>
      <c r="K21" s="105"/>
      <c r="L21" s="119" t="s">
        <v>566</v>
      </c>
      <c r="M21" s="119"/>
      <c r="N21" s="118"/>
      <c r="O21" s="118"/>
      <c r="P21" s="118"/>
    </row>
    <row r="22" spans="2:16" ht="15.75" x14ac:dyDescent="0.25">
      <c r="B22" s="108">
        <v>2</v>
      </c>
      <c r="C22" s="122" t="str">
        <f>VLOOKUP(D8,Equipments!A2:O100,3,0)</f>
        <v>Port connectors</v>
      </c>
      <c r="D22" s="122"/>
      <c r="E22" s="105"/>
      <c r="F22" s="109" t="s">
        <v>564</v>
      </c>
      <c r="G22" s="105"/>
      <c r="H22" s="107"/>
      <c r="I22" s="105"/>
      <c r="J22" s="108"/>
      <c r="K22" s="105"/>
      <c r="L22" s="119" t="s">
        <v>566</v>
      </c>
      <c r="M22" s="119"/>
      <c r="N22" s="118"/>
      <c r="O22" s="118"/>
      <c r="P22" s="118"/>
    </row>
    <row r="23" spans="2:16" ht="15.75" x14ac:dyDescent="0.25">
      <c r="B23" s="104">
        <v>3</v>
      </c>
      <c r="C23" s="122" t="str">
        <f>VLOOKUP(D8,Equipments!A2:O100,4,0)</f>
        <v>Cable insulation</v>
      </c>
      <c r="D23" s="122"/>
      <c r="E23" s="105"/>
      <c r="F23" s="106" t="s">
        <v>564</v>
      </c>
      <c r="G23" s="105"/>
      <c r="H23" s="107"/>
      <c r="I23" s="105"/>
      <c r="J23" s="108"/>
      <c r="K23" s="105"/>
      <c r="L23" s="119" t="s">
        <v>566</v>
      </c>
      <c r="M23" s="119"/>
      <c r="N23" s="118"/>
      <c r="O23" s="118"/>
      <c r="P23" s="118"/>
    </row>
    <row r="24" spans="2:16" ht="15.75" x14ac:dyDescent="0.25">
      <c r="B24" s="108">
        <v>4</v>
      </c>
      <c r="C24" s="122" t="str">
        <f>VLOOKUP(D8,Equipments!A2:O100,5,0)</f>
        <v>Leads</v>
      </c>
      <c r="D24" s="122"/>
      <c r="E24" s="105"/>
      <c r="F24" s="109" t="s">
        <v>564</v>
      </c>
      <c r="G24" s="105"/>
      <c r="H24" s="107"/>
      <c r="I24" s="105"/>
      <c r="J24" s="108"/>
      <c r="K24" s="105"/>
      <c r="L24" s="119" t="s">
        <v>566</v>
      </c>
      <c r="M24" s="119"/>
      <c r="N24" s="118"/>
      <c r="O24" s="118"/>
      <c r="P24" s="118"/>
    </row>
    <row r="25" spans="2:16" ht="15.75" x14ac:dyDescent="0.25">
      <c r="B25" s="104">
        <v>5</v>
      </c>
      <c r="C25" s="122" t="str">
        <f>VLOOKUP(D8,Equipments!A2:O100,6,0)</f>
        <v>Control/Key Buttons</v>
      </c>
      <c r="D25" s="122"/>
      <c r="E25" s="105"/>
      <c r="F25" s="106" t="s">
        <v>564</v>
      </c>
      <c r="G25" s="105"/>
      <c r="H25" s="107"/>
      <c r="I25" s="105"/>
      <c r="J25" s="108"/>
      <c r="K25" s="105"/>
      <c r="L25" s="119" t="s">
        <v>566</v>
      </c>
      <c r="M25" s="119"/>
      <c r="N25" s="118"/>
      <c r="O25" s="118"/>
      <c r="P25" s="118"/>
    </row>
    <row r="26" spans="2:16" ht="15.75" x14ac:dyDescent="0.25">
      <c r="B26" s="108">
        <v>6</v>
      </c>
      <c r="C26" s="122" t="str">
        <f>VLOOKUP(D8,Equipments!A2:O100,7,0)</f>
        <v>Printer</v>
      </c>
      <c r="D26" s="122"/>
      <c r="E26" s="105"/>
      <c r="F26" s="109" t="s">
        <v>564</v>
      </c>
      <c r="G26" s="105"/>
      <c r="H26" s="107"/>
      <c r="I26" s="105"/>
      <c r="J26" s="109"/>
      <c r="K26" s="105"/>
      <c r="L26" s="119" t="s">
        <v>566</v>
      </c>
      <c r="M26" s="119"/>
      <c r="N26" s="118"/>
      <c r="O26" s="118"/>
      <c r="P26" s="118"/>
    </row>
    <row r="27" spans="2:16" ht="15.75" x14ac:dyDescent="0.25">
      <c r="B27" s="104">
        <v>7</v>
      </c>
      <c r="C27" s="122" t="str">
        <f>VLOOKUP(D8,Equipments!A2:O100,8,0)</f>
        <v>Display</v>
      </c>
      <c r="D27" s="122"/>
      <c r="E27" s="105"/>
      <c r="F27" s="106" t="s">
        <v>564</v>
      </c>
      <c r="G27" s="105"/>
      <c r="H27" s="107"/>
      <c r="I27" s="105"/>
      <c r="J27" s="108"/>
      <c r="K27" s="105"/>
      <c r="L27" s="119" t="s">
        <v>566</v>
      </c>
      <c r="M27" s="119"/>
      <c r="N27" s="118"/>
      <c r="O27" s="118"/>
      <c r="P27" s="118"/>
    </row>
    <row r="28" spans="2:16" ht="15.75" x14ac:dyDescent="0.25">
      <c r="B28" s="104">
        <v>8</v>
      </c>
      <c r="C28" s="122" t="str">
        <f>VLOOKUP(D8,Equipments!A2:O100,9,0)</f>
        <v>Safety labels and inscription</v>
      </c>
      <c r="D28" s="122"/>
      <c r="E28" s="105"/>
      <c r="F28" s="109" t="s">
        <v>564</v>
      </c>
      <c r="G28" s="105"/>
      <c r="H28" s="107"/>
      <c r="I28" s="105"/>
      <c r="J28" s="108"/>
      <c r="K28" s="105"/>
      <c r="L28" s="119" t="s">
        <v>566</v>
      </c>
      <c r="M28" s="119"/>
      <c r="N28" s="118"/>
      <c r="O28" s="118"/>
      <c r="P28" s="118"/>
    </row>
    <row r="29" spans="2:16" ht="15.75" x14ac:dyDescent="0.25">
      <c r="B29" s="104">
        <v>9</v>
      </c>
      <c r="C29" s="125" t="str">
        <f>VLOOKUP(D8,Equipments!A2:O100,10,0)</f>
        <v>Hospital label</v>
      </c>
      <c r="D29" s="126"/>
      <c r="E29" s="105"/>
      <c r="F29" s="106" t="s">
        <v>564</v>
      </c>
      <c r="G29" s="105"/>
      <c r="H29" s="107"/>
      <c r="I29" s="105"/>
      <c r="J29" s="108"/>
      <c r="K29" s="105"/>
      <c r="L29" s="119" t="s">
        <v>566</v>
      </c>
      <c r="M29" s="119"/>
      <c r="N29" s="140"/>
      <c r="O29" s="141"/>
      <c r="P29" s="142"/>
    </row>
    <row r="30" spans="2:16" ht="30" customHeight="1" x14ac:dyDescent="0.25">
      <c r="B30" s="117" t="s">
        <v>12</v>
      </c>
      <c r="C30" s="117"/>
      <c r="D30" s="117"/>
      <c r="F30" s="44" t="s">
        <v>7</v>
      </c>
      <c r="H30" s="44" t="s">
        <v>8</v>
      </c>
      <c r="J30" s="44" t="s">
        <v>9</v>
      </c>
      <c r="L30" s="117" t="s">
        <v>13</v>
      </c>
      <c r="M30" s="117"/>
      <c r="N30" s="117" t="s">
        <v>11</v>
      </c>
      <c r="O30" s="117"/>
      <c r="P30" s="117"/>
    </row>
    <row r="31" spans="2:16" ht="15.75" x14ac:dyDescent="0.25">
      <c r="B31" s="108">
        <v>1</v>
      </c>
      <c r="C31" s="124" t="str">
        <f>VLOOKUP(D8,Equipments!A2:U100,16,0)</f>
        <v>Display</v>
      </c>
      <c r="D31" s="124"/>
      <c r="E31" s="105"/>
      <c r="F31" s="109" t="s">
        <v>564</v>
      </c>
      <c r="G31" s="105"/>
      <c r="H31" s="107"/>
      <c r="I31" s="105"/>
      <c r="J31" s="107"/>
      <c r="K31" s="105"/>
      <c r="L31" s="118" t="s">
        <v>566</v>
      </c>
      <c r="M31" s="118"/>
      <c r="N31" s="118"/>
      <c r="O31" s="118"/>
      <c r="P31" s="118"/>
    </row>
    <row r="32" spans="2:16" ht="15.75" x14ac:dyDescent="0.25">
      <c r="B32" s="104">
        <v>2</v>
      </c>
      <c r="C32" s="122" t="str">
        <f>VLOOKUP(D8,Equipments!A2:U100,17,0)</f>
        <v>Exterior surfaces</v>
      </c>
      <c r="D32" s="122"/>
      <c r="E32" s="105"/>
      <c r="F32" s="106" t="s">
        <v>564</v>
      </c>
      <c r="G32" s="105"/>
      <c r="H32" s="107"/>
      <c r="I32" s="105"/>
      <c r="J32" s="107"/>
      <c r="K32" s="105"/>
      <c r="L32" s="118" t="s">
        <v>566</v>
      </c>
      <c r="M32" s="118"/>
      <c r="N32" s="118"/>
      <c r="O32" s="118"/>
      <c r="P32" s="118"/>
    </row>
    <row r="33" spans="2:16" ht="15.75" x14ac:dyDescent="0.25">
      <c r="B33" s="108">
        <v>3</v>
      </c>
      <c r="C33" s="124" t="str">
        <f>VLOOKUP(D8,Equipments!A2:U100,18,0)</f>
        <v>Inspect/ Clean caster wheels</v>
      </c>
      <c r="D33" s="124"/>
      <c r="E33" s="105"/>
      <c r="F33" s="109"/>
      <c r="G33" s="105"/>
      <c r="H33" s="107"/>
      <c r="I33" s="105"/>
      <c r="J33" s="109" t="s">
        <v>564</v>
      </c>
      <c r="K33" s="105"/>
      <c r="L33" s="119"/>
      <c r="M33" s="119"/>
      <c r="N33" s="118"/>
      <c r="O33" s="118"/>
      <c r="P33" s="118"/>
    </row>
    <row r="34" spans="2:16" ht="15.75" x14ac:dyDescent="0.25">
      <c r="B34" s="104">
        <v>4</v>
      </c>
      <c r="C34" s="122" t="str">
        <f>VLOOKUP(D8,Equipments!A2:U100,19,0)</f>
        <v>Align/adjust mechanical components</v>
      </c>
      <c r="D34" s="122"/>
      <c r="E34" s="105"/>
      <c r="F34" s="106"/>
      <c r="G34" s="105"/>
      <c r="H34" s="107"/>
      <c r="I34" s="105"/>
      <c r="J34" s="106" t="s">
        <v>564</v>
      </c>
      <c r="K34" s="105"/>
      <c r="L34" s="119"/>
      <c r="M34" s="119"/>
      <c r="N34" s="118"/>
      <c r="O34" s="118"/>
      <c r="P34" s="118"/>
    </row>
    <row r="35" spans="2:16" ht="15.75" x14ac:dyDescent="0.25">
      <c r="B35" s="108">
        <v>5</v>
      </c>
      <c r="C35" s="127" t="str">
        <f>VLOOKUP(D8,Equipments!A2:U100,20,0)</f>
        <v>Accessories</v>
      </c>
      <c r="D35" s="128"/>
      <c r="E35" s="105"/>
      <c r="F35" s="107"/>
      <c r="G35" s="105"/>
      <c r="H35" s="107"/>
      <c r="I35" s="105"/>
      <c r="J35" s="109" t="s">
        <v>564</v>
      </c>
      <c r="K35" s="105"/>
      <c r="L35" s="120"/>
      <c r="M35" s="121"/>
      <c r="N35" s="140"/>
      <c r="O35" s="141"/>
      <c r="P35" s="142"/>
    </row>
    <row r="36" spans="2:16" ht="30" customHeight="1" x14ac:dyDescent="0.25">
      <c r="B36" s="117" t="s">
        <v>14</v>
      </c>
      <c r="C36" s="117"/>
      <c r="D36" s="117"/>
      <c r="F36" s="44" t="s">
        <v>7</v>
      </c>
      <c r="H36" s="44" t="s">
        <v>8</v>
      </c>
      <c r="J36" s="44" t="s">
        <v>9</v>
      </c>
      <c r="L36" s="117" t="s">
        <v>13</v>
      </c>
      <c r="M36" s="117"/>
      <c r="N36" s="117" t="s">
        <v>11</v>
      </c>
      <c r="O36" s="117"/>
      <c r="P36" s="117"/>
    </row>
    <row r="37" spans="2:16" ht="15.75" x14ac:dyDescent="0.25">
      <c r="B37" s="108">
        <v>1</v>
      </c>
      <c r="C37" s="124" t="str">
        <f>VLOOKUP(D8,Equipments!A2:W100,22,0)</f>
        <v>Physical condition</v>
      </c>
      <c r="D37" s="124"/>
      <c r="E37" s="105"/>
      <c r="F37" s="109" t="s">
        <v>564</v>
      </c>
      <c r="G37" s="105"/>
      <c r="H37" s="107"/>
      <c r="I37" s="105"/>
      <c r="J37" s="109"/>
      <c r="K37" s="105"/>
      <c r="L37" s="118" t="s">
        <v>567</v>
      </c>
      <c r="M37" s="118"/>
      <c r="N37" s="118"/>
      <c r="O37" s="118"/>
      <c r="P37" s="118"/>
    </row>
    <row r="38" spans="2:16" ht="15.75" x14ac:dyDescent="0.25">
      <c r="B38" s="104">
        <v>2</v>
      </c>
      <c r="C38" s="122" t="str">
        <f>VLOOKUP(D8,Equipments!A2:W100,23,0)</f>
        <v>Battery charging condition</v>
      </c>
      <c r="D38" s="122"/>
      <c r="E38" s="105"/>
      <c r="F38" s="106" t="s">
        <v>564</v>
      </c>
      <c r="G38" s="105"/>
      <c r="H38" s="107"/>
      <c r="I38" s="105"/>
      <c r="J38" s="106"/>
      <c r="K38" s="105"/>
      <c r="L38" s="118" t="s">
        <v>567</v>
      </c>
      <c r="M38" s="118"/>
      <c r="N38" s="118"/>
      <c r="O38" s="118"/>
      <c r="P38" s="118"/>
    </row>
    <row r="39" spans="2:16" ht="30" customHeight="1" x14ac:dyDescent="0.25">
      <c r="B39" s="117" t="s">
        <v>15</v>
      </c>
      <c r="C39" s="117"/>
      <c r="D39" s="117"/>
      <c r="F39" s="44" t="s">
        <v>7</v>
      </c>
      <c r="H39" s="44" t="s">
        <v>8</v>
      </c>
      <c r="J39" s="44" t="s">
        <v>9</v>
      </c>
      <c r="L39" s="117" t="s">
        <v>13</v>
      </c>
      <c r="M39" s="117"/>
      <c r="N39" s="117" t="s">
        <v>11</v>
      </c>
      <c r="O39" s="117"/>
      <c r="P39" s="117"/>
    </row>
    <row r="40" spans="2:16" ht="15.75" x14ac:dyDescent="0.25">
      <c r="B40" s="108">
        <v>1</v>
      </c>
      <c r="C40" s="124" t="str">
        <f>VLOOKUP(D8,Equipments!A2:AB100,24,0)</f>
        <v>Power outlet</v>
      </c>
      <c r="D40" s="124"/>
      <c r="E40" s="105"/>
      <c r="F40" s="109" t="s">
        <v>564</v>
      </c>
      <c r="G40" s="105"/>
      <c r="H40" s="107"/>
      <c r="I40" s="105"/>
      <c r="J40" s="108"/>
      <c r="K40" s="105"/>
      <c r="L40" s="118" t="s">
        <v>567</v>
      </c>
      <c r="M40" s="118"/>
      <c r="N40" s="118"/>
      <c r="O40" s="118"/>
      <c r="P40" s="118"/>
    </row>
    <row r="41" spans="2:16" ht="15.75" x14ac:dyDescent="0.25">
      <c r="B41" s="104">
        <v>2</v>
      </c>
      <c r="C41" s="122" t="str">
        <f>VLOOKUP(D8,Equipments!A2:AB100,25,0)</f>
        <v>Power cord and plug</v>
      </c>
      <c r="D41" s="122"/>
      <c r="E41" s="105"/>
      <c r="F41" s="106" t="s">
        <v>564</v>
      </c>
      <c r="G41" s="105"/>
      <c r="H41" s="107"/>
      <c r="I41" s="105"/>
      <c r="J41" s="104"/>
      <c r="K41" s="105"/>
      <c r="L41" s="118" t="s">
        <v>567</v>
      </c>
      <c r="M41" s="118"/>
      <c r="N41" s="118"/>
      <c r="O41" s="118"/>
      <c r="P41" s="118"/>
    </row>
    <row r="42" spans="2:16" ht="15.75" x14ac:dyDescent="0.25">
      <c r="B42" s="108">
        <v>3</v>
      </c>
      <c r="C42" s="124" t="str">
        <f>VLOOKUP(D8,Equipments!A2:AB100,26,0)</f>
        <v xml:space="preserve">Ground (EARTH) integrity </v>
      </c>
      <c r="D42" s="124"/>
      <c r="E42" s="105"/>
      <c r="F42" s="109" t="s">
        <v>564</v>
      </c>
      <c r="G42" s="105"/>
      <c r="H42" s="107"/>
      <c r="I42" s="105"/>
      <c r="J42" s="108"/>
      <c r="K42" s="105"/>
      <c r="L42" s="118" t="s">
        <v>567</v>
      </c>
      <c r="M42" s="118"/>
      <c r="N42" s="118"/>
      <c r="O42" s="118"/>
      <c r="P42" s="118"/>
    </row>
    <row r="43" spans="2:16" ht="15.75" x14ac:dyDescent="0.25">
      <c r="B43" s="104">
        <v>4</v>
      </c>
      <c r="C43" s="122" t="str">
        <f>VLOOKUP(D8,Equipments!A2:AB100,27,0)</f>
        <v>Ground (EARTH) wire leakage</v>
      </c>
      <c r="D43" s="122"/>
      <c r="E43" s="105"/>
      <c r="F43" s="106" t="s">
        <v>564</v>
      </c>
      <c r="G43" s="105"/>
      <c r="H43" s="107"/>
      <c r="I43" s="105"/>
      <c r="J43" s="104"/>
      <c r="K43" s="105"/>
      <c r="L43" s="118" t="s">
        <v>567</v>
      </c>
      <c r="M43" s="118"/>
      <c r="N43" s="118"/>
      <c r="O43" s="118"/>
      <c r="P43" s="118"/>
    </row>
    <row r="44" spans="2:16" ht="15.75" x14ac:dyDescent="0.25">
      <c r="B44" s="108">
        <v>5</v>
      </c>
      <c r="C44" s="124" t="str">
        <f>VLOOKUP(D8,Equipments!A2:AB100,28,0)</f>
        <v>Enclosure leakage test</v>
      </c>
      <c r="D44" s="124"/>
      <c r="E44" s="105"/>
      <c r="F44" s="109" t="s">
        <v>564</v>
      </c>
      <c r="G44" s="105"/>
      <c r="H44" s="107"/>
      <c r="I44" s="105"/>
      <c r="J44" s="104"/>
      <c r="K44" s="105"/>
      <c r="L44" s="118" t="s">
        <v>567</v>
      </c>
      <c r="M44" s="118"/>
      <c r="N44" s="118"/>
      <c r="O44" s="118"/>
      <c r="P44" s="118"/>
    </row>
    <row r="45" spans="2:16" ht="18" customHeight="1" x14ac:dyDescent="0.25">
      <c r="B45" s="28"/>
      <c r="C45" s="28"/>
      <c r="D45" s="29"/>
      <c r="E45" s="30"/>
      <c r="F45" s="29"/>
      <c r="G45" s="27"/>
      <c r="H45" s="27"/>
      <c r="I45" s="26"/>
      <c r="J45" s="29"/>
      <c r="K45" s="29"/>
      <c r="L45" s="27"/>
      <c r="M45" s="27"/>
    </row>
    <row r="46" spans="2:16" ht="30" customHeight="1" x14ac:dyDescent="0.25">
      <c r="B46" s="31"/>
      <c r="C46" s="33" t="s">
        <v>16</v>
      </c>
      <c r="D46" s="27"/>
      <c r="F46" s="31"/>
      <c r="G46" s="132" t="s">
        <v>17</v>
      </c>
      <c r="H46" s="133"/>
      <c r="I46" s="133"/>
      <c r="K46" s="29"/>
      <c r="L46" s="56" t="s">
        <v>564</v>
      </c>
      <c r="M46" s="132" t="s">
        <v>18</v>
      </c>
      <c r="N46" s="133"/>
    </row>
    <row r="47" spans="2:16" ht="6.75" customHeight="1" x14ac:dyDescent="0.25">
      <c r="B47" s="26"/>
      <c r="C47" s="33"/>
      <c r="D47" s="27"/>
      <c r="F47" s="26"/>
      <c r="G47" s="33"/>
      <c r="H47" s="33"/>
      <c r="I47" s="33"/>
      <c r="K47" s="29"/>
      <c r="L47" s="46"/>
      <c r="M47" s="33"/>
      <c r="N47" s="33"/>
    </row>
    <row r="48" spans="2:16" ht="20.100000000000001" customHeight="1" x14ac:dyDescent="0.25">
      <c r="B48" s="27"/>
      <c r="C48" s="54" t="s">
        <v>451</v>
      </c>
      <c r="D48" s="134" t="s">
        <v>568</v>
      </c>
      <c r="E48" s="134"/>
      <c r="F48" s="134"/>
      <c r="G48" s="134"/>
      <c r="H48" s="134"/>
      <c r="I48" s="134"/>
      <c r="J48" s="134"/>
      <c r="K48" s="134"/>
      <c r="L48" s="134"/>
      <c r="M48" s="134"/>
      <c r="N48" s="134"/>
      <c r="O48" s="134"/>
      <c r="P48" s="134"/>
    </row>
    <row r="49" spans="1:16" ht="20.100000000000001" customHeight="1" x14ac:dyDescent="0.25">
      <c r="A49" s="2"/>
      <c r="B49" s="32"/>
      <c r="C49" s="45"/>
      <c r="D49" s="134"/>
      <c r="E49" s="134"/>
      <c r="F49" s="134"/>
      <c r="G49" s="134"/>
      <c r="H49" s="134"/>
      <c r="I49" s="134"/>
      <c r="J49" s="134"/>
      <c r="K49" s="134"/>
      <c r="L49" s="134"/>
      <c r="M49" s="134"/>
      <c r="N49" s="134"/>
      <c r="O49" s="134"/>
      <c r="P49" s="134"/>
    </row>
    <row r="50" spans="1:16" ht="8.25" customHeight="1" x14ac:dyDescent="0.25">
      <c r="A50" s="2"/>
      <c r="B50" s="32"/>
      <c r="C50" s="33"/>
      <c r="D50" s="27"/>
      <c r="E50" s="27"/>
      <c r="F50" s="27"/>
      <c r="G50" s="27"/>
      <c r="H50" s="27"/>
      <c r="I50" s="27"/>
      <c r="J50" s="27"/>
      <c r="K50" s="27"/>
      <c r="L50" s="27"/>
      <c r="M50" s="27"/>
    </row>
    <row r="51" spans="1:16" ht="20.100000000000001" customHeight="1" x14ac:dyDescent="0.25">
      <c r="B51" s="115" t="s">
        <v>19</v>
      </c>
      <c r="C51" s="115"/>
      <c r="D51" s="129" t="s">
        <v>186</v>
      </c>
      <c r="E51" s="129"/>
      <c r="F51" s="129"/>
      <c r="G51" s="129"/>
      <c r="H51" s="129"/>
      <c r="J51" s="115" t="s">
        <v>20</v>
      </c>
      <c r="K51" s="115"/>
      <c r="L51" s="115"/>
      <c r="M51" s="129" t="s">
        <v>21</v>
      </c>
      <c r="N51" s="129"/>
      <c r="O51" s="129"/>
    </row>
    <row r="52" spans="1:16" ht="20.100000000000001" customHeight="1" x14ac:dyDescent="0.25">
      <c r="B52" s="115" t="s">
        <v>22</v>
      </c>
      <c r="C52" s="115"/>
      <c r="D52" s="130"/>
      <c r="E52" s="130"/>
      <c r="F52" s="130"/>
      <c r="G52" s="130"/>
      <c r="H52" s="130"/>
      <c r="J52" s="115" t="s">
        <v>493</v>
      </c>
      <c r="K52" s="115"/>
      <c r="L52" s="115"/>
      <c r="M52" s="131"/>
      <c r="N52" s="131"/>
      <c r="O52" s="131"/>
    </row>
    <row r="54" spans="1:16" ht="15" customHeight="1" x14ac:dyDescent="0.25">
      <c r="B54" s="110" t="s">
        <v>545</v>
      </c>
      <c r="C54" s="110"/>
      <c r="D54" s="110"/>
      <c r="E54" s="2"/>
      <c r="G54" s="2"/>
      <c r="I54" s="1"/>
      <c r="J54" s="1"/>
      <c r="K54" s="2"/>
    </row>
    <row r="55" spans="1:16" ht="15" customHeight="1" x14ac:dyDescent="0.25">
      <c r="B55" s="111" t="s">
        <v>546</v>
      </c>
      <c r="C55" s="111"/>
      <c r="D55" s="111"/>
      <c r="E55" s="25"/>
    </row>
    <row r="56" spans="1:16" ht="15" customHeight="1" x14ac:dyDescent="0.25">
      <c r="B56" s="111" t="s">
        <v>548</v>
      </c>
      <c r="C56" s="111"/>
      <c r="D56" s="111"/>
      <c r="E56" s="25"/>
    </row>
    <row r="57" spans="1:16" ht="15" customHeight="1" x14ac:dyDescent="0.25">
      <c r="B57" s="111" t="s">
        <v>547</v>
      </c>
      <c r="C57" s="111"/>
      <c r="D57" s="111"/>
      <c r="E57" s="25"/>
    </row>
  </sheetData>
  <mergeCells count="112">
    <mergeCell ref="D12:H12"/>
    <mergeCell ref="E18:J18"/>
    <mergeCell ref="N31:P31"/>
    <mergeCell ref="N32:P32"/>
    <mergeCell ref="N33:P33"/>
    <mergeCell ref="N28:P28"/>
    <mergeCell ref="N29:P29"/>
    <mergeCell ref="L26:M26"/>
    <mergeCell ref="L27:M27"/>
    <mergeCell ref="L28:M28"/>
    <mergeCell ref="L29:M29"/>
    <mergeCell ref="N30:P30"/>
    <mergeCell ref="N26:P26"/>
    <mergeCell ref="N27:P27"/>
    <mergeCell ref="C25:D25"/>
    <mergeCell ref="L20:M20"/>
    <mergeCell ref="N20:P20"/>
    <mergeCell ref="L21:M21"/>
    <mergeCell ref="L22:M22"/>
    <mergeCell ref="C21:D21"/>
    <mergeCell ref="C22:D22"/>
    <mergeCell ref="C23:D23"/>
    <mergeCell ref="N21:P21"/>
    <mergeCell ref="N22:P22"/>
    <mergeCell ref="L40:M40"/>
    <mergeCell ref="L41:M41"/>
    <mergeCell ref="L42:M42"/>
    <mergeCell ref="L43:M43"/>
    <mergeCell ref="D48:P48"/>
    <mergeCell ref="D49:P49"/>
    <mergeCell ref="D10:L10"/>
    <mergeCell ref="L13:M13"/>
    <mergeCell ref="I13:K13"/>
    <mergeCell ref="K16:M16"/>
    <mergeCell ref="K17:M17"/>
    <mergeCell ref="K18:M18"/>
    <mergeCell ref="D11:H11"/>
    <mergeCell ref="I11:L11"/>
    <mergeCell ref="D13:F13"/>
    <mergeCell ref="G13:H13"/>
    <mergeCell ref="N34:P34"/>
    <mergeCell ref="N35:P35"/>
    <mergeCell ref="N16:P16"/>
    <mergeCell ref="N17:P17"/>
    <mergeCell ref="N18:P18"/>
    <mergeCell ref="E16:J16"/>
    <mergeCell ref="E17:J17"/>
    <mergeCell ref="C34:D34"/>
    <mergeCell ref="D51:H51"/>
    <mergeCell ref="D52:H52"/>
    <mergeCell ref="M51:O51"/>
    <mergeCell ref="M52:O52"/>
    <mergeCell ref="J52:L52"/>
    <mergeCell ref="N38:P38"/>
    <mergeCell ref="N37:P37"/>
    <mergeCell ref="N40:P40"/>
    <mergeCell ref="N41:P41"/>
    <mergeCell ref="N42:P42"/>
    <mergeCell ref="C41:D41"/>
    <mergeCell ref="C40:D40"/>
    <mergeCell ref="C44:D44"/>
    <mergeCell ref="C43:D43"/>
    <mergeCell ref="C42:D42"/>
    <mergeCell ref="M46:N46"/>
    <mergeCell ref="G46:I46"/>
    <mergeCell ref="L44:M44"/>
    <mergeCell ref="N39:P39"/>
    <mergeCell ref="N43:P43"/>
    <mergeCell ref="N44:P44"/>
    <mergeCell ref="L38:M38"/>
    <mergeCell ref="L37:M37"/>
    <mergeCell ref="L39:M39"/>
    <mergeCell ref="N23:P23"/>
    <mergeCell ref="N24:P24"/>
    <mergeCell ref="N25:P25"/>
    <mergeCell ref="B39:D39"/>
    <mergeCell ref="B36:D36"/>
    <mergeCell ref="C38:D38"/>
    <mergeCell ref="C37:D37"/>
    <mergeCell ref="B30:D30"/>
    <mergeCell ref="C26:D26"/>
    <mergeCell ref="C27:D27"/>
    <mergeCell ref="C28:D28"/>
    <mergeCell ref="C29:D29"/>
    <mergeCell ref="C32:D32"/>
    <mergeCell ref="C33:D33"/>
    <mergeCell ref="C35:D35"/>
    <mergeCell ref="C31:D31"/>
    <mergeCell ref="B54:D54"/>
    <mergeCell ref="B55:D55"/>
    <mergeCell ref="B56:D56"/>
    <mergeCell ref="B57:D57"/>
    <mergeCell ref="L12:M12"/>
    <mergeCell ref="N12:O12"/>
    <mergeCell ref="D8:H8"/>
    <mergeCell ref="J51:L51"/>
    <mergeCell ref="B51:C51"/>
    <mergeCell ref="B52:C52"/>
    <mergeCell ref="N13:P13"/>
    <mergeCell ref="L30:M30"/>
    <mergeCell ref="L31:M31"/>
    <mergeCell ref="L32:M32"/>
    <mergeCell ref="L33:M33"/>
    <mergeCell ref="L34:M34"/>
    <mergeCell ref="L35:M35"/>
    <mergeCell ref="L36:M36"/>
    <mergeCell ref="N36:P36"/>
    <mergeCell ref="C24:D24"/>
    <mergeCell ref="L23:M23"/>
    <mergeCell ref="L24:M24"/>
    <mergeCell ref="L25:M25"/>
    <mergeCell ref="B20:D20"/>
  </mergeCells>
  <printOptions horizontalCentered="1" verticalCentered="1"/>
  <pageMargins left="0.25" right="0.25" top="0.75" bottom="0.75" header="0.3" footer="0.3"/>
  <pageSetup paperSize="9" scale="74" orientation="portrait" horizontalDpi="0" verticalDpi="0" r:id="rId1"/>
  <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2334F5D3-74F7-47D3-9363-EFF326F51C4E}">
          <x14:formula1>
            <xm:f>'Data table'!$A$3:$A$30</xm:f>
          </x14:formula1>
          <xm:sqref>D10:L10</xm:sqref>
        </x14:dataValidation>
        <x14:dataValidation type="list" allowBlank="1" showInputMessage="1" showErrorMessage="1" xr:uid="{ED8E0432-E43A-4AE5-84E4-7227A7F62E7B}">
          <x14:formula1>
            <xm:f>'Data table'!$B$41:$B$180</xm:f>
          </x14:formula1>
          <xm:sqref>D8:H8</xm:sqref>
        </x14:dataValidation>
        <x14:dataValidation type="list" allowBlank="1" showInputMessage="1" showErrorMessage="1" xr:uid="{BAB84B51-FCDB-41A2-A1FE-45E287F47E4D}">
          <x14:formula1>
            <xm:f>'Data table'!$F$3:$F$5</xm:f>
          </x14:formula1>
          <xm:sqref>D51</xm:sqref>
        </x14:dataValidation>
        <x14:dataValidation type="list" allowBlank="1" showInputMessage="1" showErrorMessage="1" xr:uid="{070AC248-7CFB-4565-8229-06732F744CAF}">
          <x14:formula1>
            <xm:f>'Data table'!$H$3:$H$38</xm:f>
          </x14:formula1>
          <xm:sqref>D12:H12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35B8F-BEFF-429A-9901-C1434AD1A113}">
  <sheetPr codeName="Sheet2"/>
  <dimension ref="A2:H176"/>
  <sheetViews>
    <sheetView workbookViewId="0">
      <selection activeCell="D17" sqref="D17"/>
    </sheetView>
  </sheetViews>
  <sheetFormatPr defaultRowHeight="15" x14ac:dyDescent="0.25"/>
  <cols>
    <col min="1" max="1" width="42.140625" bestFit="1" customWidth="1"/>
    <col min="2" max="2" width="38.85546875" bestFit="1" customWidth="1"/>
    <col min="3" max="3" width="20.85546875" bestFit="1" customWidth="1"/>
    <col min="4" max="4" width="18.140625" bestFit="1" customWidth="1"/>
    <col min="5" max="5" width="18.140625" customWidth="1"/>
    <col min="6" max="6" width="21.7109375" bestFit="1" customWidth="1"/>
    <col min="8" max="8" width="21.7109375" bestFit="1" customWidth="1"/>
    <col min="10" max="10" width="17.85546875" bestFit="1" customWidth="1"/>
  </cols>
  <sheetData>
    <row r="2" spans="1:8" x14ac:dyDescent="0.25">
      <c r="A2" t="s">
        <v>26</v>
      </c>
      <c r="B2" t="s">
        <v>27</v>
      </c>
      <c r="C2" t="s">
        <v>28</v>
      </c>
      <c r="D2" t="s">
        <v>450</v>
      </c>
      <c r="F2" t="s">
        <v>185</v>
      </c>
      <c r="H2" t="s">
        <v>430</v>
      </c>
    </row>
    <row r="3" spans="1:8" x14ac:dyDescent="0.25">
      <c r="A3" s="4" t="s">
        <v>29</v>
      </c>
      <c r="B3" s="5" t="s">
        <v>30</v>
      </c>
      <c r="C3" s="5" t="s">
        <v>31</v>
      </c>
      <c r="D3" t="s">
        <v>494</v>
      </c>
      <c r="F3" s="13" t="s">
        <v>21</v>
      </c>
      <c r="H3" s="13" t="s">
        <v>523</v>
      </c>
    </row>
    <row r="4" spans="1:8" x14ac:dyDescent="0.25">
      <c r="A4" s="6" t="s">
        <v>32</v>
      </c>
      <c r="B4" s="7" t="s">
        <v>33</v>
      </c>
      <c r="C4" s="7" t="s">
        <v>34</v>
      </c>
      <c r="D4" t="s">
        <v>495</v>
      </c>
      <c r="F4" s="15" t="s">
        <v>186</v>
      </c>
      <c r="H4" s="13" t="s">
        <v>462</v>
      </c>
    </row>
    <row r="5" spans="1:8" x14ac:dyDescent="0.25">
      <c r="A5" s="6" t="s">
        <v>35</v>
      </c>
      <c r="B5" s="8" t="s">
        <v>36</v>
      </c>
      <c r="C5" s="7" t="s">
        <v>37</v>
      </c>
      <c r="D5" t="s">
        <v>496</v>
      </c>
      <c r="F5" s="14"/>
      <c r="H5" s="13" t="s">
        <v>445</v>
      </c>
    </row>
    <row r="6" spans="1:8" x14ac:dyDescent="0.25">
      <c r="A6" s="6" t="s">
        <v>38</v>
      </c>
      <c r="B6" s="8" t="s">
        <v>39</v>
      </c>
      <c r="C6" s="7" t="s">
        <v>40</v>
      </c>
      <c r="D6" t="s">
        <v>498</v>
      </c>
      <c r="H6" s="13" t="s">
        <v>463</v>
      </c>
    </row>
    <row r="7" spans="1:8" x14ac:dyDescent="0.25">
      <c r="A7" s="6" t="s">
        <v>41</v>
      </c>
      <c r="B7" s="8" t="s">
        <v>42</v>
      </c>
      <c r="C7" s="7" t="s">
        <v>43</v>
      </c>
      <c r="D7" t="s">
        <v>497</v>
      </c>
      <c r="H7" s="14" t="s">
        <v>432</v>
      </c>
    </row>
    <row r="8" spans="1:8" x14ac:dyDescent="0.25">
      <c r="A8" s="4" t="s">
        <v>44</v>
      </c>
      <c r="B8" s="9" t="s">
        <v>45</v>
      </c>
      <c r="C8" s="5" t="s">
        <v>43</v>
      </c>
      <c r="D8" t="s">
        <v>499</v>
      </c>
      <c r="H8" s="13" t="s">
        <v>439</v>
      </c>
    </row>
    <row r="9" spans="1:8" x14ac:dyDescent="0.25">
      <c r="A9" s="4" t="s">
        <v>46</v>
      </c>
      <c r="B9" s="9" t="s">
        <v>47</v>
      </c>
      <c r="C9" s="5" t="s">
        <v>34</v>
      </c>
      <c r="D9" t="s">
        <v>500</v>
      </c>
      <c r="H9" s="13" t="s">
        <v>515</v>
      </c>
    </row>
    <row r="10" spans="1:8" x14ac:dyDescent="0.25">
      <c r="A10" s="4" t="s">
        <v>48</v>
      </c>
      <c r="B10" s="9" t="s">
        <v>49</v>
      </c>
      <c r="C10" s="5" t="s">
        <v>43</v>
      </c>
      <c r="D10" t="s">
        <v>501</v>
      </c>
      <c r="H10" s="13" t="s">
        <v>472</v>
      </c>
    </row>
    <row r="11" spans="1:8" x14ac:dyDescent="0.25">
      <c r="A11" s="4" t="s">
        <v>50</v>
      </c>
      <c r="B11" s="9" t="s">
        <v>51</v>
      </c>
      <c r="C11" s="5" t="s">
        <v>52</v>
      </c>
      <c r="D11" t="s">
        <v>502</v>
      </c>
      <c r="H11" s="13" t="s">
        <v>473</v>
      </c>
    </row>
    <row r="12" spans="1:8" x14ac:dyDescent="0.25">
      <c r="A12" s="6" t="s">
        <v>53</v>
      </c>
      <c r="B12" s="8" t="s">
        <v>54</v>
      </c>
      <c r="C12" s="7" t="s">
        <v>55</v>
      </c>
      <c r="D12" t="s">
        <v>503</v>
      </c>
      <c r="H12" s="13" t="s">
        <v>434</v>
      </c>
    </row>
    <row r="13" spans="1:8" x14ac:dyDescent="0.25">
      <c r="A13" s="4" t="s">
        <v>56</v>
      </c>
      <c r="B13" s="9" t="s">
        <v>57</v>
      </c>
      <c r="C13" s="5" t="s">
        <v>58</v>
      </c>
      <c r="D13" t="s">
        <v>504</v>
      </c>
      <c r="H13" s="13" t="s">
        <v>464</v>
      </c>
    </row>
    <row r="14" spans="1:8" x14ac:dyDescent="0.25">
      <c r="A14" s="4" t="s">
        <v>59</v>
      </c>
      <c r="B14" s="9" t="s">
        <v>60</v>
      </c>
      <c r="C14" s="5" t="s">
        <v>61</v>
      </c>
      <c r="D14" t="s">
        <v>505</v>
      </c>
      <c r="H14" s="14" t="s">
        <v>442</v>
      </c>
    </row>
    <row r="15" spans="1:8" x14ac:dyDescent="0.25">
      <c r="A15" s="6" t="s">
        <v>62</v>
      </c>
      <c r="B15" s="8" t="s">
        <v>63</v>
      </c>
      <c r="C15" s="7" t="s">
        <v>64</v>
      </c>
      <c r="D15" t="s">
        <v>506</v>
      </c>
      <c r="H15" s="13" t="s">
        <v>437</v>
      </c>
    </row>
    <row r="16" spans="1:8" x14ac:dyDescent="0.25">
      <c r="A16" s="4" t="s">
        <v>482</v>
      </c>
      <c r="B16" s="9" t="s">
        <v>65</v>
      </c>
      <c r="C16" s="5" t="s">
        <v>55</v>
      </c>
      <c r="D16" t="s">
        <v>561</v>
      </c>
      <c r="H16" s="13" t="s">
        <v>433</v>
      </c>
    </row>
    <row r="17" spans="1:8" x14ac:dyDescent="0.25">
      <c r="A17" s="4" t="s">
        <v>66</v>
      </c>
      <c r="B17" s="9" t="s">
        <v>67</v>
      </c>
      <c r="C17" s="5" t="s">
        <v>64</v>
      </c>
      <c r="D17" t="s">
        <v>507</v>
      </c>
      <c r="H17" s="14" t="s">
        <v>444</v>
      </c>
    </row>
    <row r="18" spans="1:8" x14ac:dyDescent="0.25">
      <c r="A18" s="6" t="s">
        <v>68</v>
      </c>
      <c r="B18" s="8" t="s">
        <v>69</v>
      </c>
      <c r="C18" s="7" t="s">
        <v>61</v>
      </c>
      <c r="D18" t="s">
        <v>508</v>
      </c>
      <c r="H18" s="13" t="s">
        <v>449</v>
      </c>
    </row>
    <row r="19" spans="1:8" x14ac:dyDescent="0.25">
      <c r="A19" s="4" t="s">
        <v>70</v>
      </c>
      <c r="B19" s="9" t="s">
        <v>71</v>
      </c>
      <c r="C19" s="5" t="s">
        <v>55</v>
      </c>
      <c r="D19" t="s">
        <v>510</v>
      </c>
      <c r="H19" s="13" t="s">
        <v>448</v>
      </c>
    </row>
    <row r="20" spans="1:8" x14ac:dyDescent="0.25">
      <c r="A20" s="6" t="s">
        <v>72</v>
      </c>
      <c r="B20" s="8" t="s">
        <v>73</v>
      </c>
      <c r="C20" s="7" t="s">
        <v>55</v>
      </c>
      <c r="D20" t="s">
        <v>509</v>
      </c>
      <c r="H20" s="14" t="s">
        <v>474</v>
      </c>
    </row>
    <row r="21" spans="1:8" x14ac:dyDescent="0.25">
      <c r="A21" s="4" t="s">
        <v>74</v>
      </c>
      <c r="B21" s="9" t="s">
        <v>75</v>
      </c>
      <c r="C21" s="5" t="s">
        <v>55</v>
      </c>
      <c r="D21" t="s">
        <v>511</v>
      </c>
      <c r="H21" s="14" t="s">
        <v>438</v>
      </c>
    </row>
    <row r="22" spans="1:8" x14ac:dyDescent="0.25">
      <c r="A22" s="6" t="s">
        <v>492</v>
      </c>
      <c r="B22" s="8" t="s">
        <v>76</v>
      </c>
      <c r="C22" s="7" t="s">
        <v>77</v>
      </c>
      <c r="D22" t="s">
        <v>512</v>
      </c>
      <c r="H22" s="13" t="s">
        <v>443</v>
      </c>
    </row>
    <row r="23" spans="1:8" x14ac:dyDescent="0.25">
      <c r="A23" s="6" t="s">
        <v>78</v>
      </c>
      <c r="B23" s="8" t="s">
        <v>79</v>
      </c>
      <c r="C23" s="7" t="s">
        <v>43</v>
      </c>
      <c r="D23" t="s">
        <v>513</v>
      </c>
      <c r="H23" s="15" t="s">
        <v>537</v>
      </c>
    </row>
    <row r="24" spans="1:8" x14ac:dyDescent="0.25">
      <c r="A24" s="6" t="s">
        <v>3</v>
      </c>
      <c r="B24" s="8" t="s">
        <v>80</v>
      </c>
      <c r="C24" s="7" t="s">
        <v>81</v>
      </c>
      <c r="D24" t="s">
        <v>558</v>
      </c>
      <c r="H24" s="55" t="s">
        <v>436</v>
      </c>
    </row>
    <row r="25" spans="1:8" x14ac:dyDescent="0.25">
      <c r="A25" s="10" t="s">
        <v>82</v>
      </c>
      <c r="B25" s="11" t="s">
        <v>83</v>
      </c>
      <c r="C25" s="12" t="s">
        <v>84</v>
      </c>
      <c r="D25" t="s">
        <v>514</v>
      </c>
      <c r="H25" s="55" t="s">
        <v>435</v>
      </c>
    </row>
    <row r="26" spans="1:8" x14ac:dyDescent="0.25">
      <c r="A26" s="10" t="s">
        <v>526</v>
      </c>
      <c r="B26" s="11" t="s">
        <v>527</v>
      </c>
      <c r="C26" s="12" t="s">
        <v>528</v>
      </c>
      <c r="D26" t="s">
        <v>529</v>
      </c>
      <c r="H26" s="15" t="s">
        <v>431</v>
      </c>
    </row>
    <row r="27" spans="1:8" x14ac:dyDescent="0.25">
      <c r="H27" s="55" t="s">
        <v>440</v>
      </c>
    </row>
    <row r="28" spans="1:8" x14ac:dyDescent="0.25">
      <c r="H28" s="15" t="s">
        <v>441</v>
      </c>
    </row>
    <row r="29" spans="1:8" x14ac:dyDescent="0.25">
      <c r="H29" s="55" t="s">
        <v>446</v>
      </c>
    </row>
    <row r="30" spans="1:8" x14ac:dyDescent="0.25">
      <c r="H30" s="55" t="s">
        <v>447</v>
      </c>
    </row>
    <row r="31" spans="1:8" x14ac:dyDescent="0.25">
      <c r="H31" s="15" t="s">
        <v>469</v>
      </c>
    </row>
    <row r="32" spans="1:8" x14ac:dyDescent="0.25">
      <c r="H32" s="15" t="s">
        <v>470</v>
      </c>
    </row>
    <row r="33" spans="2:8" x14ac:dyDescent="0.25">
      <c r="H33" s="15" t="s">
        <v>471</v>
      </c>
    </row>
    <row r="34" spans="2:8" x14ac:dyDescent="0.25">
      <c r="H34" s="15" t="s">
        <v>483</v>
      </c>
    </row>
    <row r="35" spans="2:8" x14ac:dyDescent="0.25">
      <c r="H35" s="15" t="s">
        <v>484</v>
      </c>
    </row>
    <row r="36" spans="2:8" x14ac:dyDescent="0.25">
      <c r="H36" s="15" t="s">
        <v>519</v>
      </c>
    </row>
    <row r="37" spans="2:8" x14ac:dyDescent="0.25">
      <c r="H37" s="15" t="s">
        <v>521</v>
      </c>
    </row>
    <row r="38" spans="2:8" x14ac:dyDescent="0.25">
      <c r="H38" s="15" t="s">
        <v>539</v>
      </c>
    </row>
    <row r="40" spans="2:8" x14ac:dyDescent="0.25">
      <c r="B40" s="70" t="s">
        <v>85</v>
      </c>
    </row>
    <row r="41" spans="2:8" x14ac:dyDescent="0.25">
      <c r="B41" s="71" t="s">
        <v>86</v>
      </c>
    </row>
    <row r="42" spans="2:8" x14ac:dyDescent="0.25">
      <c r="B42" s="71" t="s">
        <v>87</v>
      </c>
    </row>
    <row r="43" spans="2:8" x14ac:dyDescent="0.25">
      <c r="B43" s="71" t="s">
        <v>88</v>
      </c>
    </row>
    <row r="44" spans="2:8" hidden="1" x14ac:dyDescent="0.25">
      <c r="B44" s="72" t="s">
        <v>453</v>
      </c>
    </row>
    <row r="45" spans="2:8" x14ac:dyDescent="0.25">
      <c r="B45" s="72" t="s">
        <v>479</v>
      </c>
    </row>
    <row r="46" spans="2:8" x14ac:dyDescent="0.25">
      <c r="B46" s="72" t="s">
        <v>454</v>
      </c>
    </row>
    <row r="47" spans="2:8" x14ac:dyDescent="0.25">
      <c r="B47" s="71" t="s">
        <v>89</v>
      </c>
    </row>
    <row r="48" spans="2:8" x14ac:dyDescent="0.25">
      <c r="B48" s="73" t="s">
        <v>90</v>
      </c>
    </row>
    <row r="49" spans="2:2" x14ac:dyDescent="0.25">
      <c r="B49" s="72" t="s">
        <v>455</v>
      </c>
    </row>
    <row r="50" spans="2:2" x14ac:dyDescent="0.25">
      <c r="B50" s="72" t="s">
        <v>91</v>
      </c>
    </row>
    <row r="51" spans="2:2" x14ac:dyDescent="0.25">
      <c r="B51" s="71" t="s">
        <v>92</v>
      </c>
    </row>
    <row r="52" spans="2:2" x14ac:dyDescent="0.25">
      <c r="B52" s="21" t="s">
        <v>93</v>
      </c>
    </row>
    <row r="53" spans="2:2" x14ac:dyDescent="0.25">
      <c r="B53" s="67" t="s">
        <v>557</v>
      </c>
    </row>
    <row r="54" spans="2:2" x14ac:dyDescent="0.25">
      <c r="B54" s="71" t="s">
        <v>94</v>
      </c>
    </row>
    <row r="55" spans="2:2" x14ac:dyDescent="0.25">
      <c r="B55" s="72" t="s">
        <v>95</v>
      </c>
    </row>
    <row r="56" spans="2:2" x14ac:dyDescent="0.25">
      <c r="B56" s="72" t="s">
        <v>540</v>
      </c>
    </row>
    <row r="57" spans="2:2" x14ac:dyDescent="0.25">
      <c r="B57" s="71" t="s">
        <v>96</v>
      </c>
    </row>
    <row r="58" spans="2:2" x14ac:dyDescent="0.25">
      <c r="B58" s="72" t="s">
        <v>97</v>
      </c>
    </row>
    <row r="59" spans="2:2" x14ac:dyDescent="0.25">
      <c r="B59" s="71" t="s">
        <v>98</v>
      </c>
    </row>
    <row r="60" spans="2:2" x14ac:dyDescent="0.25">
      <c r="B60" s="72" t="s">
        <v>468</v>
      </c>
    </row>
    <row r="61" spans="2:2" x14ac:dyDescent="0.25">
      <c r="B61" s="72" t="s">
        <v>99</v>
      </c>
    </row>
    <row r="62" spans="2:2" x14ac:dyDescent="0.25">
      <c r="B62" s="71" t="s">
        <v>100</v>
      </c>
    </row>
    <row r="63" spans="2:2" x14ac:dyDescent="0.25">
      <c r="B63" s="72" t="s">
        <v>286</v>
      </c>
    </row>
    <row r="64" spans="2:2" x14ac:dyDescent="0.25">
      <c r="B64" s="72" t="s">
        <v>101</v>
      </c>
    </row>
    <row r="65" spans="2:2" x14ac:dyDescent="0.25">
      <c r="B65" s="71" t="s">
        <v>102</v>
      </c>
    </row>
    <row r="66" spans="2:2" x14ac:dyDescent="0.25">
      <c r="B66" s="72" t="s">
        <v>103</v>
      </c>
    </row>
    <row r="67" spans="2:2" x14ac:dyDescent="0.25">
      <c r="B67" s="67" t="s">
        <v>293</v>
      </c>
    </row>
    <row r="68" spans="2:2" x14ac:dyDescent="0.25">
      <c r="B68" s="71" t="s">
        <v>538</v>
      </c>
    </row>
    <row r="69" spans="2:2" x14ac:dyDescent="0.25">
      <c r="B69" s="71" t="s">
        <v>104</v>
      </c>
    </row>
    <row r="70" spans="2:2" x14ac:dyDescent="0.25">
      <c r="B70" s="67" t="s">
        <v>314</v>
      </c>
    </row>
    <row r="71" spans="2:2" x14ac:dyDescent="0.25">
      <c r="B71" s="72" t="s">
        <v>105</v>
      </c>
    </row>
    <row r="72" spans="2:2" x14ac:dyDescent="0.25">
      <c r="B72" s="71" t="s">
        <v>106</v>
      </c>
    </row>
    <row r="73" spans="2:2" x14ac:dyDescent="0.25">
      <c r="B73" s="72" t="s">
        <v>107</v>
      </c>
    </row>
    <row r="74" spans="2:2" x14ac:dyDescent="0.25">
      <c r="B74" s="72" t="s">
        <v>541</v>
      </c>
    </row>
    <row r="75" spans="2:2" x14ac:dyDescent="0.25">
      <c r="B75" s="71" t="s">
        <v>108</v>
      </c>
    </row>
    <row r="76" spans="2:2" x14ac:dyDescent="0.25">
      <c r="B76" s="71" t="s">
        <v>525</v>
      </c>
    </row>
    <row r="77" spans="2:2" x14ac:dyDescent="0.25">
      <c r="B77" s="72" t="s">
        <v>109</v>
      </c>
    </row>
    <row r="78" spans="2:2" x14ac:dyDescent="0.25">
      <c r="B78" s="71" t="s">
        <v>110</v>
      </c>
    </row>
    <row r="79" spans="2:2" x14ac:dyDescent="0.25">
      <c r="B79" s="67" t="s">
        <v>323</v>
      </c>
    </row>
    <row r="80" spans="2:2" x14ac:dyDescent="0.25">
      <c r="B80" s="72" t="s">
        <v>111</v>
      </c>
    </row>
    <row r="81" spans="2:2" x14ac:dyDescent="0.25">
      <c r="B81" s="71" t="s">
        <v>112</v>
      </c>
    </row>
    <row r="82" spans="2:2" x14ac:dyDescent="0.25">
      <c r="B82" s="72" t="s">
        <v>113</v>
      </c>
    </row>
    <row r="83" spans="2:2" x14ac:dyDescent="0.25">
      <c r="B83" s="71" t="s">
        <v>114</v>
      </c>
    </row>
    <row r="84" spans="2:2" x14ac:dyDescent="0.25">
      <c r="B84" s="67" t="s">
        <v>328</v>
      </c>
    </row>
    <row r="85" spans="2:2" x14ac:dyDescent="0.25">
      <c r="B85" s="72" t="s">
        <v>115</v>
      </c>
    </row>
    <row r="86" spans="2:2" x14ac:dyDescent="0.25">
      <c r="B86" s="71" t="s">
        <v>116</v>
      </c>
    </row>
    <row r="87" spans="2:2" x14ac:dyDescent="0.25">
      <c r="B87" s="72" t="s">
        <v>117</v>
      </c>
    </row>
    <row r="88" spans="2:2" x14ac:dyDescent="0.25">
      <c r="B88" s="71" t="s">
        <v>118</v>
      </c>
    </row>
    <row r="89" spans="2:2" x14ac:dyDescent="0.25">
      <c r="B89" s="72" t="s">
        <v>119</v>
      </c>
    </row>
    <row r="90" spans="2:2" x14ac:dyDescent="0.25">
      <c r="B90" s="67" t="s">
        <v>343</v>
      </c>
    </row>
    <row r="91" spans="2:2" x14ac:dyDescent="0.25">
      <c r="B91" s="71" t="s">
        <v>120</v>
      </c>
    </row>
    <row r="92" spans="2:2" x14ac:dyDescent="0.25">
      <c r="B92" s="72" t="s">
        <v>121</v>
      </c>
    </row>
    <row r="93" spans="2:2" x14ac:dyDescent="0.25">
      <c r="B93" s="71" t="s">
        <v>122</v>
      </c>
    </row>
    <row r="94" spans="2:2" x14ac:dyDescent="0.25">
      <c r="B94" s="72" t="s">
        <v>123</v>
      </c>
    </row>
    <row r="95" spans="2:2" x14ac:dyDescent="0.25">
      <c r="B95" s="71" t="s">
        <v>124</v>
      </c>
    </row>
    <row r="96" spans="2:2" x14ac:dyDescent="0.25">
      <c r="B96" s="72" t="s">
        <v>456</v>
      </c>
    </row>
    <row r="97" spans="2:2" x14ac:dyDescent="0.25">
      <c r="B97" s="72" t="s">
        <v>457</v>
      </c>
    </row>
    <row r="98" spans="2:2" x14ac:dyDescent="0.25">
      <c r="B98" s="72" t="s">
        <v>125</v>
      </c>
    </row>
    <row r="99" spans="2:2" x14ac:dyDescent="0.25">
      <c r="B99" s="71" t="s">
        <v>126</v>
      </c>
    </row>
    <row r="100" spans="2:2" x14ac:dyDescent="0.25">
      <c r="B100" s="72" t="s">
        <v>475</v>
      </c>
    </row>
    <row r="101" spans="2:2" x14ac:dyDescent="0.25">
      <c r="B101" s="72" t="s">
        <v>556</v>
      </c>
    </row>
    <row r="102" spans="2:2" x14ac:dyDescent="0.25">
      <c r="B102" s="72" t="s">
        <v>476</v>
      </c>
    </row>
    <row r="103" spans="2:2" x14ac:dyDescent="0.25">
      <c r="B103" s="74" t="s">
        <v>127</v>
      </c>
    </row>
    <row r="104" spans="2:2" x14ac:dyDescent="0.25">
      <c r="B104" s="71" t="s">
        <v>128</v>
      </c>
    </row>
    <row r="105" spans="2:2" x14ac:dyDescent="0.25">
      <c r="B105" s="72" t="s">
        <v>129</v>
      </c>
    </row>
    <row r="106" spans="2:2" x14ac:dyDescent="0.25">
      <c r="B106" s="75" t="s">
        <v>130</v>
      </c>
    </row>
    <row r="107" spans="2:2" x14ac:dyDescent="0.25">
      <c r="B107" s="72" t="s">
        <v>131</v>
      </c>
    </row>
    <row r="108" spans="2:2" x14ac:dyDescent="0.25">
      <c r="B108" s="71" t="s">
        <v>132</v>
      </c>
    </row>
    <row r="109" spans="2:2" x14ac:dyDescent="0.25">
      <c r="B109" s="72" t="s">
        <v>133</v>
      </c>
    </row>
    <row r="110" spans="2:2" x14ac:dyDescent="0.25">
      <c r="B110" s="71" t="s">
        <v>134</v>
      </c>
    </row>
    <row r="111" spans="2:2" x14ac:dyDescent="0.25">
      <c r="B111" s="72" t="s">
        <v>135</v>
      </c>
    </row>
    <row r="112" spans="2:2" x14ac:dyDescent="0.25">
      <c r="B112" s="67" t="s">
        <v>358</v>
      </c>
    </row>
    <row r="113" spans="2:2" x14ac:dyDescent="0.25">
      <c r="B113" s="71" t="s">
        <v>136</v>
      </c>
    </row>
    <row r="114" spans="2:2" x14ac:dyDescent="0.25">
      <c r="B114" s="72" t="s">
        <v>137</v>
      </c>
    </row>
    <row r="115" spans="2:2" x14ac:dyDescent="0.25">
      <c r="B115" s="71" t="s">
        <v>138</v>
      </c>
    </row>
    <row r="116" spans="2:2" x14ac:dyDescent="0.25">
      <c r="B116" s="71" t="s">
        <v>139</v>
      </c>
    </row>
    <row r="117" spans="2:2" x14ac:dyDescent="0.25">
      <c r="B117" s="71" t="s">
        <v>140</v>
      </c>
    </row>
    <row r="118" spans="2:2" x14ac:dyDescent="0.25">
      <c r="B118" s="71" t="s">
        <v>141</v>
      </c>
    </row>
    <row r="119" spans="2:2" x14ac:dyDescent="0.25">
      <c r="B119" s="53" t="s">
        <v>142</v>
      </c>
    </row>
    <row r="120" spans="2:2" x14ac:dyDescent="0.25">
      <c r="B120" s="71" t="s">
        <v>143</v>
      </c>
    </row>
    <row r="121" spans="2:2" x14ac:dyDescent="0.25">
      <c r="B121" s="71" t="s">
        <v>144</v>
      </c>
    </row>
    <row r="122" spans="2:2" x14ac:dyDescent="0.25">
      <c r="B122" s="71" t="s">
        <v>145</v>
      </c>
    </row>
    <row r="123" spans="2:2" x14ac:dyDescent="0.25">
      <c r="B123" s="67" t="s">
        <v>516</v>
      </c>
    </row>
    <row r="124" spans="2:2" x14ac:dyDescent="0.25">
      <c r="B124" s="72" t="s">
        <v>458</v>
      </c>
    </row>
    <row r="125" spans="2:2" x14ac:dyDescent="0.25">
      <c r="B125" s="71" t="s">
        <v>146</v>
      </c>
    </row>
    <row r="126" spans="2:2" x14ac:dyDescent="0.25">
      <c r="B126" s="75" t="s">
        <v>147</v>
      </c>
    </row>
    <row r="127" spans="2:2" x14ac:dyDescent="0.25">
      <c r="B127" s="71" t="s">
        <v>148</v>
      </c>
    </row>
    <row r="128" spans="2:2" x14ac:dyDescent="0.25">
      <c r="B128" s="71" t="s">
        <v>531</v>
      </c>
    </row>
    <row r="129" spans="2:2" x14ac:dyDescent="0.25">
      <c r="B129" s="72" t="s">
        <v>522</v>
      </c>
    </row>
    <row r="130" spans="2:2" x14ac:dyDescent="0.25">
      <c r="B130" s="71" t="s">
        <v>149</v>
      </c>
    </row>
    <row r="131" spans="2:2" x14ac:dyDescent="0.25">
      <c r="B131" s="71" t="s">
        <v>150</v>
      </c>
    </row>
    <row r="132" spans="2:2" x14ac:dyDescent="0.25">
      <c r="B132" s="72" t="s">
        <v>553</v>
      </c>
    </row>
    <row r="133" spans="2:2" x14ac:dyDescent="0.25">
      <c r="B133" s="72" t="s">
        <v>382</v>
      </c>
    </row>
    <row r="134" spans="2:2" x14ac:dyDescent="0.25">
      <c r="B134" s="71" t="s">
        <v>151</v>
      </c>
    </row>
    <row r="135" spans="2:2" x14ac:dyDescent="0.25">
      <c r="B135" s="72" t="s">
        <v>524</v>
      </c>
    </row>
    <row r="136" spans="2:2" x14ac:dyDescent="0.25">
      <c r="B136" s="22" t="s">
        <v>152</v>
      </c>
    </row>
    <row r="137" spans="2:2" x14ac:dyDescent="0.25">
      <c r="B137" s="71" t="s">
        <v>153</v>
      </c>
    </row>
    <row r="138" spans="2:2" x14ac:dyDescent="0.25">
      <c r="B138" s="71" t="s">
        <v>154</v>
      </c>
    </row>
    <row r="139" spans="2:2" x14ac:dyDescent="0.25">
      <c r="B139" s="72" t="s">
        <v>459</v>
      </c>
    </row>
    <row r="140" spans="2:2" x14ac:dyDescent="0.25">
      <c r="B140" s="103" t="s">
        <v>155</v>
      </c>
    </row>
    <row r="141" spans="2:2" x14ac:dyDescent="0.25">
      <c r="B141" s="79" t="s">
        <v>536</v>
      </c>
    </row>
    <row r="142" spans="2:2" x14ac:dyDescent="0.25">
      <c r="B142" s="77" t="s">
        <v>156</v>
      </c>
    </row>
    <row r="143" spans="2:2" x14ac:dyDescent="0.25">
      <c r="B143" s="76" t="s">
        <v>460</v>
      </c>
    </row>
    <row r="144" spans="2:2" x14ac:dyDescent="0.25">
      <c r="B144" s="76" t="s">
        <v>461</v>
      </c>
    </row>
    <row r="145" spans="2:2" x14ac:dyDescent="0.25">
      <c r="B145" s="76" t="s">
        <v>157</v>
      </c>
    </row>
    <row r="146" spans="2:2" x14ac:dyDescent="0.25">
      <c r="B146" s="79" t="s">
        <v>158</v>
      </c>
    </row>
    <row r="147" spans="2:2" x14ac:dyDescent="0.25">
      <c r="B147" s="76" t="s">
        <v>159</v>
      </c>
    </row>
    <row r="148" spans="2:2" x14ac:dyDescent="0.25">
      <c r="B148" s="69" t="s">
        <v>160</v>
      </c>
    </row>
    <row r="149" spans="2:2" x14ac:dyDescent="0.25">
      <c r="B149" s="68" t="s">
        <v>161</v>
      </c>
    </row>
    <row r="150" spans="2:2" x14ac:dyDescent="0.25">
      <c r="B150" s="76" t="s">
        <v>467</v>
      </c>
    </row>
    <row r="151" spans="2:2" x14ac:dyDescent="0.25">
      <c r="B151" s="77" t="s">
        <v>162</v>
      </c>
    </row>
    <row r="152" spans="2:2" x14ac:dyDescent="0.25">
      <c r="B152" s="78" t="s">
        <v>163</v>
      </c>
    </row>
    <row r="153" spans="2:2" x14ac:dyDescent="0.25">
      <c r="B153" s="79" t="s">
        <v>164</v>
      </c>
    </row>
    <row r="154" spans="2:2" x14ac:dyDescent="0.25">
      <c r="B154" s="76" t="s">
        <v>165</v>
      </c>
    </row>
    <row r="155" spans="2:2" x14ac:dyDescent="0.25">
      <c r="B155" s="77" t="s">
        <v>166</v>
      </c>
    </row>
    <row r="156" spans="2:2" x14ac:dyDescent="0.25">
      <c r="B156" s="77" t="s">
        <v>167</v>
      </c>
    </row>
    <row r="157" spans="2:2" x14ac:dyDescent="0.25">
      <c r="B157" s="77" t="s">
        <v>168</v>
      </c>
    </row>
    <row r="158" spans="2:2" x14ac:dyDescent="0.25">
      <c r="B158" s="76" t="s">
        <v>169</v>
      </c>
    </row>
    <row r="159" spans="2:2" x14ac:dyDescent="0.25">
      <c r="B159" s="79" t="s">
        <v>170</v>
      </c>
    </row>
    <row r="160" spans="2:2" x14ac:dyDescent="0.25">
      <c r="B160" s="76" t="s">
        <v>171</v>
      </c>
    </row>
    <row r="161" spans="2:2" x14ac:dyDescent="0.25">
      <c r="B161" s="94" t="s">
        <v>172</v>
      </c>
    </row>
    <row r="162" spans="2:2" x14ac:dyDescent="0.25">
      <c r="B162" s="80" t="s">
        <v>415</v>
      </c>
    </row>
    <row r="163" spans="2:2" x14ac:dyDescent="0.25">
      <c r="B163" s="76" t="s">
        <v>518</v>
      </c>
    </row>
    <row r="164" spans="2:2" x14ac:dyDescent="0.25">
      <c r="B164" s="76" t="s">
        <v>173</v>
      </c>
    </row>
    <row r="165" spans="2:2" x14ac:dyDescent="0.25">
      <c r="B165" s="79" t="s">
        <v>174</v>
      </c>
    </row>
    <row r="166" spans="2:2" x14ac:dyDescent="0.25">
      <c r="B166" s="81" t="s">
        <v>175</v>
      </c>
    </row>
    <row r="167" spans="2:2" x14ac:dyDescent="0.25">
      <c r="B167" s="79" t="s">
        <v>176</v>
      </c>
    </row>
    <row r="168" spans="2:2" x14ac:dyDescent="0.25">
      <c r="B168" s="76" t="s">
        <v>177</v>
      </c>
    </row>
    <row r="169" spans="2:2" x14ac:dyDescent="0.25">
      <c r="B169" s="79" t="s">
        <v>178</v>
      </c>
    </row>
    <row r="170" spans="2:2" x14ac:dyDescent="0.25">
      <c r="B170" s="76" t="s">
        <v>0</v>
      </c>
    </row>
    <row r="171" spans="2:2" x14ac:dyDescent="0.25">
      <c r="B171" s="79" t="s">
        <v>179</v>
      </c>
    </row>
    <row r="172" spans="2:2" x14ac:dyDescent="0.25">
      <c r="B172" s="76" t="s">
        <v>180</v>
      </c>
    </row>
    <row r="173" spans="2:2" x14ac:dyDescent="0.25">
      <c r="B173" s="79" t="s">
        <v>181</v>
      </c>
    </row>
    <row r="174" spans="2:2" x14ac:dyDescent="0.25">
      <c r="B174" s="76" t="s">
        <v>182</v>
      </c>
    </row>
    <row r="175" spans="2:2" x14ac:dyDescent="0.25">
      <c r="B175" s="79" t="s">
        <v>183</v>
      </c>
    </row>
    <row r="176" spans="2:2" x14ac:dyDescent="0.25">
      <c r="B176" s="76" t="s">
        <v>184</v>
      </c>
    </row>
  </sheetData>
  <pageMargins left="0.7" right="0.7" top="0.75" bottom="0.75" header="0.3" footer="0.3"/>
  <pageSetup orientation="portrait" horizontalDpi="0" verticalDpi="0" r:id="rId1"/>
  <tableParts count="5">
    <tablePart r:id="rId2"/>
    <tablePart r:id="rId3"/>
    <tablePart r:id="rId4"/>
    <tablePart r:id="rId5"/>
    <tablePart r:id="rId6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B3912-1717-46CC-A18E-E8AE0F55B6DF}">
  <sheetPr codeName="Sheet3"/>
  <dimension ref="A1:AI102"/>
  <sheetViews>
    <sheetView workbookViewId="0">
      <pane ySplit="1" topLeftCell="A2" activePane="bottomLeft" state="frozen"/>
      <selection pane="bottomLeft" activeCell="A24" sqref="A24"/>
    </sheetView>
  </sheetViews>
  <sheetFormatPr defaultRowHeight="15" x14ac:dyDescent="0.25"/>
  <cols>
    <col min="1" max="1" width="18" customWidth="1"/>
    <col min="23" max="23" width="12.7109375" customWidth="1"/>
    <col min="33" max="33" width="21" bestFit="1" customWidth="1"/>
  </cols>
  <sheetData>
    <row r="1" spans="1:35" ht="15" customHeight="1" x14ac:dyDescent="0.25">
      <c r="A1" s="16" t="s">
        <v>262</v>
      </c>
      <c r="B1" s="147" t="s">
        <v>192</v>
      </c>
      <c r="C1" s="147"/>
      <c r="D1" s="147"/>
      <c r="E1" s="147"/>
      <c r="F1" s="147"/>
      <c r="G1" s="147"/>
      <c r="H1" s="147"/>
      <c r="I1" s="147"/>
      <c r="J1" s="147"/>
      <c r="K1" s="147"/>
      <c r="L1" s="147"/>
      <c r="M1" s="147"/>
      <c r="N1" s="147"/>
      <c r="O1" s="147"/>
      <c r="P1" s="147" t="s">
        <v>12</v>
      </c>
      <c r="Q1" s="147"/>
      <c r="R1" s="147"/>
      <c r="S1" s="147"/>
      <c r="T1" s="147"/>
      <c r="U1" s="147"/>
      <c r="V1" s="147" t="s">
        <v>14</v>
      </c>
      <c r="W1" s="147"/>
      <c r="X1" s="147" t="s">
        <v>15</v>
      </c>
      <c r="Y1" s="147"/>
      <c r="Z1" s="147"/>
      <c r="AA1" s="147"/>
      <c r="AB1" s="147"/>
      <c r="AH1" s="19"/>
      <c r="AI1" s="19"/>
    </row>
    <row r="2" spans="1:35" ht="60" hidden="1" x14ac:dyDescent="0.25">
      <c r="A2" s="23" t="s">
        <v>153</v>
      </c>
      <c r="B2" s="66" t="s">
        <v>193</v>
      </c>
      <c r="C2" s="66" t="s">
        <v>194</v>
      </c>
      <c r="D2" s="66" t="s">
        <v>195</v>
      </c>
      <c r="E2" s="66" t="s">
        <v>196</v>
      </c>
      <c r="F2" s="66" t="s">
        <v>197</v>
      </c>
      <c r="G2" s="66" t="s">
        <v>198</v>
      </c>
      <c r="H2" s="66" t="s">
        <v>530</v>
      </c>
      <c r="I2" s="66" t="s">
        <v>530</v>
      </c>
      <c r="J2" s="66" t="s">
        <v>530</v>
      </c>
      <c r="K2" s="66" t="s">
        <v>530</v>
      </c>
      <c r="L2" s="66" t="s">
        <v>530</v>
      </c>
      <c r="M2" s="66" t="s">
        <v>530</v>
      </c>
      <c r="N2" s="66" t="s">
        <v>530</v>
      </c>
      <c r="O2" s="66" t="s">
        <v>530</v>
      </c>
      <c r="P2" s="66" t="s">
        <v>196</v>
      </c>
      <c r="Q2" s="66" t="s">
        <v>199</v>
      </c>
      <c r="R2" s="66" t="s">
        <v>200</v>
      </c>
      <c r="S2" s="66" t="s">
        <v>549</v>
      </c>
      <c r="T2" s="66" t="s">
        <v>201</v>
      </c>
      <c r="U2" s="66" t="s">
        <v>530</v>
      </c>
      <c r="V2" s="66" t="s">
        <v>202</v>
      </c>
      <c r="W2" s="66" t="s">
        <v>203</v>
      </c>
      <c r="X2" s="66" t="s">
        <v>204</v>
      </c>
      <c r="Y2" s="66" t="s">
        <v>205</v>
      </c>
      <c r="Z2" s="66" t="s">
        <v>206</v>
      </c>
      <c r="AA2" s="66" t="s">
        <v>207</v>
      </c>
      <c r="AB2" s="66" t="s">
        <v>208</v>
      </c>
      <c r="AH2" s="17"/>
      <c r="AI2" s="17"/>
    </row>
    <row r="3" spans="1:35" ht="60" hidden="1" x14ac:dyDescent="0.25">
      <c r="A3" s="23" t="s">
        <v>0</v>
      </c>
      <c r="B3" s="66" t="s">
        <v>193</v>
      </c>
      <c r="C3" s="66" t="s">
        <v>209</v>
      </c>
      <c r="D3" s="66" t="s">
        <v>210</v>
      </c>
      <c r="E3" s="66" t="s">
        <v>211</v>
      </c>
      <c r="F3" s="66" t="s">
        <v>212</v>
      </c>
      <c r="G3" s="66" t="s">
        <v>213</v>
      </c>
      <c r="H3" s="66" t="s">
        <v>197</v>
      </c>
      <c r="I3" s="66" t="s">
        <v>198</v>
      </c>
      <c r="J3" s="66" t="s">
        <v>530</v>
      </c>
      <c r="K3" s="66" t="s">
        <v>530</v>
      </c>
      <c r="L3" s="66" t="s">
        <v>530</v>
      </c>
      <c r="M3" s="66" t="s">
        <v>530</v>
      </c>
      <c r="N3" s="66" t="s">
        <v>530</v>
      </c>
      <c r="O3" s="66" t="s">
        <v>530</v>
      </c>
      <c r="P3" s="66" t="s">
        <v>196</v>
      </c>
      <c r="Q3" s="66" t="s">
        <v>199</v>
      </c>
      <c r="R3" s="66" t="s">
        <v>214</v>
      </c>
      <c r="S3" s="66" t="s">
        <v>549</v>
      </c>
      <c r="T3" s="66" t="s">
        <v>201</v>
      </c>
      <c r="U3" s="66" t="s">
        <v>530</v>
      </c>
      <c r="V3" s="66" t="s">
        <v>202</v>
      </c>
      <c r="W3" s="66" t="s">
        <v>203</v>
      </c>
      <c r="X3" s="66" t="s">
        <v>204</v>
      </c>
      <c r="Y3" s="66" t="s">
        <v>205</v>
      </c>
      <c r="Z3" s="66" t="s">
        <v>206</v>
      </c>
      <c r="AA3" s="66" t="s">
        <v>207</v>
      </c>
      <c r="AB3" s="66" t="s">
        <v>208</v>
      </c>
      <c r="AH3" s="17"/>
      <c r="AI3" s="17"/>
    </row>
    <row r="4" spans="1:35" ht="60" hidden="1" x14ac:dyDescent="0.25">
      <c r="A4" s="85" t="s">
        <v>461</v>
      </c>
      <c r="B4" s="64" t="s">
        <v>193</v>
      </c>
      <c r="C4" s="64" t="s">
        <v>215</v>
      </c>
      <c r="D4" s="64" t="s">
        <v>216</v>
      </c>
      <c r="E4" s="64" t="s">
        <v>196</v>
      </c>
      <c r="F4" s="64" t="s">
        <v>217</v>
      </c>
      <c r="G4" s="64" t="s">
        <v>218</v>
      </c>
      <c r="H4" s="64" t="s">
        <v>197</v>
      </c>
      <c r="I4" s="64" t="s">
        <v>198</v>
      </c>
      <c r="J4" s="66" t="s">
        <v>530</v>
      </c>
      <c r="K4" s="66" t="s">
        <v>530</v>
      </c>
      <c r="L4" s="66" t="s">
        <v>530</v>
      </c>
      <c r="M4" s="66" t="s">
        <v>530</v>
      </c>
      <c r="N4" s="66" t="s">
        <v>530</v>
      </c>
      <c r="O4" s="66" t="s">
        <v>530</v>
      </c>
      <c r="P4" s="64" t="s">
        <v>196</v>
      </c>
      <c r="Q4" s="64" t="s">
        <v>199</v>
      </c>
      <c r="R4" s="64" t="s">
        <v>200</v>
      </c>
      <c r="S4" s="64" t="s">
        <v>201</v>
      </c>
      <c r="T4" s="64" t="s">
        <v>530</v>
      </c>
      <c r="U4" s="64" t="s">
        <v>530</v>
      </c>
      <c r="V4" s="66" t="s">
        <v>202</v>
      </c>
      <c r="W4" s="66" t="s">
        <v>203</v>
      </c>
      <c r="X4" s="66" t="s">
        <v>204</v>
      </c>
      <c r="Y4" s="66" t="s">
        <v>205</v>
      </c>
      <c r="Z4" s="66" t="s">
        <v>206</v>
      </c>
      <c r="AA4" s="66" t="s">
        <v>207</v>
      </c>
      <c r="AB4" s="66" t="s">
        <v>208</v>
      </c>
      <c r="AH4" s="17"/>
      <c r="AI4" s="17"/>
    </row>
    <row r="5" spans="1:35" ht="48" hidden="1" x14ac:dyDescent="0.25">
      <c r="A5" s="16" t="s">
        <v>105</v>
      </c>
      <c r="B5" s="65" t="s">
        <v>193</v>
      </c>
      <c r="C5" s="65" t="s">
        <v>219</v>
      </c>
      <c r="D5" s="65" t="s">
        <v>196</v>
      </c>
      <c r="E5" s="65" t="s">
        <v>220</v>
      </c>
      <c r="F5" s="65" t="s">
        <v>221</v>
      </c>
      <c r="G5" s="65" t="s">
        <v>222</v>
      </c>
      <c r="H5" s="65" t="s">
        <v>197</v>
      </c>
      <c r="I5" s="65" t="s">
        <v>198</v>
      </c>
      <c r="J5" s="65" t="s">
        <v>530</v>
      </c>
      <c r="K5" s="65" t="s">
        <v>530</v>
      </c>
      <c r="L5" s="65" t="s">
        <v>530</v>
      </c>
      <c r="M5" s="65" t="s">
        <v>530</v>
      </c>
      <c r="N5" s="65" t="s">
        <v>530</v>
      </c>
      <c r="O5" s="65" t="s">
        <v>530</v>
      </c>
      <c r="P5" s="65" t="s">
        <v>196</v>
      </c>
      <c r="Q5" s="65" t="s">
        <v>199</v>
      </c>
      <c r="R5" s="65" t="s">
        <v>214</v>
      </c>
      <c r="S5" s="65" t="s">
        <v>223</v>
      </c>
      <c r="T5" s="64" t="s">
        <v>530</v>
      </c>
      <c r="U5" s="64" t="s">
        <v>530</v>
      </c>
      <c r="V5" s="65" t="s">
        <v>202</v>
      </c>
      <c r="W5" s="65" t="s">
        <v>203</v>
      </c>
      <c r="X5" s="92" t="s">
        <v>204</v>
      </c>
      <c r="Y5" s="65" t="s">
        <v>205</v>
      </c>
      <c r="Z5" s="65" t="s">
        <v>206</v>
      </c>
      <c r="AA5" s="65" t="s">
        <v>207</v>
      </c>
      <c r="AB5" s="65" t="s">
        <v>208</v>
      </c>
      <c r="AH5" s="17"/>
      <c r="AI5" s="17"/>
    </row>
    <row r="6" spans="1:35" ht="48" hidden="1" x14ac:dyDescent="0.25">
      <c r="A6" s="16" t="s">
        <v>224</v>
      </c>
      <c r="B6" s="92" t="s">
        <v>193</v>
      </c>
      <c r="C6" s="65" t="s">
        <v>196</v>
      </c>
      <c r="D6" s="65" t="s">
        <v>225</v>
      </c>
      <c r="E6" s="65" t="s">
        <v>195</v>
      </c>
      <c r="F6" s="65" t="s">
        <v>197</v>
      </c>
      <c r="G6" s="66" t="s">
        <v>198</v>
      </c>
      <c r="H6" s="66" t="s">
        <v>530</v>
      </c>
      <c r="I6" s="66" t="s">
        <v>530</v>
      </c>
      <c r="J6" s="66" t="s">
        <v>530</v>
      </c>
      <c r="K6" s="66" t="s">
        <v>530</v>
      </c>
      <c r="L6" s="66" t="s">
        <v>530</v>
      </c>
      <c r="M6" s="66" t="s">
        <v>530</v>
      </c>
      <c r="N6" s="66" t="s">
        <v>530</v>
      </c>
      <c r="O6" s="66" t="s">
        <v>530</v>
      </c>
      <c r="P6" s="92" t="s">
        <v>196</v>
      </c>
      <c r="Q6" s="65" t="s">
        <v>199</v>
      </c>
      <c r="R6" s="65" t="s">
        <v>530</v>
      </c>
      <c r="S6" s="65" t="s">
        <v>530</v>
      </c>
      <c r="T6" s="65" t="s">
        <v>530</v>
      </c>
      <c r="U6" s="65" t="s">
        <v>530</v>
      </c>
      <c r="V6" s="92" t="s">
        <v>202</v>
      </c>
      <c r="W6" s="65" t="s">
        <v>203</v>
      </c>
      <c r="X6" s="92" t="s">
        <v>204</v>
      </c>
      <c r="Y6" s="65" t="s">
        <v>205</v>
      </c>
      <c r="Z6" s="65" t="s">
        <v>206</v>
      </c>
      <c r="AA6" s="65" t="s">
        <v>207</v>
      </c>
      <c r="AB6" s="65" t="s">
        <v>208</v>
      </c>
      <c r="AH6" s="17"/>
      <c r="AI6" s="17"/>
    </row>
    <row r="7" spans="1:35" ht="60" hidden="1" x14ac:dyDescent="0.25">
      <c r="A7" s="86" t="s">
        <v>160</v>
      </c>
      <c r="B7" s="64" t="s">
        <v>193</v>
      </c>
      <c r="C7" s="64" t="s">
        <v>226</v>
      </c>
      <c r="D7" s="64" t="s">
        <v>227</v>
      </c>
      <c r="E7" s="64" t="s">
        <v>228</v>
      </c>
      <c r="F7" s="64" t="s">
        <v>229</v>
      </c>
      <c r="G7" s="64" t="s">
        <v>230</v>
      </c>
      <c r="H7" s="64" t="s">
        <v>231</v>
      </c>
      <c r="I7" s="64" t="s">
        <v>232</v>
      </c>
      <c r="J7" s="64" t="s">
        <v>233</v>
      </c>
      <c r="K7" s="65" t="s">
        <v>197</v>
      </c>
      <c r="L7" s="65" t="s">
        <v>198</v>
      </c>
      <c r="M7" s="66" t="s">
        <v>530</v>
      </c>
      <c r="N7" s="66" t="s">
        <v>530</v>
      </c>
      <c r="O7" s="66" t="s">
        <v>530</v>
      </c>
      <c r="P7" s="64" t="s">
        <v>196</v>
      </c>
      <c r="Q7" s="64" t="s">
        <v>199</v>
      </c>
      <c r="R7" s="64" t="s">
        <v>200</v>
      </c>
      <c r="S7" s="64" t="s">
        <v>549</v>
      </c>
      <c r="T7" s="64" t="s">
        <v>201</v>
      </c>
      <c r="U7" s="65" t="s">
        <v>530</v>
      </c>
      <c r="V7" s="92" t="s">
        <v>202</v>
      </c>
      <c r="W7" s="65" t="s">
        <v>203</v>
      </c>
      <c r="X7" s="92" t="s">
        <v>204</v>
      </c>
      <c r="Y7" s="65" t="s">
        <v>205</v>
      </c>
      <c r="Z7" s="65" t="s">
        <v>206</v>
      </c>
      <c r="AA7" s="65" t="s">
        <v>207</v>
      </c>
      <c r="AB7" s="65" t="s">
        <v>208</v>
      </c>
      <c r="AH7" s="17"/>
      <c r="AI7" s="17"/>
    </row>
    <row r="8" spans="1:35" ht="60" hidden="1" x14ac:dyDescent="0.25">
      <c r="A8" s="85" t="s">
        <v>113</v>
      </c>
      <c r="B8" s="64" t="s">
        <v>193</v>
      </c>
      <c r="C8" s="64" t="s">
        <v>219</v>
      </c>
      <c r="D8" s="64" t="s">
        <v>234</v>
      </c>
      <c r="E8" s="64" t="s">
        <v>235</v>
      </c>
      <c r="F8" s="64" t="s">
        <v>236</v>
      </c>
      <c r="G8" s="64" t="s">
        <v>237</v>
      </c>
      <c r="H8" s="64" t="s">
        <v>196</v>
      </c>
      <c r="I8" s="64" t="s">
        <v>197</v>
      </c>
      <c r="J8" s="65" t="s">
        <v>198</v>
      </c>
      <c r="K8" s="66" t="s">
        <v>530</v>
      </c>
      <c r="L8" s="66" t="s">
        <v>530</v>
      </c>
      <c r="M8" s="66" t="s">
        <v>530</v>
      </c>
      <c r="N8" s="66" t="s">
        <v>530</v>
      </c>
      <c r="O8" s="66" t="s">
        <v>530</v>
      </c>
      <c r="P8" s="64" t="s">
        <v>196</v>
      </c>
      <c r="Q8" s="64" t="s">
        <v>199</v>
      </c>
      <c r="R8" s="64" t="s">
        <v>200</v>
      </c>
      <c r="S8" s="64" t="s">
        <v>549</v>
      </c>
      <c r="T8" s="64" t="s">
        <v>223</v>
      </c>
      <c r="U8" s="65" t="s">
        <v>530</v>
      </c>
      <c r="V8" s="92" t="s">
        <v>202</v>
      </c>
      <c r="W8" s="65" t="s">
        <v>203</v>
      </c>
      <c r="X8" s="92" t="s">
        <v>204</v>
      </c>
      <c r="Y8" s="65" t="s">
        <v>205</v>
      </c>
      <c r="Z8" s="65" t="s">
        <v>206</v>
      </c>
      <c r="AA8" s="65" t="s">
        <v>207</v>
      </c>
      <c r="AB8" s="65" t="s">
        <v>208</v>
      </c>
      <c r="AH8" s="17"/>
      <c r="AI8" s="17"/>
    </row>
    <row r="9" spans="1:35" ht="60" hidden="1" x14ac:dyDescent="0.25">
      <c r="A9" s="86" t="s">
        <v>87</v>
      </c>
      <c r="B9" s="64" t="s">
        <v>193</v>
      </c>
      <c r="C9" s="64" t="s">
        <v>238</v>
      </c>
      <c r="D9" s="64" t="s">
        <v>239</v>
      </c>
      <c r="E9" s="64" t="s">
        <v>240</v>
      </c>
      <c r="F9" s="64" t="s">
        <v>241</v>
      </c>
      <c r="G9" s="64" t="s">
        <v>197</v>
      </c>
      <c r="H9" s="64" t="s">
        <v>198</v>
      </c>
      <c r="I9" s="66" t="s">
        <v>530</v>
      </c>
      <c r="J9" s="66" t="s">
        <v>530</v>
      </c>
      <c r="K9" s="66" t="s">
        <v>530</v>
      </c>
      <c r="L9" s="66" t="s">
        <v>530</v>
      </c>
      <c r="M9" s="66" t="s">
        <v>530</v>
      </c>
      <c r="N9" s="66" t="s">
        <v>530</v>
      </c>
      <c r="O9" s="66" t="s">
        <v>530</v>
      </c>
      <c r="P9" s="64" t="s">
        <v>196</v>
      </c>
      <c r="Q9" s="64" t="s">
        <v>199</v>
      </c>
      <c r="R9" s="64" t="s">
        <v>201</v>
      </c>
      <c r="S9" s="65" t="s">
        <v>530</v>
      </c>
      <c r="T9" s="65" t="s">
        <v>530</v>
      </c>
      <c r="U9" s="65" t="s">
        <v>530</v>
      </c>
      <c r="V9" s="65" t="s">
        <v>530</v>
      </c>
      <c r="W9" s="65" t="s">
        <v>530</v>
      </c>
      <c r="X9" s="65" t="s">
        <v>530</v>
      </c>
      <c r="Y9" s="65" t="s">
        <v>530</v>
      </c>
      <c r="Z9" s="65" t="s">
        <v>530</v>
      </c>
      <c r="AA9" s="65" t="s">
        <v>530</v>
      </c>
      <c r="AB9" s="65" t="s">
        <v>530</v>
      </c>
      <c r="AH9" s="18"/>
      <c r="AI9" s="18"/>
    </row>
    <row r="10" spans="1:35" ht="90" hidden="1" x14ac:dyDescent="0.25">
      <c r="A10" s="24" t="s">
        <v>242</v>
      </c>
      <c r="B10" s="63" t="s">
        <v>193</v>
      </c>
      <c r="C10" s="63" t="s">
        <v>243</v>
      </c>
      <c r="D10" s="63" t="s">
        <v>234</v>
      </c>
      <c r="E10" s="63" t="s">
        <v>223</v>
      </c>
      <c r="F10" s="63" t="s">
        <v>196</v>
      </c>
      <c r="G10" s="63" t="s">
        <v>244</v>
      </c>
      <c r="H10" s="63" t="s">
        <v>245</v>
      </c>
      <c r="I10" s="63" t="s">
        <v>246</v>
      </c>
      <c r="J10" s="62" t="s">
        <v>247</v>
      </c>
      <c r="K10" s="62" t="s">
        <v>197</v>
      </c>
      <c r="L10" s="62" t="s">
        <v>198</v>
      </c>
      <c r="M10" s="66" t="s">
        <v>530</v>
      </c>
      <c r="N10" s="66" t="s">
        <v>530</v>
      </c>
      <c r="O10" s="66" t="s">
        <v>530</v>
      </c>
      <c r="P10" s="63" t="s">
        <v>244</v>
      </c>
      <c r="Q10" s="63" t="s">
        <v>248</v>
      </c>
      <c r="R10" s="63" t="s">
        <v>200</v>
      </c>
      <c r="S10" s="63" t="s">
        <v>549</v>
      </c>
      <c r="T10" s="63" t="s">
        <v>223</v>
      </c>
      <c r="U10" s="65" t="s">
        <v>530</v>
      </c>
      <c r="V10" s="63" t="s">
        <v>202</v>
      </c>
      <c r="W10" s="63" t="s">
        <v>203</v>
      </c>
      <c r="X10" s="63" t="s">
        <v>204</v>
      </c>
      <c r="Y10" s="63" t="s">
        <v>249</v>
      </c>
      <c r="Z10" s="63" t="s">
        <v>206</v>
      </c>
      <c r="AA10" s="63" t="s">
        <v>207</v>
      </c>
      <c r="AB10" s="63" t="s">
        <v>208</v>
      </c>
      <c r="AH10" s="18"/>
      <c r="AI10" s="18"/>
    </row>
    <row r="11" spans="1:35" ht="75" hidden="1" x14ac:dyDescent="0.25">
      <c r="A11" s="87" t="s">
        <v>475</v>
      </c>
      <c r="B11" s="63" t="s">
        <v>193</v>
      </c>
      <c r="C11" s="63" t="s">
        <v>250</v>
      </c>
      <c r="D11" s="63" t="s">
        <v>251</v>
      </c>
      <c r="E11" s="63" t="s">
        <v>252</v>
      </c>
      <c r="F11" s="63" t="s">
        <v>253</v>
      </c>
      <c r="G11" s="63" t="s">
        <v>254</v>
      </c>
      <c r="H11" s="63" t="s">
        <v>255</v>
      </c>
      <c r="I11" s="63" t="s">
        <v>534</v>
      </c>
      <c r="J11" s="63" t="s">
        <v>197</v>
      </c>
      <c r="K11" s="62" t="s">
        <v>198</v>
      </c>
      <c r="L11" s="84" t="s">
        <v>530</v>
      </c>
      <c r="M11" s="66" t="s">
        <v>530</v>
      </c>
      <c r="N11" s="66" t="s">
        <v>530</v>
      </c>
      <c r="O11" s="66" t="s">
        <v>530</v>
      </c>
      <c r="P11" s="63" t="s">
        <v>199</v>
      </c>
      <c r="Q11" s="63" t="s">
        <v>200</v>
      </c>
      <c r="R11" s="63" t="s">
        <v>201</v>
      </c>
      <c r="S11" s="62" t="s">
        <v>530</v>
      </c>
      <c r="T11" s="62" t="s">
        <v>530</v>
      </c>
      <c r="U11" s="62" t="s">
        <v>530</v>
      </c>
      <c r="V11" s="63" t="s">
        <v>202</v>
      </c>
      <c r="W11" s="63" t="s">
        <v>203</v>
      </c>
      <c r="X11" s="63" t="s">
        <v>204</v>
      </c>
      <c r="Y11" s="63" t="s">
        <v>249</v>
      </c>
      <c r="Z11" s="63" t="s">
        <v>206</v>
      </c>
      <c r="AA11" s="63" t="s">
        <v>207</v>
      </c>
      <c r="AB11" s="63" t="s">
        <v>208</v>
      </c>
      <c r="AH11" s="18"/>
      <c r="AI11" s="18"/>
    </row>
    <row r="12" spans="1:35" ht="75" hidden="1" x14ac:dyDescent="0.25">
      <c r="A12" s="88" t="s">
        <v>89</v>
      </c>
      <c r="B12" s="62" t="s">
        <v>193</v>
      </c>
      <c r="C12" s="62" t="s">
        <v>238</v>
      </c>
      <c r="D12" s="62" t="s">
        <v>256</v>
      </c>
      <c r="E12" s="62" t="s">
        <v>216</v>
      </c>
      <c r="F12" s="62" t="s">
        <v>257</v>
      </c>
      <c r="G12" s="62" t="s">
        <v>258</v>
      </c>
      <c r="H12" s="62" t="s">
        <v>259</v>
      </c>
      <c r="I12" s="62" t="s">
        <v>260</v>
      </c>
      <c r="J12" s="62" t="s">
        <v>261</v>
      </c>
      <c r="K12" s="62" t="s">
        <v>197</v>
      </c>
      <c r="L12" s="62" t="s">
        <v>198</v>
      </c>
      <c r="M12" s="66" t="s">
        <v>530</v>
      </c>
      <c r="N12" s="66" t="s">
        <v>530</v>
      </c>
      <c r="O12" s="66" t="s">
        <v>530</v>
      </c>
      <c r="P12" s="62" t="s">
        <v>196</v>
      </c>
      <c r="Q12" s="62" t="s">
        <v>199</v>
      </c>
      <c r="R12" s="62" t="s">
        <v>200</v>
      </c>
      <c r="S12" s="62" t="s">
        <v>201</v>
      </c>
      <c r="T12" s="62" t="s">
        <v>530</v>
      </c>
      <c r="U12" s="65" t="s">
        <v>530</v>
      </c>
      <c r="V12" s="63" t="s">
        <v>202</v>
      </c>
      <c r="W12" s="63" t="s">
        <v>203</v>
      </c>
      <c r="X12" s="63" t="s">
        <v>204</v>
      </c>
      <c r="Y12" s="63" t="s">
        <v>249</v>
      </c>
      <c r="Z12" s="63" t="s">
        <v>206</v>
      </c>
      <c r="AA12" s="63" t="s">
        <v>207</v>
      </c>
      <c r="AB12" s="63" t="s">
        <v>208</v>
      </c>
    </row>
    <row r="13" spans="1:35" ht="75" hidden="1" x14ac:dyDescent="0.25">
      <c r="A13" s="88" t="s">
        <v>92</v>
      </c>
      <c r="B13" s="62" t="s">
        <v>193</v>
      </c>
      <c r="C13" s="62" t="s">
        <v>263</v>
      </c>
      <c r="D13" s="62" t="s">
        <v>264</v>
      </c>
      <c r="E13" s="62" t="s">
        <v>265</v>
      </c>
      <c r="F13" s="62" t="s">
        <v>266</v>
      </c>
      <c r="G13" s="62" t="s">
        <v>267</v>
      </c>
      <c r="H13" s="62" t="s">
        <v>268</v>
      </c>
      <c r="I13" s="62" t="s">
        <v>269</v>
      </c>
      <c r="J13" s="62" t="s">
        <v>270</v>
      </c>
      <c r="K13" s="84" t="s">
        <v>530</v>
      </c>
      <c r="L13" s="84" t="s">
        <v>530</v>
      </c>
      <c r="M13" s="66" t="s">
        <v>530</v>
      </c>
      <c r="N13" s="66" t="s">
        <v>530</v>
      </c>
      <c r="O13" s="66" t="s">
        <v>530</v>
      </c>
      <c r="P13" s="62" t="s">
        <v>273</v>
      </c>
      <c r="Q13" s="62" t="s">
        <v>199</v>
      </c>
      <c r="R13" s="62" t="s">
        <v>274</v>
      </c>
      <c r="S13" s="62" t="s">
        <v>201</v>
      </c>
      <c r="T13" s="62" t="s">
        <v>530</v>
      </c>
      <c r="U13" s="65" t="s">
        <v>530</v>
      </c>
      <c r="V13" s="63" t="s">
        <v>202</v>
      </c>
      <c r="W13" s="63" t="s">
        <v>203</v>
      </c>
      <c r="X13" s="63" t="s">
        <v>204</v>
      </c>
      <c r="Y13" s="63" t="s">
        <v>249</v>
      </c>
      <c r="Z13" s="63" t="s">
        <v>206</v>
      </c>
      <c r="AA13" s="63" t="s">
        <v>207</v>
      </c>
      <c r="AB13" s="63" t="s">
        <v>208</v>
      </c>
    </row>
    <row r="14" spans="1:35" ht="75" hidden="1" x14ac:dyDescent="0.25">
      <c r="A14" s="61" t="s">
        <v>95</v>
      </c>
      <c r="B14" s="62" t="s">
        <v>193</v>
      </c>
      <c r="C14" s="62" t="s">
        <v>275</v>
      </c>
      <c r="D14" s="62" t="s">
        <v>236</v>
      </c>
      <c r="E14" s="62" t="s">
        <v>276</v>
      </c>
      <c r="F14" s="62" t="s">
        <v>225</v>
      </c>
      <c r="G14" s="62" t="s">
        <v>277</v>
      </c>
      <c r="H14" s="62" t="s">
        <v>278</v>
      </c>
      <c r="I14" s="62" t="s">
        <v>279</v>
      </c>
      <c r="J14" s="62" t="s">
        <v>280</v>
      </c>
      <c r="K14" s="84" t="s">
        <v>530</v>
      </c>
      <c r="L14" s="84" t="s">
        <v>530</v>
      </c>
      <c r="M14" s="66" t="s">
        <v>530</v>
      </c>
      <c r="N14" s="66" t="s">
        <v>530</v>
      </c>
      <c r="O14" s="66" t="s">
        <v>530</v>
      </c>
      <c r="P14" s="62" t="s">
        <v>280</v>
      </c>
      <c r="Q14" s="62" t="s">
        <v>199</v>
      </c>
      <c r="R14" s="62" t="s">
        <v>200</v>
      </c>
      <c r="S14" s="62" t="s">
        <v>201</v>
      </c>
      <c r="T14" s="62" t="s">
        <v>530</v>
      </c>
      <c r="U14" s="65" t="s">
        <v>530</v>
      </c>
      <c r="V14" s="63" t="s">
        <v>202</v>
      </c>
      <c r="W14" s="63" t="s">
        <v>203</v>
      </c>
      <c r="X14" s="63" t="s">
        <v>204</v>
      </c>
      <c r="Y14" s="63" t="s">
        <v>249</v>
      </c>
      <c r="Z14" s="63" t="s">
        <v>206</v>
      </c>
      <c r="AA14" s="63" t="s">
        <v>207</v>
      </c>
      <c r="AB14" s="63" t="s">
        <v>208</v>
      </c>
    </row>
    <row r="15" spans="1:35" ht="75" hidden="1" x14ac:dyDescent="0.25">
      <c r="A15" s="88" t="s">
        <v>100</v>
      </c>
      <c r="B15" s="62" t="s">
        <v>193</v>
      </c>
      <c r="C15" s="62" t="s">
        <v>280</v>
      </c>
      <c r="D15" s="62" t="s">
        <v>195</v>
      </c>
      <c r="E15" s="62" t="s">
        <v>281</v>
      </c>
      <c r="F15" s="62" t="s">
        <v>282</v>
      </c>
      <c r="G15" s="62" t="s">
        <v>283</v>
      </c>
      <c r="H15" s="62" t="s">
        <v>284</v>
      </c>
      <c r="I15" s="62" t="s">
        <v>285</v>
      </c>
      <c r="J15" s="62" t="s">
        <v>197</v>
      </c>
      <c r="K15" s="84" t="s">
        <v>530</v>
      </c>
      <c r="L15" s="84" t="s">
        <v>530</v>
      </c>
      <c r="M15" s="66" t="s">
        <v>530</v>
      </c>
      <c r="N15" s="66" t="s">
        <v>530</v>
      </c>
      <c r="O15" s="66" t="s">
        <v>530</v>
      </c>
      <c r="P15" s="62" t="s">
        <v>285</v>
      </c>
      <c r="Q15" s="62" t="s">
        <v>199</v>
      </c>
      <c r="R15" s="62" t="s">
        <v>200</v>
      </c>
      <c r="S15" s="62" t="s">
        <v>201</v>
      </c>
      <c r="T15" s="62" t="s">
        <v>530</v>
      </c>
      <c r="U15" s="65" t="s">
        <v>530</v>
      </c>
      <c r="V15" s="63" t="s">
        <v>202</v>
      </c>
      <c r="W15" s="63" t="s">
        <v>203</v>
      </c>
      <c r="X15" s="63" t="s">
        <v>204</v>
      </c>
      <c r="Y15" s="63" t="s">
        <v>249</v>
      </c>
      <c r="Z15" s="63" t="s">
        <v>206</v>
      </c>
      <c r="AA15" s="63" t="s">
        <v>207</v>
      </c>
      <c r="AB15" s="63" t="s">
        <v>208</v>
      </c>
    </row>
    <row r="16" spans="1:35" ht="75" hidden="1" x14ac:dyDescent="0.25">
      <c r="A16" s="89" t="s">
        <v>286</v>
      </c>
      <c r="B16" s="62" t="s">
        <v>193</v>
      </c>
      <c r="C16" s="62" t="s">
        <v>287</v>
      </c>
      <c r="D16" s="62" t="s">
        <v>196</v>
      </c>
      <c r="E16" s="62" t="s">
        <v>288</v>
      </c>
      <c r="F16" s="62" t="s">
        <v>272</v>
      </c>
      <c r="G16" s="62" t="s">
        <v>289</v>
      </c>
      <c r="H16" s="62" t="s">
        <v>271</v>
      </c>
      <c r="I16" s="62" t="s">
        <v>290</v>
      </c>
      <c r="J16" s="62" t="s">
        <v>227</v>
      </c>
      <c r="K16" s="84" t="s">
        <v>530</v>
      </c>
      <c r="L16" s="84" t="s">
        <v>530</v>
      </c>
      <c r="M16" s="66" t="s">
        <v>530</v>
      </c>
      <c r="N16" s="66" t="s">
        <v>530</v>
      </c>
      <c r="O16" s="66" t="s">
        <v>530</v>
      </c>
      <c r="P16" s="62" t="s">
        <v>196</v>
      </c>
      <c r="Q16" s="62" t="s">
        <v>199</v>
      </c>
      <c r="R16" s="62" t="s">
        <v>292</v>
      </c>
      <c r="S16" s="62" t="s">
        <v>201</v>
      </c>
      <c r="T16" s="62" t="s">
        <v>530</v>
      </c>
      <c r="U16" s="65" t="s">
        <v>530</v>
      </c>
      <c r="V16" s="63" t="s">
        <v>202</v>
      </c>
      <c r="W16" s="63" t="s">
        <v>203</v>
      </c>
      <c r="X16" s="63" t="s">
        <v>204</v>
      </c>
      <c r="Y16" s="63" t="s">
        <v>249</v>
      </c>
      <c r="Z16" s="63" t="s">
        <v>206</v>
      </c>
      <c r="AA16" s="63" t="s">
        <v>207</v>
      </c>
      <c r="AB16" s="63" t="s">
        <v>208</v>
      </c>
    </row>
    <row r="17" spans="1:28" ht="75" hidden="1" x14ac:dyDescent="0.25">
      <c r="A17" s="3" t="s">
        <v>293</v>
      </c>
      <c r="B17" s="62" t="s">
        <v>193</v>
      </c>
      <c r="C17" s="62" t="s">
        <v>294</v>
      </c>
      <c r="D17" s="62" t="s">
        <v>295</v>
      </c>
      <c r="E17" s="62" t="s">
        <v>296</v>
      </c>
      <c r="F17" s="62" t="s">
        <v>297</v>
      </c>
      <c r="G17" s="62" t="s">
        <v>298</v>
      </c>
      <c r="H17" s="62" t="s">
        <v>197</v>
      </c>
      <c r="I17" s="62" t="s">
        <v>198</v>
      </c>
      <c r="J17" s="62" t="s">
        <v>530</v>
      </c>
      <c r="K17" s="84" t="s">
        <v>530</v>
      </c>
      <c r="L17" s="84" t="s">
        <v>530</v>
      </c>
      <c r="M17" s="66" t="s">
        <v>530</v>
      </c>
      <c r="N17" s="66" t="s">
        <v>530</v>
      </c>
      <c r="O17" s="66" t="s">
        <v>530</v>
      </c>
      <c r="P17" s="62" t="s">
        <v>280</v>
      </c>
      <c r="Q17" s="62" t="s">
        <v>199</v>
      </c>
      <c r="R17" s="62" t="s">
        <v>200</v>
      </c>
      <c r="S17" s="62" t="s">
        <v>201</v>
      </c>
      <c r="T17" s="62" t="s">
        <v>530</v>
      </c>
      <c r="U17" s="65" t="s">
        <v>530</v>
      </c>
      <c r="V17" s="63" t="s">
        <v>202</v>
      </c>
      <c r="W17" s="63" t="s">
        <v>203</v>
      </c>
      <c r="X17" s="63" t="s">
        <v>204</v>
      </c>
      <c r="Y17" s="63" t="s">
        <v>249</v>
      </c>
      <c r="Z17" s="63" t="s">
        <v>206</v>
      </c>
      <c r="AA17" s="63" t="s">
        <v>207</v>
      </c>
      <c r="AB17" s="63" t="s">
        <v>208</v>
      </c>
    </row>
    <row r="18" spans="1:28" ht="90" hidden="1" x14ac:dyDescent="0.25">
      <c r="A18" s="3" t="s">
        <v>299</v>
      </c>
      <c r="B18" s="62" t="s">
        <v>193</v>
      </c>
      <c r="C18" s="62" t="s">
        <v>273</v>
      </c>
      <c r="D18" s="62" t="s">
        <v>271</v>
      </c>
      <c r="E18" s="62" t="s">
        <v>300</v>
      </c>
      <c r="F18" s="62" t="s">
        <v>301</v>
      </c>
      <c r="G18" s="62" t="s">
        <v>302</v>
      </c>
      <c r="H18" s="62" t="s">
        <v>303</v>
      </c>
      <c r="I18" s="62" t="s">
        <v>304</v>
      </c>
      <c r="J18" s="62" t="s">
        <v>197</v>
      </c>
      <c r="K18" s="84" t="s">
        <v>530</v>
      </c>
      <c r="L18" s="84" t="s">
        <v>530</v>
      </c>
      <c r="M18" s="66" t="s">
        <v>530</v>
      </c>
      <c r="N18" s="66" t="s">
        <v>530</v>
      </c>
      <c r="O18" s="66" t="s">
        <v>530</v>
      </c>
      <c r="P18" s="62" t="s">
        <v>303</v>
      </c>
      <c r="Q18" s="62" t="s">
        <v>199</v>
      </c>
      <c r="R18" s="62" t="s">
        <v>214</v>
      </c>
      <c r="S18" s="62" t="s">
        <v>549</v>
      </c>
      <c r="T18" s="62" t="s">
        <v>201</v>
      </c>
      <c r="U18" s="65" t="s">
        <v>530</v>
      </c>
      <c r="V18" s="63" t="s">
        <v>202</v>
      </c>
      <c r="W18" s="63" t="s">
        <v>203</v>
      </c>
      <c r="X18" s="63" t="s">
        <v>204</v>
      </c>
      <c r="Y18" s="63" t="s">
        <v>249</v>
      </c>
      <c r="Z18" s="63" t="s">
        <v>206</v>
      </c>
      <c r="AA18" s="63" t="s">
        <v>207</v>
      </c>
      <c r="AB18" s="63" t="s">
        <v>208</v>
      </c>
    </row>
    <row r="19" spans="1:28" ht="105" hidden="1" x14ac:dyDescent="0.25">
      <c r="A19" s="3" t="s">
        <v>305</v>
      </c>
      <c r="B19" s="62" t="s">
        <v>193</v>
      </c>
      <c r="C19" s="62" t="s">
        <v>306</v>
      </c>
      <c r="D19" s="62" t="s">
        <v>307</v>
      </c>
      <c r="E19" s="62" t="s">
        <v>308</v>
      </c>
      <c r="F19" s="62" t="s">
        <v>309</v>
      </c>
      <c r="G19" s="62" t="s">
        <v>310</v>
      </c>
      <c r="H19" s="62" t="s">
        <v>311</v>
      </c>
      <c r="I19" s="62" t="s">
        <v>312</v>
      </c>
      <c r="J19" s="62" t="s">
        <v>313</v>
      </c>
      <c r="K19" s="84" t="s">
        <v>530</v>
      </c>
      <c r="L19" s="84" t="s">
        <v>530</v>
      </c>
      <c r="M19" s="66" t="s">
        <v>530</v>
      </c>
      <c r="N19" s="66" t="s">
        <v>530</v>
      </c>
      <c r="O19" s="66" t="s">
        <v>530</v>
      </c>
      <c r="P19" s="62" t="s">
        <v>196</v>
      </c>
      <c r="Q19" s="62" t="s">
        <v>199</v>
      </c>
      <c r="R19" s="62" t="s">
        <v>200</v>
      </c>
      <c r="S19" s="62" t="s">
        <v>201</v>
      </c>
      <c r="T19" s="62" t="s">
        <v>530</v>
      </c>
      <c r="U19" s="62" t="s">
        <v>530</v>
      </c>
      <c r="V19" s="63" t="s">
        <v>202</v>
      </c>
      <c r="W19" s="63" t="s">
        <v>203</v>
      </c>
      <c r="X19" s="63" t="s">
        <v>204</v>
      </c>
      <c r="Y19" s="63" t="s">
        <v>249</v>
      </c>
      <c r="Z19" s="63" t="s">
        <v>206</v>
      </c>
      <c r="AA19" s="63" t="s">
        <v>207</v>
      </c>
      <c r="AB19" s="63" t="s">
        <v>208</v>
      </c>
    </row>
    <row r="20" spans="1:28" ht="75" hidden="1" x14ac:dyDescent="0.25">
      <c r="A20" s="3" t="s">
        <v>314</v>
      </c>
      <c r="B20" s="62" t="s">
        <v>193</v>
      </c>
      <c r="C20" s="62" t="s">
        <v>275</v>
      </c>
      <c r="D20" s="62" t="s">
        <v>236</v>
      </c>
      <c r="E20" s="62" t="s">
        <v>276</v>
      </c>
      <c r="F20" s="62" t="s">
        <v>225</v>
      </c>
      <c r="G20" s="62" t="s">
        <v>277</v>
      </c>
      <c r="H20" s="62" t="s">
        <v>278</v>
      </c>
      <c r="I20" s="62" t="s">
        <v>279</v>
      </c>
      <c r="J20" s="62" t="s">
        <v>280</v>
      </c>
      <c r="K20" s="62" t="s">
        <v>197</v>
      </c>
      <c r="L20" s="62" t="s">
        <v>198</v>
      </c>
      <c r="M20" s="66" t="s">
        <v>530</v>
      </c>
      <c r="N20" s="66" t="s">
        <v>530</v>
      </c>
      <c r="O20" s="66" t="s">
        <v>530</v>
      </c>
      <c r="P20" s="62" t="s">
        <v>280</v>
      </c>
      <c r="Q20" s="62" t="s">
        <v>199</v>
      </c>
      <c r="R20" s="62" t="s">
        <v>200</v>
      </c>
      <c r="S20" s="62" t="s">
        <v>201</v>
      </c>
      <c r="T20" s="62" t="s">
        <v>530</v>
      </c>
      <c r="U20" s="62" t="s">
        <v>530</v>
      </c>
      <c r="V20" s="63" t="s">
        <v>202</v>
      </c>
      <c r="W20" s="63" t="s">
        <v>203</v>
      </c>
      <c r="X20" s="63" t="s">
        <v>204</v>
      </c>
      <c r="Y20" s="63" t="s">
        <v>249</v>
      </c>
      <c r="Z20" s="63" t="s">
        <v>206</v>
      </c>
      <c r="AA20" s="63" t="s">
        <v>207</v>
      </c>
      <c r="AB20" s="63" t="s">
        <v>208</v>
      </c>
    </row>
    <row r="21" spans="1:28" ht="90" hidden="1" x14ac:dyDescent="0.25">
      <c r="A21" s="61" t="s">
        <v>107</v>
      </c>
      <c r="B21" s="62" t="s">
        <v>193</v>
      </c>
      <c r="C21" s="62" t="s">
        <v>226</v>
      </c>
      <c r="D21" s="62" t="s">
        <v>227</v>
      </c>
      <c r="E21" s="62" t="s">
        <v>228</v>
      </c>
      <c r="F21" s="62" t="s">
        <v>229</v>
      </c>
      <c r="G21" s="62" t="s">
        <v>230</v>
      </c>
      <c r="H21" s="62" t="s">
        <v>315</v>
      </c>
      <c r="I21" s="62" t="s">
        <v>232</v>
      </c>
      <c r="J21" s="62" t="s">
        <v>233</v>
      </c>
      <c r="K21" s="84" t="s">
        <v>530</v>
      </c>
      <c r="L21" s="84" t="s">
        <v>530</v>
      </c>
      <c r="M21" s="66" t="s">
        <v>530</v>
      </c>
      <c r="N21" s="66" t="s">
        <v>530</v>
      </c>
      <c r="O21" s="66" t="s">
        <v>530</v>
      </c>
      <c r="P21" s="62" t="s">
        <v>196</v>
      </c>
      <c r="Q21" s="62" t="s">
        <v>199</v>
      </c>
      <c r="R21" s="62" t="s">
        <v>200</v>
      </c>
      <c r="S21" s="62" t="s">
        <v>549</v>
      </c>
      <c r="T21" s="62" t="s">
        <v>530</v>
      </c>
      <c r="U21" s="62" t="s">
        <v>530</v>
      </c>
      <c r="V21" s="63" t="s">
        <v>202</v>
      </c>
      <c r="W21" s="63" t="s">
        <v>203</v>
      </c>
      <c r="X21" s="63" t="s">
        <v>204</v>
      </c>
      <c r="Y21" s="63" t="s">
        <v>249</v>
      </c>
      <c r="Z21" s="63" t="s">
        <v>206</v>
      </c>
      <c r="AA21" s="63" t="s">
        <v>207</v>
      </c>
      <c r="AB21" s="63" t="s">
        <v>208</v>
      </c>
    </row>
    <row r="22" spans="1:28" ht="75" hidden="1" x14ac:dyDescent="0.25">
      <c r="A22" s="3" t="s">
        <v>316</v>
      </c>
      <c r="B22" s="62" t="s">
        <v>193</v>
      </c>
      <c r="C22" s="62" t="s">
        <v>226</v>
      </c>
      <c r="D22" s="62" t="s">
        <v>216</v>
      </c>
      <c r="E22" s="62" t="s">
        <v>196</v>
      </c>
      <c r="F22" s="62" t="s">
        <v>217</v>
      </c>
      <c r="G22" s="62" t="s">
        <v>218</v>
      </c>
      <c r="H22" s="62" t="s">
        <v>197</v>
      </c>
      <c r="I22" s="62" t="s">
        <v>198</v>
      </c>
      <c r="J22" s="62" t="s">
        <v>530</v>
      </c>
      <c r="K22" s="84" t="s">
        <v>530</v>
      </c>
      <c r="L22" s="84" t="s">
        <v>530</v>
      </c>
      <c r="M22" s="66" t="s">
        <v>530</v>
      </c>
      <c r="N22" s="66" t="s">
        <v>530</v>
      </c>
      <c r="O22" s="66" t="s">
        <v>530</v>
      </c>
      <c r="P22" s="62" t="s">
        <v>317</v>
      </c>
      <c r="Q22" s="62" t="s">
        <v>199</v>
      </c>
      <c r="R22" s="62" t="s">
        <v>200</v>
      </c>
      <c r="S22" s="62" t="s">
        <v>201</v>
      </c>
      <c r="T22" s="62" t="s">
        <v>530</v>
      </c>
      <c r="U22" s="62" t="s">
        <v>530</v>
      </c>
      <c r="V22" s="63" t="s">
        <v>202</v>
      </c>
      <c r="W22" s="63" t="s">
        <v>203</v>
      </c>
      <c r="X22" s="63" t="s">
        <v>204</v>
      </c>
      <c r="Y22" s="63" t="s">
        <v>249</v>
      </c>
      <c r="Z22" s="63" t="s">
        <v>206</v>
      </c>
      <c r="AA22" s="63" t="s">
        <v>207</v>
      </c>
      <c r="AB22" s="63" t="s">
        <v>208</v>
      </c>
    </row>
    <row r="23" spans="1:28" ht="75" hidden="1" x14ac:dyDescent="0.25">
      <c r="A23" s="88" t="s">
        <v>110</v>
      </c>
      <c r="B23" s="62" t="s">
        <v>193</v>
      </c>
      <c r="C23" s="62" t="s">
        <v>318</v>
      </c>
      <c r="D23" s="62" t="s">
        <v>319</v>
      </c>
      <c r="E23" s="62" t="s">
        <v>320</v>
      </c>
      <c r="F23" s="62" t="s">
        <v>321</v>
      </c>
      <c r="G23" s="62" t="s">
        <v>322</v>
      </c>
      <c r="H23" s="62" t="s">
        <v>197</v>
      </c>
      <c r="I23" s="62" t="s">
        <v>198</v>
      </c>
      <c r="J23" s="62" t="s">
        <v>530</v>
      </c>
      <c r="K23" s="84" t="s">
        <v>530</v>
      </c>
      <c r="L23" s="84" t="s">
        <v>530</v>
      </c>
      <c r="M23" s="66" t="s">
        <v>530</v>
      </c>
      <c r="N23" s="66" t="s">
        <v>530</v>
      </c>
      <c r="O23" s="66" t="s">
        <v>530</v>
      </c>
      <c r="P23" s="62" t="s">
        <v>317</v>
      </c>
      <c r="Q23" s="62" t="s">
        <v>199</v>
      </c>
      <c r="R23" s="62" t="s">
        <v>200</v>
      </c>
      <c r="S23" s="62" t="s">
        <v>201</v>
      </c>
      <c r="T23" s="62" t="s">
        <v>530</v>
      </c>
      <c r="U23" s="62" t="s">
        <v>530</v>
      </c>
      <c r="V23" s="63" t="s">
        <v>202</v>
      </c>
      <c r="W23" s="63" t="s">
        <v>203</v>
      </c>
      <c r="X23" s="63" t="s">
        <v>204</v>
      </c>
      <c r="Y23" s="63" t="s">
        <v>249</v>
      </c>
      <c r="Z23" s="63" t="s">
        <v>206</v>
      </c>
      <c r="AA23" s="63" t="s">
        <v>207</v>
      </c>
      <c r="AB23" s="63" t="s">
        <v>208</v>
      </c>
    </row>
    <row r="24" spans="1:28" ht="75" x14ac:dyDescent="0.25">
      <c r="A24" s="3" t="s">
        <v>323</v>
      </c>
      <c r="B24" s="62" t="s">
        <v>193</v>
      </c>
      <c r="C24" s="62" t="s">
        <v>280</v>
      </c>
      <c r="D24" s="62" t="s">
        <v>277</v>
      </c>
      <c r="E24" s="62" t="s">
        <v>324</v>
      </c>
      <c r="F24" s="62" t="s">
        <v>325</v>
      </c>
      <c r="G24" s="62" t="s">
        <v>326</v>
      </c>
      <c r="H24" s="62" t="s">
        <v>289</v>
      </c>
      <c r="I24" s="62" t="s">
        <v>272</v>
      </c>
      <c r="J24" s="62" t="s">
        <v>290</v>
      </c>
      <c r="K24" s="84" t="s">
        <v>530</v>
      </c>
      <c r="L24" s="84" t="s">
        <v>530</v>
      </c>
      <c r="M24" s="66" t="s">
        <v>530</v>
      </c>
      <c r="N24" s="66" t="s">
        <v>530</v>
      </c>
      <c r="O24" s="66" t="s">
        <v>530</v>
      </c>
      <c r="P24" s="62" t="s">
        <v>317</v>
      </c>
      <c r="Q24" s="62" t="s">
        <v>199</v>
      </c>
      <c r="R24" s="62" t="s">
        <v>200</v>
      </c>
      <c r="S24" s="62" t="s">
        <v>201</v>
      </c>
      <c r="T24" s="62" t="s">
        <v>530</v>
      </c>
      <c r="U24" s="62" t="s">
        <v>530</v>
      </c>
      <c r="V24" s="63" t="s">
        <v>202</v>
      </c>
      <c r="W24" s="63" t="s">
        <v>203</v>
      </c>
      <c r="X24" s="63" t="s">
        <v>204</v>
      </c>
      <c r="Y24" s="63" t="s">
        <v>249</v>
      </c>
      <c r="Z24" s="63" t="s">
        <v>206</v>
      </c>
      <c r="AA24" s="63" t="s">
        <v>207</v>
      </c>
      <c r="AB24" s="63" t="s">
        <v>208</v>
      </c>
    </row>
    <row r="25" spans="1:28" ht="75" hidden="1" x14ac:dyDescent="0.25">
      <c r="A25" s="61" t="s">
        <v>111</v>
      </c>
      <c r="B25" s="62" t="s">
        <v>193</v>
      </c>
      <c r="C25" s="62" t="s">
        <v>280</v>
      </c>
      <c r="D25" s="62" t="s">
        <v>277</v>
      </c>
      <c r="E25" s="62" t="s">
        <v>225</v>
      </c>
      <c r="F25" s="62" t="s">
        <v>327</v>
      </c>
      <c r="G25" s="62" t="s">
        <v>326</v>
      </c>
      <c r="H25" s="62" t="s">
        <v>289</v>
      </c>
      <c r="I25" s="62" t="s">
        <v>290</v>
      </c>
      <c r="J25" s="62" t="s">
        <v>272</v>
      </c>
      <c r="K25" s="84" t="s">
        <v>530</v>
      </c>
      <c r="L25" s="84" t="s">
        <v>530</v>
      </c>
      <c r="M25" s="66" t="s">
        <v>530</v>
      </c>
      <c r="N25" s="66" t="s">
        <v>530</v>
      </c>
      <c r="O25" s="66" t="s">
        <v>530</v>
      </c>
      <c r="P25" s="62" t="s">
        <v>327</v>
      </c>
      <c r="Q25" s="62" t="s">
        <v>199</v>
      </c>
      <c r="R25" s="62" t="s">
        <v>200</v>
      </c>
      <c r="S25" s="62" t="s">
        <v>201</v>
      </c>
      <c r="T25" s="62" t="s">
        <v>530</v>
      </c>
      <c r="U25" s="62" t="s">
        <v>530</v>
      </c>
      <c r="V25" s="63" t="s">
        <v>202</v>
      </c>
      <c r="W25" s="63" t="s">
        <v>203</v>
      </c>
      <c r="X25" s="63" t="s">
        <v>204</v>
      </c>
      <c r="Y25" s="63" t="s">
        <v>249</v>
      </c>
      <c r="Z25" s="63" t="s">
        <v>206</v>
      </c>
      <c r="AA25" s="63" t="s">
        <v>207</v>
      </c>
      <c r="AB25" s="63" t="s">
        <v>208</v>
      </c>
    </row>
    <row r="26" spans="1:28" ht="75" hidden="1" x14ac:dyDescent="0.25">
      <c r="A26" s="3" t="s">
        <v>328</v>
      </c>
      <c r="B26" s="62" t="s">
        <v>193</v>
      </c>
      <c r="C26" s="62" t="s">
        <v>329</v>
      </c>
      <c r="D26" s="62" t="s">
        <v>263</v>
      </c>
      <c r="E26" s="62" t="s">
        <v>330</v>
      </c>
      <c r="F26" s="62" t="s">
        <v>331</v>
      </c>
      <c r="G26" s="62" t="s">
        <v>332</v>
      </c>
      <c r="H26" s="62" t="s">
        <v>333</v>
      </c>
      <c r="I26" s="62" t="s">
        <v>334</v>
      </c>
      <c r="J26" s="62" t="s">
        <v>335</v>
      </c>
      <c r="K26" s="84" t="s">
        <v>530</v>
      </c>
      <c r="L26" s="84" t="s">
        <v>530</v>
      </c>
      <c r="M26" s="66" t="s">
        <v>530</v>
      </c>
      <c r="N26" s="66" t="s">
        <v>530</v>
      </c>
      <c r="O26" s="66" t="s">
        <v>530</v>
      </c>
      <c r="P26" s="62" t="s">
        <v>280</v>
      </c>
      <c r="Q26" s="62" t="s">
        <v>199</v>
      </c>
      <c r="R26" s="62" t="s">
        <v>200</v>
      </c>
      <c r="S26" s="62" t="s">
        <v>201</v>
      </c>
      <c r="T26" s="62" t="s">
        <v>530</v>
      </c>
      <c r="U26" s="62" t="s">
        <v>530</v>
      </c>
      <c r="V26" s="63" t="s">
        <v>202</v>
      </c>
      <c r="W26" s="63" t="s">
        <v>203</v>
      </c>
      <c r="X26" s="63" t="s">
        <v>204</v>
      </c>
      <c r="Y26" s="63" t="s">
        <v>249</v>
      </c>
      <c r="Z26" s="63" t="s">
        <v>206</v>
      </c>
      <c r="AA26" s="63" t="s">
        <v>207</v>
      </c>
      <c r="AB26" s="63" t="s">
        <v>208</v>
      </c>
    </row>
    <row r="27" spans="1:28" ht="75" hidden="1" x14ac:dyDescent="0.25">
      <c r="A27" s="3" t="s">
        <v>336</v>
      </c>
      <c r="B27" s="62" t="s">
        <v>193</v>
      </c>
      <c r="C27" s="62" t="s">
        <v>280</v>
      </c>
      <c r="D27" s="62" t="s">
        <v>195</v>
      </c>
      <c r="E27" s="62" t="s">
        <v>337</v>
      </c>
      <c r="F27" s="62" t="s">
        <v>338</v>
      </c>
      <c r="G27" s="62" t="s">
        <v>339</v>
      </c>
      <c r="H27" s="62" t="s">
        <v>340</v>
      </c>
      <c r="I27" s="62" t="s">
        <v>197</v>
      </c>
      <c r="J27" s="62" t="s">
        <v>198</v>
      </c>
      <c r="K27" s="84" t="s">
        <v>530</v>
      </c>
      <c r="L27" s="84" t="s">
        <v>530</v>
      </c>
      <c r="M27" s="66" t="s">
        <v>530</v>
      </c>
      <c r="N27" s="66" t="s">
        <v>530</v>
      </c>
      <c r="O27" s="66" t="s">
        <v>530</v>
      </c>
      <c r="P27" s="62" t="s">
        <v>280</v>
      </c>
      <c r="Q27" s="62" t="s">
        <v>199</v>
      </c>
      <c r="R27" s="62" t="s">
        <v>200</v>
      </c>
      <c r="S27" s="62" t="s">
        <v>201</v>
      </c>
      <c r="T27" s="62" t="s">
        <v>530</v>
      </c>
      <c r="U27" s="62" t="s">
        <v>530</v>
      </c>
      <c r="V27" s="63" t="s">
        <v>202</v>
      </c>
      <c r="W27" s="63" t="s">
        <v>203</v>
      </c>
      <c r="X27" s="63" t="s">
        <v>204</v>
      </c>
      <c r="Y27" s="63" t="s">
        <v>249</v>
      </c>
      <c r="Z27" s="63" t="s">
        <v>206</v>
      </c>
      <c r="AA27" s="63" t="s">
        <v>207</v>
      </c>
      <c r="AB27" s="63" t="s">
        <v>208</v>
      </c>
    </row>
    <row r="28" spans="1:28" ht="90" hidden="1" x14ac:dyDescent="0.25">
      <c r="A28" s="88" t="s">
        <v>118</v>
      </c>
      <c r="B28" s="62" t="s">
        <v>193</v>
      </c>
      <c r="C28" s="62" t="s">
        <v>341</v>
      </c>
      <c r="D28" s="62" t="s">
        <v>234</v>
      </c>
      <c r="E28" s="62" t="s">
        <v>196</v>
      </c>
      <c r="F28" s="62" t="s">
        <v>197</v>
      </c>
      <c r="G28" s="62" t="s">
        <v>198</v>
      </c>
      <c r="H28" s="62" t="s">
        <v>530</v>
      </c>
      <c r="I28" s="62" t="s">
        <v>530</v>
      </c>
      <c r="J28" s="62" t="s">
        <v>530</v>
      </c>
      <c r="K28" s="84" t="s">
        <v>530</v>
      </c>
      <c r="L28" s="84" t="s">
        <v>530</v>
      </c>
      <c r="M28" s="66" t="s">
        <v>530</v>
      </c>
      <c r="N28" s="66" t="s">
        <v>530</v>
      </c>
      <c r="O28" s="66" t="s">
        <v>530</v>
      </c>
      <c r="P28" s="62" t="s">
        <v>196</v>
      </c>
      <c r="Q28" s="62" t="s">
        <v>199</v>
      </c>
      <c r="R28" s="62" t="s">
        <v>214</v>
      </c>
      <c r="S28" s="62" t="s">
        <v>549</v>
      </c>
      <c r="T28" s="62" t="s">
        <v>201</v>
      </c>
      <c r="U28" s="62" t="s">
        <v>530</v>
      </c>
      <c r="V28" s="63" t="s">
        <v>202</v>
      </c>
      <c r="W28" s="63" t="s">
        <v>203</v>
      </c>
      <c r="X28" s="63" t="s">
        <v>204</v>
      </c>
      <c r="Y28" s="63" t="s">
        <v>249</v>
      </c>
      <c r="Z28" s="63" t="s">
        <v>206</v>
      </c>
      <c r="AA28" s="63" t="s">
        <v>207</v>
      </c>
      <c r="AB28" s="63" t="s">
        <v>208</v>
      </c>
    </row>
    <row r="29" spans="1:28" ht="90" hidden="1" x14ac:dyDescent="0.25">
      <c r="A29" s="61" t="s">
        <v>119</v>
      </c>
      <c r="B29" s="62" t="s">
        <v>193</v>
      </c>
      <c r="C29" s="62" t="s">
        <v>226</v>
      </c>
      <c r="D29" s="62" t="s">
        <v>342</v>
      </c>
      <c r="E29" s="62" t="s">
        <v>196</v>
      </c>
      <c r="F29" s="62" t="s">
        <v>197</v>
      </c>
      <c r="G29" s="62" t="s">
        <v>198</v>
      </c>
      <c r="H29" s="62" t="s">
        <v>530</v>
      </c>
      <c r="I29" s="62" t="s">
        <v>530</v>
      </c>
      <c r="J29" s="62" t="s">
        <v>530</v>
      </c>
      <c r="K29" s="84" t="s">
        <v>530</v>
      </c>
      <c r="L29" s="84" t="s">
        <v>530</v>
      </c>
      <c r="M29" s="66" t="s">
        <v>530</v>
      </c>
      <c r="N29" s="66" t="s">
        <v>530</v>
      </c>
      <c r="O29" s="66" t="s">
        <v>530</v>
      </c>
      <c r="P29" s="62" t="s">
        <v>196</v>
      </c>
      <c r="Q29" s="62" t="s">
        <v>199</v>
      </c>
      <c r="R29" s="62" t="s">
        <v>214</v>
      </c>
      <c r="S29" s="62" t="s">
        <v>549</v>
      </c>
      <c r="T29" s="62" t="s">
        <v>201</v>
      </c>
      <c r="U29" s="62" t="s">
        <v>530</v>
      </c>
      <c r="V29" s="63" t="s">
        <v>202</v>
      </c>
      <c r="W29" s="63" t="s">
        <v>203</v>
      </c>
      <c r="X29" s="63" t="s">
        <v>204</v>
      </c>
      <c r="Y29" s="63" t="s">
        <v>249</v>
      </c>
      <c r="Z29" s="63" t="s">
        <v>206</v>
      </c>
      <c r="AA29" s="63" t="s">
        <v>207</v>
      </c>
      <c r="AB29" s="63" t="s">
        <v>208</v>
      </c>
    </row>
    <row r="30" spans="1:28" ht="75" x14ac:dyDescent="0.25">
      <c r="A30" s="3" t="s">
        <v>343</v>
      </c>
      <c r="B30" s="62" t="s">
        <v>193</v>
      </c>
      <c r="C30" s="62" t="s">
        <v>280</v>
      </c>
      <c r="D30" s="62" t="s">
        <v>277</v>
      </c>
      <c r="E30" s="62" t="s">
        <v>225</v>
      </c>
      <c r="F30" s="62" t="s">
        <v>327</v>
      </c>
      <c r="G30" s="62" t="s">
        <v>326</v>
      </c>
      <c r="H30" s="62" t="s">
        <v>289</v>
      </c>
      <c r="I30" s="62" t="s">
        <v>290</v>
      </c>
      <c r="J30" s="62" t="s">
        <v>272</v>
      </c>
      <c r="K30" s="62" t="s">
        <v>197</v>
      </c>
      <c r="L30" s="62" t="s">
        <v>198</v>
      </c>
      <c r="M30" s="66" t="s">
        <v>530</v>
      </c>
      <c r="N30" s="66" t="s">
        <v>530</v>
      </c>
      <c r="O30" s="66" t="s">
        <v>530</v>
      </c>
      <c r="P30" s="62" t="s">
        <v>327</v>
      </c>
      <c r="Q30" s="62" t="s">
        <v>199</v>
      </c>
      <c r="R30" s="62" t="s">
        <v>200</v>
      </c>
      <c r="S30" s="62" t="s">
        <v>201</v>
      </c>
      <c r="T30" s="62" t="s">
        <v>530</v>
      </c>
      <c r="U30" s="62" t="s">
        <v>530</v>
      </c>
      <c r="V30" s="63" t="s">
        <v>202</v>
      </c>
      <c r="W30" s="63" t="s">
        <v>203</v>
      </c>
      <c r="X30" s="63" t="s">
        <v>204</v>
      </c>
      <c r="Y30" s="63" t="s">
        <v>249</v>
      </c>
      <c r="Z30" s="63" t="s">
        <v>206</v>
      </c>
      <c r="AA30" s="63" t="s">
        <v>207</v>
      </c>
      <c r="AB30" s="63" t="s">
        <v>208</v>
      </c>
    </row>
    <row r="31" spans="1:28" ht="75" hidden="1" x14ac:dyDescent="0.25">
      <c r="A31" s="61" t="s">
        <v>129</v>
      </c>
      <c r="B31" s="62" t="s">
        <v>193</v>
      </c>
      <c r="C31" s="62" t="s">
        <v>318</v>
      </c>
      <c r="D31" s="62" t="s">
        <v>319</v>
      </c>
      <c r="E31" s="62" t="s">
        <v>320</v>
      </c>
      <c r="F31" s="62" t="s">
        <v>344</v>
      </c>
      <c r="G31" s="62" t="s">
        <v>345</v>
      </c>
      <c r="H31" s="62" t="s">
        <v>346</v>
      </c>
      <c r="I31" s="62" t="s">
        <v>347</v>
      </c>
      <c r="J31" s="62" t="s">
        <v>348</v>
      </c>
      <c r="K31" s="84" t="s">
        <v>530</v>
      </c>
      <c r="L31" s="84" t="s">
        <v>530</v>
      </c>
      <c r="M31" s="66" t="s">
        <v>530</v>
      </c>
      <c r="N31" s="66" t="s">
        <v>530</v>
      </c>
      <c r="O31" s="66" t="s">
        <v>530</v>
      </c>
      <c r="P31" s="62" t="s">
        <v>196</v>
      </c>
      <c r="Q31" s="62" t="s">
        <v>199</v>
      </c>
      <c r="R31" s="62" t="s">
        <v>200</v>
      </c>
      <c r="S31" s="62" t="s">
        <v>201</v>
      </c>
      <c r="T31" s="62" t="s">
        <v>530</v>
      </c>
      <c r="U31" s="62" t="s">
        <v>530</v>
      </c>
      <c r="V31" s="63" t="s">
        <v>202</v>
      </c>
      <c r="W31" s="63" t="s">
        <v>203</v>
      </c>
      <c r="X31" s="63" t="s">
        <v>204</v>
      </c>
      <c r="Y31" s="63" t="s">
        <v>249</v>
      </c>
      <c r="Z31" s="63" t="s">
        <v>206</v>
      </c>
      <c r="AA31" s="63" t="s">
        <v>207</v>
      </c>
      <c r="AB31" s="63" t="s">
        <v>208</v>
      </c>
    </row>
    <row r="32" spans="1:28" ht="75" hidden="1" x14ac:dyDescent="0.25">
      <c r="A32" s="3" t="s">
        <v>349</v>
      </c>
      <c r="B32" s="62" t="s">
        <v>193</v>
      </c>
      <c r="C32" s="62" t="s">
        <v>350</v>
      </c>
      <c r="D32" s="62" t="s">
        <v>351</v>
      </c>
      <c r="E32" s="62" t="s">
        <v>352</v>
      </c>
      <c r="F32" s="62" t="s">
        <v>197</v>
      </c>
      <c r="G32" s="62" t="s">
        <v>198</v>
      </c>
      <c r="H32" s="62" t="s">
        <v>530</v>
      </c>
      <c r="I32" s="62" t="s">
        <v>530</v>
      </c>
      <c r="J32" s="62" t="s">
        <v>530</v>
      </c>
      <c r="K32" s="84" t="s">
        <v>530</v>
      </c>
      <c r="L32" s="84" t="s">
        <v>530</v>
      </c>
      <c r="M32" s="66" t="s">
        <v>530</v>
      </c>
      <c r="N32" s="66" t="s">
        <v>530</v>
      </c>
      <c r="O32" s="66" t="s">
        <v>530</v>
      </c>
      <c r="P32" s="62" t="s">
        <v>196</v>
      </c>
      <c r="Q32" s="62" t="s">
        <v>199</v>
      </c>
      <c r="R32" s="62" t="s">
        <v>200</v>
      </c>
      <c r="S32" s="62" t="s">
        <v>201</v>
      </c>
      <c r="T32" s="62" t="s">
        <v>530</v>
      </c>
      <c r="U32" s="62" t="s">
        <v>530</v>
      </c>
      <c r="V32" s="63" t="s">
        <v>202</v>
      </c>
      <c r="W32" s="63" t="s">
        <v>203</v>
      </c>
      <c r="X32" s="63" t="s">
        <v>204</v>
      </c>
      <c r="Y32" s="63" t="s">
        <v>249</v>
      </c>
      <c r="Z32" s="63" t="s">
        <v>206</v>
      </c>
      <c r="AA32" s="63" t="s">
        <v>207</v>
      </c>
      <c r="AB32" s="63" t="s">
        <v>208</v>
      </c>
    </row>
    <row r="33" spans="1:28" ht="75" hidden="1" x14ac:dyDescent="0.25">
      <c r="A33" s="61" t="s">
        <v>131</v>
      </c>
      <c r="B33" s="62" t="s">
        <v>193</v>
      </c>
      <c r="C33" s="62" t="s">
        <v>196</v>
      </c>
      <c r="D33" s="62" t="s">
        <v>353</v>
      </c>
      <c r="E33" s="62" t="s">
        <v>354</v>
      </c>
      <c r="F33" s="62" t="s">
        <v>355</v>
      </c>
      <c r="G33" s="62" t="s">
        <v>356</v>
      </c>
      <c r="H33" s="62" t="s">
        <v>357</v>
      </c>
      <c r="I33" s="62" t="s">
        <v>271</v>
      </c>
      <c r="J33" s="62" t="s">
        <v>197</v>
      </c>
      <c r="K33" s="84" t="s">
        <v>291</v>
      </c>
      <c r="L33" s="84" t="s">
        <v>530</v>
      </c>
      <c r="M33" s="66" t="s">
        <v>530</v>
      </c>
      <c r="N33" s="66" t="s">
        <v>530</v>
      </c>
      <c r="O33" s="66" t="s">
        <v>530</v>
      </c>
      <c r="P33" s="62" t="s">
        <v>196</v>
      </c>
      <c r="Q33" s="62" t="s">
        <v>199</v>
      </c>
      <c r="R33" s="62" t="s">
        <v>214</v>
      </c>
      <c r="S33" s="62" t="s">
        <v>201</v>
      </c>
      <c r="T33" s="62" t="s">
        <v>530</v>
      </c>
      <c r="U33" s="62" t="s">
        <v>530</v>
      </c>
      <c r="V33" s="63" t="s">
        <v>202</v>
      </c>
      <c r="W33" s="63" t="s">
        <v>203</v>
      </c>
      <c r="X33" s="63" t="s">
        <v>204</v>
      </c>
      <c r="Y33" s="63" t="s">
        <v>249</v>
      </c>
      <c r="Z33" s="63" t="s">
        <v>206</v>
      </c>
      <c r="AA33" s="63" t="s">
        <v>207</v>
      </c>
      <c r="AB33" s="63" t="s">
        <v>208</v>
      </c>
    </row>
    <row r="34" spans="1:28" ht="75" hidden="1" x14ac:dyDescent="0.25">
      <c r="A34" s="61" t="s">
        <v>133</v>
      </c>
      <c r="B34" s="62" t="s">
        <v>193</v>
      </c>
      <c r="C34" s="62" t="s">
        <v>280</v>
      </c>
      <c r="D34" s="62" t="s">
        <v>277</v>
      </c>
      <c r="E34" s="62" t="s">
        <v>225</v>
      </c>
      <c r="F34" s="62" t="s">
        <v>327</v>
      </c>
      <c r="G34" s="62" t="s">
        <v>326</v>
      </c>
      <c r="H34" s="62" t="s">
        <v>289</v>
      </c>
      <c r="I34" s="62" t="s">
        <v>290</v>
      </c>
      <c r="J34" s="62" t="s">
        <v>272</v>
      </c>
      <c r="K34" s="84" t="s">
        <v>291</v>
      </c>
      <c r="L34" s="84" t="s">
        <v>530</v>
      </c>
      <c r="M34" s="66" t="s">
        <v>530</v>
      </c>
      <c r="N34" s="66" t="s">
        <v>530</v>
      </c>
      <c r="O34" s="66" t="s">
        <v>530</v>
      </c>
      <c r="P34" s="62" t="s">
        <v>327</v>
      </c>
      <c r="Q34" s="62" t="s">
        <v>199</v>
      </c>
      <c r="R34" s="62" t="s">
        <v>200</v>
      </c>
      <c r="S34" s="62" t="s">
        <v>201</v>
      </c>
      <c r="T34" s="62" t="s">
        <v>530</v>
      </c>
      <c r="U34" s="62" t="s">
        <v>530</v>
      </c>
      <c r="V34" s="63" t="s">
        <v>202</v>
      </c>
      <c r="W34" s="63" t="s">
        <v>203</v>
      </c>
      <c r="X34" s="63" t="s">
        <v>204</v>
      </c>
      <c r="Y34" s="63" t="s">
        <v>249</v>
      </c>
      <c r="Z34" s="63" t="s">
        <v>206</v>
      </c>
      <c r="AA34" s="63" t="s">
        <v>207</v>
      </c>
      <c r="AB34" s="63" t="s">
        <v>208</v>
      </c>
    </row>
    <row r="35" spans="1:28" ht="75" hidden="1" x14ac:dyDescent="0.25">
      <c r="A35" s="3" t="s">
        <v>358</v>
      </c>
      <c r="B35" s="62" t="s">
        <v>193</v>
      </c>
      <c r="C35" s="62" t="s">
        <v>359</v>
      </c>
      <c r="D35" s="62" t="s">
        <v>360</v>
      </c>
      <c r="E35" s="62" t="s">
        <v>361</v>
      </c>
      <c r="F35" s="62" t="s">
        <v>362</v>
      </c>
      <c r="G35" s="62" t="s">
        <v>197</v>
      </c>
      <c r="H35" s="62" t="s">
        <v>198</v>
      </c>
      <c r="I35" s="62" t="s">
        <v>530</v>
      </c>
      <c r="J35" s="62" t="s">
        <v>530</v>
      </c>
      <c r="K35" s="84" t="s">
        <v>291</v>
      </c>
      <c r="L35" s="84" t="s">
        <v>530</v>
      </c>
      <c r="M35" s="66" t="s">
        <v>530</v>
      </c>
      <c r="N35" s="66" t="s">
        <v>530</v>
      </c>
      <c r="O35" s="66" t="s">
        <v>530</v>
      </c>
      <c r="P35" s="62" t="s">
        <v>530</v>
      </c>
      <c r="Q35" s="62" t="s">
        <v>530</v>
      </c>
      <c r="R35" s="62" t="s">
        <v>530</v>
      </c>
      <c r="S35" s="62" t="s">
        <v>530</v>
      </c>
      <c r="T35" s="62" t="s">
        <v>530</v>
      </c>
      <c r="U35" s="62" t="s">
        <v>530</v>
      </c>
      <c r="V35" s="63" t="s">
        <v>202</v>
      </c>
      <c r="W35" s="63" t="s">
        <v>203</v>
      </c>
      <c r="X35" s="63" t="s">
        <v>204</v>
      </c>
      <c r="Y35" s="63" t="s">
        <v>249</v>
      </c>
      <c r="Z35" s="63" t="s">
        <v>206</v>
      </c>
      <c r="AA35" s="63" t="s">
        <v>207</v>
      </c>
      <c r="AB35" s="63" t="s">
        <v>208</v>
      </c>
    </row>
    <row r="36" spans="1:28" ht="75" hidden="1" x14ac:dyDescent="0.25">
      <c r="A36" s="88" t="s">
        <v>138</v>
      </c>
      <c r="B36" s="62" t="s">
        <v>193</v>
      </c>
      <c r="C36" s="62" t="s">
        <v>275</v>
      </c>
      <c r="D36" s="62" t="s">
        <v>236</v>
      </c>
      <c r="E36" s="62" t="s">
        <v>276</v>
      </c>
      <c r="F36" s="62" t="s">
        <v>225</v>
      </c>
      <c r="G36" s="62" t="s">
        <v>277</v>
      </c>
      <c r="H36" s="62" t="s">
        <v>278</v>
      </c>
      <c r="I36" s="62" t="s">
        <v>279</v>
      </c>
      <c r="J36" s="62" t="s">
        <v>280</v>
      </c>
      <c r="K36" s="84" t="s">
        <v>291</v>
      </c>
      <c r="L36" s="84" t="s">
        <v>530</v>
      </c>
      <c r="M36" s="66" t="s">
        <v>530</v>
      </c>
      <c r="N36" s="66" t="s">
        <v>530</v>
      </c>
      <c r="O36" s="66" t="s">
        <v>530</v>
      </c>
      <c r="P36" s="62" t="s">
        <v>280</v>
      </c>
      <c r="Q36" s="62" t="s">
        <v>199</v>
      </c>
      <c r="R36" s="62" t="s">
        <v>200</v>
      </c>
      <c r="S36" s="62" t="s">
        <v>201</v>
      </c>
      <c r="T36" s="62" t="s">
        <v>530</v>
      </c>
      <c r="U36" s="62" t="s">
        <v>530</v>
      </c>
      <c r="V36" s="63" t="s">
        <v>202</v>
      </c>
      <c r="W36" s="63" t="s">
        <v>203</v>
      </c>
      <c r="X36" s="63" t="s">
        <v>204</v>
      </c>
      <c r="Y36" s="63" t="s">
        <v>249</v>
      </c>
      <c r="Z36" s="63" t="s">
        <v>206</v>
      </c>
      <c r="AA36" s="63" t="s">
        <v>207</v>
      </c>
      <c r="AB36" s="63" t="s">
        <v>208</v>
      </c>
    </row>
    <row r="37" spans="1:28" ht="75" hidden="1" x14ac:dyDescent="0.25">
      <c r="A37" s="88" t="s">
        <v>141</v>
      </c>
      <c r="B37" s="62" t="s">
        <v>193</v>
      </c>
      <c r="C37" s="62" t="s">
        <v>275</v>
      </c>
      <c r="D37" s="62" t="s">
        <v>319</v>
      </c>
      <c r="E37" s="62" t="s">
        <v>363</v>
      </c>
      <c r="F37" s="62" t="s">
        <v>364</v>
      </c>
      <c r="G37" s="62" t="s">
        <v>365</v>
      </c>
      <c r="H37" s="62" t="s">
        <v>366</v>
      </c>
      <c r="I37" s="62" t="s">
        <v>367</v>
      </c>
      <c r="J37" s="62" t="s">
        <v>368</v>
      </c>
      <c r="K37" s="84" t="s">
        <v>291</v>
      </c>
      <c r="L37" s="84" t="s">
        <v>530</v>
      </c>
      <c r="M37" s="66" t="s">
        <v>530</v>
      </c>
      <c r="N37" s="66" t="s">
        <v>530</v>
      </c>
      <c r="O37" s="66" t="s">
        <v>530</v>
      </c>
      <c r="P37" s="62" t="s">
        <v>365</v>
      </c>
      <c r="Q37" s="62" t="s">
        <v>199</v>
      </c>
      <c r="R37" s="62" t="s">
        <v>200</v>
      </c>
      <c r="S37" s="62" t="s">
        <v>201</v>
      </c>
      <c r="T37" s="62" t="s">
        <v>530</v>
      </c>
      <c r="U37" s="62" t="s">
        <v>530</v>
      </c>
      <c r="V37" s="63" t="s">
        <v>202</v>
      </c>
      <c r="W37" s="63" t="s">
        <v>203</v>
      </c>
      <c r="X37" s="63" t="s">
        <v>204</v>
      </c>
      <c r="Y37" s="63" t="s">
        <v>249</v>
      </c>
      <c r="Z37" s="63" t="s">
        <v>206</v>
      </c>
      <c r="AA37" s="63" t="s">
        <v>207</v>
      </c>
      <c r="AB37" s="63" t="s">
        <v>208</v>
      </c>
    </row>
    <row r="38" spans="1:28" ht="105" hidden="1" x14ac:dyDescent="0.25">
      <c r="A38" s="3" t="s">
        <v>369</v>
      </c>
      <c r="B38" s="62" t="s">
        <v>193</v>
      </c>
      <c r="C38" s="62" t="s">
        <v>306</v>
      </c>
      <c r="D38" s="62" t="s">
        <v>307</v>
      </c>
      <c r="E38" s="62" t="s">
        <v>308</v>
      </c>
      <c r="F38" s="62" t="s">
        <v>309</v>
      </c>
      <c r="G38" s="62" t="s">
        <v>310</v>
      </c>
      <c r="H38" s="62" t="s">
        <v>311</v>
      </c>
      <c r="I38" s="62" t="s">
        <v>312</v>
      </c>
      <c r="J38" s="62" t="s">
        <v>313</v>
      </c>
      <c r="K38" s="84" t="s">
        <v>291</v>
      </c>
      <c r="L38" s="84" t="s">
        <v>530</v>
      </c>
      <c r="M38" s="66" t="s">
        <v>530</v>
      </c>
      <c r="N38" s="66" t="s">
        <v>530</v>
      </c>
      <c r="O38" s="66" t="s">
        <v>530</v>
      </c>
      <c r="P38" s="62" t="s">
        <v>196</v>
      </c>
      <c r="Q38" s="62" t="s">
        <v>199</v>
      </c>
      <c r="R38" s="62" t="s">
        <v>200</v>
      </c>
      <c r="S38" s="62" t="s">
        <v>201</v>
      </c>
      <c r="T38" s="62" t="s">
        <v>530</v>
      </c>
      <c r="U38" s="62" t="s">
        <v>530</v>
      </c>
      <c r="V38" s="63" t="s">
        <v>202</v>
      </c>
      <c r="W38" s="63" t="s">
        <v>203</v>
      </c>
      <c r="X38" s="63" t="s">
        <v>204</v>
      </c>
      <c r="Y38" s="63" t="s">
        <v>249</v>
      </c>
      <c r="Z38" s="63" t="s">
        <v>206</v>
      </c>
      <c r="AA38" s="63" t="s">
        <v>207</v>
      </c>
      <c r="AB38" s="63" t="s">
        <v>208</v>
      </c>
    </row>
    <row r="39" spans="1:28" ht="75" hidden="1" x14ac:dyDescent="0.25">
      <c r="A39" s="90" t="s">
        <v>142</v>
      </c>
      <c r="B39" s="62" t="s">
        <v>193</v>
      </c>
      <c r="C39" s="62" t="s">
        <v>226</v>
      </c>
      <c r="D39" s="62" t="s">
        <v>216</v>
      </c>
      <c r="E39" s="62" t="s">
        <v>196</v>
      </c>
      <c r="F39" s="62" t="s">
        <v>227</v>
      </c>
      <c r="G39" s="62" t="s">
        <v>232</v>
      </c>
      <c r="H39" s="62" t="s">
        <v>370</v>
      </c>
      <c r="I39" s="62" t="s">
        <v>233</v>
      </c>
      <c r="J39" s="62" t="s">
        <v>197</v>
      </c>
      <c r="K39" s="84" t="s">
        <v>291</v>
      </c>
      <c r="L39" s="84" t="s">
        <v>530</v>
      </c>
      <c r="M39" s="66" t="s">
        <v>530</v>
      </c>
      <c r="N39" s="66" t="s">
        <v>530</v>
      </c>
      <c r="O39" s="66" t="s">
        <v>530</v>
      </c>
      <c r="P39" s="62" t="s">
        <v>196</v>
      </c>
      <c r="Q39" s="62" t="s">
        <v>199</v>
      </c>
      <c r="R39" s="62" t="s">
        <v>200</v>
      </c>
      <c r="S39" s="62" t="s">
        <v>201</v>
      </c>
      <c r="T39" s="62" t="s">
        <v>530</v>
      </c>
      <c r="U39" s="62" t="s">
        <v>530</v>
      </c>
      <c r="V39" s="63" t="s">
        <v>202</v>
      </c>
      <c r="W39" s="63" t="s">
        <v>203</v>
      </c>
      <c r="X39" s="63" t="s">
        <v>204</v>
      </c>
      <c r="Y39" s="63" t="s">
        <v>249</v>
      </c>
      <c r="Z39" s="63" t="s">
        <v>206</v>
      </c>
      <c r="AA39" s="63" t="s">
        <v>207</v>
      </c>
      <c r="AB39" s="63" t="s">
        <v>208</v>
      </c>
    </row>
    <row r="40" spans="1:28" ht="75" hidden="1" x14ac:dyDescent="0.25">
      <c r="A40" s="61" t="s">
        <v>146</v>
      </c>
      <c r="B40" s="62" t="s">
        <v>193</v>
      </c>
      <c r="C40" s="62" t="s">
        <v>226</v>
      </c>
      <c r="D40" s="62" t="s">
        <v>216</v>
      </c>
      <c r="E40" s="62" t="s">
        <v>196</v>
      </c>
      <c r="F40" s="62" t="s">
        <v>227</v>
      </c>
      <c r="G40" s="62" t="s">
        <v>232</v>
      </c>
      <c r="H40" s="62" t="s">
        <v>370</v>
      </c>
      <c r="I40" s="62" t="s">
        <v>233</v>
      </c>
      <c r="J40" s="62" t="s">
        <v>197</v>
      </c>
      <c r="K40" s="84" t="s">
        <v>291</v>
      </c>
      <c r="L40" s="84" t="s">
        <v>530</v>
      </c>
      <c r="M40" s="66" t="s">
        <v>530</v>
      </c>
      <c r="N40" s="66" t="s">
        <v>530</v>
      </c>
      <c r="O40" s="66" t="s">
        <v>530</v>
      </c>
      <c r="P40" s="62" t="s">
        <v>196</v>
      </c>
      <c r="Q40" s="62" t="s">
        <v>199</v>
      </c>
      <c r="R40" s="62" t="s">
        <v>200</v>
      </c>
      <c r="S40" s="62" t="s">
        <v>201</v>
      </c>
      <c r="T40" s="62" t="s">
        <v>530</v>
      </c>
      <c r="U40" s="62" t="s">
        <v>530</v>
      </c>
      <c r="V40" s="63" t="s">
        <v>202</v>
      </c>
      <c r="W40" s="63" t="s">
        <v>203</v>
      </c>
      <c r="X40" s="63" t="s">
        <v>204</v>
      </c>
      <c r="Y40" s="63" t="s">
        <v>249</v>
      </c>
      <c r="Z40" s="63" t="s">
        <v>206</v>
      </c>
      <c r="AA40" s="63" t="s">
        <v>207</v>
      </c>
      <c r="AB40" s="63" t="s">
        <v>208</v>
      </c>
    </row>
    <row r="41" spans="1:28" ht="75" x14ac:dyDescent="0.25">
      <c r="A41" s="88" t="s">
        <v>147</v>
      </c>
      <c r="B41" s="62" t="s">
        <v>193</v>
      </c>
      <c r="C41" s="62" t="s">
        <v>294</v>
      </c>
      <c r="D41" s="62" t="s">
        <v>371</v>
      </c>
      <c r="E41" s="62" t="s">
        <v>372</v>
      </c>
      <c r="F41" s="62" t="s">
        <v>373</v>
      </c>
      <c r="G41" s="62" t="s">
        <v>197</v>
      </c>
      <c r="H41" s="62" t="s">
        <v>198</v>
      </c>
      <c r="I41" s="62" t="s">
        <v>530</v>
      </c>
      <c r="J41" s="62" t="s">
        <v>530</v>
      </c>
      <c r="K41" s="84" t="s">
        <v>291</v>
      </c>
      <c r="L41" s="84" t="s">
        <v>530</v>
      </c>
      <c r="M41" s="66" t="s">
        <v>530</v>
      </c>
      <c r="N41" s="66" t="s">
        <v>530</v>
      </c>
      <c r="O41" s="66" t="s">
        <v>530</v>
      </c>
      <c r="P41" s="62" t="s">
        <v>280</v>
      </c>
      <c r="Q41" s="62" t="s">
        <v>199</v>
      </c>
      <c r="R41" s="62" t="s">
        <v>200</v>
      </c>
      <c r="S41" s="62" t="s">
        <v>201</v>
      </c>
      <c r="T41" s="62" t="s">
        <v>530</v>
      </c>
      <c r="U41" s="62" t="s">
        <v>530</v>
      </c>
      <c r="V41" s="63" t="s">
        <v>202</v>
      </c>
      <c r="W41" s="63" t="s">
        <v>203</v>
      </c>
      <c r="X41" s="63" t="s">
        <v>204</v>
      </c>
      <c r="Y41" s="63" t="s">
        <v>249</v>
      </c>
      <c r="Z41" s="63" t="s">
        <v>206</v>
      </c>
      <c r="AA41" s="63" t="s">
        <v>207</v>
      </c>
      <c r="AB41" s="63" t="s">
        <v>208</v>
      </c>
    </row>
    <row r="42" spans="1:28" ht="90" hidden="1" x14ac:dyDescent="0.25">
      <c r="A42" s="61" t="s">
        <v>148</v>
      </c>
      <c r="B42" s="62" t="s">
        <v>193</v>
      </c>
      <c r="C42" s="62" t="s">
        <v>243</v>
      </c>
      <c r="D42" s="62" t="s">
        <v>234</v>
      </c>
      <c r="E42" s="62" t="s">
        <v>223</v>
      </c>
      <c r="F42" s="62" t="s">
        <v>196</v>
      </c>
      <c r="G42" s="62" t="s">
        <v>244</v>
      </c>
      <c r="H42" s="62" t="s">
        <v>245</v>
      </c>
      <c r="I42" s="62" t="s">
        <v>246</v>
      </c>
      <c r="J42" s="62" t="s">
        <v>247</v>
      </c>
      <c r="K42" s="84" t="s">
        <v>291</v>
      </c>
      <c r="L42" s="84" t="s">
        <v>530</v>
      </c>
      <c r="M42" s="66" t="s">
        <v>530</v>
      </c>
      <c r="N42" s="66" t="s">
        <v>530</v>
      </c>
      <c r="O42" s="66" t="s">
        <v>530</v>
      </c>
      <c r="P42" s="62" t="s">
        <v>244</v>
      </c>
      <c r="Q42" s="62" t="s">
        <v>248</v>
      </c>
      <c r="R42" s="62" t="s">
        <v>200</v>
      </c>
      <c r="S42" s="62" t="s">
        <v>549</v>
      </c>
      <c r="T42" s="62" t="s">
        <v>223</v>
      </c>
      <c r="U42" s="62" t="s">
        <v>530</v>
      </c>
      <c r="V42" s="63" t="s">
        <v>202</v>
      </c>
      <c r="W42" s="63" t="s">
        <v>203</v>
      </c>
      <c r="X42" s="63" t="s">
        <v>204</v>
      </c>
      <c r="Y42" s="63" t="s">
        <v>249</v>
      </c>
      <c r="Z42" s="63" t="s">
        <v>206</v>
      </c>
      <c r="AA42" s="63" t="s">
        <v>207</v>
      </c>
      <c r="AB42" s="63" t="s">
        <v>208</v>
      </c>
    </row>
    <row r="43" spans="1:28" ht="75" hidden="1" x14ac:dyDescent="0.25">
      <c r="A43" s="88" t="s">
        <v>149</v>
      </c>
      <c r="B43" s="62" t="s">
        <v>193</v>
      </c>
      <c r="C43" s="62" t="s">
        <v>318</v>
      </c>
      <c r="D43" s="62" t="s">
        <v>319</v>
      </c>
      <c r="E43" s="62" t="s">
        <v>320</v>
      </c>
      <c r="F43" s="62" t="s">
        <v>350</v>
      </c>
      <c r="G43" s="62" t="s">
        <v>272</v>
      </c>
      <c r="H43" s="62" t="s">
        <v>352</v>
      </c>
      <c r="I43" s="62" t="s">
        <v>197</v>
      </c>
      <c r="J43" s="62" t="s">
        <v>198</v>
      </c>
      <c r="K43" s="84" t="s">
        <v>291</v>
      </c>
      <c r="L43" s="84" t="s">
        <v>530</v>
      </c>
      <c r="M43" s="66" t="s">
        <v>530</v>
      </c>
      <c r="N43" s="66" t="s">
        <v>530</v>
      </c>
      <c r="O43" s="66" t="s">
        <v>530</v>
      </c>
      <c r="P43" s="62" t="s">
        <v>196</v>
      </c>
      <c r="Q43" s="62" t="s">
        <v>199</v>
      </c>
      <c r="R43" s="62" t="s">
        <v>200</v>
      </c>
      <c r="S43" s="62" t="s">
        <v>201</v>
      </c>
      <c r="T43" s="62" t="s">
        <v>530</v>
      </c>
      <c r="U43" s="62" t="s">
        <v>530</v>
      </c>
      <c r="V43" s="63" t="s">
        <v>202</v>
      </c>
      <c r="W43" s="63" t="s">
        <v>203</v>
      </c>
      <c r="X43" s="63" t="s">
        <v>204</v>
      </c>
      <c r="Y43" s="63" t="s">
        <v>249</v>
      </c>
      <c r="Z43" s="63" t="s">
        <v>206</v>
      </c>
      <c r="AA43" s="63" t="s">
        <v>207</v>
      </c>
      <c r="AB43" s="63" t="s">
        <v>208</v>
      </c>
    </row>
    <row r="44" spans="1:28" ht="75" hidden="1" x14ac:dyDescent="0.25">
      <c r="A44" s="61" t="s">
        <v>150</v>
      </c>
      <c r="B44" s="62" t="s">
        <v>193</v>
      </c>
      <c r="C44" s="62" t="s">
        <v>374</v>
      </c>
      <c r="D44" s="62" t="s">
        <v>375</v>
      </c>
      <c r="E44" s="62" t="s">
        <v>376</v>
      </c>
      <c r="F44" s="62" t="s">
        <v>377</v>
      </c>
      <c r="G44" s="62" t="s">
        <v>378</v>
      </c>
      <c r="H44" s="62" t="s">
        <v>530</v>
      </c>
      <c r="I44" s="62" t="s">
        <v>530</v>
      </c>
      <c r="J44" s="62" t="s">
        <v>530</v>
      </c>
      <c r="K44" s="84" t="s">
        <v>291</v>
      </c>
      <c r="L44" s="84" t="s">
        <v>530</v>
      </c>
      <c r="M44" s="66" t="s">
        <v>530</v>
      </c>
      <c r="N44" s="66" t="s">
        <v>530</v>
      </c>
      <c r="O44" s="66" t="s">
        <v>530</v>
      </c>
      <c r="P44" s="62" t="s">
        <v>199</v>
      </c>
      <c r="Q44" s="62" t="s">
        <v>201</v>
      </c>
      <c r="R44" s="62" t="s">
        <v>530</v>
      </c>
      <c r="S44" s="62" t="s">
        <v>530</v>
      </c>
      <c r="T44" s="62" t="s">
        <v>530</v>
      </c>
      <c r="U44" s="62" t="s">
        <v>530</v>
      </c>
      <c r="V44" s="62" t="s">
        <v>530</v>
      </c>
      <c r="W44" s="62" t="s">
        <v>530</v>
      </c>
      <c r="X44" s="63" t="s">
        <v>204</v>
      </c>
      <c r="Y44" s="63" t="s">
        <v>249</v>
      </c>
      <c r="Z44" s="63" t="s">
        <v>206</v>
      </c>
      <c r="AA44" s="63" t="s">
        <v>207</v>
      </c>
      <c r="AB44" s="63" t="s">
        <v>208</v>
      </c>
    </row>
    <row r="45" spans="1:28" ht="75" hidden="1" x14ac:dyDescent="0.25">
      <c r="A45" s="3" t="s">
        <v>379</v>
      </c>
      <c r="B45" s="62" t="s">
        <v>193</v>
      </c>
      <c r="C45" s="62" t="s">
        <v>351</v>
      </c>
      <c r="D45" s="62" t="s">
        <v>380</v>
      </c>
      <c r="E45" s="62" t="s">
        <v>381</v>
      </c>
      <c r="F45" s="62" t="s">
        <v>288</v>
      </c>
      <c r="G45" s="62" t="s">
        <v>197</v>
      </c>
      <c r="H45" s="62" t="s">
        <v>198</v>
      </c>
      <c r="I45" s="62" t="s">
        <v>530</v>
      </c>
      <c r="J45" s="62" t="s">
        <v>530</v>
      </c>
      <c r="K45" s="84" t="s">
        <v>291</v>
      </c>
      <c r="L45" s="84" t="s">
        <v>530</v>
      </c>
      <c r="M45" s="66" t="s">
        <v>530</v>
      </c>
      <c r="N45" s="66" t="s">
        <v>530</v>
      </c>
      <c r="O45" s="66" t="s">
        <v>530</v>
      </c>
      <c r="P45" s="62" t="s">
        <v>199</v>
      </c>
      <c r="Q45" s="62" t="s">
        <v>201</v>
      </c>
      <c r="R45" s="62" t="s">
        <v>530</v>
      </c>
      <c r="S45" s="62" t="s">
        <v>530</v>
      </c>
      <c r="T45" s="62" t="s">
        <v>530</v>
      </c>
      <c r="U45" s="62" t="s">
        <v>530</v>
      </c>
      <c r="V45" s="62" t="s">
        <v>530</v>
      </c>
      <c r="W45" s="62" t="s">
        <v>530</v>
      </c>
      <c r="X45" s="63" t="s">
        <v>204</v>
      </c>
      <c r="Y45" s="63" t="s">
        <v>249</v>
      </c>
      <c r="Z45" s="63" t="s">
        <v>206</v>
      </c>
      <c r="AA45" s="63" t="s">
        <v>207</v>
      </c>
      <c r="AB45" s="63" t="s">
        <v>208</v>
      </c>
    </row>
    <row r="46" spans="1:28" ht="75" hidden="1" x14ac:dyDescent="0.25">
      <c r="A46" s="3" t="s">
        <v>382</v>
      </c>
      <c r="B46" s="62" t="s">
        <v>193</v>
      </c>
      <c r="C46" s="62" t="s">
        <v>288</v>
      </c>
      <c r="D46" s="62" t="s">
        <v>383</v>
      </c>
      <c r="E46" s="62" t="s">
        <v>384</v>
      </c>
      <c r="F46" s="62" t="s">
        <v>197</v>
      </c>
      <c r="G46" s="62" t="s">
        <v>291</v>
      </c>
      <c r="H46" s="62" t="s">
        <v>530</v>
      </c>
      <c r="I46" s="62" t="s">
        <v>530</v>
      </c>
      <c r="J46" s="62" t="s">
        <v>530</v>
      </c>
      <c r="K46" s="62" t="s">
        <v>530</v>
      </c>
      <c r="L46" s="84" t="s">
        <v>530</v>
      </c>
      <c r="M46" s="66" t="s">
        <v>530</v>
      </c>
      <c r="N46" s="66" t="s">
        <v>530</v>
      </c>
      <c r="O46" s="66" t="s">
        <v>530</v>
      </c>
      <c r="P46" s="62" t="s">
        <v>199</v>
      </c>
      <c r="Q46" s="62" t="s">
        <v>201</v>
      </c>
      <c r="R46" s="62" t="s">
        <v>530</v>
      </c>
      <c r="S46" s="62" t="s">
        <v>530</v>
      </c>
      <c r="T46" s="62" t="s">
        <v>530</v>
      </c>
      <c r="U46" s="62" t="s">
        <v>530</v>
      </c>
      <c r="V46" s="62" t="s">
        <v>530</v>
      </c>
      <c r="W46" s="62" t="s">
        <v>530</v>
      </c>
      <c r="X46" s="63" t="s">
        <v>204</v>
      </c>
      <c r="Y46" s="63" t="s">
        <v>249</v>
      </c>
      <c r="Z46" s="63" t="s">
        <v>206</v>
      </c>
      <c r="AA46" s="63" t="s">
        <v>207</v>
      </c>
      <c r="AB46" s="63" t="s">
        <v>208</v>
      </c>
    </row>
    <row r="47" spans="1:28" ht="75" hidden="1" x14ac:dyDescent="0.25">
      <c r="A47" s="61" t="s">
        <v>154</v>
      </c>
      <c r="B47" s="62" t="s">
        <v>193</v>
      </c>
      <c r="C47" s="62" t="s">
        <v>318</v>
      </c>
      <c r="D47" s="62" t="s">
        <v>319</v>
      </c>
      <c r="E47" s="62" t="s">
        <v>320</v>
      </c>
      <c r="F47" s="62" t="s">
        <v>344</v>
      </c>
      <c r="G47" s="62" t="s">
        <v>345</v>
      </c>
      <c r="H47" s="62" t="s">
        <v>346</v>
      </c>
      <c r="I47" s="62" t="s">
        <v>347</v>
      </c>
      <c r="J47" s="62" t="s">
        <v>348</v>
      </c>
      <c r="K47" s="84" t="s">
        <v>291</v>
      </c>
      <c r="L47" s="84" t="s">
        <v>530</v>
      </c>
      <c r="M47" s="66" t="s">
        <v>530</v>
      </c>
      <c r="N47" s="66" t="s">
        <v>530</v>
      </c>
      <c r="O47" s="66" t="s">
        <v>530</v>
      </c>
      <c r="P47" s="62" t="s">
        <v>196</v>
      </c>
      <c r="Q47" s="62" t="s">
        <v>199</v>
      </c>
      <c r="R47" s="62" t="s">
        <v>200</v>
      </c>
      <c r="S47" s="62" t="s">
        <v>201</v>
      </c>
      <c r="T47" s="62" t="s">
        <v>530</v>
      </c>
      <c r="U47" s="62" t="s">
        <v>530</v>
      </c>
      <c r="V47" s="63" t="s">
        <v>202</v>
      </c>
      <c r="W47" s="63" t="s">
        <v>203</v>
      </c>
      <c r="X47" s="63" t="s">
        <v>204</v>
      </c>
      <c r="Y47" s="63" t="s">
        <v>249</v>
      </c>
      <c r="Z47" s="63" t="s">
        <v>206</v>
      </c>
      <c r="AA47" s="63" t="s">
        <v>207</v>
      </c>
      <c r="AB47" s="63" t="s">
        <v>208</v>
      </c>
    </row>
    <row r="48" spans="1:28" ht="75" hidden="1" x14ac:dyDescent="0.25">
      <c r="A48" s="3" t="s">
        <v>385</v>
      </c>
      <c r="B48" s="62" t="s">
        <v>193</v>
      </c>
      <c r="C48" s="62" t="s">
        <v>386</v>
      </c>
      <c r="D48" s="62" t="s">
        <v>216</v>
      </c>
      <c r="E48" s="62" t="s">
        <v>196</v>
      </c>
      <c r="F48" s="62" t="s">
        <v>227</v>
      </c>
      <c r="G48" s="62" t="s">
        <v>326</v>
      </c>
      <c r="H48" s="62" t="s">
        <v>273</v>
      </c>
      <c r="I48" s="62" t="s">
        <v>387</v>
      </c>
      <c r="J48" s="62" t="s">
        <v>233</v>
      </c>
      <c r="K48" s="84" t="s">
        <v>291</v>
      </c>
      <c r="L48" s="84" t="s">
        <v>530</v>
      </c>
      <c r="M48" s="66" t="s">
        <v>530</v>
      </c>
      <c r="N48" s="66" t="s">
        <v>530</v>
      </c>
      <c r="O48" s="66" t="s">
        <v>530</v>
      </c>
      <c r="P48" s="62" t="s">
        <v>199</v>
      </c>
      <c r="Q48" s="62" t="s">
        <v>200</v>
      </c>
      <c r="R48" s="62" t="s">
        <v>201</v>
      </c>
      <c r="S48" s="62" t="s">
        <v>530</v>
      </c>
      <c r="T48" s="62" t="s">
        <v>530</v>
      </c>
      <c r="U48" s="62" t="s">
        <v>530</v>
      </c>
      <c r="V48" s="63" t="s">
        <v>202</v>
      </c>
      <c r="W48" s="63" t="s">
        <v>203</v>
      </c>
      <c r="X48" s="63" t="s">
        <v>204</v>
      </c>
      <c r="Y48" s="63" t="s">
        <v>249</v>
      </c>
      <c r="Z48" s="63" t="s">
        <v>206</v>
      </c>
      <c r="AA48" s="63" t="s">
        <v>207</v>
      </c>
      <c r="AB48" s="63" t="s">
        <v>208</v>
      </c>
    </row>
    <row r="49" spans="1:28" ht="75" hidden="1" x14ac:dyDescent="0.25">
      <c r="A49" s="88" t="s">
        <v>156</v>
      </c>
      <c r="B49" s="62" t="s">
        <v>193</v>
      </c>
      <c r="C49" s="62" t="s">
        <v>196</v>
      </c>
      <c r="D49" s="62" t="s">
        <v>195</v>
      </c>
      <c r="E49" s="62" t="s">
        <v>388</v>
      </c>
      <c r="F49" s="62" t="s">
        <v>389</v>
      </c>
      <c r="G49" s="62" t="s">
        <v>384</v>
      </c>
      <c r="H49" s="62" t="s">
        <v>197</v>
      </c>
      <c r="I49" s="62" t="s">
        <v>291</v>
      </c>
      <c r="J49" s="62" t="s">
        <v>530</v>
      </c>
      <c r="K49" s="84" t="s">
        <v>291</v>
      </c>
      <c r="L49" s="84" t="s">
        <v>530</v>
      </c>
      <c r="M49" s="66" t="s">
        <v>530</v>
      </c>
      <c r="N49" s="66" t="s">
        <v>530</v>
      </c>
      <c r="O49" s="66" t="s">
        <v>530</v>
      </c>
      <c r="P49" s="62" t="s">
        <v>530</v>
      </c>
      <c r="Q49" s="62" t="s">
        <v>530</v>
      </c>
      <c r="R49" s="62" t="s">
        <v>530</v>
      </c>
      <c r="S49" s="62" t="s">
        <v>530</v>
      </c>
      <c r="T49" s="62" t="s">
        <v>530</v>
      </c>
      <c r="U49" s="62" t="s">
        <v>530</v>
      </c>
      <c r="V49" s="63" t="s">
        <v>202</v>
      </c>
      <c r="W49" s="63" t="s">
        <v>203</v>
      </c>
      <c r="X49" s="63" t="s">
        <v>204</v>
      </c>
      <c r="Y49" s="63" t="s">
        <v>249</v>
      </c>
      <c r="Z49" s="63" t="s">
        <v>206</v>
      </c>
      <c r="AA49" s="63" t="s">
        <v>207</v>
      </c>
      <c r="AB49" s="63" t="s">
        <v>208</v>
      </c>
    </row>
    <row r="50" spans="1:28" ht="75" hidden="1" x14ac:dyDescent="0.25">
      <c r="A50" s="3" t="s">
        <v>390</v>
      </c>
      <c r="B50" s="62" t="s">
        <v>193</v>
      </c>
      <c r="C50" s="62" t="s">
        <v>318</v>
      </c>
      <c r="D50" s="62" t="s">
        <v>319</v>
      </c>
      <c r="E50" s="62" t="s">
        <v>320</v>
      </c>
      <c r="F50" s="62" t="s">
        <v>344</v>
      </c>
      <c r="G50" s="62" t="s">
        <v>391</v>
      </c>
      <c r="H50" s="62" t="s">
        <v>345</v>
      </c>
      <c r="I50" s="62" t="s">
        <v>197</v>
      </c>
      <c r="J50" s="62" t="s">
        <v>198</v>
      </c>
      <c r="K50" s="84" t="s">
        <v>291</v>
      </c>
      <c r="L50" s="84" t="s">
        <v>530</v>
      </c>
      <c r="M50" s="66" t="s">
        <v>530</v>
      </c>
      <c r="N50" s="66" t="s">
        <v>530</v>
      </c>
      <c r="O50" s="66" t="s">
        <v>530</v>
      </c>
      <c r="P50" s="62" t="s">
        <v>196</v>
      </c>
      <c r="Q50" s="62" t="s">
        <v>199</v>
      </c>
      <c r="R50" s="62" t="s">
        <v>200</v>
      </c>
      <c r="S50" s="62" t="s">
        <v>201</v>
      </c>
      <c r="T50" s="62" t="s">
        <v>530</v>
      </c>
      <c r="U50" s="62" t="s">
        <v>530</v>
      </c>
      <c r="V50" s="63" t="s">
        <v>202</v>
      </c>
      <c r="W50" s="63" t="s">
        <v>203</v>
      </c>
      <c r="X50" s="63" t="s">
        <v>204</v>
      </c>
      <c r="Y50" s="63" t="s">
        <v>249</v>
      </c>
      <c r="Z50" s="63" t="s">
        <v>206</v>
      </c>
      <c r="AA50" s="63" t="s">
        <v>207</v>
      </c>
      <c r="AB50" s="63" t="s">
        <v>208</v>
      </c>
    </row>
    <row r="51" spans="1:28" ht="90" hidden="1" x14ac:dyDescent="0.25">
      <c r="A51" s="88" t="s">
        <v>145</v>
      </c>
      <c r="B51" s="62" t="s">
        <v>193</v>
      </c>
      <c r="C51" s="62" t="s">
        <v>392</v>
      </c>
      <c r="D51" s="62" t="s">
        <v>251</v>
      </c>
      <c r="E51" s="62" t="s">
        <v>252</v>
      </c>
      <c r="F51" s="62" t="s">
        <v>393</v>
      </c>
      <c r="G51" s="62" t="s">
        <v>394</v>
      </c>
      <c r="H51" s="62" t="s">
        <v>395</v>
      </c>
      <c r="I51" s="62" t="s">
        <v>197</v>
      </c>
      <c r="J51" s="62" t="s">
        <v>198</v>
      </c>
      <c r="K51" s="84" t="s">
        <v>291</v>
      </c>
      <c r="L51" s="84" t="s">
        <v>530</v>
      </c>
      <c r="M51" s="66" t="s">
        <v>530</v>
      </c>
      <c r="N51" s="66" t="s">
        <v>530</v>
      </c>
      <c r="O51" s="66" t="s">
        <v>530</v>
      </c>
      <c r="P51" s="62" t="s">
        <v>196</v>
      </c>
      <c r="Q51" s="62" t="s">
        <v>199</v>
      </c>
      <c r="R51" s="62" t="s">
        <v>200</v>
      </c>
      <c r="S51" s="62" t="s">
        <v>201</v>
      </c>
      <c r="T51" s="62" t="s">
        <v>530</v>
      </c>
      <c r="U51" s="62" t="s">
        <v>530</v>
      </c>
      <c r="V51" s="63" t="s">
        <v>202</v>
      </c>
      <c r="W51" s="63" t="s">
        <v>203</v>
      </c>
      <c r="X51" s="63" t="s">
        <v>204</v>
      </c>
      <c r="Y51" s="63" t="s">
        <v>249</v>
      </c>
      <c r="Z51" s="63" t="s">
        <v>206</v>
      </c>
      <c r="AA51" s="63" t="s">
        <v>207</v>
      </c>
      <c r="AB51" s="63" t="s">
        <v>208</v>
      </c>
    </row>
    <row r="52" spans="1:28" ht="75" hidden="1" x14ac:dyDescent="0.25">
      <c r="A52" s="61" t="s">
        <v>161</v>
      </c>
      <c r="B52" s="62" t="s">
        <v>193</v>
      </c>
      <c r="C52" s="62" t="s">
        <v>196</v>
      </c>
      <c r="D52" s="62" t="s">
        <v>353</v>
      </c>
      <c r="E52" s="62" t="s">
        <v>354</v>
      </c>
      <c r="F52" s="62" t="s">
        <v>355</v>
      </c>
      <c r="G52" s="62" t="s">
        <v>356</v>
      </c>
      <c r="H52" s="62" t="s">
        <v>357</v>
      </c>
      <c r="I52" s="62" t="s">
        <v>271</v>
      </c>
      <c r="J52" s="62" t="s">
        <v>197</v>
      </c>
      <c r="K52" s="84" t="s">
        <v>291</v>
      </c>
      <c r="L52" s="84" t="s">
        <v>530</v>
      </c>
      <c r="M52" s="66" t="s">
        <v>530</v>
      </c>
      <c r="N52" s="66" t="s">
        <v>530</v>
      </c>
      <c r="O52" s="66" t="s">
        <v>530</v>
      </c>
      <c r="P52" s="62" t="s">
        <v>196</v>
      </c>
      <c r="Q52" s="62" t="s">
        <v>199</v>
      </c>
      <c r="R52" s="62" t="s">
        <v>200</v>
      </c>
      <c r="S52" s="62" t="s">
        <v>201</v>
      </c>
      <c r="T52" s="62" t="s">
        <v>530</v>
      </c>
      <c r="U52" s="62" t="s">
        <v>530</v>
      </c>
      <c r="V52" s="63" t="s">
        <v>202</v>
      </c>
      <c r="W52" s="63" t="s">
        <v>203</v>
      </c>
      <c r="X52" s="63" t="s">
        <v>204</v>
      </c>
      <c r="Y52" s="63" t="s">
        <v>249</v>
      </c>
      <c r="Z52" s="63" t="s">
        <v>206</v>
      </c>
      <c r="AA52" s="63" t="s">
        <v>207</v>
      </c>
      <c r="AB52" s="63" t="s">
        <v>208</v>
      </c>
    </row>
    <row r="53" spans="1:28" ht="75" hidden="1" x14ac:dyDescent="0.25">
      <c r="A53" s="61" t="s">
        <v>168</v>
      </c>
      <c r="B53" s="62" t="s">
        <v>193</v>
      </c>
      <c r="C53" s="62" t="s">
        <v>280</v>
      </c>
      <c r="D53" s="62" t="s">
        <v>396</v>
      </c>
      <c r="E53" s="62" t="s">
        <v>384</v>
      </c>
      <c r="F53" s="62" t="s">
        <v>397</v>
      </c>
      <c r="G53" s="62" t="s">
        <v>227</v>
      </c>
      <c r="H53" s="62" t="s">
        <v>398</v>
      </c>
      <c r="I53" s="62" t="s">
        <v>197</v>
      </c>
      <c r="J53" s="62" t="s">
        <v>198</v>
      </c>
      <c r="K53" s="84" t="s">
        <v>530</v>
      </c>
      <c r="L53" s="84" t="s">
        <v>530</v>
      </c>
      <c r="M53" s="66" t="s">
        <v>530</v>
      </c>
      <c r="N53" s="66" t="s">
        <v>530</v>
      </c>
      <c r="O53" s="66" t="s">
        <v>530</v>
      </c>
      <c r="P53" s="62" t="s">
        <v>280</v>
      </c>
      <c r="Q53" s="62" t="s">
        <v>199</v>
      </c>
      <c r="R53" s="62" t="s">
        <v>200</v>
      </c>
      <c r="S53" s="62" t="s">
        <v>201</v>
      </c>
      <c r="T53" s="62" t="s">
        <v>530</v>
      </c>
      <c r="U53" s="62" t="s">
        <v>530</v>
      </c>
      <c r="V53" s="63" t="s">
        <v>202</v>
      </c>
      <c r="W53" s="63" t="s">
        <v>203</v>
      </c>
      <c r="X53" s="63" t="s">
        <v>204</v>
      </c>
      <c r="Y53" s="63" t="s">
        <v>249</v>
      </c>
      <c r="Z53" s="63" t="s">
        <v>206</v>
      </c>
      <c r="AA53" s="63" t="s">
        <v>207</v>
      </c>
      <c r="AB53" s="63" t="s">
        <v>208</v>
      </c>
    </row>
    <row r="54" spans="1:28" ht="75" hidden="1" x14ac:dyDescent="0.25">
      <c r="A54" s="61" t="s">
        <v>169</v>
      </c>
      <c r="B54" s="62" t="s">
        <v>193</v>
      </c>
      <c r="C54" s="62" t="s">
        <v>399</v>
      </c>
      <c r="D54" s="62" t="s">
        <v>227</v>
      </c>
      <c r="E54" s="62" t="s">
        <v>280</v>
      </c>
      <c r="F54" s="62" t="s">
        <v>400</v>
      </c>
      <c r="G54" s="62" t="s">
        <v>401</v>
      </c>
      <c r="H54" s="62" t="s">
        <v>402</v>
      </c>
      <c r="I54" s="62" t="s">
        <v>403</v>
      </c>
      <c r="J54" s="62" t="s">
        <v>197</v>
      </c>
      <c r="K54" s="84" t="s">
        <v>530</v>
      </c>
      <c r="L54" s="84" t="s">
        <v>530</v>
      </c>
      <c r="M54" s="66" t="s">
        <v>530</v>
      </c>
      <c r="N54" s="66" t="s">
        <v>530</v>
      </c>
      <c r="O54" s="66" t="s">
        <v>530</v>
      </c>
      <c r="P54" s="62" t="s">
        <v>280</v>
      </c>
      <c r="Q54" s="62" t="s">
        <v>404</v>
      </c>
      <c r="R54" s="62" t="s">
        <v>405</v>
      </c>
      <c r="S54" s="62" t="s">
        <v>201</v>
      </c>
      <c r="T54" s="62" t="s">
        <v>530</v>
      </c>
      <c r="U54" s="62" t="s">
        <v>530</v>
      </c>
      <c r="V54" s="63" t="s">
        <v>202</v>
      </c>
      <c r="W54" s="63" t="s">
        <v>203</v>
      </c>
      <c r="X54" s="63" t="s">
        <v>204</v>
      </c>
      <c r="Y54" s="63" t="s">
        <v>249</v>
      </c>
      <c r="Z54" s="63" t="s">
        <v>206</v>
      </c>
      <c r="AA54" s="63" t="s">
        <v>207</v>
      </c>
      <c r="AB54" s="63" t="s">
        <v>208</v>
      </c>
    </row>
    <row r="55" spans="1:28" ht="60" hidden="1" x14ac:dyDescent="0.25">
      <c r="A55" s="88" t="s">
        <v>170</v>
      </c>
      <c r="B55" s="62" t="s">
        <v>193</v>
      </c>
      <c r="C55" s="62" t="s">
        <v>406</v>
      </c>
      <c r="D55" s="62" t="s">
        <v>407</v>
      </c>
      <c r="E55" s="62" t="s">
        <v>408</v>
      </c>
      <c r="F55" s="62" t="s">
        <v>409</v>
      </c>
      <c r="G55" s="62" t="s">
        <v>410</v>
      </c>
      <c r="H55" s="62" t="s">
        <v>411</v>
      </c>
      <c r="I55" s="62" t="s">
        <v>412</v>
      </c>
      <c r="J55" s="62" t="s">
        <v>237</v>
      </c>
      <c r="K55" s="84" t="s">
        <v>530</v>
      </c>
      <c r="L55" s="84" t="s">
        <v>530</v>
      </c>
      <c r="M55" s="66" t="s">
        <v>530</v>
      </c>
      <c r="N55" s="66" t="s">
        <v>530</v>
      </c>
      <c r="O55" s="66" t="s">
        <v>530</v>
      </c>
      <c r="P55" s="62" t="s">
        <v>303</v>
      </c>
      <c r="Q55" s="62" t="s">
        <v>409</v>
      </c>
      <c r="R55" s="62" t="s">
        <v>413</v>
      </c>
      <c r="S55" s="62" t="s">
        <v>414</v>
      </c>
      <c r="T55" s="62" t="s">
        <v>530</v>
      </c>
      <c r="U55" s="62" t="s">
        <v>530</v>
      </c>
      <c r="V55" s="63" t="s">
        <v>202</v>
      </c>
      <c r="W55" s="63" t="s">
        <v>203</v>
      </c>
      <c r="X55" s="63" t="s">
        <v>204</v>
      </c>
      <c r="Y55" s="63" t="s">
        <v>249</v>
      </c>
      <c r="Z55" s="63" t="s">
        <v>206</v>
      </c>
      <c r="AA55" s="63" t="s">
        <v>207</v>
      </c>
      <c r="AB55" s="63" t="s">
        <v>208</v>
      </c>
    </row>
    <row r="56" spans="1:28" ht="75" hidden="1" x14ac:dyDescent="0.25">
      <c r="A56" s="3" t="s">
        <v>415</v>
      </c>
      <c r="B56" s="62" t="s">
        <v>193</v>
      </c>
      <c r="C56" s="62" t="s">
        <v>196</v>
      </c>
      <c r="D56" s="62" t="s">
        <v>195</v>
      </c>
      <c r="E56" s="62" t="s">
        <v>416</v>
      </c>
      <c r="F56" s="62" t="s">
        <v>393</v>
      </c>
      <c r="G56" s="62" t="s">
        <v>384</v>
      </c>
      <c r="H56" s="62" t="s">
        <v>197</v>
      </c>
      <c r="I56" s="62" t="s">
        <v>291</v>
      </c>
      <c r="J56" s="62" t="s">
        <v>530</v>
      </c>
      <c r="K56" s="84" t="s">
        <v>530</v>
      </c>
      <c r="L56" s="84" t="s">
        <v>530</v>
      </c>
      <c r="M56" s="66" t="s">
        <v>530</v>
      </c>
      <c r="N56" s="66" t="s">
        <v>530</v>
      </c>
      <c r="O56" s="66" t="s">
        <v>530</v>
      </c>
      <c r="P56" s="62" t="s">
        <v>196</v>
      </c>
      <c r="Q56" s="62" t="s">
        <v>199</v>
      </c>
      <c r="R56" s="62" t="s">
        <v>200</v>
      </c>
      <c r="S56" s="62" t="s">
        <v>201</v>
      </c>
      <c r="T56" s="62" t="s">
        <v>530</v>
      </c>
      <c r="U56" s="62" t="s">
        <v>530</v>
      </c>
      <c r="V56" s="63" t="s">
        <v>202</v>
      </c>
      <c r="W56" s="63" t="s">
        <v>203</v>
      </c>
      <c r="X56" s="63" t="s">
        <v>204</v>
      </c>
      <c r="Y56" s="63" t="s">
        <v>249</v>
      </c>
      <c r="Z56" s="63" t="s">
        <v>206</v>
      </c>
      <c r="AA56" s="63" t="s">
        <v>207</v>
      </c>
      <c r="AB56" s="63" t="s">
        <v>208</v>
      </c>
    </row>
    <row r="57" spans="1:28" ht="90" hidden="1" x14ac:dyDescent="0.25">
      <c r="A57" s="3" t="s">
        <v>417</v>
      </c>
      <c r="B57" s="62" t="s">
        <v>193</v>
      </c>
      <c r="C57" s="62" t="s">
        <v>226</v>
      </c>
      <c r="D57" s="62" t="s">
        <v>227</v>
      </c>
      <c r="E57" s="62" t="s">
        <v>228</v>
      </c>
      <c r="F57" s="62" t="s">
        <v>229</v>
      </c>
      <c r="G57" s="62" t="s">
        <v>230</v>
      </c>
      <c r="H57" s="62" t="s">
        <v>231</v>
      </c>
      <c r="I57" s="62" t="s">
        <v>232</v>
      </c>
      <c r="J57" s="62" t="s">
        <v>233</v>
      </c>
      <c r="K57" s="84" t="s">
        <v>530</v>
      </c>
      <c r="L57" s="84" t="s">
        <v>530</v>
      </c>
      <c r="M57" s="66" t="s">
        <v>530</v>
      </c>
      <c r="N57" s="66" t="s">
        <v>530</v>
      </c>
      <c r="O57" s="66" t="s">
        <v>530</v>
      </c>
      <c r="P57" s="62" t="s">
        <v>196</v>
      </c>
      <c r="Q57" s="62" t="s">
        <v>199</v>
      </c>
      <c r="R57" s="62" t="s">
        <v>200</v>
      </c>
      <c r="S57" s="62" t="s">
        <v>549</v>
      </c>
      <c r="T57" s="62" t="s">
        <v>530</v>
      </c>
      <c r="U57" s="62" t="s">
        <v>530</v>
      </c>
      <c r="V57" s="63" t="s">
        <v>202</v>
      </c>
      <c r="W57" s="63" t="s">
        <v>203</v>
      </c>
      <c r="X57" s="63" t="s">
        <v>204</v>
      </c>
      <c r="Y57" s="63" t="s">
        <v>249</v>
      </c>
      <c r="Z57" s="63" t="s">
        <v>206</v>
      </c>
      <c r="AA57" s="63" t="s">
        <v>207</v>
      </c>
      <c r="AB57" s="63" t="s">
        <v>208</v>
      </c>
    </row>
    <row r="58" spans="1:28" ht="75" hidden="1" x14ac:dyDescent="0.25">
      <c r="A58" s="88" t="s">
        <v>174</v>
      </c>
      <c r="B58" s="62" t="s">
        <v>193</v>
      </c>
      <c r="C58" s="62" t="s">
        <v>280</v>
      </c>
      <c r="D58" s="62" t="s">
        <v>396</v>
      </c>
      <c r="E58" s="62" t="s">
        <v>384</v>
      </c>
      <c r="F58" s="62" t="s">
        <v>397</v>
      </c>
      <c r="G58" s="62" t="s">
        <v>418</v>
      </c>
      <c r="H58" s="62" t="s">
        <v>419</v>
      </c>
      <c r="I58" s="62" t="s">
        <v>197</v>
      </c>
      <c r="J58" s="62" t="s">
        <v>198</v>
      </c>
      <c r="K58" s="84" t="s">
        <v>530</v>
      </c>
      <c r="L58" s="84" t="s">
        <v>530</v>
      </c>
      <c r="M58" s="66" t="s">
        <v>530</v>
      </c>
      <c r="N58" s="66" t="s">
        <v>530</v>
      </c>
      <c r="O58" s="66" t="s">
        <v>530</v>
      </c>
      <c r="P58" s="62" t="s">
        <v>280</v>
      </c>
      <c r="Q58" s="62" t="s">
        <v>199</v>
      </c>
      <c r="R58" s="62" t="s">
        <v>200</v>
      </c>
      <c r="S58" s="62" t="s">
        <v>201</v>
      </c>
      <c r="T58" s="62" t="s">
        <v>530</v>
      </c>
      <c r="U58" s="62" t="s">
        <v>530</v>
      </c>
      <c r="V58" s="63" t="s">
        <v>202</v>
      </c>
      <c r="W58" s="63" t="s">
        <v>203</v>
      </c>
      <c r="X58" s="63" t="s">
        <v>204</v>
      </c>
      <c r="Y58" s="63" t="s">
        <v>249</v>
      </c>
      <c r="Z58" s="63" t="s">
        <v>206</v>
      </c>
      <c r="AA58" s="63" t="s">
        <v>207</v>
      </c>
      <c r="AB58" s="63" t="s">
        <v>208</v>
      </c>
    </row>
    <row r="59" spans="1:28" ht="75" hidden="1" x14ac:dyDescent="0.25">
      <c r="A59" s="90" t="s">
        <v>175</v>
      </c>
      <c r="B59" s="62" t="s">
        <v>193</v>
      </c>
      <c r="C59" s="62" t="s">
        <v>238</v>
      </c>
      <c r="D59" s="62" t="s">
        <v>256</v>
      </c>
      <c r="E59" s="62" t="s">
        <v>216</v>
      </c>
      <c r="F59" s="62" t="s">
        <v>257</v>
      </c>
      <c r="G59" s="62" t="s">
        <v>258</v>
      </c>
      <c r="H59" s="62" t="s">
        <v>259</v>
      </c>
      <c r="I59" s="62" t="s">
        <v>260</v>
      </c>
      <c r="J59" s="62" t="s">
        <v>261</v>
      </c>
      <c r="K59" s="84" t="s">
        <v>530</v>
      </c>
      <c r="L59" s="84" t="s">
        <v>530</v>
      </c>
      <c r="M59" s="66" t="s">
        <v>530</v>
      </c>
      <c r="N59" s="66" t="s">
        <v>530</v>
      </c>
      <c r="O59" s="66" t="s">
        <v>530</v>
      </c>
      <c r="P59" s="62" t="s">
        <v>196</v>
      </c>
      <c r="Q59" s="62" t="s">
        <v>199</v>
      </c>
      <c r="R59" s="62" t="s">
        <v>200</v>
      </c>
      <c r="S59" s="62" t="s">
        <v>201</v>
      </c>
      <c r="T59" s="62" t="s">
        <v>530</v>
      </c>
      <c r="U59" s="62" t="s">
        <v>530</v>
      </c>
      <c r="V59" s="63" t="s">
        <v>202</v>
      </c>
      <c r="W59" s="63" t="s">
        <v>203</v>
      </c>
      <c r="X59" s="63" t="s">
        <v>204</v>
      </c>
      <c r="Y59" s="63" t="s">
        <v>249</v>
      </c>
      <c r="Z59" s="63" t="s">
        <v>206</v>
      </c>
      <c r="AA59" s="63" t="s">
        <v>207</v>
      </c>
      <c r="AB59" s="63" t="s">
        <v>208</v>
      </c>
    </row>
    <row r="60" spans="1:28" ht="75" x14ac:dyDescent="0.25">
      <c r="A60" s="3" t="s">
        <v>420</v>
      </c>
      <c r="B60" s="62" t="s">
        <v>193</v>
      </c>
      <c r="C60" s="62" t="s">
        <v>280</v>
      </c>
      <c r="D60" s="62" t="s">
        <v>277</v>
      </c>
      <c r="E60" s="62" t="s">
        <v>225</v>
      </c>
      <c r="F60" s="62" t="s">
        <v>327</v>
      </c>
      <c r="G60" s="62" t="s">
        <v>326</v>
      </c>
      <c r="H60" s="62" t="s">
        <v>289</v>
      </c>
      <c r="I60" s="62" t="s">
        <v>290</v>
      </c>
      <c r="J60" s="62" t="s">
        <v>272</v>
      </c>
      <c r="K60" s="84" t="s">
        <v>530</v>
      </c>
      <c r="L60" s="84" t="s">
        <v>530</v>
      </c>
      <c r="M60" s="66" t="s">
        <v>530</v>
      </c>
      <c r="N60" s="66" t="s">
        <v>530</v>
      </c>
      <c r="O60" s="66" t="s">
        <v>530</v>
      </c>
      <c r="P60" s="62" t="s">
        <v>327</v>
      </c>
      <c r="Q60" s="62" t="s">
        <v>199</v>
      </c>
      <c r="R60" s="62" t="s">
        <v>200</v>
      </c>
      <c r="S60" s="62" t="s">
        <v>201</v>
      </c>
      <c r="T60" s="62" t="s">
        <v>530</v>
      </c>
      <c r="U60" s="62" t="s">
        <v>530</v>
      </c>
      <c r="V60" s="63" t="s">
        <v>202</v>
      </c>
      <c r="W60" s="63" t="s">
        <v>203</v>
      </c>
      <c r="X60" s="63" t="s">
        <v>204</v>
      </c>
      <c r="Y60" s="63" t="s">
        <v>249</v>
      </c>
      <c r="Z60" s="63" t="s">
        <v>206</v>
      </c>
      <c r="AA60" s="63" t="s">
        <v>207</v>
      </c>
      <c r="AB60" s="63" t="s">
        <v>208</v>
      </c>
    </row>
    <row r="61" spans="1:28" ht="60" hidden="1" x14ac:dyDescent="0.25">
      <c r="A61" s="88" t="s">
        <v>181</v>
      </c>
      <c r="B61" s="62" t="s">
        <v>193</v>
      </c>
      <c r="C61" s="62" t="s">
        <v>421</v>
      </c>
      <c r="D61" s="62" t="s">
        <v>422</v>
      </c>
      <c r="E61" s="62" t="s">
        <v>423</v>
      </c>
      <c r="F61" s="62" t="s">
        <v>424</v>
      </c>
      <c r="G61" s="62" t="s">
        <v>425</v>
      </c>
      <c r="H61" s="62" t="s">
        <v>426</v>
      </c>
      <c r="I61" s="62" t="s">
        <v>427</v>
      </c>
      <c r="J61" s="62" t="s">
        <v>428</v>
      </c>
      <c r="K61" s="84" t="s">
        <v>530</v>
      </c>
      <c r="L61" s="84" t="s">
        <v>530</v>
      </c>
      <c r="M61" s="66" t="s">
        <v>530</v>
      </c>
      <c r="N61" s="66" t="s">
        <v>530</v>
      </c>
      <c r="O61" s="66" t="s">
        <v>530</v>
      </c>
      <c r="P61" s="62" t="s">
        <v>429</v>
      </c>
      <c r="Q61" s="62" t="s">
        <v>199</v>
      </c>
      <c r="R61" s="62" t="s">
        <v>200</v>
      </c>
      <c r="S61" s="62" t="s">
        <v>530</v>
      </c>
      <c r="T61" s="62" t="s">
        <v>530</v>
      </c>
      <c r="U61" s="62" t="s">
        <v>530</v>
      </c>
      <c r="V61" s="63" t="s">
        <v>202</v>
      </c>
      <c r="W61" s="63" t="s">
        <v>203</v>
      </c>
      <c r="X61" s="63" t="s">
        <v>204</v>
      </c>
      <c r="Y61" s="63" t="s">
        <v>249</v>
      </c>
      <c r="Z61" s="63" t="s">
        <v>206</v>
      </c>
      <c r="AA61" s="63" t="s">
        <v>207</v>
      </c>
      <c r="AB61" s="63" t="s">
        <v>208</v>
      </c>
    </row>
    <row r="62" spans="1:28" ht="52.5" hidden="1" customHeight="1" x14ac:dyDescent="0.25">
      <c r="A62" s="3" t="s">
        <v>93</v>
      </c>
      <c r="B62" s="66" t="s">
        <v>193</v>
      </c>
      <c r="C62" s="66" t="s">
        <v>209</v>
      </c>
      <c r="D62" s="66" t="s">
        <v>210</v>
      </c>
      <c r="E62" s="66" t="s">
        <v>211</v>
      </c>
      <c r="F62" s="66" t="s">
        <v>212</v>
      </c>
      <c r="G62" s="66" t="s">
        <v>213</v>
      </c>
      <c r="H62" s="66" t="s">
        <v>197</v>
      </c>
      <c r="I62" s="66" t="s">
        <v>198</v>
      </c>
      <c r="J62" s="66" t="s">
        <v>530</v>
      </c>
      <c r="K62" s="84" t="s">
        <v>530</v>
      </c>
      <c r="L62" s="84" t="s">
        <v>530</v>
      </c>
      <c r="M62" s="66" t="s">
        <v>530</v>
      </c>
      <c r="N62" s="66" t="s">
        <v>530</v>
      </c>
      <c r="O62" s="66" t="s">
        <v>530</v>
      </c>
      <c r="P62" s="66" t="s">
        <v>196</v>
      </c>
      <c r="Q62" s="66" t="s">
        <v>199</v>
      </c>
      <c r="R62" s="66" t="s">
        <v>214</v>
      </c>
      <c r="S62" s="66" t="s">
        <v>549</v>
      </c>
      <c r="T62" s="62" t="s">
        <v>530</v>
      </c>
      <c r="U62" s="62" t="s">
        <v>530</v>
      </c>
      <c r="V62" s="63" t="s">
        <v>202</v>
      </c>
      <c r="W62" s="63" t="s">
        <v>203</v>
      </c>
      <c r="X62" s="63" t="s">
        <v>204</v>
      </c>
      <c r="Y62" s="63" t="s">
        <v>249</v>
      </c>
      <c r="Z62" s="63" t="s">
        <v>206</v>
      </c>
      <c r="AA62" s="63" t="s">
        <v>207</v>
      </c>
      <c r="AB62" s="63" t="s">
        <v>208</v>
      </c>
    </row>
    <row r="63" spans="1:28" ht="75" hidden="1" x14ac:dyDescent="0.25">
      <c r="A63" s="61" t="s">
        <v>457</v>
      </c>
      <c r="B63" s="62" t="s">
        <v>193</v>
      </c>
      <c r="C63" s="64" t="s">
        <v>219</v>
      </c>
      <c r="D63" s="62" t="s">
        <v>466</v>
      </c>
      <c r="E63" s="62" t="s">
        <v>196</v>
      </c>
      <c r="F63" s="64" t="s">
        <v>234</v>
      </c>
      <c r="G63" s="64" t="s">
        <v>236</v>
      </c>
      <c r="H63" s="62" t="s">
        <v>197</v>
      </c>
      <c r="I63" s="62" t="s">
        <v>198</v>
      </c>
      <c r="J63" s="62" t="s">
        <v>530</v>
      </c>
      <c r="K63" s="84" t="s">
        <v>530</v>
      </c>
      <c r="L63" s="84" t="s">
        <v>530</v>
      </c>
      <c r="M63" s="66" t="s">
        <v>530</v>
      </c>
      <c r="N63" s="66" t="s">
        <v>530</v>
      </c>
      <c r="O63" s="66" t="s">
        <v>530</v>
      </c>
      <c r="P63" s="64" t="s">
        <v>196</v>
      </c>
      <c r="Q63" s="62" t="s">
        <v>199</v>
      </c>
      <c r="R63" s="62" t="s">
        <v>201</v>
      </c>
      <c r="S63" s="64" t="s">
        <v>223</v>
      </c>
      <c r="T63" s="62" t="s">
        <v>530</v>
      </c>
      <c r="U63" s="62" t="s">
        <v>530</v>
      </c>
      <c r="V63" s="63" t="s">
        <v>202</v>
      </c>
      <c r="W63" s="63" t="s">
        <v>203</v>
      </c>
      <c r="X63" s="63" t="s">
        <v>204</v>
      </c>
      <c r="Y63" s="63" t="s">
        <v>249</v>
      </c>
      <c r="Z63" s="63" t="s">
        <v>206</v>
      </c>
      <c r="AA63" s="63" t="s">
        <v>207</v>
      </c>
      <c r="AB63" s="63" t="s">
        <v>208</v>
      </c>
    </row>
    <row r="64" spans="1:28" ht="60" hidden="1" x14ac:dyDescent="0.25">
      <c r="A64" s="61" t="s">
        <v>458</v>
      </c>
      <c r="B64" s="64" t="s">
        <v>193</v>
      </c>
      <c r="C64" s="64" t="s">
        <v>219</v>
      </c>
      <c r="D64" s="64" t="s">
        <v>234</v>
      </c>
      <c r="E64" s="64" t="s">
        <v>235</v>
      </c>
      <c r="F64" s="64" t="s">
        <v>236</v>
      </c>
      <c r="G64" s="64" t="s">
        <v>237</v>
      </c>
      <c r="H64" s="64" t="s">
        <v>196</v>
      </c>
      <c r="I64" s="64" t="s">
        <v>197</v>
      </c>
      <c r="J64" s="65" t="s">
        <v>198</v>
      </c>
      <c r="K64" s="84" t="s">
        <v>530</v>
      </c>
      <c r="L64" s="84" t="s">
        <v>530</v>
      </c>
      <c r="M64" s="66" t="s">
        <v>530</v>
      </c>
      <c r="N64" s="66" t="s">
        <v>530</v>
      </c>
      <c r="O64" s="66" t="s">
        <v>530</v>
      </c>
      <c r="P64" s="64" t="s">
        <v>196</v>
      </c>
      <c r="Q64" s="64" t="s">
        <v>199</v>
      </c>
      <c r="R64" s="64" t="s">
        <v>200</v>
      </c>
      <c r="S64" s="64" t="s">
        <v>549</v>
      </c>
      <c r="T64" s="62" t="s">
        <v>530</v>
      </c>
      <c r="U64" s="62" t="s">
        <v>530</v>
      </c>
      <c r="V64" s="63" t="s">
        <v>202</v>
      </c>
      <c r="W64" s="63" t="s">
        <v>203</v>
      </c>
      <c r="X64" s="63" t="s">
        <v>204</v>
      </c>
      <c r="Y64" s="63" t="s">
        <v>249</v>
      </c>
      <c r="Z64" s="63" t="s">
        <v>206</v>
      </c>
      <c r="AA64" s="63" t="s">
        <v>207</v>
      </c>
      <c r="AB64" s="63" t="s">
        <v>208</v>
      </c>
    </row>
    <row r="65" spans="1:28" ht="90" hidden="1" x14ac:dyDescent="0.25">
      <c r="A65" s="61" t="s">
        <v>468</v>
      </c>
      <c r="B65" s="62" t="s">
        <v>193</v>
      </c>
      <c r="C65" s="62" t="s">
        <v>243</v>
      </c>
      <c r="D65" s="62" t="s">
        <v>234</v>
      </c>
      <c r="E65" s="62" t="s">
        <v>223</v>
      </c>
      <c r="F65" s="62" t="s">
        <v>196</v>
      </c>
      <c r="G65" s="62" t="s">
        <v>244</v>
      </c>
      <c r="H65" s="62" t="s">
        <v>245</v>
      </c>
      <c r="I65" s="62" t="s">
        <v>246</v>
      </c>
      <c r="J65" s="62" t="s">
        <v>247</v>
      </c>
      <c r="K65" s="84" t="s">
        <v>530</v>
      </c>
      <c r="L65" s="84" t="s">
        <v>530</v>
      </c>
      <c r="M65" s="66" t="s">
        <v>530</v>
      </c>
      <c r="N65" s="66" t="s">
        <v>530</v>
      </c>
      <c r="O65" s="66" t="s">
        <v>530</v>
      </c>
      <c r="P65" s="62" t="s">
        <v>244</v>
      </c>
      <c r="Q65" s="62" t="s">
        <v>248</v>
      </c>
      <c r="R65" s="62" t="s">
        <v>200</v>
      </c>
      <c r="S65" s="62" t="s">
        <v>549</v>
      </c>
      <c r="T65" s="62" t="s">
        <v>530</v>
      </c>
      <c r="U65" s="62" t="s">
        <v>530</v>
      </c>
      <c r="V65" s="63" t="s">
        <v>202</v>
      </c>
      <c r="W65" s="63" t="s">
        <v>203</v>
      </c>
      <c r="X65" s="63" t="s">
        <v>204</v>
      </c>
      <c r="Y65" s="63" t="s">
        <v>249</v>
      </c>
      <c r="Z65" s="63" t="s">
        <v>206</v>
      </c>
      <c r="AA65" s="63" t="s">
        <v>207</v>
      </c>
      <c r="AB65" s="63" t="s">
        <v>208</v>
      </c>
    </row>
    <row r="66" spans="1:28" ht="75" hidden="1" x14ac:dyDescent="0.25">
      <c r="A66" s="60" t="s">
        <v>467</v>
      </c>
      <c r="B66" s="62" t="s">
        <v>193</v>
      </c>
      <c r="C66" s="62" t="s">
        <v>465</v>
      </c>
      <c r="D66" s="62" t="s">
        <v>466</v>
      </c>
      <c r="E66" s="62" t="s">
        <v>196</v>
      </c>
      <c r="F66" s="62" t="s">
        <v>195</v>
      </c>
      <c r="G66" s="62" t="s">
        <v>197</v>
      </c>
      <c r="H66" s="62" t="s">
        <v>198</v>
      </c>
      <c r="I66" s="62" t="s">
        <v>530</v>
      </c>
      <c r="J66" s="62" t="s">
        <v>530</v>
      </c>
      <c r="K66" s="84" t="s">
        <v>530</v>
      </c>
      <c r="L66" s="84" t="s">
        <v>530</v>
      </c>
      <c r="M66" s="66" t="s">
        <v>530</v>
      </c>
      <c r="N66" s="66" t="s">
        <v>530</v>
      </c>
      <c r="O66" s="66" t="s">
        <v>530</v>
      </c>
      <c r="P66" s="62" t="s">
        <v>466</v>
      </c>
      <c r="Q66" s="62" t="s">
        <v>199</v>
      </c>
      <c r="R66" s="62" t="s">
        <v>201</v>
      </c>
      <c r="S66" s="62" t="s">
        <v>530</v>
      </c>
      <c r="T66" s="62" t="s">
        <v>530</v>
      </c>
      <c r="U66" s="62" t="s">
        <v>530</v>
      </c>
      <c r="V66" s="63" t="s">
        <v>202</v>
      </c>
      <c r="W66" s="63" t="s">
        <v>203</v>
      </c>
      <c r="X66" s="63" t="s">
        <v>204</v>
      </c>
      <c r="Y66" s="63" t="s">
        <v>249</v>
      </c>
      <c r="Z66" s="63" t="s">
        <v>206</v>
      </c>
      <c r="AA66" s="63" t="s">
        <v>207</v>
      </c>
      <c r="AB66" s="63" t="s">
        <v>208</v>
      </c>
    </row>
    <row r="67" spans="1:28" ht="75" hidden="1" x14ac:dyDescent="0.25">
      <c r="A67" s="61" t="s">
        <v>476</v>
      </c>
      <c r="B67" s="93" t="s">
        <v>193</v>
      </c>
      <c r="C67" s="93" t="s">
        <v>477</v>
      </c>
      <c r="D67" s="93" t="s">
        <v>372</v>
      </c>
      <c r="E67" s="93" t="s">
        <v>324</v>
      </c>
      <c r="F67" s="93" t="s">
        <v>478</v>
      </c>
      <c r="G67" s="93" t="s">
        <v>384</v>
      </c>
      <c r="H67" s="93" t="s">
        <v>197</v>
      </c>
      <c r="I67" s="93" t="s">
        <v>291</v>
      </c>
      <c r="J67" s="84" t="s">
        <v>530</v>
      </c>
      <c r="K67" s="84" t="s">
        <v>530</v>
      </c>
      <c r="L67" s="84" t="s">
        <v>530</v>
      </c>
      <c r="M67" s="66" t="s">
        <v>530</v>
      </c>
      <c r="N67" s="66" t="s">
        <v>530</v>
      </c>
      <c r="O67" s="66" t="s">
        <v>530</v>
      </c>
      <c r="P67" s="66" t="s">
        <v>530</v>
      </c>
      <c r="Q67" s="66" t="s">
        <v>530</v>
      </c>
      <c r="R67" s="66" t="s">
        <v>530</v>
      </c>
      <c r="S67" s="66" t="s">
        <v>530</v>
      </c>
      <c r="T67" s="62" t="s">
        <v>530</v>
      </c>
      <c r="U67" s="62" t="s">
        <v>530</v>
      </c>
      <c r="V67" s="63" t="s">
        <v>202</v>
      </c>
      <c r="W67" s="63" t="s">
        <v>203</v>
      </c>
      <c r="X67" s="63" t="s">
        <v>204</v>
      </c>
      <c r="Y67" s="63" t="s">
        <v>249</v>
      </c>
      <c r="Z67" s="63" t="s">
        <v>206</v>
      </c>
      <c r="AA67" s="63" t="s">
        <v>207</v>
      </c>
      <c r="AB67" s="63" t="s">
        <v>208</v>
      </c>
    </row>
    <row r="68" spans="1:28" ht="90" hidden="1" x14ac:dyDescent="0.25">
      <c r="A68" s="61" t="s">
        <v>479</v>
      </c>
      <c r="B68" s="62" t="s">
        <v>193</v>
      </c>
      <c r="C68" s="62" t="s">
        <v>280</v>
      </c>
      <c r="D68" s="62" t="s">
        <v>195</v>
      </c>
      <c r="E68" s="62" t="s">
        <v>480</v>
      </c>
      <c r="F68" s="62" t="s">
        <v>212</v>
      </c>
      <c r="G68" s="62" t="s">
        <v>481</v>
      </c>
      <c r="H68" s="62" t="s">
        <v>197</v>
      </c>
      <c r="I68" s="62" t="s">
        <v>198</v>
      </c>
      <c r="J68" s="84" t="s">
        <v>530</v>
      </c>
      <c r="K68" s="84" t="s">
        <v>530</v>
      </c>
      <c r="L68" s="84" t="s">
        <v>530</v>
      </c>
      <c r="M68" s="66" t="s">
        <v>530</v>
      </c>
      <c r="N68" s="66" t="s">
        <v>530</v>
      </c>
      <c r="O68" s="66" t="s">
        <v>530</v>
      </c>
      <c r="P68" s="62" t="s">
        <v>196</v>
      </c>
      <c r="Q68" s="62" t="s">
        <v>199</v>
      </c>
      <c r="R68" s="62" t="s">
        <v>214</v>
      </c>
      <c r="S68" s="62" t="s">
        <v>549</v>
      </c>
      <c r="T68" s="62" t="s">
        <v>530</v>
      </c>
      <c r="U68" s="62" t="s">
        <v>530</v>
      </c>
      <c r="V68" s="63" t="s">
        <v>202</v>
      </c>
      <c r="W68" s="63" t="s">
        <v>203</v>
      </c>
      <c r="X68" s="63" t="s">
        <v>204</v>
      </c>
      <c r="Y68" s="63" t="s">
        <v>249</v>
      </c>
      <c r="Z68" s="63" t="s">
        <v>206</v>
      </c>
      <c r="AA68" s="63" t="s">
        <v>207</v>
      </c>
      <c r="AB68" s="63" t="s">
        <v>208</v>
      </c>
    </row>
    <row r="69" spans="1:28" ht="75" hidden="1" x14ac:dyDescent="0.25">
      <c r="A69" s="88" t="s">
        <v>94</v>
      </c>
      <c r="B69" s="62" t="s">
        <v>193</v>
      </c>
      <c r="C69" s="62" t="s">
        <v>485</v>
      </c>
      <c r="D69" s="62" t="s">
        <v>280</v>
      </c>
      <c r="E69" s="62" t="s">
        <v>486</v>
      </c>
      <c r="F69" s="62" t="s">
        <v>272</v>
      </c>
      <c r="G69" s="62" t="s">
        <v>271</v>
      </c>
      <c r="H69" s="62" t="s">
        <v>487</v>
      </c>
      <c r="I69" s="62" t="s">
        <v>488</v>
      </c>
      <c r="J69" s="62" t="s">
        <v>489</v>
      </c>
      <c r="K69" s="62" t="s">
        <v>490</v>
      </c>
      <c r="L69" s="62" t="s">
        <v>197</v>
      </c>
      <c r="M69" s="62" t="s">
        <v>198</v>
      </c>
      <c r="N69" s="66" t="s">
        <v>530</v>
      </c>
      <c r="O69" s="66" t="s">
        <v>530</v>
      </c>
      <c r="P69" s="62" t="s">
        <v>491</v>
      </c>
      <c r="Q69" s="62" t="s">
        <v>199</v>
      </c>
      <c r="R69" s="62" t="s">
        <v>200</v>
      </c>
      <c r="S69" s="62" t="s">
        <v>201</v>
      </c>
      <c r="T69" s="62" t="s">
        <v>530</v>
      </c>
      <c r="U69" s="62" t="s">
        <v>530</v>
      </c>
      <c r="V69" s="63" t="s">
        <v>202</v>
      </c>
      <c r="W69" s="63" t="s">
        <v>203</v>
      </c>
      <c r="X69" s="63" t="s">
        <v>204</v>
      </c>
      <c r="Y69" s="63" t="s">
        <v>249</v>
      </c>
      <c r="Z69" s="63" t="s">
        <v>206</v>
      </c>
      <c r="AA69" s="63" t="s">
        <v>207</v>
      </c>
      <c r="AB69" s="63" t="s">
        <v>208</v>
      </c>
    </row>
    <row r="70" spans="1:28" ht="75" x14ac:dyDescent="0.25">
      <c r="A70" s="3" t="s">
        <v>516</v>
      </c>
      <c r="B70" s="62" t="s">
        <v>193</v>
      </c>
      <c r="C70" s="62" t="s">
        <v>487</v>
      </c>
      <c r="D70" s="62" t="s">
        <v>275</v>
      </c>
      <c r="E70" s="62" t="s">
        <v>319</v>
      </c>
      <c r="F70" s="62" t="s">
        <v>363</v>
      </c>
      <c r="G70" s="62" t="s">
        <v>364</v>
      </c>
      <c r="H70" s="62" t="s">
        <v>365</v>
      </c>
      <c r="I70" s="62" t="s">
        <v>197</v>
      </c>
      <c r="J70" s="62" t="s">
        <v>198</v>
      </c>
      <c r="K70" s="66" t="s">
        <v>530</v>
      </c>
      <c r="L70" s="66" t="s">
        <v>530</v>
      </c>
      <c r="M70" s="66" t="s">
        <v>530</v>
      </c>
      <c r="N70" s="66" t="s">
        <v>530</v>
      </c>
      <c r="O70" s="66" t="s">
        <v>530</v>
      </c>
      <c r="P70" s="62" t="s">
        <v>196</v>
      </c>
      <c r="Q70" s="62" t="s">
        <v>199</v>
      </c>
      <c r="R70" s="62" t="s">
        <v>201</v>
      </c>
      <c r="S70" s="62" t="s">
        <v>530</v>
      </c>
      <c r="T70" s="62" t="s">
        <v>530</v>
      </c>
      <c r="U70" s="62" t="s">
        <v>530</v>
      </c>
      <c r="V70" s="63" t="s">
        <v>202</v>
      </c>
      <c r="W70" s="63" t="s">
        <v>203</v>
      </c>
      <c r="X70" s="63" t="s">
        <v>204</v>
      </c>
      <c r="Y70" s="63" t="s">
        <v>249</v>
      </c>
      <c r="Z70" s="63" t="s">
        <v>206</v>
      </c>
      <c r="AA70" s="63" t="s">
        <v>207</v>
      </c>
      <c r="AB70" s="63" t="s">
        <v>208</v>
      </c>
    </row>
    <row r="71" spans="1:28" ht="75" x14ac:dyDescent="0.25">
      <c r="A71" s="91" t="s">
        <v>143</v>
      </c>
      <c r="B71" s="62" t="s">
        <v>193</v>
      </c>
      <c r="C71" s="62" t="s">
        <v>318</v>
      </c>
      <c r="D71" s="62" t="s">
        <v>319</v>
      </c>
      <c r="E71" s="62" t="s">
        <v>320</v>
      </c>
      <c r="F71" s="62" t="s">
        <v>344</v>
      </c>
      <c r="G71" s="62" t="s">
        <v>391</v>
      </c>
      <c r="H71" s="62" t="s">
        <v>345</v>
      </c>
      <c r="I71" s="62" t="s">
        <v>197</v>
      </c>
      <c r="J71" s="62" t="s">
        <v>198</v>
      </c>
      <c r="K71" s="84" t="s">
        <v>291</v>
      </c>
      <c r="L71" s="84" t="s">
        <v>530</v>
      </c>
      <c r="M71" s="66" t="s">
        <v>530</v>
      </c>
      <c r="N71" s="66" t="s">
        <v>530</v>
      </c>
      <c r="O71" s="66" t="s">
        <v>530</v>
      </c>
      <c r="P71" s="62" t="s">
        <v>196</v>
      </c>
      <c r="Q71" s="62" t="s">
        <v>199</v>
      </c>
      <c r="R71" s="62" t="s">
        <v>200</v>
      </c>
      <c r="S71" s="62" t="s">
        <v>201</v>
      </c>
      <c r="T71" s="62" t="s">
        <v>530</v>
      </c>
      <c r="U71" s="62" t="s">
        <v>530</v>
      </c>
      <c r="V71" s="63" t="s">
        <v>202</v>
      </c>
      <c r="W71" s="63" t="s">
        <v>203</v>
      </c>
      <c r="X71" s="63" t="s">
        <v>204</v>
      </c>
      <c r="Y71" s="63" t="s">
        <v>249</v>
      </c>
      <c r="Z71" s="63" t="s">
        <v>206</v>
      </c>
      <c r="AA71" s="63" t="s">
        <v>207</v>
      </c>
      <c r="AB71" s="63" t="s">
        <v>208</v>
      </c>
    </row>
    <row r="72" spans="1:28" ht="75" x14ac:dyDescent="0.25">
      <c r="A72" s="91" t="s">
        <v>144</v>
      </c>
      <c r="B72" s="62" t="s">
        <v>193</v>
      </c>
      <c r="C72" s="62" t="s">
        <v>318</v>
      </c>
      <c r="D72" s="62" t="s">
        <v>319</v>
      </c>
      <c r="E72" s="62" t="s">
        <v>320</v>
      </c>
      <c r="F72" s="62" t="s">
        <v>344</v>
      </c>
      <c r="G72" s="62" t="s">
        <v>391</v>
      </c>
      <c r="H72" s="62" t="s">
        <v>345</v>
      </c>
      <c r="I72" s="62" t="s">
        <v>197</v>
      </c>
      <c r="J72" s="62" t="s">
        <v>198</v>
      </c>
      <c r="K72" s="84" t="s">
        <v>291</v>
      </c>
      <c r="L72" s="84" t="s">
        <v>530</v>
      </c>
      <c r="M72" s="66" t="s">
        <v>530</v>
      </c>
      <c r="N72" s="66" t="s">
        <v>530</v>
      </c>
      <c r="O72" s="66" t="s">
        <v>530</v>
      </c>
      <c r="P72" s="62" t="s">
        <v>196</v>
      </c>
      <c r="Q72" s="62" t="s">
        <v>199</v>
      </c>
      <c r="R72" s="62" t="s">
        <v>200</v>
      </c>
      <c r="S72" s="62" t="s">
        <v>201</v>
      </c>
      <c r="T72" s="62" t="s">
        <v>530</v>
      </c>
      <c r="U72" s="62" t="s">
        <v>530</v>
      </c>
      <c r="V72" s="63" t="s">
        <v>202</v>
      </c>
      <c r="W72" s="63" t="s">
        <v>203</v>
      </c>
      <c r="X72" s="63" t="s">
        <v>204</v>
      </c>
      <c r="Y72" s="63" t="s">
        <v>249</v>
      </c>
      <c r="Z72" s="63" t="s">
        <v>206</v>
      </c>
      <c r="AA72" s="63" t="s">
        <v>207</v>
      </c>
      <c r="AB72" s="63" t="s">
        <v>208</v>
      </c>
    </row>
    <row r="73" spans="1:28" ht="75" x14ac:dyDescent="0.25">
      <c r="A73" s="3" t="s">
        <v>517</v>
      </c>
      <c r="B73" s="62" t="s">
        <v>193</v>
      </c>
      <c r="C73" s="62" t="s">
        <v>359</v>
      </c>
      <c r="D73" s="62" t="s">
        <v>360</v>
      </c>
      <c r="E73" s="62" t="s">
        <v>361</v>
      </c>
      <c r="F73" s="62" t="s">
        <v>362</v>
      </c>
      <c r="G73" s="62" t="s">
        <v>197</v>
      </c>
      <c r="H73" s="62" t="s">
        <v>198</v>
      </c>
      <c r="I73" s="62" t="s">
        <v>530</v>
      </c>
      <c r="J73" s="62" t="s">
        <v>530</v>
      </c>
      <c r="K73" s="62" t="s">
        <v>530</v>
      </c>
      <c r="L73" s="84" t="s">
        <v>530</v>
      </c>
      <c r="M73" s="66" t="s">
        <v>530</v>
      </c>
      <c r="N73" s="66" t="s">
        <v>530</v>
      </c>
      <c r="O73" s="66" t="s">
        <v>530</v>
      </c>
      <c r="P73" s="62" t="s">
        <v>530</v>
      </c>
      <c r="Q73" s="62" t="s">
        <v>530</v>
      </c>
      <c r="R73" s="62" t="s">
        <v>530</v>
      </c>
      <c r="S73" s="62" t="s">
        <v>530</v>
      </c>
      <c r="T73" s="62" t="s">
        <v>530</v>
      </c>
      <c r="U73" s="62" t="s">
        <v>530</v>
      </c>
      <c r="V73" s="63" t="s">
        <v>202</v>
      </c>
      <c r="W73" s="63" t="s">
        <v>203</v>
      </c>
      <c r="X73" s="63" t="s">
        <v>204</v>
      </c>
      <c r="Y73" s="63" t="s">
        <v>249</v>
      </c>
      <c r="Z73" s="63" t="s">
        <v>206</v>
      </c>
      <c r="AA73" s="63" t="s">
        <v>207</v>
      </c>
      <c r="AB73" s="63" t="s">
        <v>208</v>
      </c>
    </row>
    <row r="74" spans="1:28" ht="75" x14ac:dyDescent="0.25">
      <c r="A74" s="61" t="s">
        <v>518</v>
      </c>
      <c r="B74" s="62" t="s">
        <v>193</v>
      </c>
      <c r="C74" s="62" t="s">
        <v>318</v>
      </c>
      <c r="D74" s="62" t="s">
        <v>319</v>
      </c>
      <c r="E74" s="62" t="s">
        <v>320</v>
      </c>
      <c r="F74" s="62" t="s">
        <v>344</v>
      </c>
      <c r="G74" s="62" t="s">
        <v>391</v>
      </c>
      <c r="H74" s="62" t="s">
        <v>345</v>
      </c>
      <c r="I74" s="62" t="s">
        <v>197</v>
      </c>
      <c r="J74" s="62" t="s">
        <v>198</v>
      </c>
      <c r="K74" s="84" t="s">
        <v>530</v>
      </c>
      <c r="L74" s="84" t="s">
        <v>530</v>
      </c>
      <c r="M74" s="66" t="s">
        <v>530</v>
      </c>
      <c r="N74" s="66" t="s">
        <v>530</v>
      </c>
      <c r="O74" s="66" t="s">
        <v>530</v>
      </c>
      <c r="P74" s="62" t="s">
        <v>196</v>
      </c>
      <c r="Q74" s="62" t="s">
        <v>199</v>
      </c>
      <c r="R74" s="62" t="s">
        <v>200</v>
      </c>
      <c r="S74" s="62" t="s">
        <v>201</v>
      </c>
      <c r="T74" s="62" t="s">
        <v>530</v>
      </c>
      <c r="U74" s="62" t="s">
        <v>530</v>
      </c>
      <c r="V74" s="63" t="s">
        <v>202</v>
      </c>
      <c r="W74" s="63" t="s">
        <v>203</v>
      </c>
      <c r="X74" s="63" t="s">
        <v>204</v>
      </c>
      <c r="Y74" s="63" t="s">
        <v>249</v>
      </c>
      <c r="Z74" s="63" t="s">
        <v>206</v>
      </c>
      <c r="AA74" s="63" t="s">
        <v>207</v>
      </c>
      <c r="AB74" s="63" t="s">
        <v>208</v>
      </c>
    </row>
    <row r="75" spans="1:28" ht="75" x14ac:dyDescent="0.25">
      <c r="A75" s="85" t="s">
        <v>455</v>
      </c>
      <c r="B75" s="62" t="s">
        <v>193</v>
      </c>
      <c r="C75" s="62" t="s">
        <v>226</v>
      </c>
      <c r="D75" s="62" t="s">
        <v>465</v>
      </c>
      <c r="E75" s="62" t="s">
        <v>195</v>
      </c>
      <c r="F75" s="62" t="s">
        <v>223</v>
      </c>
      <c r="G75" s="62" t="s">
        <v>197</v>
      </c>
      <c r="H75" s="62" t="s">
        <v>198</v>
      </c>
      <c r="I75" s="62" t="s">
        <v>530</v>
      </c>
      <c r="J75" s="62" t="s">
        <v>530</v>
      </c>
      <c r="K75" s="84" t="s">
        <v>530</v>
      </c>
      <c r="L75" s="84" t="s">
        <v>530</v>
      </c>
      <c r="M75" s="66" t="s">
        <v>530</v>
      </c>
      <c r="N75" s="66" t="s">
        <v>530</v>
      </c>
      <c r="O75" s="66" t="s">
        <v>530</v>
      </c>
      <c r="P75" s="62" t="s">
        <v>196</v>
      </c>
      <c r="Q75" s="62" t="s">
        <v>199</v>
      </c>
      <c r="R75" s="62" t="s">
        <v>200</v>
      </c>
      <c r="S75" s="62" t="s">
        <v>201</v>
      </c>
      <c r="T75" s="62" t="s">
        <v>530</v>
      </c>
      <c r="U75" s="62" t="s">
        <v>530</v>
      </c>
      <c r="V75" s="63" t="s">
        <v>202</v>
      </c>
      <c r="W75" s="63" t="s">
        <v>203</v>
      </c>
      <c r="X75" s="63" t="s">
        <v>204</v>
      </c>
      <c r="Y75" s="63" t="s">
        <v>249</v>
      </c>
      <c r="Z75" s="63" t="s">
        <v>206</v>
      </c>
      <c r="AA75" s="63" t="s">
        <v>207</v>
      </c>
      <c r="AB75" s="63" t="s">
        <v>208</v>
      </c>
    </row>
    <row r="76" spans="1:28" ht="60" x14ac:dyDescent="0.25">
      <c r="A76" s="91" t="s">
        <v>96</v>
      </c>
      <c r="B76" s="64" t="s">
        <v>193</v>
      </c>
      <c r="C76" s="64" t="s">
        <v>215</v>
      </c>
      <c r="D76" s="64" t="s">
        <v>216</v>
      </c>
      <c r="E76" s="64" t="s">
        <v>196</v>
      </c>
      <c r="F76" s="64" t="s">
        <v>217</v>
      </c>
      <c r="G76" s="64" t="s">
        <v>218</v>
      </c>
      <c r="H76" s="64" t="s">
        <v>197</v>
      </c>
      <c r="I76" s="64" t="s">
        <v>198</v>
      </c>
      <c r="J76" s="66" t="s">
        <v>530</v>
      </c>
      <c r="K76" s="66" t="s">
        <v>530</v>
      </c>
      <c r="L76" s="66" t="s">
        <v>530</v>
      </c>
      <c r="M76" s="66" t="s">
        <v>530</v>
      </c>
      <c r="N76" s="66" t="s">
        <v>530</v>
      </c>
      <c r="O76" s="66" t="s">
        <v>530</v>
      </c>
      <c r="P76" s="64" t="s">
        <v>196</v>
      </c>
      <c r="Q76" s="64" t="s">
        <v>199</v>
      </c>
      <c r="R76" s="64" t="s">
        <v>200</v>
      </c>
      <c r="S76" s="64" t="s">
        <v>201</v>
      </c>
      <c r="T76" s="64" t="s">
        <v>530</v>
      </c>
      <c r="U76" s="64" t="s">
        <v>530</v>
      </c>
      <c r="V76" s="66" t="s">
        <v>202</v>
      </c>
      <c r="W76" s="66" t="s">
        <v>203</v>
      </c>
      <c r="X76" s="66" t="s">
        <v>204</v>
      </c>
      <c r="Y76" s="66" t="s">
        <v>205</v>
      </c>
      <c r="Z76" s="66" t="s">
        <v>206</v>
      </c>
      <c r="AA76" s="66" t="s">
        <v>207</v>
      </c>
      <c r="AB76" s="66" t="s">
        <v>208</v>
      </c>
    </row>
    <row r="77" spans="1:28" ht="75" x14ac:dyDescent="0.25">
      <c r="A77" s="91" t="s">
        <v>520</v>
      </c>
      <c r="B77" s="62" t="s">
        <v>193</v>
      </c>
      <c r="C77" s="62" t="s">
        <v>318</v>
      </c>
      <c r="D77" s="62" t="s">
        <v>319</v>
      </c>
      <c r="E77" s="62" t="s">
        <v>320</v>
      </c>
      <c r="F77" s="62" t="s">
        <v>344</v>
      </c>
      <c r="G77" s="62" t="s">
        <v>391</v>
      </c>
      <c r="H77" s="62" t="s">
        <v>345</v>
      </c>
      <c r="I77" s="62" t="s">
        <v>197</v>
      </c>
      <c r="J77" s="62" t="s">
        <v>198</v>
      </c>
      <c r="K77" s="84" t="s">
        <v>530</v>
      </c>
      <c r="L77" s="84" t="s">
        <v>530</v>
      </c>
      <c r="M77" s="66" t="s">
        <v>530</v>
      </c>
      <c r="N77" s="66" t="s">
        <v>530</v>
      </c>
      <c r="O77" s="66" t="s">
        <v>530</v>
      </c>
      <c r="P77" s="62" t="s">
        <v>196</v>
      </c>
      <c r="Q77" s="62" t="s">
        <v>199</v>
      </c>
      <c r="R77" s="62" t="s">
        <v>200</v>
      </c>
      <c r="S77" s="62" t="s">
        <v>201</v>
      </c>
      <c r="T77" s="62" t="s">
        <v>530</v>
      </c>
      <c r="U77" s="62" t="s">
        <v>530</v>
      </c>
      <c r="V77" s="63" t="s">
        <v>202</v>
      </c>
      <c r="W77" s="63" t="s">
        <v>203</v>
      </c>
      <c r="X77" s="63" t="s">
        <v>204</v>
      </c>
      <c r="Y77" s="63" t="s">
        <v>249</v>
      </c>
      <c r="Z77" s="63" t="s">
        <v>206</v>
      </c>
      <c r="AA77" s="63" t="s">
        <v>207</v>
      </c>
      <c r="AB77" s="63" t="s">
        <v>208</v>
      </c>
    </row>
    <row r="78" spans="1:28" ht="75" x14ac:dyDescent="0.25">
      <c r="A78" s="85" t="s">
        <v>522</v>
      </c>
      <c r="B78" s="62" t="s">
        <v>193</v>
      </c>
      <c r="C78" s="62" t="s">
        <v>275</v>
      </c>
      <c r="D78" s="62" t="s">
        <v>236</v>
      </c>
      <c r="E78" s="62" t="s">
        <v>276</v>
      </c>
      <c r="F78" s="62" t="s">
        <v>225</v>
      </c>
      <c r="G78" s="62" t="s">
        <v>277</v>
      </c>
      <c r="H78" s="62" t="s">
        <v>278</v>
      </c>
      <c r="I78" s="62" t="s">
        <v>279</v>
      </c>
      <c r="J78" s="62" t="s">
        <v>280</v>
      </c>
      <c r="K78" s="84" t="s">
        <v>530</v>
      </c>
      <c r="L78" s="84" t="s">
        <v>530</v>
      </c>
      <c r="M78" s="66" t="s">
        <v>530</v>
      </c>
      <c r="N78" s="66" t="s">
        <v>530</v>
      </c>
      <c r="O78" s="66" t="s">
        <v>530</v>
      </c>
      <c r="P78" s="62" t="s">
        <v>280</v>
      </c>
      <c r="Q78" s="62" t="s">
        <v>199</v>
      </c>
      <c r="R78" s="62" t="s">
        <v>200</v>
      </c>
      <c r="S78" s="62" t="s">
        <v>201</v>
      </c>
      <c r="T78" s="62" t="s">
        <v>530</v>
      </c>
      <c r="U78" s="65" t="s">
        <v>530</v>
      </c>
      <c r="V78" s="63" t="s">
        <v>202</v>
      </c>
      <c r="W78" s="63" t="s">
        <v>203</v>
      </c>
      <c r="X78" s="63" t="s">
        <v>204</v>
      </c>
      <c r="Y78" s="63" t="s">
        <v>249</v>
      </c>
      <c r="Z78" s="63" t="s">
        <v>206</v>
      </c>
      <c r="AA78" s="63" t="s">
        <v>207</v>
      </c>
      <c r="AB78" s="63" t="s">
        <v>208</v>
      </c>
    </row>
    <row r="79" spans="1:28" ht="75" x14ac:dyDescent="0.25">
      <c r="A79" s="85" t="s">
        <v>524</v>
      </c>
      <c r="B79" s="62" t="s">
        <v>193</v>
      </c>
      <c r="C79" s="65" t="s">
        <v>220</v>
      </c>
      <c r="D79" s="62" t="s">
        <v>196</v>
      </c>
      <c r="E79" s="65" t="s">
        <v>219</v>
      </c>
      <c r="F79" s="62" t="s">
        <v>223</v>
      </c>
      <c r="G79" s="62" t="s">
        <v>384</v>
      </c>
      <c r="H79" s="62" t="s">
        <v>197</v>
      </c>
      <c r="I79" s="62" t="s">
        <v>198</v>
      </c>
      <c r="J79" s="84" t="s">
        <v>530</v>
      </c>
      <c r="K79" s="84" t="s">
        <v>530</v>
      </c>
      <c r="L79" s="84" t="s">
        <v>530</v>
      </c>
      <c r="M79" s="84" t="s">
        <v>530</v>
      </c>
      <c r="N79" s="66" t="s">
        <v>530</v>
      </c>
      <c r="O79" s="66" t="s">
        <v>530</v>
      </c>
      <c r="P79" s="62" t="s">
        <v>280</v>
      </c>
      <c r="Q79" s="62" t="s">
        <v>199</v>
      </c>
      <c r="R79" s="62" t="s">
        <v>200</v>
      </c>
      <c r="S79" s="62" t="s">
        <v>201</v>
      </c>
      <c r="T79" s="62" t="s">
        <v>530</v>
      </c>
      <c r="U79" s="65" t="s">
        <v>530</v>
      </c>
      <c r="V79" s="63" t="s">
        <v>202</v>
      </c>
      <c r="W79" s="63" t="s">
        <v>203</v>
      </c>
      <c r="X79" s="63" t="s">
        <v>204</v>
      </c>
      <c r="Y79" s="63" t="s">
        <v>249</v>
      </c>
      <c r="Z79" s="63" t="s">
        <v>206</v>
      </c>
      <c r="AA79" s="63" t="s">
        <v>207</v>
      </c>
      <c r="AB79" s="63" t="s">
        <v>208</v>
      </c>
    </row>
    <row r="80" spans="1:28" x14ac:dyDescent="0.25">
      <c r="A80" s="20" t="s">
        <v>122</v>
      </c>
    </row>
    <row r="81" spans="1:28" ht="75" x14ac:dyDescent="0.25">
      <c r="A81" s="59" t="s">
        <v>525</v>
      </c>
      <c r="B81" s="62" t="s">
        <v>193</v>
      </c>
      <c r="C81" s="62" t="s">
        <v>350</v>
      </c>
      <c r="D81" s="62" t="s">
        <v>351</v>
      </c>
      <c r="E81" s="62" t="s">
        <v>352</v>
      </c>
      <c r="F81" s="62" t="s">
        <v>197</v>
      </c>
      <c r="G81" s="62" t="s">
        <v>198</v>
      </c>
      <c r="H81" s="62" t="s">
        <v>530</v>
      </c>
      <c r="I81" s="62" t="s">
        <v>530</v>
      </c>
      <c r="J81" s="62" t="s">
        <v>530</v>
      </c>
      <c r="K81" s="62" t="s">
        <v>530</v>
      </c>
      <c r="L81" s="62" t="s">
        <v>530</v>
      </c>
      <c r="M81" s="62" t="s">
        <v>530</v>
      </c>
      <c r="N81" s="62" t="s">
        <v>530</v>
      </c>
      <c r="O81" s="62" t="s">
        <v>530</v>
      </c>
      <c r="P81" s="62" t="s">
        <v>196</v>
      </c>
      <c r="Q81" s="62" t="s">
        <v>199</v>
      </c>
      <c r="R81" s="62" t="s">
        <v>200</v>
      </c>
      <c r="S81" s="62" t="s">
        <v>201</v>
      </c>
      <c r="T81" s="62" t="s">
        <v>530</v>
      </c>
      <c r="U81" s="62" t="s">
        <v>530</v>
      </c>
      <c r="V81" s="63" t="s">
        <v>202</v>
      </c>
      <c r="W81" s="63" t="s">
        <v>203</v>
      </c>
      <c r="X81" s="63" t="s">
        <v>204</v>
      </c>
      <c r="Y81" s="63" t="s">
        <v>249</v>
      </c>
      <c r="Z81" s="63" t="s">
        <v>206</v>
      </c>
      <c r="AA81" s="63" t="s">
        <v>207</v>
      </c>
      <c r="AB81" s="63" t="s">
        <v>208</v>
      </c>
    </row>
    <row r="82" spans="1:28" ht="75" x14ac:dyDescent="0.25">
      <c r="A82" s="59" t="s">
        <v>531</v>
      </c>
      <c r="B82" s="62" t="s">
        <v>193</v>
      </c>
      <c r="C82" s="62" t="s">
        <v>350</v>
      </c>
      <c r="D82" s="62" t="s">
        <v>532</v>
      </c>
      <c r="E82" s="62" t="s">
        <v>352</v>
      </c>
      <c r="F82" s="62" t="s">
        <v>195</v>
      </c>
      <c r="G82" s="62" t="s">
        <v>533</v>
      </c>
      <c r="H82" s="62" t="s">
        <v>197</v>
      </c>
      <c r="I82" s="62" t="s">
        <v>198</v>
      </c>
      <c r="J82" s="62" t="s">
        <v>530</v>
      </c>
      <c r="K82" s="62" t="s">
        <v>530</v>
      </c>
      <c r="L82" s="62" t="s">
        <v>530</v>
      </c>
      <c r="M82" s="62" t="s">
        <v>530</v>
      </c>
      <c r="N82" s="62" t="s">
        <v>530</v>
      </c>
      <c r="O82" s="62" t="s">
        <v>530</v>
      </c>
      <c r="P82" s="62" t="s">
        <v>196</v>
      </c>
      <c r="Q82" s="62" t="s">
        <v>199</v>
      </c>
      <c r="R82" s="62" t="s">
        <v>200</v>
      </c>
      <c r="S82" s="62" t="s">
        <v>201</v>
      </c>
      <c r="T82" s="62" t="s">
        <v>530</v>
      </c>
      <c r="U82" s="62" t="s">
        <v>530</v>
      </c>
      <c r="V82" s="63" t="s">
        <v>202</v>
      </c>
      <c r="W82" s="63" t="s">
        <v>203</v>
      </c>
      <c r="X82" s="63" t="s">
        <v>204</v>
      </c>
      <c r="Y82" s="63" t="s">
        <v>249</v>
      </c>
      <c r="Z82" s="63" t="s">
        <v>206</v>
      </c>
      <c r="AA82" s="63" t="s">
        <v>207</v>
      </c>
      <c r="AB82" s="63" t="s">
        <v>208</v>
      </c>
    </row>
    <row r="83" spans="1:28" ht="75" x14ac:dyDescent="0.25">
      <c r="A83" s="60" t="s">
        <v>453</v>
      </c>
      <c r="B83" s="62" t="s">
        <v>193</v>
      </c>
      <c r="C83" s="62" t="s">
        <v>226</v>
      </c>
      <c r="D83" s="62" t="s">
        <v>216</v>
      </c>
      <c r="E83" s="62" t="s">
        <v>196</v>
      </c>
      <c r="F83" s="62" t="s">
        <v>217</v>
      </c>
      <c r="G83" s="62" t="s">
        <v>218</v>
      </c>
      <c r="H83" s="62" t="s">
        <v>197</v>
      </c>
      <c r="I83" s="62" t="s">
        <v>198</v>
      </c>
      <c r="J83" s="62" t="s">
        <v>530</v>
      </c>
      <c r="K83" s="62" t="s">
        <v>530</v>
      </c>
      <c r="L83" s="62" t="s">
        <v>530</v>
      </c>
      <c r="M83" s="62" t="s">
        <v>530</v>
      </c>
      <c r="N83" s="62" t="s">
        <v>530</v>
      </c>
      <c r="O83" s="62" t="s">
        <v>530</v>
      </c>
      <c r="P83" s="62" t="s">
        <v>317</v>
      </c>
      <c r="Q83" s="62" t="s">
        <v>199</v>
      </c>
      <c r="R83" s="62" t="s">
        <v>200</v>
      </c>
      <c r="S83" s="62" t="s">
        <v>201</v>
      </c>
      <c r="T83" s="62" t="s">
        <v>530</v>
      </c>
      <c r="U83" s="62" t="s">
        <v>530</v>
      </c>
      <c r="V83" s="63" t="s">
        <v>202</v>
      </c>
      <c r="W83" s="63" t="s">
        <v>203</v>
      </c>
      <c r="X83" s="63" t="s">
        <v>204</v>
      </c>
      <c r="Y83" s="63" t="s">
        <v>249</v>
      </c>
      <c r="Z83" s="63" t="s">
        <v>206</v>
      </c>
      <c r="AA83" s="63" t="s">
        <v>207</v>
      </c>
      <c r="AB83" s="63" t="s">
        <v>208</v>
      </c>
    </row>
    <row r="84" spans="1:28" ht="60" x14ac:dyDescent="0.25">
      <c r="A84" s="61" t="s">
        <v>456</v>
      </c>
      <c r="B84" s="64" t="s">
        <v>193</v>
      </c>
      <c r="C84" s="64" t="s">
        <v>238</v>
      </c>
      <c r="D84" s="64" t="s">
        <v>239</v>
      </c>
      <c r="E84" s="64" t="s">
        <v>240</v>
      </c>
      <c r="F84" s="64" t="s">
        <v>241</v>
      </c>
      <c r="G84" s="62" t="s">
        <v>535</v>
      </c>
      <c r="H84" s="62" t="s">
        <v>195</v>
      </c>
      <c r="I84" s="64" t="s">
        <v>197</v>
      </c>
      <c r="J84" s="64" t="s">
        <v>198</v>
      </c>
      <c r="K84" s="62" t="s">
        <v>530</v>
      </c>
      <c r="L84" s="62" t="s">
        <v>530</v>
      </c>
      <c r="M84" s="62" t="s">
        <v>530</v>
      </c>
      <c r="N84" s="62" t="s">
        <v>530</v>
      </c>
      <c r="O84" s="62" t="s">
        <v>530</v>
      </c>
      <c r="P84" s="64" t="s">
        <v>196</v>
      </c>
      <c r="Q84" s="64" t="s">
        <v>199</v>
      </c>
      <c r="R84" s="64" t="s">
        <v>201</v>
      </c>
      <c r="S84" s="65" t="s">
        <v>223</v>
      </c>
      <c r="T84" s="62" t="s">
        <v>530</v>
      </c>
      <c r="U84" s="62" t="s">
        <v>530</v>
      </c>
      <c r="V84" s="63" t="s">
        <v>202</v>
      </c>
      <c r="W84" s="63" t="s">
        <v>203</v>
      </c>
      <c r="X84" s="63" t="s">
        <v>204</v>
      </c>
      <c r="Y84" s="63" t="s">
        <v>249</v>
      </c>
      <c r="Z84" s="63" t="s">
        <v>206</v>
      </c>
      <c r="AA84" s="63" t="s">
        <v>207</v>
      </c>
      <c r="AB84" s="63" t="s">
        <v>208</v>
      </c>
    </row>
    <row r="85" spans="1:28" ht="60" x14ac:dyDescent="0.25">
      <c r="A85" s="59" t="s">
        <v>536</v>
      </c>
      <c r="B85" s="64" t="s">
        <v>193</v>
      </c>
      <c r="C85" s="62" t="s">
        <v>196</v>
      </c>
      <c r="D85" s="64" t="s">
        <v>236</v>
      </c>
      <c r="E85" s="66" t="s">
        <v>194</v>
      </c>
      <c r="F85" s="62" t="s">
        <v>226</v>
      </c>
      <c r="G85" s="65" t="s">
        <v>223</v>
      </c>
      <c r="H85" s="64" t="s">
        <v>197</v>
      </c>
      <c r="I85" s="64" t="s">
        <v>198</v>
      </c>
      <c r="J85" s="62" t="s">
        <v>530</v>
      </c>
      <c r="K85" s="62" t="s">
        <v>530</v>
      </c>
      <c r="L85" s="62" t="s">
        <v>530</v>
      </c>
      <c r="M85" s="62" t="s">
        <v>530</v>
      </c>
      <c r="N85" s="62" t="s">
        <v>530</v>
      </c>
      <c r="O85" s="62" t="s">
        <v>530</v>
      </c>
      <c r="P85" s="64" t="s">
        <v>196</v>
      </c>
      <c r="Q85" s="64" t="s">
        <v>199</v>
      </c>
      <c r="R85" s="64" t="s">
        <v>201</v>
      </c>
      <c r="S85" s="62" t="s">
        <v>200</v>
      </c>
      <c r="T85" s="65" t="s">
        <v>223</v>
      </c>
      <c r="U85" s="62" t="s">
        <v>530</v>
      </c>
      <c r="V85" s="63" t="s">
        <v>202</v>
      </c>
      <c r="W85" s="63" t="s">
        <v>203</v>
      </c>
      <c r="X85" s="63" t="s">
        <v>204</v>
      </c>
      <c r="Y85" s="63" t="s">
        <v>249</v>
      </c>
      <c r="Z85" s="63" t="s">
        <v>206</v>
      </c>
      <c r="AA85" s="63" t="s">
        <v>207</v>
      </c>
      <c r="AB85" s="63" t="s">
        <v>208</v>
      </c>
    </row>
    <row r="86" spans="1:28" ht="60" x14ac:dyDescent="0.25">
      <c r="A86" s="59" t="s">
        <v>538</v>
      </c>
      <c r="B86" s="64" t="s">
        <v>193</v>
      </c>
      <c r="C86" s="62" t="s">
        <v>196</v>
      </c>
      <c r="D86" s="64" t="s">
        <v>236</v>
      </c>
      <c r="E86" s="62" t="s">
        <v>226</v>
      </c>
      <c r="F86" s="64" t="s">
        <v>197</v>
      </c>
      <c r="G86" s="64" t="s">
        <v>198</v>
      </c>
      <c r="H86" s="62" t="s">
        <v>530</v>
      </c>
      <c r="I86" s="62" t="s">
        <v>530</v>
      </c>
      <c r="J86" s="62" t="s">
        <v>530</v>
      </c>
      <c r="K86" s="62" t="s">
        <v>530</v>
      </c>
      <c r="L86" s="62" t="s">
        <v>530</v>
      </c>
      <c r="M86" s="62" t="s">
        <v>530</v>
      </c>
      <c r="N86" s="62" t="s">
        <v>530</v>
      </c>
      <c r="O86" s="62" t="s">
        <v>530</v>
      </c>
      <c r="P86" s="64" t="s">
        <v>196</v>
      </c>
      <c r="Q86" s="64" t="s">
        <v>199</v>
      </c>
      <c r="R86" s="64" t="s">
        <v>201</v>
      </c>
      <c r="S86" s="62" t="s">
        <v>200</v>
      </c>
      <c r="T86" s="65" t="s">
        <v>223</v>
      </c>
      <c r="U86" s="62" t="s">
        <v>530</v>
      </c>
      <c r="V86" s="63" t="s">
        <v>202</v>
      </c>
      <c r="W86" s="63" t="s">
        <v>203</v>
      </c>
      <c r="X86" s="63" t="s">
        <v>204</v>
      </c>
      <c r="Y86" s="63" t="s">
        <v>249</v>
      </c>
      <c r="Z86" s="63" t="s">
        <v>206</v>
      </c>
      <c r="AA86" s="63" t="s">
        <v>207</v>
      </c>
      <c r="AB86" s="63" t="s">
        <v>208</v>
      </c>
    </row>
    <row r="87" spans="1:28" ht="75" x14ac:dyDescent="0.25">
      <c r="A87" s="82" t="s">
        <v>540</v>
      </c>
      <c r="B87" s="62" t="s">
        <v>193</v>
      </c>
      <c r="C87" s="62" t="s">
        <v>196</v>
      </c>
      <c r="D87" s="62" t="s">
        <v>355</v>
      </c>
      <c r="E87" s="62" t="s">
        <v>356</v>
      </c>
      <c r="F87" s="62" t="s">
        <v>357</v>
      </c>
      <c r="G87" s="62" t="s">
        <v>271</v>
      </c>
      <c r="H87" s="62" t="s">
        <v>348</v>
      </c>
      <c r="I87" s="62" t="s">
        <v>197</v>
      </c>
      <c r="J87" s="84" t="s">
        <v>291</v>
      </c>
      <c r="K87" s="62" t="s">
        <v>530</v>
      </c>
      <c r="L87" s="62" t="s">
        <v>530</v>
      </c>
      <c r="M87" s="62" t="s">
        <v>530</v>
      </c>
      <c r="N87" s="62" t="s">
        <v>530</v>
      </c>
      <c r="O87" s="62" t="s">
        <v>530</v>
      </c>
      <c r="P87" s="62" t="s">
        <v>196</v>
      </c>
      <c r="Q87" s="62" t="s">
        <v>199</v>
      </c>
      <c r="R87" s="62" t="s">
        <v>214</v>
      </c>
      <c r="S87" s="62" t="s">
        <v>201</v>
      </c>
      <c r="T87" s="62" t="s">
        <v>530</v>
      </c>
      <c r="U87" s="62" t="s">
        <v>530</v>
      </c>
      <c r="V87" s="63" t="s">
        <v>202</v>
      </c>
      <c r="W87" s="63" t="s">
        <v>203</v>
      </c>
      <c r="X87" s="63" t="s">
        <v>204</v>
      </c>
      <c r="Y87" s="63" t="s">
        <v>249</v>
      </c>
      <c r="Z87" s="63" t="s">
        <v>206</v>
      </c>
      <c r="AA87" s="63" t="s">
        <v>207</v>
      </c>
      <c r="AB87" s="63" t="s">
        <v>208</v>
      </c>
    </row>
    <row r="88" spans="1:28" ht="75.75" thickBot="1" x14ac:dyDescent="0.3">
      <c r="A88" s="83" t="s">
        <v>541</v>
      </c>
      <c r="B88" s="62" t="s">
        <v>193</v>
      </c>
      <c r="C88" s="62" t="s">
        <v>196</v>
      </c>
      <c r="D88" s="64" t="s">
        <v>544</v>
      </c>
      <c r="E88" s="64" t="s">
        <v>542</v>
      </c>
      <c r="F88" s="62" t="s">
        <v>227</v>
      </c>
      <c r="G88" s="64" t="s">
        <v>284</v>
      </c>
      <c r="H88" s="62" t="s">
        <v>543</v>
      </c>
      <c r="I88" s="62" t="s">
        <v>197</v>
      </c>
      <c r="J88" s="84" t="s">
        <v>291</v>
      </c>
      <c r="K88" s="62" t="s">
        <v>530</v>
      </c>
      <c r="L88" s="62" t="s">
        <v>530</v>
      </c>
      <c r="M88" s="62" t="s">
        <v>530</v>
      </c>
      <c r="N88" s="62" t="s">
        <v>530</v>
      </c>
      <c r="O88" s="62" t="s">
        <v>530</v>
      </c>
      <c r="P88" s="62" t="s">
        <v>196</v>
      </c>
      <c r="Q88" s="62" t="s">
        <v>199</v>
      </c>
      <c r="R88" s="62" t="s">
        <v>223</v>
      </c>
      <c r="S88" s="62" t="s">
        <v>214</v>
      </c>
      <c r="T88" s="62" t="s">
        <v>201</v>
      </c>
      <c r="U88" s="62" t="s">
        <v>530</v>
      </c>
      <c r="V88" s="63" t="s">
        <v>202</v>
      </c>
      <c r="W88" s="63" t="s">
        <v>203</v>
      </c>
      <c r="X88" s="63" t="s">
        <v>204</v>
      </c>
      <c r="Y88" s="63" t="s">
        <v>249</v>
      </c>
      <c r="Z88" s="63" t="s">
        <v>206</v>
      </c>
      <c r="AA88" s="63" t="s">
        <v>207</v>
      </c>
      <c r="AB88" s="63" t="s">
        <v>208</v>
      </c>
    </row>
    <row r="89" spans="1:28" ht="75.75" thickBot="1" x14ac:dyDescent="0.3">
      <c r="A89" s="99" t="s">
        <v>553</v>
      </c>
      <c r="B89" s="98" t="s">
        <v>193</v>
      </c>
      <c r="C89" s="97" t="s">
        <v>550</v>
      </c>
      <c r="D89" s="96" t="s">
        <v>551</v>
      </c>
      <c r="E89" s="97" t="s">
        <v>552</v>
      </c>
      <c r="F89" s="96" t="s">
        <v>197</v>
      </c>
      <c r="G89" s="97" t="s">
        <v>291</v>
      </c>
      <c r="H89" s="62" t="s">
        <v>530</v>
      </c>
      <c r="I89" s="62" t="s">
        <v>530</v>
      </c>
      <c r="J89" s="62" t="s">
        <v>530</v>
      </c>
      <c r="K89" s="62" t="s">
        <v>530</v>
      </c>
      <c r="L89" s="62" t="s">
        <v>530</v>
      </c>
      <c r="M89" s="62" t="s">
        <v>530</v>
      </c>
      <c r="N89" s="62" t="s">
        <v>530</v>
      </c>
      <c r="O89" s="62" t="s">
        <v>530</v>
      </c>
      <c r="P89" s="62" t="s">
        <v>199</v>
      </c>
      <c r="Q89" s="62" t="s">
        <v>201</v>
      </c>
      <c r="R89" s="62" t="s">
        <v>530</v>
      </c>
      <c r="S89" s="62" t="s">
        <v>530</v>
      </c>
      <c r="T89" s="62" t="s">
        <v>530</v>
      </c>
      <c r="U89" s="62" t="s">
        <v>530</v>
      </c>
      <c r="V89" s="63" t="s">
        <v>202</v>
      </c>
      <c r="W89" s="63" t="s">
        <v>203</v>
      </c>
      <c r="X89" s="63" t="s">
        <v>204</v>
      </c>
      <c r="Y89" s="63" t="s">
        <v>249</v>
      </c>
      <c r="Z89" s="63" t="s">
        <v>206</v>
      </c>
      <c r="AA89" s="63" t="s">
        <v>207</v>
      </c>
      <c r="AB89" s="63" t="s">
        <v>208</v>
      </c>
    </row>
    <row r="90" spans="1:28" ht="75.75" thickBot="1" x14ac:dyDescent="0.3">
      <c r="A90" s="99" t="s">
        <v>554</v>
      </c>
      <c r="B90" s="63" t="s">
        <v>193</v>
      </c>
      <c r="C90" s="63" t="s">
        <v>280</v>
      </c>
      <c r="D90" s="63" t="s">
        <v>277</v>
      </c>
      <c r="E90" s="63" t="s">
        <v>225</v>
      </c>
      <c r="F90" s="63" t="s">
        <v>327</v>
      </c>
      <c r="G90" s="63" t="s">
        <v>326</v>
      </c>
      <c r="H90" s="63" t="s">
        <v>289</v>
      </c>
      <c r="I90" s="63" t="s">
        <v>290</v>
      </c>
      <c r="J90" s="63" t="s">
        <v>272</v>
      </c>
      <c r="K90" s="84" t="s">
        <v>530</v>
      </c>
      <c r="L90" s="84" t="s">
        <v>530</v>
      </c>
      <c r="M90" s="66" t="s">
        <v>530</v>
      </c>
      <c r="N90" s="66" t="s">
        <v>530</v>
      </c>
      <c r="O90" s="66" t="s">
        <v>530</v>
      </c>
      <c r="P90" s="63" t="s">
        <v>327</v>
      </c>
      <c r="Q90" s="63" t="s">
        <v>199</v>
      </c>
      <c r="R90" s="63" t="s">
        <v>200</v>
      </c>
      <c r="S90" s="63" t="s">
        <v>201</v>
      </c>
      <c r="T90" s="63" t="s">
        <v>530</v>
      </c>
      <c r="U90" s="63" t="s">
        <v>530</v>
      </c>
      <c r="V90" s="63" t="s">
        <v>202</v>
      </c>
      <c r="W90" s="63" t="s">
        <v>203</v>
      </c>
      <c r="X90" s="63" t="s">
        <v>204</v>
      </c>
      <c r="Y90" s="63" t="s">
        <v>249</v>
      </c>
      <c r="Z90" s="63" t="s">
        <v>206</v>
      </c>
      <c r="AA90" s="63" t="s">
        <v>207</v>
      </c>
      <c r="AB90" s="63" t="s">
        <v>208</v>
      </c>
    </row>
    <row r="91" spans="1:28" ht="60.75" thickBot="1" x14ac:dyDescent="0.3">
      <c r="A91" s="99" t="s">
        <v>556</v>
      </c>
      <c r="B91" s="98" t="s">
        <v>193</v>
      </c>
      <c r="C91" s="101" t="s">
        <v>280</v>
      </c>
      <c r="D91" s="101" t="s">
        <v>277</v>
      </c>
      <c r="E91" s="101" t="s">
        <v>225</v>
      </c>
      <c r="F91" s="101" t="s">
        <v>555</v>
      </c>
      <c r="G91" s="101" t="s">
        <v>326</v>
      </c>
      <c r="H91" s="101" t="s">
        <v>289</v>
      </c>
      <c r="I91" s="101" t="s">
        <v>550</v>
      </c>
      <c r="J91" s="101" t="s">
        <v>227</v>
      </c>
      <c r="K91" s="101" t="s">
        <v>197</v>
      </c>
      <c r="L91" s="101" t="s">
        <v>198</v>
      </c>
      <c r="M91" s="66" t="s">
        <v>530</v>
      </c>
      <c r="N91" s="66" t="s">
        <v>530</v>
      </c>
      <c r="O91" s="66" t="s">
        <v>530</v>
      </c>
      <c r="P91" s="102" t="s">
        <v>555</v>
      </c>
      <c r="Q91" s="101" t="s">
        <v>199</v>
      </c>
      <c r="R91" s="101" t="s">
        <v>200</v>
      </c>
      <c r="S91" s="101" t="s">
        <v>201</v>
      </c>
      <c r="T91" s="63" t="s">
        <v>530</v>
      </c>
      <c r="U91" s="63" t="s">
        <v>530</v>
      </c>
      <c r="V91" s="63" t="s">
        <v>202</v>
      </c>
      <c r="W91" s="63" t="s">
        <v>203</v>
      </c>
      <c r="X91" s="63" t="s">
        <v>204</v>
      </c>
      <c r="Y91" s="63" t="s">
        <v>249</v>
      </c>
      <c r="Z91" s="63" t="s">
        <v>206</v>
      </c>
      <c r="AA91" s="63" t="s">
        <v>207</v>
      </c>
      <c r="AB91" s="63" t="s">
        <v>208</v>
      </c>
    </row>
    <row r="92" spans="1:28" ht="75.75" thickBot="1" x14ac:dyDescent="0.3">
      <c r="A92" s="61" t="s">
        <v>557</v>
      </c>
      <c r="B92" s="62" t="s">
        <v>193</v>
      </c>
      <c r="C92" s="62" t="s">
        <v>275</v>
      </c>
      <c r="D92" s="62" t="s">
        <v>236</v>
      </c>
      <c r="E92" s="62" t="s">
        <v>276</v>
      </c>
      <c r="F92" s="62" t="s">
        <v>225</v>
      </c>
      <c r="G92" s="62" t="s">
        <v>277</v>
      </c>
      <c r="H92" s="62" t="s">
        <v>278</v>
      </c>
      <c r="I92" s="62" t="s">
        <v>279</v>
      </c>
      <c r="J92" s="62" t="s">
        <v>280</v>
      </c>
      <c r="K92" s="84" t="s">
        <v>530</v>
      </c>
      <c r="L92" s="84" t="s">
        <v>530</v>
      </c>
      <c r="M92" s="66" t="s">
        <v>530</v>
      </c>
      <c r="N92" s="66" t="s">
        <v>530</v>
      </c>
      <c r="O92" s="66" t="s">
        <v>530</v>
      </c>
      <c r="P92" s="62" t="s">
        <v>280</v>
      </c>
      <c r="Q92" s="62" t="s">
        <v>199</v>
      </c>
      <c r="R92" s="62" t="s">
        <v>200</v>
      </c>
      <c r="S92" s="62" t="s">
        <v>201</v>
      </c>
      <c r="T92" s="62" t="s">
        <v>530</v>
      </c>
      <c r="U92" s="65" t="s">
        <v>530</v>
      </c>
      <c r="V92" s="63" t="s">
        <v>202</v>
      </c>
      <c r="W92" s="63" t="s">
        <v>203</v>
      </c>
      <c r="X92" s="63" t="s">
        <v>204</v>
      </c>
      <c r="Y92" s="63" t="s">
        <v>249</v>
      </c>
      <c r="Z92" s="63" t="s">
        <v>206</v>
      </c>
      <c r="AA92" s="63" t="s">
        <v>207</v>
      </c>
      <c r="AB92" s="63" t="s">
        <v>208</v>
      </c>
    </row>
    <row r="93" spans="1:28" ht="15.75" thickBot="1" x14ac:dyDescent="0.3">
      <c r="B93" s="95"/>
      <c r="C93" s="100"/>
    </row>
    <row r="94" spans="1:28" ht="15.75" thickBot="1" x14ac:dyDescent="0.3">
      <c r="B94" s="96"/>
      <c r="C94" s="95"/>
    </row>
    <row r="95" spans="1:28" ht="15.75" thickBot="1" x14ac:dyDescent="0.3">
      <c r="B95" s="95"/>
      <c r="C95" s="96"/>
    </row>
    <row r="96" spans="1:28" ht="15.75" thickBot="1" x14ac:dyDescent="0.3">
      <c r="B96" s="96"/>
      <c r="C96" s="95"/>
    </row>
    <row r="97" spans="2:2" ht="15.75" thickBot="1" x14ac:dyDescent="0.3">
      <c r="B97" s="95"/>
    </row>
    <row r="98" spans="2:2" ht="15.75" thickBot="1" x14ac:dyDescent="0.3">
      <c r="B98" s="96"/>
    </row>
    <row r="99" spans="2:2" ht="15.75" thickBot="1" x14ac:dyDescent="0.3">
      <c r="B99" s="95"/>
    </row>
    <row r="100" spans="2:2" ht="15.75" thickBot="1" x14ac:dyDescent="0.3">
      <c r="B100" s="96"/>
    </row>
    <row r="101" spans="2:2" ht="15.75" thickBot="1" x14ac:dyDescent="0.3">
      <c r="B101" s="95"/>
    </row>
    <row r="102" spans="2:2" ht="15.75" thickBot="1" x14ac:dyDescent="0.3">
      <c r="B102" s="96"/>
    </row>
  </sheetData>
  <mergeCells count="4">
    <mergeCell ref="P1:U1"/>
    <mergeCell ref="X1:AB1"/>
    <mergeCell ref="V1:W1"/>
    <mergeCell ref="B1:O1"/>
  </mergeCells>
  <phoneticPr fontId="23" type="noConversion"/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PM form</vt:lpstr>
      <vt:lpstr>Data table</vt:lpstr>
      <vt:lpstr>Equipments</vt:lpstr>
      <vt:lpstr>'PM form'!Print_Area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Secretary</dc:creator>
  <cp:lastModifiedBy>QHTF</cp:lastModifiedBy>
  <cp:lastPrinted>2023-08-03T08:31:34Z</cp:lastPrinted>
  <dcterms:created xsi:type="dcterms:W3CDTF">2022-09-13T01:31:05Z</dcterms:created>
  <dcterms:modified xsi:type="dcterms:W3CDTF">2024-03-20T01:12:29Z</dcterms:modified>
</cp:coreProperties>
</file>