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gZ38w8I693mBTu6ubOLFVTUCrq6Q=="/>
    </ext>
  </extLst>
</workbook>
</file>

<file path=xl/comments1.xml><?xml version="1.0" encoding="utf-8"?>
<comments xmlns:r="http://schemas.openxmlformats.org/officeDocument/2006/relationships" xmlns="http://schemas.openxmlformats.org/spreadsheetml/2006/main">
  <authors>
    <author/>
  </authors>
  <commentList>
    <comment authorId="0" ref="B75">
      <text>
        <t xml:space="preserve">======
ID#AAAAs8Po2WU
    (2023-03-15 14:49:29)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1">
      <text>
        <t xml:space="preserve">======
ID#AAAAs8Po2WQ
    (2023-03-15 14:49:29)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93">
      <text>
        <t xml:space="preserve">======
ID#AAAAs8Po2WM
    (2023-03-15 14:49:29)
Language, terminology and tone used is appropriate and readily understood by the target audience (High importance)
Jargon should be kept to a minimum and plain language should be used where ever possible.</t>
      </text>
    </comment>
    <comment authorId="0" ref="B15">
      <text>
        <t xml:space="preserve">======
ID#AAAAs8Po2WI
    (2023-03-15 14:49:29)
Users are adequately supported according to their level of expertise (Medium importance)
For example, novice users are given help and instructions and features are progressively disclosed (e.g. advanced features not being shown by default).</t>
      </text>
    </comment>
    <comment authorId="0" ref="B71">
      <text>
        <t xml:space="preserve">======
ID#AAAAs8Po2WE
    (2023-03-15 14:49:29)
Required and optional form fields are clearly indicated (e.g. using text or '*') (Low importance)
Where most fields are required the optional fields should be identified and when most fields are optional the required fields should be identified.</t>
      </text>
    </comment>
    <comment authorId="0" ref="B53">
      <text>
        <t xml:space="preserve">======
ID#AAAAs8Po2WA
    (2023-03-15 14:49:29)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29">
      <text>
        <t xml:space="preserve">======
ID#AAAAs8Po2V8
    (2023-03-15 14:49:29)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3">
      <text>
        <t xml:space="preserve">======
ID#AAAAs8Po2V4
    (2023-03-15 14:49:29)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15">
      <text>
        <t xml:space="preserve">======
ID#AAAAs8Po2V0
    (2023-03-15 14:49:29)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113">
      <text>
        <t xml:space="preserve">======
ID#AAAAs8Po2Vw
    (2023-03-15 14:49:29)
Errors and reliability issues don't inhibit the user experience (High importance)
Sites and applications should be free of bugs and shouldn't have any broken links.</t>
      </text>
    </comment>
    <comment authorId="0" ref="B95">
      <text>
        <t xml:space="preserve">======
ID#AAAAs8Po2Vs
    (2023-03-15 14:49:29)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25">
      <text>
        <t xml:space="preserve">======
ID#AAAAs8Po2Vo
    (2023-03-15 14:49:29)
The homepage / starting page layout is clear and uncluttered with sufficient 'white space' (Medium importance)
Users should be able to quickly scan the homepage and make sense of both the content available and of how the site is structured.</t>
      </text>
    </comment>
    <comment authorId="0" ref="B11">
      <text>
        <t xml:space="preserve">======
ID#AAAAs8Po2Vk
    (2023-03-15 14:49:29)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55">
      <text>
        <t xml:space="preserve">======
ID#AAAAs8Po2Vg
    (2023-03-15 14:49:29)
Search results are relevant, comprehensive, precise, and well displayed (High importance)
It should be easy for users to see what has been returned, to work out why something has been returned and to determine how many results there are.</t>
      </text>
    </comment>
    <comment authorId="0" ref="B101">
      <text>
        <t xml:space="preserve">======
ID#AAAAs8Po2Vc
    (2023-03-15 14:49:29)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37">
      <text>
        <t xml:space="preserve">======
ID#AAAAs8Po2VY
    (2023-03-15 14:49:29)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3">
      <text>
        <t xml:space="preserve">======
ID#AAAAs8Po2VU
    (2023-03-15 14:49:29)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111">
      <text>
        <t xml:space="preserve">======
ID#AAAAs8Po2VQ
    (2023-03-15 14:49:29)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39">
      <text>
        <t xml:space="preserve">======
ID#AAAAs8Po2VM
    (2023-03-15 14:49:29)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67">
      <text>
        <t xml:space="preserve">======
ID#AAAAs8Po2VI
    (2023-03-15 14:49:29)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1">
      <text>
        <t xml:space="preserve">======
ID#AAAAs8Po2VE
    (2023-03-15 14:49:29)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21">
      <text>
        <t xml:space="preserve">======
ID#AAAAs8Po2VA
    (2023-03-15 14:49:29)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35">
      <text>
        <t xml:space="preserve">======
ID#AAAAs8Po2U8
    (2023-03-15 14:49:29)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03">
      <text>
        <t xml:space="preserve">======
ID#AAAAs8Po2U4
    (2023-03-15 14:49:29)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81">
      <text>
        <t xml:space="preserve">======
ID#AAAAs8Po2U0
    (2023-03-15 14:49:29)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17">
      <text>
        <t xml:space="preserve">======
ID#AAAAs8Po2Uw
    (2023-03-15 14:49:29)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49">
      <text>
        <t xml:space="preserve">======
ID#AAAAs8Po2Us
    (2023-03-15 14:49:29)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107">
      <text>
        <t xml:space="preserve">======
ID#AAAAs8Po2Uo
    (2023-03-15 14:49:29)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41">
      <text>
        <t xml:space="preserve">======
ID#AAAAs8Po2Uk
    (2023-03-15 14:49:29)
The current location is clearly indicated (e.g. breadcrumb, highlighted menu item) (Low importance)
Users should always know where they are in the site or application.</t>
      </text>
    </comment>
    <comment authorId="0" ref="B51">
      <text>
        <t xml:space="preserve">======
ID#AAAAs8Po2Ug
    (2023-03-15 14:49:29)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45">
      <text>
        <t xml:space="preserve">======
ID#AAAAs8Po2Uc
    (2023-03-15 14:49:29)
A clear and well structure site map or index is provided (where necessary) (Low importance)
The sitemap might be part of the header or footer and should ideally be available from every page on the site.</t>
      </text>
    </comment>
    <comment authorId="0" ref="B43">
      <text>
        <t xml:space="preserve">======
ID#AAAAs8Po2UY
    (2023-03-15 14:49:29)
Users can easily get back to the homepage or a relevant start point (Low importance)
For example, a homepage link might be part of the breadcrumb or a home link might be available as part of the header.</t>
      </text>
    </comment>
    <comment authorId="0" ref="B97">
      <text>
        <t xml:space="preserve">======
ID#AAAAs8Po2UU
    (2023-03-15 14:49:29)
Text and content is legible and scanable, with good typography and visual contrast (Medium importance)
Users should be able to quickly scan headers and body text, in order to get an overview of what's available.</t>
      </text>
    </comment>
    <comment authorId="0" ref="B85">
      <text>
        <t xml:space="preserve">======
ID#AAAAs8Po2UQ
    (2023-03-15 14:49:29)
Users are able to easily recover (i.e. not have to start again) from errors (Medium importance)
For example, users might be able to re-edit and resubmit a form or enter a different value.</t>
      </text>
    </comment>
    <comment authorId="0" ref="B9">
      <text>
        <t xml:space="preserve">======
ID#AAAAs8Po2UM
    (2023-03-15 14:49:29)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83">
      <text>
        <t xml:space="preserve">======
ID#AAAAs8Po2UI
    (2023-03-15 14:49:29)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89">
      <text>
        <t xml:space="preserve">======
ID#AAAAs8Po2UE
    (2023-03-15 14:49:29)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69">
      <text>
        <t xml:space="preserve">======
ID#AAAAs8Po2UA
    (2023-03-15 14:49:29)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5">
      <text>
        <t xml:space="preserve">======
ID#AAAAs8Po2T8
    (2023-03-15 14:49:29)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63">
      <text>
        <t xml:space="preserve">======
ID#AAAAs8Po2T4
    (2023-03-15 14:49:29)
Users can easily give feedback (Very low importance)
For example, via email or an online feedback / contact us form. There should be an indication of how long users can expect to wait for a response if a query has been made.</t>
      </text>
    </comment>
    <comment authorId="0" ref="B73">
      <text>
        <t xml:space="preserve">======
ID#AAAAs8Po2T0
    (2023-03-15 14:49:29)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23">
      <text>
        <t xml:space="preserve">======
ID#AAAAs8Po2Tw
    (2023-03-15 14:49:29)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79">
      <text>
        <t xml:space="preserve">======
ID#AAAAs8Po2Ts
    (2023-03-15 14:49:29)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91">
      <text>
        <t xml:space="preserve">======
ID#AAAAs8Po2To
    (2023-03-15 14:49:29)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59">
      <text>
        <t xml:space="preserve">======
ID#AAAAs8Po2Tk
    (2023-03-15 14:49:29)
Prompt and  appropriate feedback is given (High importance)
For example, a confirmation message is shown following a successful transaction, input errors are promptly highlighted and it's made clear to users when a page has been updated.</t>
      </text>
    </comment>
  </commentList>
  <extLst>
    <ext uri="GoogleSheetsCustomDataVersion1">
      <go:sheetsCustomData xmlns:go="http://customooxmlschemas.google.com/" r:id="rId1" roundtripDataSignature="AMtx7mgAnfvM58YYxDiMbm+ISBwJMEkZ6A=="/>
    </ext>
  </extLst>
</comments>
</file>

<file path=xl/sharedStrings.xml><?xml version="1.0" encoding="utf-8"?>
<sst xmlns="http://schemas.openxmlformats.org/spreadsheetml/2006/main" count="283" uniqueCount="176">
  <si>
    <t>Usability review</t>
  </si>
  <si>
    <t>Enter score</t>
  </si>
  <si>
    <t>Very poor</t>
  </si>
  <si>
    <t>Free Tour</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</si>
  <si>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</si>
  <si>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</si>
  <si>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</si>
  <si>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</si>
  <si>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</si>
  <si>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</si>
  <si>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</si>
  <si>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</si>
  <si>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</si>
  <si>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</si>
  <si>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</si>
  <si>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</si>
  <si>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</si>
  <si>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</si>
  <si>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</si>
  <si>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</si>
  <si>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Aunque no haya reservado este free tour creo que tanto como por las imagenes como por la disposicion de los elementos se cumple con las metas</t>
  </si>
  <si>
    <t>Features and functionality support users desired workflows.</t>
  </si>
  <si>
    <t>No estoy seguro de lo bueno que pueda llegar a ser el flujo</t>
  </si>
  <si>
    <t>Frequently-used tasks are readily available (e.g. easily accessible from the homepage) and well supported (e.g. short cuts are available).</t>
  </si>
  <si>
    <t>El enlace es directo y conciso</t>
  </si>
  <si>
    <t>Users are adequately supported according to their level of expertise (e.g. short cuts for expert users, help and instructions for novice users).</t>
  </si>
  <si>
    <t>Nada mas entrar a la pagina me he encontrado con un aviso de un posible chat que me puede ayudar para posibles dudas</t>
  </si>
  <si>
    <t>Call to actions (e.g. register, add to basket, submit) are clear, well labelled and appear clickable.</t>
  </si>
  <si>
    <t>El boton de reservar se encuentra accesible</t>
  </si>
  <si>
    <t>Homepage / starting page</t>
  </si>
  <si>
    <t>The Homepage / starting page provides a clear snapshot and overview of the content, features and functionality available.</t>
  </si>
  <si>
    <t>Se pueden distinguir diferentes fotos y tours pero estas no se encuentran en el apartado principal si no a medida que navegamos por la pagina</t>
  </si>
  <si>
    <t>The home page / starting page is effective in orienting and directing users to their desired information and tasks.</t>
  </si>
  <si>
    <t>No encuentro atajos muy utiles</t>
  </si>
  <si>
    <t>The homepage / starting page layout is clear and uncluttered with sufficient 'white space'.</t>
  </si>
  <si>
    <t>La pagina no se ve saturada</t>
  </si>
  <si>
    <t>Navigation</t>
  </si>
  <si>
    <t>Users can easily access the site or application (e.g. the URL is predictable and is returned by search engines).</t>
  </si>
  <si>
    <t>No cuenta con un hipervinculo excesivamente largo ni confuso</t>
  </si>
  <si>
    <t>The navigational scheme (e.g. menu) is easy to find, intuitive and consistent.</t>
  </si>
  <si>
    <t>Este menu se encuentra siempre disponible pero lo encuentro poco llamativo y algo incompleto quizas</t>
  </si>
  <si>
    <t xml:space="preserve">The navigation has sufficient flexibility to allow users to navigate by their desired means (e.g. searching, browse by type, browse by name, most recent etc…). </t>
  </si>
  <si>
    <t>No cuenta con ningun tipo de buscador</t>
  </si>
  <si>
    <t>The site or application structure is clear, easily understood and addresses common user goals.</t>
  </si>
  <si>
    <t>Veo un estilo demasiado simple y la ventana del chat ocupa demasiado</t>
  </si>
  <si>
    <t>Links are clear, descriptive and and well labelled.</t>
  </si>
  <si>
    <t>Los enlaces se encuentran en una buena disposicion</t>
  </si>
  <si>
    <t>Browser standard functions (e.g. 'back', 'forward', 'bookmark') are supported.</t>
  </si>
  <si>
    <t>Aunque la navegacion sea buena no encuentro ning'un tipo de 'bookmark'</t>
  </si>
  <si>
    <t>The current location is clearly indicated (e.g. breadcrumb, highlighted menu item).</t>
  </si>
  <si>
    <t xml:space="preserve">Hay un buen contraste de colores con la informacion mas importante </t>
  </si>
  <si>
    <t>Users can easily get back to the homepage or a relevant start point.</t>
  </si>
  <si>
    <t>No hay ninguna manera de volver a la pagina de inicio de una manera rapida</t>
  </si>
  <si>
    <t>A clear and well structure site map or index is provided (where necessary).</t>
  </si>
  <si>
    <t>No hay ningun tipo de inidice de lo que me pueda encontrar en la pagina</t>
  </si>
  <si>
    <t>Search</t>
  </si>
  <si>
    <t>A consitent, easy to find and easy to use search function is available throughout (where desirable).</t>
  </si>
  <si>
    <t>No hay ningun tipo de buscador en la pagina</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</si>
  <si>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</si>
  <si>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</si>
  <si>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</si>
  <si>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</si>
  <si>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</si>
  <si>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Existe un buen feedback mediante la navegacion</t>
  </si>
  <si>
    <t>Users can easily undo, go back and change or cancel actions; or are at least given the chance to confirm an action before commiting (e.g. before placing an order).</t>
  </si>
  <si>
    <t>Tras un rato navegando estas acciones se pueden hacer facilmente</t>
  </si>
  <si>
    <t>Users can easily give feedback (e.g. via email or an online feedback / contact us form).</t>
  </si>
  <si>
    <t xml:space="preserve">La unica manera de dar feedback es mediante mail, hecho en falta algun tipo de apartado para opiniones </t>
  </si>
  <si>
    <t>Forms</t>
  </si>
  <si>
    <t>Complex forms and processes are broken up into readily understood steps and sections. Where a process is used a progress indicator is present with clear numbers or named stages.</t>
  </si>
  <si>
    <t>Hay demasiada cantidad de informacion</t>
  </si>
  <si>
    <t>A minimal amount of information is requested and where required justification is given for asking for information (e.g. date of birth, telephone number).</t>
  </si>
  <si>
    <t>Piden demasiados datos para este servicio</t>
  </si>
  <si>
    <t>Required and optional form fields are clearly indicated.</t>
  </si>
  <si>
    <t>Se muestran claramente los campos obligatorios y los opcionales</t>
  </si>
  <si>
    <t>Appropriate input fields (e.g. calendar for date selection, drop down for selection) are used and required formats are indicated.</t>
  </si>
  <si>
    <t>Los elementos graficos para inputs son muy buenos</t>
  </si>
  <si>
    <t>Help and instructions (e.g. examples, information required) are provided where necessary.</t>
  </si>
  <si>
    <t>La informacion es tanta que satura</t>
  </si>
  <si>
    <t>Errors</t>
  </si>
  <si>
    <t>Errors are clear, easily identifiable and appear in appropriate location (e.g. adjacent to data entry field, adjacent to form, etc.).</t>
  </si>
  <si>
    <t>Los errores aparecen donde tienen que aparecer y es facil identificarlos</t>
  </si>
  <si>
    <t>Error messages are concise, written in easy to understand language and describe what's occurred and what action is necessary.</t>
  </si>
  <si>
    <t>Los mensajes de errores estan claros y concisos</t>
  </si>
  <si>
    <t>Common user errors (e.g. missing fields, invalid formats, invalid selections) have been taken into consideration and where possible prevented.</t>
  </si>
  <si>
    <t>Hecho en falta algun apartado de errores comunes o preguntas frecuentes</t>
  </si>
  <si>
    <t>Users are able to easily recover (i.e. not have to start again) from errors.</t>
  </si>
  <si>
    <t>La informacion se recupera bien</t>
  </si>
  <si>
    <t>Content &amp; text</t>
  </si>
  <si>
    <t>Content available (e.g. text, images, video) is appropriate and sufficiently relevant, and detailed to meet user goals.</t>
  </si>
  <si>
    <t>Todo el contenido de la pagina me parece relevante, en una fuente adecuada y aportanto siempre algo</t>
  </si>
  <si>
    <t>Links to other useful and relevant content (e.g. related pages or external websites) are available and shown in context.</t>
  </si>
  <si>
    <t>Los enlaces funcionan perfectamente y estan en el sitio en el que mas pueden aportar en cada momento</t>
  </si>
  <si>
    <t>Language, terminology and tone used is appropriate and readily understood by the target audience.</t>
  </si>
  <si>
    <t>Me gusta el tono en el que se dirigen a mi</t>
  </si>
  <si>
    <t>Terms, language and tone used are consitent (e.g. the same term is used throughout).</t>
  </si>
  <si>
    <t>Siempre lleva el mismo tono</t>
  </si>
  <si>
    <t>Text and content is legible and scanable, with good typography and visual contrast.</t>
  </si>
  <si>
    <t>La tipografia, los colores y todo lo relacionado a este estilo son calidos y realizan un muy buen contraste</t>
  </si>
  <si>
    <t>Help</t>
  </si>
  <si>
    <t>Online help is provided and is suitable for the user base (e.g. is written in easy to understand langugage and only uses recognised terms). Where appropriate contextual help is provided.</t>
  </si>
  <si>
    <t>Dan varias fuentes de ayuda al usuario</t>
  </si>
  <si>
    <t>Online help is concise, easy to read and written in easy to understand language.</t>
  </si>
  <si>
    <t>La ayuda que te dan es buena y tratan de solucionar todo lo posible</t>
  </si>
  <si>
    <t>Accessing online help does not impede users (i.e. they can can resume work where they left off after accessing help).</t>
  </si>
  <si>
    <t>Siempre se puede volver a como dejaste los cuestionarios y diferentes apartados de la pagina</t>
  </si>
  <si>
    <t>Users can easily get further help (e.g. telephone or email address).</t>
  </si>
  <si>
    <t>Hay diferentes metodos de contactar y el numero aparece en muchas partes</t>
  </si>
  <si>
    <t>Performance</t>
  </si>
  <si>
    <t>Site or application performance doesn't inhibit the user experience (e.g. slow page downloads, long delays).</t>
  </si>
  <si>
    <t>El retardo de la pagina no es excesivo pero se puede llegar a optimizar</t>
  </si>
  <si>
    <t>Errors and reliabilty issues don't inhibit the user experience.</t>
  </si>
  <si>
    <t xml:space="preserve">El uso de la pagina te garantiza la reserva que es lo importa </t>
  </si>
  <si>
    <t>Possible user configurations (e.g. browsers, resolutions, computer specs) are supported.</t>
  </si>
  <si>
    <t>No todos los usos pueden estar soportados</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</si>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</sst>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b/>
      <sz val="10.0"/>
      <color theme="1"/>
      <name val="Bliss 2 medium"/>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color theme="1"/>
      <name val="Arial"/>
      <scheme val="minor"/>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3" fillId="0" fontId="17" numFmtId="0" xfId="0" applyAlignment="1" applyBorder="1" applyFont="1">
      <alignment horizontal="center" shrinkToFit="0" vertical="center" wrapText="0"/>
    </xf>
    <xf borderId="3" fillId="0" fontId="18" numFmtId="0" xfId="0" applyAlignment="1" applyBorder="1" applyFont="1">
      <alignment horizontal="left"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9" numFmtId="0" xfId="0" applyAlignment="1" applyFont="1">
      <alignment horizontal="center" shrinkToFit="0" vertical="center" wrapText="0"/>
    </xf>
    <xf borderId="0" fillId="0" fontId="11" numFmtId="0" xfId="0" applyAlignment="1" applyFont="1">
      <alignment horizontal="left" shrinkToFit="0" vertical="top" wrapText="1"/>
    </xf>
    <xf borderId="3" fillId="0" fontId="4" numFmtId="0" xfId="0" applyAlignment="1" applyBorder="1" applyFont="1">
      <alignment horizontal="center" readingOrder="0" shrinkToFit="0" vertical="center" wrapText="0"/>
    </xf>
    <xf borderId="3" fillId="0" fontId="17" numFmtId="0" xfId="0" applyAlignment="1" applyBorder="1" applyFont="1">
      <alignment horizontal="center" readingOrder="0" shrinkToFit="0" vertical="center" wrapText="0"/>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4" fillId="2" fontId="21" numFmtId="0" xfId="0" applyAlignment="1" applyBorder="1" applyFont="1">
      <alignment horizontal="left" shrinkToFit="0" vertical="center" wrapText="0"/>
    </xf>
    <xf borderId="5" fillId="2" fontId="21" numFmtId="0" xfId="0" applyAlignment="1" applyBorder="1" applyFont="1">
      <alignment shrinkToFit="0" vertical="bottom" wrapText="0"/>
    </xf>
    <xf borderId="6" fillId="2" fontId="21" numFmtId="0" xfId="0" applyAlignment="1" applyBorder="1" applyFont="1">
      <alignment shrinkToFit="0" vertical="bottom" wrapText="0"/>
    </xf>
    <xf borderId="7" fillId="2" fontId="22" numFmtId="1" xfId="0" applyAlignment="1" applyBorder="1" applyFont="1" applyNumberFormat="1">
      <alignment horizontal="center" shrinkToFit="0" vertical="center" wrapText="0"/>
    </xf>
    <xf borderId="8" fillId="2" fontId="5" numFmtId="0" xfId="0" applyAlignment="1" applyBorder="1" applyFont="1">
      <alignment shrinkToFit="0" vertical="bottom" wrapText="0"/>
    </xf>
    <xf borderId="4" fillId="2" fontId="21" numFmtId="0" xfId="0" applyAlignment="1" applyBorder="1" applyFont="1">
      <alignment horizontal="center" shrinkToFit="0" vertical="center" wrapText="0"/>
    </xf>
    <xf borderId="4"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9" fillId="0" fontId="24" numFmtId="0" xfId="0" applyAlignment="1" applyBorder="1" applyFont="1">
      <alignment shrinkToFit="0" vertical="bottom" wrapText="1"/>
    </xf>
    <xf borderId="10" fillId="0" fontId="2" numFmtId="0" xfId="0" applyBorder="1" applyFont="1"/>
    <xf borderId="11" fillId="0" fontId="2" numFmtId="0" xfId="0" applyBorder="1" applyFont="1"/>
    <xf borderId="12" fillId="0" fontId="24" numFmtId="0" xfId="0" applyAlignment="1" applyBorder="1" applyFont="1">
      <alignment shrinkToFit="0" vertical="bottom" wrapText="1"/>
    </xf>
    <xf borderId="13" fillId="0" fontId="2" numFmtId="0" xfId="0" applyBorder="1" applyFont="1"/>
    <xf borderId="12" fillId="0" fontId="24" numFmtId="0" xfId="0" applyAlignment="1" applyBorder="1" applyFont="1">
      <alignment horizontal="left" shrinkToFit="0" vertical="bottom" wrapText="1"/>
    </xf>
    <xf borderId="14" fillId="0" fontId="24" numFmtId="0" xfId="0" applyAlignment="1" applyBorder="1" applyFont="1">
      <alignment shrinkToFit="0" vertical="bottom" wrapText="1"/>
    </xf>
    <xf borderId="15" fillId="0" fontId="2" numFmtId="0" xfId="0" applyBorder="1" applyFont="1"/>
    <xf borderId="16" fillId="0" fontId="2" numFmtId="0" xfId="0" applyBorder="1" applyFont="1"/>
    <xf borderId="0" fillId="0" fontId="14" numFmtId="164" xfId="0" applyAlignment="1" applyFont="1" applyNumberFormat="1">
      <alignment horizontal="center" shrinkToFit="0" vertical="bottom" wrapText="0"/>
    </xf>
    <xf borderId="12"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3" fillId="0" fontId="26" numFmtId="0" xfId="0" applyAlignment="1" applyBorder="1" applyFont="1">
      <alignment horizontal="left" shrinkToFit="0" vertical="bottom" wrapText="0"/>
    </xf>
    <xf borderId="0" fillId="0" fontId="13" numFmtId="0" xfId="0" applyAlignment="1" applyFont="1">
      <alignment shrinkToFit="0" vertical="top" wrapText="0"/>
    </xf>
    <xf borderId="17" fillId="0" fontId="16"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1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2" width="8.0"/>
    <col customWidth="1" min="23" max="26" width="14.38"/>
  </cols>
  <sheetData>
    <row r="1" ht="23.25" customHeight="1">
      <c r="A1" s="1" t="s">
        <v>0</v>
      </c>
      <c r="B1" s="2"/>
      <c r="C1" s="2"/>
      <c r="D1" s="2"/>
      <c r="E1" s="2"/>
      <c r="F1" s="2"/>
      <c r="G1" s="2"/>
      <c r="H1" s="2"/>
      <c r="I1" s="2"/>
      <c r="J1" s="3"/>
      <c r="K1" s="4"/>
      <c r="L1" s="5"/>
      <c r="M1" s="5"/>
      <c r="N1" s="5"/>
      <c r="O1" s="5"/>
      <c r="P1" s="3"/>
      <c r="Q1" s="6" t="s">
        <v>1</v>
      </c>
      <c r="R1" s="7">
        <v>0.0</v>
      </c>
      <c r="S1" s="3"/>
      <c r="T1" s="3"/>
      <c r="U1" s="3"/>
      <c r="V1" s="8"/>
    </row>
    <row r="2" ht="9.0" customHeight="1">
      <c r="B2" s="3"/>
      <c r="C2" s="9"/>
      <c r="D2" s="9"/>
      <c r="E2" s="3"/>
      <c r="F2" s="3"/>
      <c r="G2" s="3"/>
      <c r="H2" s="3"/>
      <c r="I2" s="3"/>
      <c r="J2" s="10"/>
      <c r="K2" s="11"/>
      <c r="L2" s="12"/>
      <c r="M2" s="3"/>
      <c r="N2" s="3"/>
      <c r="O2" s="3"/>
      <c r="P2" s="13"/>
      <c r="Q2" s="14" t="s">
        <v>2</v>
      </c>
      <c r="R2" s="15">
        <v>1.0</v>
      </c>
      <c r="S2" s="3"/>
      <c r="T2" s="3"/>
      <c r="U2" s="3"/>
      <c r="V2" s="8"/>
    </row>
    <row r="3" ht="24.0" customHeight="1">
      <c r="A3" s="16" t="s">
        <v>3</v>
      </c>
      <c r="C3" s="17"/>
      <c r="D3" s="18" t="s">
        <v>4</v>
      </c>
      <c r="E3" s="19"/>
      <c r="F3" s="19"/>
      <c r="G3" s="19"/>
      <c r="H3" s="19"/>
      <c r="I3" s="20" t="s">
        <v>5</v>
      </c>
      <c r="J3" s="3"/>
      <c r="K3" s="12"/>
      <c r="L3" s="12"/>
      <c r="M3" s="3"/>
      <c r="P3" s="13"/>
      <c r="Q3" s="14" t="s">
        <v>6</v>
      </c>
      <c r="R3" s="15">
        <v>2.0</v>
      </c>
      <c r="S3" s="3"/>
      <c r="T3" s="3"/>
      <c r="U3" s="3"/>
      <c r="V3" s="8"/>
    </row>
    <row r="4" ht="9.0" customHeight="1">
      <c r="A4" s="21"/>
      <c r="B4" s="19"/>
      <c r="C4" s="17"/>
      <c r="D4" s="22"/>
      <c r="E4" s="19"/>
      <c r="F4" s="19"/>
      <c r="G4" s="19"/>
      <c r="H4" s="19"/>
      <c r="I4" s="23"/>
      <c r="J4" s="3"/>
      <c r="K4" s="12"/>
      <c r="L4" s="12"/>
      <c r="M4" s="3"/>
      <c r="P4" s="13"/>
      <c r="Q4" s="14" t="s">
        <v>7</v>
      </c>
      <c r="R4" s="15">
        <v>3.0</v>
      </c>
      <c r="S4" s="3"/>
      <c r="T4" s="3"/>
      <c r="U4" s="3"/>
      <c r="V4" s="8"/>
    </row>
    <row r="5" ht="36.75" customHeight="1">
      <c r="B5" s="24" t="s">
        <v>8</v>
      </c>
      <c r="C5" s="25"/>
      <c r="D5" s="26" t="s">
        <v>9</v>
      </c>
      <c r="E5" s="25"/>
      <c r="F5" s="25"/>
      <c r="G5" s="25"/>
      <c r="H5" s="25"/>
      <c r="I5" s="24" t="s">
        <v>10</v>
      </c>
      <c r="J5" s="3"/>
      <c r="K5" s="27"/>
      <c r="L5" s="27"/>
      <c r="M5" s="27"/>
      <c r="N5" s="28"/>
      <c r="O5" s="28"/>
      <c r="P5" s="13"/>
      <c r="Q5" s="14" t="s">
        <v>11</v>
      </c>
      <c r="R5" s="15">
        <v>4.0</v>
      </c>
      <c r="S5" s="3"/>
      <c r="T5" s="3"/>
      <c r="U5" s="3"/>
      <c r="V5" s="8"/>
    </row>
    <row r="6" ht="9.0" customHeight="1">
      <c r="B6" s="29"/>
      <c r="C6" s="25"/>
      <c r="D6" s="30"/>
      <c r="E6" s="25"/>
      <c r="F6" s="25"/>
      <c r="G6" s="25"/>
      <c r="H6" s="25"/>
      <c r="I6" s="29"/>
      <c r="J6" s="3"/>
      <c r="K6" s="27"/>
      <c r="L6" s="27"/>
      <c r="M6" s="27"/>
      <c r="N6" s="28"/>
      <c r="O6" s="28"/>
      <c r="P6" s="13"/>
      <c r="Q6" s="14" t="s">
        <v>12</v>
      </c>
      <c r="R6" s="15">
        <v>5.0</v>
      </c>
      <c r="S6" s="3"/>
      <c r="T6" s="3"/>
      <c r="U6" s="3"/>
      <c r="V6" s="8"/>
    </row>
    <row r="7" ht="18.0" customHeight="1">
      <c r="A7" s="31" t="s">
        <v>13</v>
      </c>
      <c r="C7" s="3"/>
      <c r="D7" s="32"/>
      <c r="E7" s="3"/>
      <c r="F7" s="3"/>
      <c r="G7" s="3"/>
      <c r="H7" s="3"/>
      <c r="I7" s="3"/>
      <c r="J7" s="3"/>
      <c r="K7" s="27" t="s">
        <v>14</v>
      </c>
      <c r="L7" s="27" t="s">
        <v>15</v>
      </c>
      <c r="M7" s="27" t="s">
        <v>16</v>
      </c>
      <c r="N7" s="28" t="s">
        <v>4</v>
      </c>
      <c r="O7" s="28" t="s">
        <v>17</v>
      </c>
      <c r="P7" s="13"/>
      <c r="Q7" s="14" t="s">
        <v>18</v>
      </c>
      <c r="R7" s="15">
        <v>0.0</v>
      </c>
      <c r="S7" s="3"/>
      <c r="T7" s="3"/>
      <c r="U7" s="3"/>
      <c r="V7" s="8"/>
    </row>
    <row r="8" ht="14.25" customHeight="1">
      <c r="B8" s="33"/>
      <c r="C8" s="3"/>
      <c r="D8" s="32"/>
      <c r="E8" s="3"/>
      <c r="F8" s="3"/>
      <c r="G8" s="3"/>
      <c r="H8" s="3"/>
      <c r="I8" s="3"/>
      <c r="J8" s="3"/>
      <c r="P8" s="13"/>
      <c r="Q8" s="3"/>
      <c r="R8" s="34"/>
      <c r="S8" s="3"/>
      <c r="T8" s="3"/>
      <c r="U8" s="3"/>
      <c r="V8" s="8"/>
    </row>
    <row r="9" ht="39.75" customHeight="1">
      <c r="A9" s="35">
        <v>1.0</v>
      </c>
      <c r="B9" s="36" t="s">
        <v>19</v>
      </c>
      <c r="C9" s="3"/>
      <c r="D9" s="37" t="s">
        <v>11</v>
      </c>
      <c r="E9" s="3"/>
      <c r="F9" s="3" t="str">
        <f>#REF!*#REF!</f>
        <v>#REF!</v>
      </c>
      <c r="G9" s="3" t="str">
        <f>IF(#REF!&gt;=0,10*#REF!,0)</f>
        <v>#REF!</v>
      </c>
      <c r="H9" s="3"/>
      <c r="I9" s="38" t="s">
        <v>20</v>
      </c>
      <c r="J9" s="3"/>
      <c r="K9" s="39">
        <v>5.0</v>
      </c>
      <c r="L9" s="40">
        <f>K9/K117</f>
        <v>1</v>
      </c>
      <c r="M9" s="41">
        <f>VLOOKUP(D9,Q1:R9,2,FALSE)</f>
        <v>4</v>
      </c>
      <c r="N9" s="41">
        <f>M9*L9</f>
        <v>4</v>
      </c>
      <c r="O9" s="41">
        <f>IF(M9=0,0,L9*MAX(R2:R8))</f>
        <v>5</v>
      </c>
      <c r="P9" s="13"/>
      <c r="Q9" s="3"/>
      <c r="R9" s="34"/>
      <c r="S9" s="3"/>
      <c r="T9" s="3"/>
      <c r="U9" s="3"/>
      <c r="V9" s="8"/>
    </row>
    <row r="10" ht="12.0" customHeight="1">
      <c r="A10" s="35"/>
      <c r="B10" s="36"/>
      <c r="C10" s="3"/>
      <c r="D10" s="42"/>
      <c r="E10" s="3"/>
      <c r="F10" s="3"/>
      <c r="G10" s="3"/>
      <c r="H10" s="3"/>
      <c r="I10" s="3"/>
      <c r="J10" s="3"/>
      <c r="K10" s="39"/>
      <c r="L10" s="40"/>
      <c r="M10" s="41"/>
      <c r="N10" s="41"/>
      <c r="O10" s="41"/>
      <c r="P10" s="43"/>
      <c r="Q10" s="3"/>
      <c r="R10" s="3"/>
      <c r="S10" s="3"/>
      <c r="T10" s="3"/>
      <c r="U10" s="3"/>
      <c r="V10" s="8"/>
    </row>
    <row r="11" ht="39.75" customHeight="1">
      <c r="A11" s="35">
        <f>A9+1</f>
        <v>2</v>
      </c>
      <c r="B11" s="36" t="s">
        <v>21</v>
      </c>
      <c r="C11" s="3"/>
      <c r="D11" s="37" t="s">
        <v>7</v>
      </c>
      <c r="E11" s="3"/>
      <c r="F11" s="3" t="str">
        <f>#REF!*#REF!</f>
        <v>#REF!</v>
      </c>
      <c r="G11" s="3" t="str">
        <f>IF(#REF!&gt;=0,10*#REF!,0)</f>
        <v>#REF!</v>
      </c>
      <c r="H11" s="3"/>
      <c r="I11" s="38" t="s">
        <v>22</v>
      </c>
      <c r="J11" s="3"/>
      <c r="K11" s="39">
        <v>5.0</v>
      </c>
      <c r="L11" s="40">
        <f>K11/K117</f>
        <v>1</v>
      </c>
      <c r="M11" s="41">
        <f>VLOOKUP(D11,Q1:R9,2,FALSE)</f>
        <v>3</v>
      </c>
      <c r="N11" s="41">
        <f>M11*L11</f>
        <v>3</v>
      </c>
      <c r="O11" s="41">
        <f>IF(M11=0,0,L11*MAX(R2:R8))</f>
        <v>5</v>
      </c>
      <c r="P11" s="43"/>
      <c r="S11" s="8"/>
      <c r="T11" s="8"/>
      <c r="U11" s="8"/>
      <c r="V11" s="8"/>
    </row>
    <row r="12" ht="12.0" customHeight="1">
      <c r="A12" s="35"/>
      <c r="B12" s="36"/>
      <c r="C12" s="3"/>
      <c r="D12" s="42"/>
      <c r="E12" s="3"/>
      <c r="F12" s="3"/>
      <c r="G12" s="3"/>
      <c r="H12" s="3"/>
      <c r="I12" s="3"/>
      <c r="J12" s="3"/>
      <c r="K12" s="39"/>
      <c r="L12" s="40"/>
      <c r="M12" s="41"/>
      <c r="N12" s="41"/>
      <c r="O12" s="41"/>
      <c r="P12" s="8"/>
      <c r="Q12" s="8"/>
      <c r="R12" s="8"/>
      <c r="S12" s="44"/>
      <c r="T12" s="8"/>
      <c r="U12" s="8"/>
      <c r="V12" s="8"/>
    </row>
    <row r="13" ht="39.75" customHeight="1">
      <c r="A13" s="35">
        <f>A11+1</f>
        <v>3</v>
      </c>
      <c r="B13" s="36" t="s">
        <v>23</v>
      </c>
      <c r="C13" s="3"/>
      <c r="D13" s="37" t="s">
        <v>12</v>
      </c>
      <c r="E13" s="3"/>
      <c r="F13" s="3" t="str">
        <f>#REF!*#REF!</f>
        <v>#REF!</v>
      </c>
      <c r="G13" s="3" t="str">
        <f>IF(#REF!&gt;=0,10*#REF!,0)</f>
        <v>#REF!</v>
      </c>
      <c r="H13" s="3"/>
      <c r="I13" s="38" t="s">
        <v>24</v>
      </c>
      <c r="J13" s="3"/>
      <c r="K13" s="39">
        <v>4.0</v>
      </c>
      <c r="L13" s="40">
        <f>K13/K117</f>
        <v>0.8</v>
      </c>
      <c r="M13" s="41">
        <f>VLOOKUP(D13,Q1:R9,2,FALSE)</f>
        <v>5</v>
      </c>
      <c r="N13" s="41">
        <f>M13*L13</f>
        <v>4</v>
      </c>
      <c r="O13" s="41">
        <f>IF(M13=0,0,L13*MAX(R2:R8))</f>
        <v>4</v>
      </c>
      <c r="P13" s="8"/>
      <c r="Q13" s="8"/>
      <c r="R13" s="8"/>
      <c r="S13" s="44"/>
      <c r="T13" s="8"/>
      <c r="U13" s="8"/>
      <c r="V13" s="8"/>
    </row>
    <row r="14" ht="12.0" customHeight="1">
      <c r="A14" s="35"/>
      <c r="B14" s="36"/>
      <c r="C14" s="3"/>
      <c r="D14" s="42"/>
      <c r="E14" s="3"/>
      <c r="F14" s="3"/>
      <c r="G14" s="3"/>
      <c r="H14" s="3"/>
      <c r="I14" s="3"/>
      <c r="J14" s="3"/>
      <c r="K14" s="39"/>
      <c r="L14" s="40"/>
      <c r="M14" s="41"/>
      <c r="N14" s="41"/>
      <c r="O14" s="41"/>
      <c r="S14" s="36"/>
    </row>
    <row r="15" ht="39.75" customHeight="1">
      <c r="A15" s="35">
        <f>A13+1</f>
        <v>4</v>
      </c>
      <c r="B15" s="36" t="s">
        <v>25</v>
      </c>
      <c r="C15" s="3"/>
      <c r="D15" s="37" t="s">
        <v>12</v>
      </c>
      <c r="E15" s="3"/>
      <c r="F15" s="3" t="str">
        <f>#REF!*#REF!</f>
        <v>#REF!</v>
      </c>
      <c r="G15" s="3" t="str">
        <f>IF(#REF!&gt;=0,10*#REF!,0)</f>
        <v>#REF!</v>
      </c>
      <c r="H15" s="3"/>
      <c r="I15" s="38" t="s">
        <v>26</v>
      </c>
      <c r="J15" s="3"/>
      <c r="K15" s="45">
        <v>3.0</v>
      </c>
      <c r="L15" s="46">
        <f>K15/K117</f>
        <v>0.6</v>
      </c>
      <c r="M15" s="41">
        <f>VLOOKUP(D15,Q1:R9,2,FALSE)</f>
        <v>5</v>
      </c>
      <c r="N15" s="41">
        <f>M15*L15</f>
        <v>3</v>
      </c>
      <c r="O15" s="47">
        <f>IF(M15=0,0,L15*MAX(R2:R8))</f>
        <v>3</v>
      </c>
      <c r="P15" s="13"/>
      <c r="S15" s="13"/>
      <c r="T15" s="3"/>
    </row>
    <row r="16" ht="12.0" customHeight="1">
      <c r="A16" s="35"/>
      <c r="B16" s="36"/>
      <c r="C16" s="3"/>
      <c r="D16" s="42"/>
      <c r="E16" s="3"/>
      <c r="F16" s="3"/>
      <c r="G16" s="3"/>
      <c r="H16" s="3"/>
      <c r="I16" s="3"/>
      <c r="J16" s="3"/>
      <c r="K16" s="39"/>
      <c r="L16" s="40"/>
      <c r="M16" s="41"/>
      <c r="N16" s="41"/>
      <c r="O16" s="41"/>
      <c r="S16" s="36"/>
      <c r="T16" s="3"/>
    </row>
    <row r="17" ht="39.75" customHeight="1">
      <c r="A17" s="35">
        <f>A15+1</f>
        <v>5</v>
      </c>
      <c r="B17" s="36" t="s">
        <v>27</v>
      </c>
      <c r="C17" s="3"/>
      <c r="D17" s="37" t="s">
        <v>11</v>
      </c>
      <c r="E17" s="3"/>
      <c r="F17" s="3" t="str">
        <f>#REF!*#REF!</f>
        <v>#REF!</v>
      </c>
      <c r="G17" s="3" t="str">
        <f>IF(#REF!&gt;=0,10*#REF!,0)</f>
        <v>#REF!</v>
      </c>
      <c r="H17" s="3"/>
      <c r="I17" s="38" t="s">
        <v>28</v>
      </c>
      <c r="J17" s="3"/>
      <c r="K17" s="39">
        <v>3.0</v>
      </c>
      <c r="L17" s="40">
        <f>K17/K117</f>
        <v>0.6</v>
      </c>
      <c r="M17" s="41">
        <f>VLOOKUP(D17,Q1:R9,2,FALSE)</f>
        <v>4</v>
      </c>
      <c r="N17" s="41">
        <f>M17*L17</f>
        <v>2.4</v>
      </c>
      <c r="O17" s="41">
        <f>IF(M17=0,0,L17*MAX(R2:R8))</f>
        <v>3</v>
      </c>
      <c r="S17" s="36"/>
      <c r="T17" s="3"/>
    </row>
    <row r="18" ht="12.0" customHeight="1">
      <c r="B18" s="48"/>
      <c r="C18" s="3"/>
      <c r="D18" s="42"/>
      <c r="E18" s="3"/>
      <c r="F18" s="3"/>
      <c r="G18" s="3"/>
      <c r="H18" s="3"/>
      <c r="I18" s="3"/>
      <c r="J18" s="3"/>
      <c r="K18" s="39"/>
      <c r="L18" s="40"/>
      <c r="M18" s="41"/>
      <c r="N18" s="41"/>
      <c r="O18" s="41"/>
      <c r="S18" s="36"/>
      <c r="T18" s="3"/>
    </row>
    <row r="19" ht="15.75" customHeight="1">
      <c r="A19" s="31" t="s">
        <v>29</v>
      </c>
      <c r="C19" s="33"/>
      <c r="D19" s="42"/>
      <c r="E19" s="3"/>
      <c r="F19" s="3"/>
      <c r="G19" s="3"/>
      <c r="H19" s="3"/>
      <c r="I19" s="3"/>
      <c r="J19" s="3"/>
      <c r="K19" s="39"/>
      <c r="L19" s="40"/>
      <c r="M19" s="41"/>
      <c r="N19" s="41"/>
      <c r="O19" s="41"/>
    </row>
    <row r="20" ht="14.25" customHeight="1">
      <c r="B20" s="49"/>
      <c r="C20" s="33"/>
      <c r="D20" s="42"/>
      <c r="E20" s="3"/>
      <c r="F20" s="3"/>
      <c r="G20" s="3"/>
      <c r="H20" s="3"/>
      <c r="I20" s="3"/>
      <c r="J20" s="3"/>
      <c r="K20" s="39"/>
      <c r="L20" s="40"/>
      <c r="M20" s="41"/>
      <c r="N20" s="41"/>
      <c r="O20" s="41"/>
    </row>
    <row r="21" ht="39.75" customHeight="1">
      <c r="A21" s="35">
        <f>A17+1</f>
        <v>6</v>
      </c>
      <c r="B21" s="36" t="s">
        <v>30</v>
      </c>
      <c r="C21" s="3"/>
      <c r="D21" s="37" t="s">
        <v>7</v>
      </c>
      <c r="E21" s="3"/>
      <c r="F21" s="3" t="str">
        <f>#REF!*#REF!</f>
        <v>#REF!</v>
      </c>
      <c r="G21" s="3" t="str">
        <f>IF(#REF!&gt;=0,10*#REF!,0)</f>
        <v>#REF!</v>
      </c>
      <c r="H21" s="3"/>
      <c r="I21" s="38" t="s">
        <v>31</v>
      </c>
      <c r="J21" s="3"/>
      <c r="K21" s="39">
        <v>3.0</v>
      </c>
      <c r="L21" s="40">
        <f>K21/K117</f>
        <v>0.6</v>
      </c>
      <c r="M21" s="41">
        <f>VLOOKUP(D21,Q1:R9,2,FALSE)</f>
        <v>3</v>
      </c>
      <c r="N21" s="41">
        <f>M21*L21</f>
        <v>1.8</v>
      </c>
      <c r="O21" s="41">
        <f>IF(M21=0,0,L21*MAX(R2:R8))</f>
        <v>3</v>
      </c>
    </row>
    <row r="22" ht="12.0" customHeight="1">
      <c r="A22" s="35"/>
      <c r="B22" s="36"/>
      <c r="C22" s="3"/>
      <c r="D22" s="42"/>
      <c r="E22" s="3"/>
      <c r="F22" s="3"/>
      <c r="G22" s="3"/>
      <c r="H22" s="3"/>
      <c r="I22" s="3"/>
      <c r="J22" s="3"/>
      <c r="K22" s="45"/>
      <c r="L22" s="46"/>
      <c r="M22" s="41"/>
      <c r="N22" s="50"/>
      <c r="O22" s="50"/>
      <c r="P22" s="36"/>
      <c r="Q22" s="36"/>
      <c r="R22" s="36"/>
    </row>
    <row r="23" ht="39.75" customHeight="1">
      <c r="A23" s="35">
        <f>A21+1</f>
        <v>7</v>
      </c>
      <c r="B23" s="36" t="s">
        <v>32</v>
      </c>
      <c r="C23" s="3"/>
      <c r="D23" s="37" t="s">
        <v>7</v>
      </c>
      <c r="E23" s="3"/>
      <c r="F23" s="3" t="str">
        <f>#REF!*#REF!</f>
        <v>#REF!</v>
      </c>
      <c r="G23" s="3" t="str">
        <f>IF(#REF!&gt;=0,10*#REF!,0)</f>
        <v>#REF!</v>
      </c>
      <c r="H23" s="3"/>
      <c r="I23" s="38" t="s">
        <v>33</v>
      </c>
      <c r="J23" s="3"/>
      <c r="K23" s="39">
        <v>4.0</v>
      </c>
      <c r="L23" s="40">
        <f>K23/K117</f>
        <v>0.8</v>
      </c>
      <c r="M23" s="41">
        <f>VLOOKUP(D23,Q1:R9,2,FALSE)</f>
        <v>3</v>
      </c>
      <c r="N23" s="41">
        <f>M23*L23</f>
        <v>2.4</v>
      </c>
      <c r="O23" s="41">
        <f>IF(M23=0,0,L23*MAX(R2:R8))</f>
        <v>4</v>
      </c>
      <c r="Q23" s="36"/>
      <c r="R23" s="36"/>
    </row>
    <row r="24" ht="12.0" customHeight="1">
      <c r="A24" s="35"/>
      <c r="B24" s="36"/>
      <c r="C24" s="3"/>
      <c r="D24" s="42"/>
      <c r="E24" s="3"/>
      <c r="F24" s="3"/>
      <c r="G24" s="3"/>
      <c r="H24" s="3"/>
      <c r="I24" s="3"/>
      <c r="J24" s="3"/>
      <c r="K24" s="39"/>
      <c r="L24" s="40"/>
      <c r="M24" s="41"/>
      <c r="N24" s="41"/>
      <c r="O24" s="41"/>
      <c r="Q24" s="36"/>
      <c r="R24" s="36"/>
    </row>
    <row r="25" ht="39.75" customHeight="1">
      <c r="A25" s="35">
        <f>A23+1</f>
        <v>8</v>
      </c>
      <c r="B25" s="36" t="s">
        <v>34</v>
      </c>
      <c r="C25" s="3"/>
      <c r="D25" s="37" t="s">
        <v>11</v>
      </c>
      <c r="E25" s="3"/>
      <c r="F25" s="3"/>
      <c r="G25" s="3"/>
      <c r="H25" s="3"/>
      <c r="I25" s="38" t="s">
        <v>35</v>
      </c>
      <c r="J25" s="3"/>
      <c r="K25" s="39">
        <v>3.0</v>
      </c>
      <c r="L25" s="40">
        <f>K25/K117</f>
        <v>0.6</v>
      </c>
      <c r="M25" s="41">
        <f>VLOOKUP(D25,Q1:R9,2,FALSE)</f>
        <v>4</v>
      </c>
      <c r="N25" s="41">
        <f>M25*L25</f>
        <v>2.4</v>
      </c>
      <c r="O25" s="41">
        <f>IF(M25=0,0,L25*MAX(R2:R8))</f>
        <v>3</v>
      </c>
      <c r="Q25" s="36"/>
      <c r="R25" s="36"/>
    </row>
    <row r="26" ht="12.0" customHeight="1">
      <c r="B26" s="48"/>
      <c r="C26" s="3"/>
      <c r="D26" s="42"/>
      <c r="E26" s="3"/>
      <c r="F26" s="3"/>
      <c r="G26" s="3"/>
      <c r="H26" s="3"/>
      <c r="I26" s="3"/>
      <c r="J26" s="3"/>
      <c r="K26" s="39"/>
      <c r="L26" s="40"/>
      <c r="M26" s="41"/>
      <c r="N26" s="41"/>
      <c r="O26" s="41"/>
      <c r="Q26" s="36"/>
      <c r="R26" s="36"/>
      <c r="S26" s="36"/>
    </row>
    <row r="27" ht="15.75" customHeight="1">
      <c r="A27" s="31" t="s">
        <v>36</v>
      </c>
      <c r="C27" s="33"/>
      <c r="D27" s="51"/>
      <c r="E27" s="3"/>
      <c r="F27" s="3"/>
      <c r="G27" s="3"/>
      <c r="H27" s="3"/>
      <c r="I27" s="3"/>
      <c r="J27" s="3"/>
      <c r="K27" s="39"/>
      <c r="L27" s="40"/>
      <c r="M27" s="41"/>
      <c r="N27" s="41"/>
      <c r="O27" s="41"/>
      <c r="Q27" s="36"/>
      <c r="R27" s="36"/>
      <c r="S27" s="36"/>
    </row>
    <row r="28" ht="14.25" customHeight="1">
      <c r="B28" s="49"/>
      <c r="C28" s="33"/>
      <c r="D28" s="51"/>
      <c r="E28" s="3"/>
      <c r="F28" s="3"/>
      <c r="G28" s="3"/>
      <c r="H28" s="3"/>
      <c r="I28" s="3"/>
      <c r="J28" s="3"/>
      <c r="K28" s="39"/>
      <c r="L28" s="40"/>
      <c r="M28" s="41"/>
      <c r="N28" s="41"/>
      <c r="O28" s="41"/>
      <c r="Q28" s="36"/>
      <c r="R28" s="36"/>
      <c r="S28" s="36"/>
    </row>
    <row r="29" ht="39.75" customHeight="1">
      <c r="A29" s="35">
        <f>A25+1</f>
        <v>9</v>
      </c>
      <c r="B29" s="36" t="s">
        <v>37</v>
      </c>
      <c r="C29" s="3"/>
      <c r="D29" s="37" t="s">
        <v>12</v>
      </c>
      <c r="E29" s="3"/>
      <c r="F29" s="3" t="str">
        <f>#REF!*#REF!</f>
        <v>#REF!</v>
      </c>
      <c r="G29" s="3" t="str">
        <f>IF(#REF!&gt;=0,10*#REF!,0)</f>
        <v>#REF!</v>
      </c>
      <c r="H29" s="3"/>
      <c r="I29" s="38" t="s">
        <v>38</v>
      </c>
      <c r="J29" s="3"/>
      <c r="K29" s="39">
        <v>2.0</v>
      </c>
      <c r="L29" s="40">
        <f>K29/K117</f>
        <v>0.4</v>
      </c>
      <c r="M29" s="41">
        <f>VLOOKUP(D29,Q1:R9,2,FALSE)</f>
        <v>5</v>
      </c>
      <c r="N29" s="41">
        <f>M29*L29</f>
        <v>2</v>
      </c>
      <c r="O29" s="41">
        <f>IF(M29=0,0,L29*MAX(R2:R8))</f>
        <v>2</v>
      </c>
      <c r="Q29" s="36"/>
      <c r="R29" s="36"/>
      <c r="S29" s="36"/>
    </row>
    <row r="30" ht="12.0" customHeight="1">
      <c r="A30" s="35"/>
      <c r="B30" s="36"/>
      <c r="C30" s="3"/>
      <c r="D30" s="42"/>
      <c r="E30" s="3"/>
      <c r="F30" s="3"/>
      <c r="G30" s="3"/>
      <c r="H30" s="3"/>
      <c r="I30" s="3"/>
      <c r="J30" s="3"/>
      <c r="K30" s="45"/>
      <c r="L30" s="46"/>
      <c r="M30" s="41"/>
      <c r="N30" s="52"/>
      <c r="O30" s="50"/>
      <c r="P30" s="13"/>
      <c r="Q30" s="13"/>
      <c r="R30" s="13"/>
      <c r="S30" s="13"/>
    </row>
    <row r="31" ht="39.75" customHeight="1">
      <c r="A31" s="35">
        <f>A29+1</f>
        <v>10</v>
      </c>
      <c r="B31" s="36" t="s">
        <v>39</v>
      </c>
      <c r="C31" s="3"/>
      <c r="D31" s="37" t="s">
        <v>11</v>
      </c>
      <c r="E31" s="3"/>
      <c r="F31" s="3" t="str">
        <f>#REF!*#REF!</f>
        <v>#REF!</v>
      </c>
      <c r="G31" s="3" t="str">
        <f>IF(#REF!&gt;=0,10*#REF!,0)</f>
        <v>#REF!</v>
      </c>
      <c r="H31" s="3"/>
      <c r="I31" s="38" t="s">
        <v>40</v>
      </c>
      <c r="J31" s="3"/>
      <c r="K31" s="39">
        <v>4.0</v>
      </c>
      <c r="L31" s="40">
        <f>K31/K117</f>
        <v>0.8</v>
      </c>
      <c r="M31" s="41">
        <f>VLOOKUP(D31,Q1:R9,2,FALSE)</f>
        <v>4</v>
      </c>
      <c r="N31" s="41">
        <f>M31*L31</f>
        <v>3.2</v>
      </c>
      <c r="O31" s="41">
        <f>IF(M31=0,0,L31*MAX(R2:R8))</f>
        <v>4</v>
      </c>
    </row>
    <row r="32" ht="12.0" customHeight="1">
      <c r="A32" s="35"/>
      <c r="B32" s="36"/>
      <c r="C32" s="3"/>
      <c r="D32" s="42"/>
      <c r="E32" s="3"/>
      <c r="F32" s="3"/>
      <c r="G32" s="3"/>
      <c r="H32" s="3"/>
      <c r="I32" s="3"/>
      <c r="J32" s="3"/>
      <c r="K32" s="39"/>
      <c r="L32" s="40"/>
      <c r="M32" s="41"/>
      <c r="N32" s="41"/>
      <c r="O32" s="41"/>
    </row>
    <row r="33" ht="39.75" customHeight="1">
      <c r="A33" s="35">
        <f>A31+1</f>
        <v>11</v>
      </c>
      <c r="B33" s="36" t="s">
        <v>41</v>
      </c>
      <c r="C33" s="3"/>
      <c r="D33" s="37" t="s">
        <v>6</v>
      </c>
      <c r="E33" s="3"/>
      <c r="F33" s="3"/>
      <c r="G33" s="3"/>
      <c r="H33" s="3"/>
      <c r="I33" s="38" t="s">
        <v>42</v>
      </c>
      <c r="J33" s="3"/>
      <c r="K33" s="39">
        <v>3.0</v>
      </c>
      <c r="L33" s="40">
        <f>K33/K117</f>
        <v>0.6</v>
      </c>
      <c r="M33" s="41">
        <f>VLOOKUP(D33,Q1:R9,2,FALSE)</f>
        <v>2</v>
      </c>
      <c r="N33" s="41">
        <f>M33*L33</f>
        <v>1.2</v>
      </c>
      <c r="O33" s="41">
        <f>IF(M33=0,0,L33*MAX(R2:R8))</f>
        <v>3</v>
      </c>
    </row>
    <row r="34" ht="12.0" customHeight="1">
      <c r="A34" s="35"/>
      <c r="B34" s="36"/>
      <c r="C34" s="3"/>
      <c r="D34" s="42"/>
      <c r="E34" s="3"/>
      <c r="F34" s="3"/>
      <c r="G34" s="3"/>
      <c r="H34" s="3"/>
      <c r="I34" s="3"/>
      <c r="J34" s="3"/>
      <c r="K34" s="39"/>
      <c r="L34" s="40"/>
      <c r="M34" s="41"/>
      <c r="N34" s="41"/>
      <c r="O34" s="41"/>
    </row>
    <row r="35" ht="39.75" customHeight="1">
      <c r="A35" s="35">
        <f>A33+1</f>
        <v>12</v>
      </c>
      <c r="B35" s="36" t="s">
        <v>43</v>
      </c>
      <c r="C35" s="3"/>
      <c r="D35" s="37" t="s">
        <v>7</v>
      </c>
      <c r="E35" s="3"/>
      <c r="F35" s="3" t="str">
        <f>#REF!*#REF!</f>
        <v>#REF!</v>
      </c>
      <c r="G35" s="3" t="str">
        <f>IF(#REF!&gt;=0,10*#REF!,0)</f>
        <v>#REF!</v>
      </c>
      <c r="H35" s="3"/>
      <c r="I35" s="38" t="s">
        <v>44</v>
      </c>
      <c r="J35" s="3"/>
      <c r="K35" s="39">
        <v>5.0</v>
      </c>
      <c r="L35" s="40">
        <f>K35/K117</f>
        <v>1</v>
      </c>
      <c r="M35" s="41">
        <f>VLOOKUP(D35,Q1:R9,2,FALSE)</f>
        <v>3</v>
      </c>
      <c r="N35" s="41">
        <f>M35*L35</f>
        <v>3</v>
      </c>
      <c r="O35" s="41">
        <f>IF(M35=0,0,L35*MAX(R2:R8))</f>
        <v>5</v>
      </c>
    </row>
    <row r="36" ht="12.0" customHeight="1">
      <c r="A36" s="35"/>
      <c r="B36" s="36"/>
      <c r="C36" s="3"/>
      <c r="D36" s="42"/>
      <c r="E36" s="3"/>
      <c r="F36" s="3"/>
      <c r="G36" s="3"/>
      <c r="H36" s="3"/>
      <c r="I36" s="3"/>
      <c r="J36" s="3"/>
      <c r="K36" s="39"/>
      <c r="L36" s="40"/>
      <c r="M36" s="41"/>
      <c r="N36" s="41"/>
      <c r="O36" s="41"/>
    </row>
    <row r="37" ht="39.75" customHeight="1">
      <c r="A37" s="35">
        <f>A35+1</f>
        <v>13</v>
      </c>
      <c r="B37" s="36" t="s">
        <v>45</v>
      </c>
      <c r="C37" s="3"/>
      <c r="D37" s="37" t="s">
        <v>11</v>
      </c>
      <c r="E37" s="3"/>
      <c r="F37" s="3" t="str">
        <f>#REF!*#REF!</f>
        <v>#REF!</v>
      </c>
      <c r="G37" s="3" t="str">
        <f>IF(#REF!&gt;=0,10*#REF!,0)</f>
        <v>#REF!</v>
      </c>
      <c r="H37" s="3"/>
      <c r="I37" s="38" t="s">
        <v>46</v>
      </c>
      <c r="J37" s="3"/>
      <c r="K37" s="39">
        <v>3.0</v>
      </c>
      <c r="L37" s="40">
        <f>K37/K117</f>
        <v>0.6</v>
      </c>
      <c r="M37" s="41">
        <f>VLOOKUP(D37,Q1:R9,2,FALSE)</f>
        <v>4</v>
      </c>
      <c r="N37" s="41">
        <f>M37*L37</f>
        <v>2.4</v>
      </c>
      <c r="O37" s="41">
        <f>IF(M37=0,0,L37*MAX(R2:R8))</f>
        <v>3</v>
      </c>
    </row>
    <row r="38" ht="12.0" customHeight="1">
      <c r="A38" s="35"/>
      <c r="B38" s="36"/>
      <c r="C38" s="3"/>
      <c r="D38" s="42"/>
      <c r="E38" s="3"/>
      <c r="F38" s="3"/>
      <c r="G38" s="3"/>
      <c r="H38" s="3"/>
      <c r="I38" s="3"/>
      <c r="J38" s="3"/>
      <c r="K38" s="39"/>
      <c r="L38" s="40"/>
      <c r="M38" s="41"/>
      <c r="N38" s="41"/>
      <c r="O38" s="41"/>
    </row>
    <row r="39" ht="39.75" customHeight="1">
      <c r="A39" s="35">
        <f>A37+1</f>
        <v>14</v>
      </c>
      <c r="B39" s="36" t="s">
        <v>47</v>
      </c>
      <c r="C39" s="3"/>
      <c r="D39" s="37" t="s">
        <v>6</v>
      </c>
      <c r="E39" s="3"/>
      <c r="F39" s="3" t="str">
        <f>#REF!*#REF!</f>
        <v>#REF!</v>
      </c>
      <c r="G39" s="3" t="str">
        <f>IF(#REF!&gt;=0,10*#REF!,0)</f>
        <v>#REF!</v>
      </c>
      <c r="H39" s="3"/>
      <c r="I39" s="38" t="s">
        <v>48</v>
      </c>
      <c r="J39" s="3"/>
      <c r="K39" s="39">
        <v>4.0</v>
      </c>
      <c r="L39" s="40">
        <f>K39/K117</f>
        <v>0.8</v>
      </c>
      <c r="M39" s="41">
        <f>VLOOKUP(D39,Q1:R9,2,FALSE)</f>
        <v>2</v>
      </c>
      <c r="N39" s="41">
        <f>M39*L39</f>
        <v>1.6</v>
      </c>
      <c r="O39" s="41">
        <f>IF(M39=0,0,L39*MAX(R2:R8))</f>
        <v>4</v>
      </c>
      <c r="Q39" s="36"/>
      <c r="R39" s="36"/>
      <c r="S39" s="36"/>
    </row>
    <row r="40" ht="12.0" customHeight="1">
      <c r="A40" s="35"/>
      <c r="B40" s="36"/>
      <c r="C40" s="3"/>
      <c r="D40" s="42"/>
      <c r="E40" s="3"/>
      <c r="F40" s="3"/>
      <c r="G40" s="3"/>
      <c r="H40" s="3"/>
      <c r="I40" s="3"/>
      <c r="J40" s="3"/>
      <c r="K40" s="45"/>
      <c r="L40" s="46"/>
      <c r="M40" s="41"/>
      <c r="N40" s="52"/>
      <c r="O40" s="50"/>
      <c r="P40" s="13"/>
      <c r="Q40" s="13"/>
      <c r="R40" s="13"/>
      <c r="S40" s="13"/>
    </row>
    <row r="41" ht="39.75" customHeight="1">
      <c r="A41" s="35">
        <f>A39+1</f>
        <v>15</v>
      </c>
      <c r="B41" s="36" t="s">
        <v>49</v>
      </c>
      <c r="C41" s="3"/>
      <c r="D41" s="37" t="s">
        <v>12</v>
      </c>
      <c r="E41" s="3"/>
      <c r="F41" s="3" t="str">
        <f>#REF!*#REF!</f>
        <v>#REF!</v>
      </c>
      <c r="G41" s="3" t="str">
        <f>IF(#REF!&gt;=0,10*#REF!,0)</f>
        <v>#REF!</v>
      </c>
      <c r="H41" s="3"/>
      <c r="I41" s="38" t="s">
        <v>50</v>
      </c>
      <c r="J41" s="3"/>
      <c r="K41" s="39">
        <v>2.0</v>
      </c>
      <c r="L41" s="40">
        <f>K41/K117</f>
        <v>0.4</v>
      </c>
      <c r="M41" s="41">
        <f>VLOOKUP(D41,Q1:R9,2,FALSE)</f>
        <v>5</v>
      </c>
      <c r="N41" s="41">
        <f>M41*L41</f>
        <v>2</v>
      </c>
      <c r="O41" s="41">
        <f>IF(M41=0,0,L41*MAX(R2:R8))</f>
        <v>2</v>
      </c>
    </row>
    <row r="42" ht="12.0" customHeight="1">
      <c r="A42" s="35"/>
      <c r="B42" s="36"/>
      <c r="C42" s="3"/>
      <c r="D42" s="42"/>
      <c r="E42" s="3"/>
      <c r="F42" s="3"/>
      <c r="G42" s="3"/>
      <c r="H42" s="3"/>
      <c r="I42" s="3"/>
      <c r="J42" s="3"/>
      <c r="K42" s="39"/>
      <c r="L42" s="40"/>
      <c r="M42" s="41"/>
      <c r="N42" s="41"/>
      <c r="O42" s="41"/>
    </row>
    <row r="43" ht="39.75" customHeight="1">
      <c r="A43" s="35">
        <f>A41+1</f>
        <v>16</v>
      </c>
      <c r="B43" s="36" t="s">
        <v>51</v>
      </c>
      <c r="C43" s="3"/>
      <c r="D43" s="37" t="s">
        <v>2</v>
      </c>
      <c r="E43" s="3"/>
      <c r="F43" s="3" t="str">
        <f>#REF!*#REF!</f>
        <v>#REF!</v>
      </c>
      <c r="G43" s="3" t="str">
        <f>IF(#REF!&gt;=0,10*#REF!,0)</f>
        <v>#REF!</v>
      </c>
      <c r="H43" s="3"/>
      <c r="I43" s="38" t="s">
        <v>52</v>
      </c>
      <c r="J43" s="3"/>
      <c r="K43" s="39">
        <v>2.0</v>
      </c>
      <c r="L43" s="40">
        <f>K43/K117</f>
        <v>0.4</v>
      </c>
      <c r="M43" s="41">
        <f>VLOOKUP(D43,Q1:R9,2,FALSE)</f>
        <v>1</v>
      </c>
      <c r="N43" s="41">
        <f>M43*L43</f>
        <v>0.4</v>
      </c>
      <c r="O43" s="41">
        <f>IF(M43=0,0,L43*MAX(R2:R8))</f>
        <v>2</v>
      </c>
    </row>
    <row r="44" ht="12.0" customHeight="1">
      <c r="A44" s="35"/>
      <c r="B44" s="36"/>
      <c r="C44" s="3"/>
      <c r="D44" s="42"/>
      <c r="E44" s="3"/>
      <c r="F44" s="3"/>
      <c r="G44" s="3"/>
      <c r="H44" s="3"/>
      <c r="I44" s="3"/>
      <c r="J44" s="3"/>
      <c r="K44" s="39"/>
      <c r="L44" s="40"/>
      <c r="M44" s="41"/>
      <c r="N44" s="41"/>
      <c r="O44" s="41"/>
    </row>
    <row r="45" ht="39.75" customHeight="1">
      <c r="A45" s="35">
        <f>A43+1</f>
        <v>17</v>
      </c>
      <c r="B45" s="36" t="s">
        <v>53</v>
      </c>
      <c r="C45" s="3"/>
      <c r="D45" s="37" t="s">
        <v>2</v>
      </c>
      <c r="E45" s="3"/>
      <c r="F45" s="3" t="str">
        <f>#REF!*#REF!</f>
        <v>#REF!</v>
      </c>
      <c r="G45" s="3" t="str">
        <f>IF(#REF!&gt;=0,10*#REF!,0)</f>
        <v>#REF!</v>
      </c>
      <c r="H45" s="3"/>
      <c r="I45" s="38" t="s">
        <v>54</v>
      </c>
      <c r="J45" s="3"/>
      <c r="K45" s="39">
        <v>1.0</v>
      </c>
      <c r="L45" s="40">
        <f>K45/K117</f>
        <v>0.2</v>
      </c>
      <c r="M45" s="41">
        <f>VLOOKUP(D45,Q1:R9,2,FALSE)</f>
        <v>1</v>
      </c>
      <c r="N45" s="41">
        <f>M45*L45</f>
        <v>0.2</v>
      </c>
      <c r="O45" s="41">
        <f>IF(M45=0,0,L45*MAX(R2:R8))</f>
        <v>1</v>
      </c>
    </row>
    <row r="46" ht="12.0" customHeight="1">
      <c r="B46" s="48"/>
      <c r="C46" s="3"/>
      <c r="D46" s="42"/>
      <c r="E46" s="3"/>
      <c r="F46" s="3"/>
      <c r="G46" s="3"/>
      <c r="H46" s="3"/>
      <c r="I46" s="3"/>
      <c r="J46" s="3"/>
      <c r="K46" s="39"/>
      <c r="L46" s="40"/>
      <c r="M46" s="41"/>
      <c r="N46" s="41"/>
      <c r="O46" s="41"/>
    </row>
    <row r="47" ht="15.75" customHeight="1">
      <c r="A47" s="31" t="s">
        <v>55</v>
      </c>
      <c r="C47" s="33"/>
      <c r="D47" s="51"/>
      <c r="E47" s="3"/>
      <c r="F47" s="3"/>
      <c r="G47" s="3"/>
      <c r="H47" s="3"/>
      <c r="I47" s="3"/>
      <c r="J47" s="3"/>
      <c r="K47" s="39"/>
      <c r="L47" s="40"/>
      <c r="M47" s="41"/>
      <c r="N47" s="41"/>
      <c r="O47" s="41"/>
    </row>
    <row r="48" ht="14.25" customHeight="1">
      <c r="B48" s="49"/>
      <c r="C48" s="33"/>
      <c r="D48" s="51"/>
      <c r="E48" s="3"/>
      <c r="F48" s="3"/>
      <c r="G48" s="3"/>
      <c r="H48" s="3"/>
      <c r="I48" s="3"/>
      <c r="J48" s="3"/>
      <c r="K48" s="39"/>
      <c r="L48" s="40"/>
      <c r="M48" s="41"/>
      <c r="N48" s="41"/>
      <c r="O48" s="41"/>
    </row>
    <row r="49" ht="39.75" customHeight="1">
      <c r="A49" s="35">
        <f>A45+1</f>
        <v>18</v>
      </c>
      <c r="B49" s="36" t="s">
        <v>56</v>
      </c>
      <c r="C49" s="3"/>
      <c r="D49" s="53" t="s">
        <v>18</v>
      </c>
      <c r="E49" s="3"/>
      <c r="F49" s="3" t="str">
        <f>#REF!*#REF!</f>
        <v>#REF!</v>
      </c>
      <c r="G49" s="3" t="str">
        <f>IF(#REF!&gt;=0,10*#REF!,0)</f>
        <v>#REF!</v>
      </c>
      <c r="H49" s="3"/>
      <c r="I49" s="38" t="s">
        <v>57</v>
      </c>
      <c r="J49" s="3"/>
      <c r="K49" s="39">
        <v>4.0</v>
      </c>
      <c r="L49" s="40">
        <f>K49/K117</f>
        <v>0.8</v>
      </c>
      <c r="M49" s="41">
        <f>VLOOKUP(D49,Q1:R9,2,FALSE)</f>
        <v>0</v>
      </c>
      <c r="N49" s="41">
        <f>M49*L49</f>
        <v>0</v>
      </c>
      <c r="O49" s="41">
        <f>IF(M49=0,0,L49*MAX(R2:R8))</f>
        <v>0</v>
      </c>
    </row>
    <row r="50" ht="12.0" customHeight="1">
      <c r="A50" s="35"/>
      <c r="B50" s="36"/>
      <c r="C50" s="3"/>
      <c r="D50" s="42"/>
      <c r="E50" s="3"/>
      <c r="F50" s="3"/>
      <c r="G50" s="3"/>
      <c r="H50" s="3"/>
      <c r="I50" s="3"/>
      <c r="J50" s="3"/>
      <c r="K50" s="39"/>
      <c r="L50" s="40"/>
      <c r="M50" s="41"/>
      <c r="N50" s="41"/>
      <c r="O50" s="41"/>
    </row>
    <row r="51" ht="39.75" customHeight="1">
      <c r="A51" s="35">
        <f>A49+1</f>
        <v>19</v>
      </c>
      <c r="B51" s="36" t="s">
        <v>58</v>
      </c>
      <c r="C51" s="3"/>
      <c r="D51" s="53" t="s">
        <v>18</v>
      </c>
      <c r="E51" s="3"/>
      <c r="F51" s="3" t="str">
        <f>#REF!*#REF!</f>
        <v>#REF!</v>
      </c>
      <c r="G51" s="3" t="str">
        <f>IF(#REF!&gt;=0,10*#REF!,0)</f>
        <v>#REF!</v>
      </c>
      <c r="H51" s="3"/>
      <c r="I51" s="38" t="s">
        <v>57</v>
      </c>
      <c r="J51" s="3"/>
      <c r="K51" s="39">
        <v>4.0</v>
      </c>
      <c r="L51" s="40">
        <f>K51/K117</f>
        <v>0.8</v>
      </c>
      <c r="M51" s="41">
        <f>VLOOKUP(D51,Q1:R9,2,FALSE)</f>
        <v>0</v>
      </c>
      <c r="N51" s="41">
        <f>M51*L51</f>
        <v>0</v>
      </c>
      <c r="O51" s="41">
        <f>IF(M51=0,0,L51*MAX(R2:R8))</f>
        <v>0</v>
      </c>
    </row>
    <row r="52" ht="12.0" customHeight="1">
      <c r="A52" s="35"/>
      <c r="B52" s="36"/>
      <c r="C52" s="3"/>
      <c r="D52" s="42"/>
      <c r="E52" s="3"/>
      <c r="F52" s="3"/>
      <c r="G52" s="3"/>
      <c r="H52" s="3"/>
      <c r="I52" s="3"/>
      <c r="J52" s="3"/>
      <c r="K52" s="39"/>
      <c r="L52" s="40"/>
      <c r="M52" s="41"/>
      <c r="N52" s="41"/>
      <c r="O52" s="41"/>
    </row>
    <row r="53" ht="39.75" customHeight="1">
      <c r="A53" s="35">
        <f>A51+1</f>
        <v>20</v>
      </c>
      <c r="B53" s="36" t="s">
        <v>59</v>
      </c>
      <c r="C53" s="3"/>
      <c r="D53" s="53" t="s">
        <v>18</v>
      </c>
      <c r="E53" s="3"/>
      <c r="F53" s="3" t="str">
        <f>#REF!*#REF!</f>
        <v>#REF!</v>
      </c>
      <c r="G53" s="3" t="str">
        <f>IF(#REF!&gt;=0,10*#REF!,0)</f>
        <v>#REF!</v>
      </c>
      <c r="H53" s="3"/>
      <c r="I53" s="38" t="s">
        <v>57</v>
      </c>
      <c r="J53" s="3"/>
      <c r="K53" s="39">
        <v>2.0</v>
      </c>
      <c r="L53" s="40">
        <f>K53/K117</f>
        <v>0.4</v>
      </c>
      <c r="M53" s="41">
        <f>VLOOKUP(D53,Q1:R9,2,FALSE)</f>
        <v>0</v>
      </c>
      <c r="N53" s="41">
        <f>M53*L53</f>
        <v>0</v>
      </c>
      <c r="O53" s="41">
        <f>IF(M53=0,0,L53*MAX(R2:R8))</f>
        <v>0</v>
      </c>
    </row>
    <row r="54" ht="12.0" customHeight="1">
      <c r="A54" s="35"/>
      <c r="B54" s="36"/>
      <c r="C54" s="3"/>
      <c r="D54" s="42"/>
      <c r="E54" s="3"/>
      <c r="F54" s="3"/>
      <c r="G54" s="3"/>
      <c r="H54" s="3"/>
      <c r="I54" s="3"/>
      <c r="J54" s="3"/>
      <c r="K54" s="39"/>
      <c r="L54" s="40"/>
      <c r="M54" s="41"/>
      <c r="N54" s="41"/>
      <c r="O54" s="41"/>
    </row>
    <row r="55" ht="39.75" customHeight="1">
      <c r="A55" s="35">
        <f>A53+1</f>
        <v>21</v>
      </c>
      <c r="B55" s="36" t="s">
        <v>60</v>
      </c>
      <c r="C55" s="3"/>
      <c r="D55" s="54" t="s">
        <v>18</v>
      </c>
      <c r="E55" s="3"/>
      <c r="F55" s="3" t="str">
        <f>#REF!*#REF!</f>
        <v>#REF!</v>
      </c>
      <c r="G55" s="3" t="str">
        <f>IF(#REF!&gt;=0,10*#REF!,0)</f>
        <v>#REF!</v>
      </c>
      <c r="H55" s="3"/>
      <c r="I55" s="38" t="s">
        <v>57</v>
      </c>
      <c r="J55" s="3"/>
      <c r="K55" s="39">
        <v>4.0</v>
      </c>
      <c r="L55" s="40">
        <f>K55/K117</f>
        <v>0.8</v>
      </c>
      <c r="M55" s="41">
        <f>VLOOKUP(D55,Q1:R9,2,FALSE)</f>
        <v>0</v>
      </c>
      <c r="N55" s="41">
        <f>M55*L55</f>
        <v>0</v>
      </c>
      <c r="O55" s="41">
        <f>IF(M55=0,0,L55*MAX(R2:R8))</f>
        <v>0</v>
      </c>
    </row>
    <row r="56" ht="12.0" customHeight="1">
      <c r="B56" s="48"/>
      <c r="C56" s="3"/>
      <c r="D56" s="42"/>
      <c r="E56" s="3"/>
      <c r="F56" s="3"/>
      <c r="G56" s="3"/>
      <c r="H56" s="3"/>
      <c r="I56" s="3"/>
      <c r="J56" s="3"/>
      <c r="K56" s="39"/>
      <c r="L56" s="40"/>
      <c r="M56" s="41"/>
      <c r="N56" s="41"/>
      <c r="O56" s="41"/>
    </row>
    <row r="57" ht="15.75" customHeight="1">
      <c r="A57" s="31" t="s">
        <v>61</v>
      </c>
      <c r="C57" s="33"/>
      <c r="D57" s="51"/>
      <c r="E57" s="33"/>
      <c r="F57" s="3"/>
      <c r="G57" s="3"/>
      <c r="H57" s="3"/>
      <c r="I57" s="3"/>
      <c r="J57" s="3"/>
      <c r="K57" s="39"/>
      <c r="L57" s="40"/>
      <c r="M57" s="41"/>
      <c r="N57" s="41"/>
      <c r="O57" s="41"/>
    </row>
    <row r="58" ht="14.25" customHeight="1">
      <c r="B58" s="49"/>
      <c r="C58" s="33"/>
      <c r="D58" s="51"/>
      <c r="E58" s="33"/>
      <c r="F58" s="3"/>
      <c r="G58" s="3"/>
      <c r="H58" s="3"/>
      <c r="I58" s="3"/>
      <c r="J58" s="3"/>
      <c r="K58" s="39"/>
      <c r="L58" s="40"/>
      <c r="M58" s="41"/>
      <c r="N58" s="41"/>
      <c r="O58" s="41"/>
    </row>
    <row r="59" ht="39.75" customHeight="1">
      <c r="A59" s="35">
        <f>A55+1</f>
        <v>22</v>
      </c>
      <c r="B59" s="36" t="s">
        <v>62</v>
      </c>
      <c r="C59" s="3"/>
      <c r="D59" s="37" t="s">
        <v>7</v>
      </c>
      <c r="E59" s="3"/>
      <c r="F59" s="3" t="str">
        <f>#REF!*#REF!</f>
        <v>#REF!</v>
      </c>
      <c r="G59" s="3" t="str">
        <f>IF(#REF!&gt;=0,10*#REF!,0)</f>
        <v>#REF!</v>
      </c>
      <c r="H59" s="3"/>
      <c r="I59" s="38" t="s">
        <v>63</v>
      </c>
      <c r="J59" s="3"/>
      <c r="K59" s="39">
        <v>4.0</v>
      </c>
      <c r="L59" s="40">
        <f>K59/K117</f>
        <v>0.8</v>
      </c>
      <c r="M59" s="41">
        <f>VLOOKUP(D59,Q1:R9,2,FALSE)</f>
        <v>3</v>
      </c>
      <c r="N59" s="41">
        <f>M59*L59</f>
        <v>2.4</v>
      </c>
      <c r="O59" s="41">
        <f>IF(M59=0,0,L59*MAX(R2:R8))</f>
        <v>4</v>
      </c>
    </row>
    <row r="60" ht="12.0" customHeight="1">
      <c r="A60" s="35"/>
      <c r="B60" s="36"/>
      <c r="C60" s="3"/>
      <c r="D60" s="42"/>
      <c r="E60" s="3"/>
      <c r="F60" s="3"/>
      <c r="G60" s="3"/>
      <c r="H60" s="3"/>
      <c r="I60" s="3"/>
      <c r="J60" s="3"/>
      <c r="K60" s="39"/>
      <c r="L60" s="40"/>
      <c r="M60" s="41"/>
      <c r="N60" s="41"/>
      <c r="O60" s="41"/>
    </row>
    <row r="61" ht="39.75" customHeight="1">
      <c r="A61" s="35">
        <f>A59+1</f>
        <v>23</v>
      </c>
      <c r="B61" s="36" t="s">
        <v>64</v>
      </c>
      <c r="C61" s="3"/>
      <c r="D61" s="37" t="s">
        <v>11</v>
      </c>
      <c r="E61" s="3"/>
      <c r="F61" s="3" t="str">
        <f>#REF!*#REF!</f>
        <v>#REF!</v>
      </c>
      <c r="G61" s="3" t="str">
        <f>IF(#REF!&gt;=0,10*#REF!,0)</f>
        <v>#REF!</v>
      </c>
      <c r="H61" s="3"/>
      <c r="I61" s="38" t="s">
        <v>65</v>
      </c>
      <c r="J61" s="3"/>
      <c r="K61" s="39">
        <v>3.0</v>
      </c>
      <c r="L61" s="40">
        <f>K61/K117</f>
        <v>0.6</v>
      </c>
      <c r="M61" s="41">
        <f>VLOOKUP(D61,Q1:R9,2,FALSE)</f>
        <v>4</v>
      </c>
      <c r="N61" s="41">
        <f>M61*L61</f>
        <v>2.4</v>
      </c>
      <c r="O61" s="41">
        <f>IF(M61=0,0,L61*MAX(R2:R8))</f>
        <v>3</v>
      </c>
    </row>
    <row r="62" ht="12.0" customHeight="1">
      <c r="A62" s="35"/>
      <c r="B62" s="36"/>
      <c r="C62" s="3"/>
      <c r="D62" s="42"/>
      <c r="E62" s="3"/>
      <c r="F62" s="3"/>
      <c r="G62" s="3"/>
      <c r="H62" s="3"/>
      <c r="I62" s="3"/>
      <c r="J62" s="3"/>
      <c r="K62" s="39"/>
      <c r="L62" s="40"/>
      <c r="M62" s="41"/>
      <c r="N62" s="41"/>
      <c r="O62" s="41"/>
    </row>
    <row r="63" ht="39.75" customHeight="1">
      <c r="A63" s="35">
        <f>A61+1</f>
        <v>24</v>
      </c>
      <c r="B63" s="36" t="s">
        <v>66</v>
      </c>
      <c r="C63" s="3"/>
      <c r="D63" s="37" t="s">
        <v>6</v>
      </c>
      <c r="E63" s="3"/>
      <c r="F63" s="3" t="str">
        <f>#REF!*#REF!</f>
        <v>#REF!</v>
      </c>
      <c r="G63" s="3" t="str">
        <f>IF(#REF!&gt;=0,10*#REF!,0)</f>
        <v>#REF!</v>
      </c>
      <c r="H63" s="3"/>
      <c r="I63" s="38" t="s">
        <v>67</v>
      </c>
      <c r="J63" s="3"/>
      <c r="K63" s="39">
        <v>1.0</v>
      </c>
      <c r="L63" s="40">
        <f>K63/K117</f>
        <v>0.2</v>
      </c>
      <c r="M63" s="41">
        <f>VLOOKUP(D63,Q1:R9,2,FALSE)</f>
        <v>2</v>
      </c>
      <c r="N63" s="41">
        <f>M63*L63</f>
        <v>0.4</v>
      </c>
      <c r="O63" s="41">
        <f>IF(M63=0,0,L63*MAX(R2:R8))</f>
        <v>1</v>
      </c>
    </row>
    <row r="64" ht="12.0" customHeight="1">
      <c r="B64" s="25"/>
      <c r="C64" s="3"/>
      <c r="D64" s="42"/>
      <c r="E64" s="3"/>
      <c r="F64" s="3"/>
      <c r="G64" s="3"/>
      <c r="H64" s="3"/>
      <c r="I64" s="3"/>
      <c r="J64" s="3"/>
      <c r="K64" s="39"/>
      <c r="L64" s="40"/>
      <c r="M64" s="41"/>
      <c r="N64" s="41"/>
      <c r="O64" s="41"/>
    </row>
    <row r="65" ht="15.75" customHeight="1">
      <c r="A65" s="31" t="s">
        <v>68</v>
      </c>
      <c r="C65" s="33"/>
      <c r="D65" s="51"/>
      <c r="E65" s="33"/>
      <c r="F65" s="3"/>
      <c r="G65" s="3"/>
      <c r="H65" s="3"/>
      <c r="I65" s="3"/>
      <c r="J65" s="3"/>
      <c r="K65" s="39"/>
      <c r="L65" s="40"/>
      <c r="M65" s="41"/>
      <c r="N65" s="41"/>
      <c r="O65" s="41"/>
    </row>
    <row r="66" ht="14.25" customHeight="1">
      <c r="B66" s="49"/>
      <c r="C66" s="33"/>
      <c r="D66" s="51"/>
      <c r="E66" s="33"/>
      <c r="F66" s="3"/>
      <c r="G66" s="3"/>
      <c r="H66" s="3"/>
      <c r="I66" s="3"/>
      <c r="J66" s="3"/>
      <c r="K66" s="39"/>
      <c r="L66" s="40"/>
      <c r="M66" s="41"/>
      <c r="N66" s="41"/>
      <c r="O66" s="41"/>
    </row>
    <row r="67" ht="39.75" customHeight="1">
      <c r="A67" s="35">
        <f>A63+1</f>
        <v>25</v>
      </c>
      <c r="B67" s="36" t="s">
        <v>69</v>
      </c>
      <c r="C67" s="3"/>
      <c r="D67" s="37" t="s">
        <v>6</v>
      </c>
      <c r="E67" s="3"/>
      <c r="F67" s="3" t="str">
        <f>#REF!*#REF!</f>
        <v>#REF!</v>
      </c>
      <c r="G67" s="3" t="str">
        <f>IF(#REF!&gt;=0,10*#REF!,0)</f>
        <v>#REF!</v>
      </c>
      <c r="H67" s="3"/>
      <c r="I67" s="38" t="s">
        <v>70</v>
      </c>
      <c r="J67" s="3"/>
      <c r="K67" s="39">
        <v>3.0</v>
      </c>
      <c r="L67" s="40">
        <f>K67/K117</f>
        <v>0.6</v>
      </c>
      <c r="M67" s="41">
        <f>VLOOKUP(D67,Q1:R9,2,FALSE)</f>
        <v>2</v>
      </c>
      <c r="N67" s="41">
        <f>M67*L67</f>
        <v>1.2</v>
      </c>
      <c r="O67" s="41">
        <f>IF(M67=0,0,L67*MAX(R2:R8))</f>
        <v>3</v>
      </c>
    </row>
    <row r="68" ht="12.0" customHeight="1">
      <c r="A68" s="35"/>
      <c r="B68" s="36"/>
      <c r="C68" s="3"/>
      <c r="D68" s="42"/>
      <c r="E68" s="3"/>
      <c r="F68" s="3"/>
      <c r="G68" s="3"/>
      <c r="H68" s="3"/>
      <c r="I68" s="3"/>
      <c r="J68" s="3"/>
      <c r="K68" s="39"/>
      <c r="L68" s="40"/>
      <c r="M68" s="41"/>
      <c r="N68" s="41"/>
      <c r="O68" s="41"/>
    </row>
    <row r="69" ht="39.75" customHeight="1">
      <c r="A69" s="35">
        <f>A67+1</f>
        <v>26</v>
      </c>
      <c r="B69" s="36" t="s">
        <v>71</v>
      </c>
      <c r="C69" s="3"/>
      <c r="D69" s="37" t="s">
        <v>7</v>
      </c>
      <c r="E69" s="3"/>
      <c r="F69" s="3" t="str">
        <f>#REF!*#REF!</f>
        <v>#REF!</v>
      </c>
      <c r="G69" s="3" t="str">
        <f>IF(#REF!&gt;=0,10*#REF!,0)</f>
        <v>#REF!</v>
      </c>
      <c r="H69" s="3"/>
      <c r="I69" s="38" t="s">
        <v>72</v>
      </c>
      <c r="J69" s="3"/>
      <c r="K69" s="39">
        <v>2.0</v>
      </c>
      <c r="L69" s="40">
        <f>K69/K117</f>
        <v>0.4</v>
      </c>
      <c r="M69" s="41">
        <f>VLOOKUP(D69,Q1:R9,2,FALSE)</f>
        <v>3</v>
      </c>
      <c r="N69" s="41">
        <f>M69*L69</f>
        <v>1.2</v>
      </c>
      <c r="O69" s="41">
        <f>IF(M69=0,0,L69*MAX(R2:R8))</f>
        <v>2</v>
      </c>
    </row>
    <row r="70" ht="12.0" customHeight="1">
      <c r="A70" s="35"/>
      <c r="B70" s="36"/>
      <c r="C70" s="3"/>
      <c r="D70" s="42"/>
      <c r="E70" s="3"/>
      <c r="F70" s="3"/>
      <c r="G70" s="3"/>
      <c r="H70" s="3"/>
      <c r="I70" s="3"/>
      <c r="J70" s="3"/>
      <c r="K70" s="39"/>
      <c r="L70" s="40"/>
      <c r="M70" s="41"/>
      <c r="N70" s="41"/>
      <c r="O70" s="41"/>
    </row>
    <row r="71" ht="39.75" customHeight="1">
      <c r="A71" s="35">
        <f>A69+1</f>
        <v>27</v>
      </c>
      <c r="B71" s="36" t="s">
        <v>73</v>
      </c>
      <c r="C71" s="3"/>
      <c r="D71" s="37" t="s">
        <v>11</v>
      </c>
      <c r="E71" s="3"/>
      <c r="F71" s="3" t="str">
        <f>#REF!*#REF!</f>
        <v>#REF!</v>
      </c>
      <c r="G71" s="3" t="str">
        <f>IF(#REF!&gt;=0,10*#REF!,0)</f>
        <v>#REF!</v>
      </c>
      <c r="H71" s="3"/>
      <c r="I71" s="38" t="s">
        <v>74</v>
      </c>
      <c r="J71" s="3"/>
      <c r="K71" s="39">
        <v>2.0</v>
      </c>
      <c r="L71" s="40">
        <f>K71/K117</f>
        <v>0.4</v>
      </c>
      <c r="M71" s="41">
        <f>VLOOKUP(D71,Q1:R9,2,FALSE)</f>
        <v>4</v>
      </c>
      <c r="N71" s="41">
        <f>M71*L71</f>
        <v>1.6</v>
      </c>
      <c r="O71" s="41">
        <f>IF(M71=0,0,L71*MAX(R2:R8))</f>
        <v>2</v>
      </c>
    </row>
    <row r="72" ht="12.0" customHeight="1">
      <c r="A72" s="35"/>
      <c r="B72" s="36"/>
      <c r="C72" s="3"/>
      <c r="D72" s="42"/>
      <c r="E72" s="3"/>
      <c r="F72" s="3"/>
      <c r="G72" s="3"/>
      <c r="H72" s="3"/>
      <c r="I72" s="3"/>
      <c r="J72" s="3"/>
      <c r="K72" s="39"/>
      <c r="L72" s="40"/>
      <c r="M72" s="41"/>
      <c r="N72" s="41"/>
      <c r="O72" s="41"/>
    </row>
    <row r="73" ht="39.75" customHeight="1">
      <c r="A73" s="35">
        <f>A71+1</f>
        <v>28</v>
      </c>
      <c r="B73" s="36" t="s">
        <v>75</v>
      </c>
      <c r="C73" s="3"/>
      <c r="D73" s="37" t="s">
        <v>12</v>
      </c>
      <c r="E73" s="3"/>
      <c r="F73" s="3" t="str">
        <f>#REF!*#REF!</f>
        <v>#REF!</v>
      </c>
      <c r="G73" s="3" t="str">
        <f>IF(#REF!&gt;=0,10*#REF!,0)</f>
        <v>#REF!</v>
      </c>
      <c r="H73" s="3"/>
      <c r="I73" s="38" t="s">
        <v>76</v>
      </c>
      <c r="J73" s="3"/>
      <c r="K73" s="39">
        <v>3.0</v>
      </c>
      <c r="L73" s="40">
        <f>K73/K117</f>
        <v>0.6</v>
      </c>
      <c r="M73" s="41">
        <f>VLOOKUP(D73,Q1:R9,2,FALSE)</f>
        <v>5</v>
      </c>
      <c r="N73" s="41">
        <f>M73*L73</f>
        <v>3</v>
      </c>
      <c r="O73" s="41">
        <f>IF(M73=0,0,L73*MAX(R2:R8))</f>
        <v>3</v>
      </c>
    </row>
    <row r="74" ht="12.0" customHeight="1">
      <c r="A74" s="35"/>
      <c r="B74" s="36"/>
      <c r="C74" s="3"/>
      <c r="D74" s="42"/>
      <c r="E74" s="3"/>
      <c r="F74" s="3"/>
      <c r="G74" s="3"/>
      <c r="H74" s="3"/>
      <c r="I74" s="3"/>
      <c r="J74" s="3"/>
      <c r="K74" s="39"/>
      <c r="L74" s="40"/>
      <c r="M74" s="41"/>
      <c r="N74" s="41"/>
      <c r="O74" s="41"/>
    </row>
    <row r="75" ht="39.75" customHeight="1">
      <c r="A75" s="35">
        <f>A73+1</f>
        <v>29</v>
      </c>
      <c r="B75" s="36" t="s">
        <v>77</v>
      </c>
      <c r="C75" s="3"/>
      <c r="D75" s="37" t="s">
        <v>7</v>
      </c>
      <c r="E75" s="3"/>
      <c r="F75" s="3" t="str">
        <f>#REF!*#REF!</f>
        <v>#REF!</v>
      </c>
      <c r="G75" s="3" t="str">
        <f>IF(#REF!&gt;=0,10*#REF!,0)</f>
        <v>#REF!</v>
      </c>
      <c r="H75" s="3"/>
      <c r="I75" s="38" t="s">
        <v>78</v>
      </c>
      <c r="J75" s="3"/>
      <c r="K75" s="39">
        <v>3.0</v>
      </c>
      <c r="L75" s="40">
        <f>K75/K117</f>
        <v>0.6</v>
      </c>
      <c r="M75" s="41">
        <f>VLOOKUP(D75,Q1:R9,2,FALSE)</f>
        <v>3</v>
      </c>
      <c r="N75" s="41">
        <f>M75*L75</f>
        <v>1.8</v>
      </c>
      <c r="O75" s="41">
        <f>IF(M75=0,0,L75*MAX(R2:R8))</f>
        <v>3</v>
      </c>
    </row>
    <row r="76" ht="12.0" customHeight="1">
      <c r="B76" s="48"/>
      <c r="C76" s="3"/>
      <c r="D76" s="42"/>
      <c r="E76" s="3"/>
      <c r="F76" s="3"/>
      <c r="G76" s="3"/>
      <c r="H76" s="3"/>
      <c r="I76" s="3"/>
      <c r="J76" s="3"/>
      <c r="K76" s="39"/>
      <c r="L76" s="40"/>
      <c r="M76" s="41"/>
      <c r="N76" s="41"/>
      <c r="O76" s="41"/>
    </row>
    <row r="77" ht="15.75" customHeight="1">
      <c r="A77" s="31" t="s">
        <v>79</v>
      </c>
      <c r="C77" s="33"/>
      <c r="D77" s="51"/>
      <c r="E77" s="3"/>
      <c r="F77" s="3"/>
      <c r="G77" s="3"/>
      <c r="H77" s="3"/>
      <c r="I77" s="3"/>
      <c r="J77" s="3"/>
      <c r="K77" s="39"/>
      <c r="L77" s="40"/>
      <c r="M77" s="41"/>
      <c r="N77" s="41"/>
      <c r="O77" s="41"/>
    </row>
    <row r="78" ht="14.25" customHeight="1">
      <c r="B78" s="49"/>
      <c r="C78" s="33"/>
      <c r="D78" s="51"/>
      <c r="E78" s="3"/>
      <c r="F78" s="3"/>
      <c r="G78" s="3"/>
      <c r="H78" s="3"/>
      <c r="I78" s="3"/>
      <c r="J78" s="3"/>
      <c r="K78" s="39"/>
      <c r="L78" s="40"/>
      <c r="M78" s="41"/>
      <c r="N78" s="41"/>
      <c r="O78" s="41"/>
    </row>
    <row r="79" ht="39.75" customHeight="1">
      <c r="A79" s="35">
        <f>A75+1</f>
        <v>30</v>
      </c>
      <c r="B79" s="36" t="s">
        <v>80</v>
      </c>
      <c r="C79" s="3"/>
      <c r="D79" s="37" t="s">
        <v>11</v>
      </c>
      <c r="E79" s="3"/>
      <c r="F79" s="3" t="str">
        <f>#REF!*#REF!</f>
        <v>#REF!</v>
      </c>
      <c r="G79" s="3" t="str">
        <f>IF(#REF!&gt;=0,10*#REF!,0)</f>
        <v>#REF!</v>
      </c>
      <c r="H79" s="3"/>
      <c r="I79" s="38" t="s">
        <v>81</v>
      </c>
      <c r="J79" s="3"/>
      <c r="K79" s="39">
        <v>4.0</v>
      </c>
      <c r="L79" s="40">
        <f>K79/K117</f>
        <v>0.8</v>
      </c>
      <c r="M79" s="41">
        <f>VLOOKUP(D79,Q1:R9,2,FALSE)</f>
        <v>4</v>
      </c>
      <c r="N79" s="41">
        <f>M79*L79</f>
        <v>3.2</v>
      </c>
      <c r="O79" s="41">
        <f>IF(M79=0,0,L79*MAX(R2:R8))</f>
        <v>4</v>
      </c>
    </row>
    <row r="80" ht="12.0" customHeight="1">
      <c r="A80" s="35"/>
      <c r="B80" s="36"/>
      <c r="C80" s="3"/>
      <c r="D80" s="42"/>
      <c r="E80" s="3"/>
      <c r="F80" s="3"/>
      <c r="G80" s="3"/>
      <c r="H80" s="3"/>
      <c r="I80" s="3"/>
      <c r="J80" s="3"/>
      <c r="K80" s="39"/>
      <c r="L80" s="40"/>
      <c r="M80" s="41"/>
      <c r="N80" s="41"/>
      <c r="O80" s="41"/>
    </row>
    <row r="81" ht="39.75" customHeight="1">
      <c r="A81" s="35">
        <f>A79+1</f>
        <v>31</v>
      </c>
      <c r="B81" s="36" t="s">
        <v>82</v>
      </c>
      <c r="C81" s="3"/>
      <c r="D81" s="37" t="s">
        <v>11</v>
      </c>
      <c r="E81" s="3"/>
      <c r="F81" s="3" t="str">
        <f>#REF!*#REF!</f>
        <v>#REF!</v>
      </c>
      <c r="G81" s="3" t="str">
        <f>IF(#REF!&gt;=0,10*#REF!,0)</f>
        <v>#REF!</v>
      </c>
      <c r="H81" s="3"/>
      <c r="I81" s="38" t="s">
        <v>83</v>
      </c>
      <c r="J81" s="3"/>
      <c r="K81" s="39">
        <v>3.0</v>
      </c>
      <c r="L81" s="40">
        <f>K81/K117</f>
        <v>0.6</v>
      </c>
      <c r="M81" s="41">
        <f>VLOOKUP(D81,Q1:R9,2,FALSE)</f>
        <v>4</v>
      </c>
      <c r="N81" s="41">
        <f>M81*L81</f>
        <v>2.4</v>
      </c>
      <c r="O81" s="41">
        <f>IF(M81=0,0,L81*MAX(R2:R8))</f>
        <v>3</v>
      </c>
    </row>
    <row r="82" ht="12.0" customHeight="1">
      <c r="A82" s="35"/>
      <c r="B82" s="36"/>
      <c r="C82" s="3"/>
      <c r="D82" s="42"/>
      <c r="E82" s="3"/>
      <c r="F82" s="3"/>
      <c r="G82" s="3"/>
      <c r="H82" s="3"/>
      <c r="I82" s="3"/>
      <c r="J82" s="3"/>
      <c r="K82" s="39"/>
      <c r="L82" s="40"/>
      <c r="M82" s="41"/>
      <c r="N82" s="41"/>
      <c r="O82" s="41"/>
    </row>
    <row r="83" ht="39.75" customHeight="1">
      <c r="A83" s="35">
        <f>A81+1</f>
        <v>32</v>
      </c>
      <c r="B83" s="36" t="s">
        <v>84</v>
      </c>
      <c r="C83" s="3"/>
      <c r="D83" s="37" t="s">
        <v>7</v>
      </c>
      <c r="E83" s="3"/>
      <c r="F83" s="3" t="str">
        <f>#REF!*#REF!</f>
        <v>#REF!</v>
      </c>
      <c r="G83" s="3" t="str">
        <f>IF(#REF!&gt;=0,10*#REF!,0)</f>
        <v>#REF!</v>
      </c>
      <c r="H83" s="3"/>
      <c r="I83" s="38" t="s">
        <v>85</v>
      </c>
      <c r="J83" s="3"/>
      <c r="K83" s="39">
        <v>3.0</v>
      </c>
      <c r="L83" s="40">
        <f>K83/K117</f>
        <v>0.6</v>
      </c>
      <c r="M83" s="41">
        <f>VLOOKUP(D83,Q1:R9,2,FALSE)</f>
        <v>3</v>
      </c>
      <c r="N83" s="41">
        <f>M83*L83</f>
        <v>1.8</v>
      </c>
      <c r="O83" s="41">
        <f>IF(M83=0,0,L83*MAX(R2:R8))</f>
        <v>3</v>
      </c>
    </row>
    <row r="84" ht="12.0" customHeight="1">
      <c r="A84" s="35"/>
      <c r="B84" s="36"/>
      <c r="C84" s="3"/>
      <c r="D84" s="42"/>
      <c r="E84" s="3"/>
      <c r="F84" s="3"/>
      <c r="G84" s="3"/>
      <c r="H84" s="3"/>
      <c r="I84" s="3"/>
      <c r="J84" s="3"/>
      <c r="K84" s="39"/>
      <c r="L84" s="40"/>
      <c r="M84" s="41"/>
      <c r="N84" s="41"/>
      <c r="O84" s="41"/>
    </row>
    <row r="85" ht="39.75" customHeight="1">
      <c r="A85" s="35">
        <f>A83+1</f>
        <v>33</v>
      </c>
      <c r="B85" s="36" t="s">
        <v>86</v>
      </c>
      <c r="C85" s="3"/>
      <c r="D85" s="37" t="s">
        <v>11</v>
      </c>
      <c r="E85" s="3"/>
      <c r="F85" s="3" t="str">
        <f>#REF!*#REF!</f>
        <v>#REF!</v>
      </c>
      <c r="G85" s="3" t="str">
        <f>IF(#REF!&gt;=0,10*#REF!,0)</f>
        <v>#REF!</v>
      </c>
      <c r="H85" s="3"/>
      <c r="I85" s="38" t="s">
        <v>87</v>
      </c>
      <c r="J85" s="3"/>
      <c r="K85" s="39">
        <v>3.0</v>
      </c>
      <c r="L85" s="40">
        <f>K85/K117</f>
        <v>0.6</v>
      </c>
      <c r="M85" s="41">
        <f>VLOOKUP(D85,Q1:R9,2,FALSE)</f>
        <v>4</v>
      </c>
      <c r="N85" s="41">
        <f>M85*L85</f>
        <v>2.4</v>
      </c>
      <c r="O85" s="41">
        <f>IF(M85=0,0,L85*MAX(R2:R8))</f>
        <v>3</v>
      </c>
    </row>
    <row r="86" ht="12.0" customHeight="1">
      <c r="B86" s="48"/>
      <c r="C86" s="3"/>
      <c r="D86" s="42"/>
      <c r="E86" s="3"/>
      <c r="F86" s="3"/>
      <c r="G86" s="3"/>
      <c r="H86" s="3"/>
      <c r="I86" s="3"/>
      <c r="J86" s="3"/>
      <c r="K86" s="39"/>
      <c r="L86" s="40"/>
      <c r="M86" s="41"/>
      <c r="N86" s="41"/>
      <c r="O86" s="41"/>
    </row>
    <row r="87" ht="15.75" customHeight="1">
      <c r="A87" s="31" t="s">
        <v>88</v>
      </c>
      <c r="C87" s="33"/>
      <c r="D87" s="51"/>
      <c r="E87" s="33"/>
      <c r="F87" s="3"/>
      <c r="G87" s="3"/>
      <c r="H87" s="3"/>
      <c r="I87" s="3"/>
      <c r="J87" s="3"/>
      <c r="K87" s="39"/>
      <c r="L87" s="40"/>
      <c r="M87" s="41"/>
      <c r="N87" s="41"/>
      <c r="O87" s="41"/>
    </row>
    <row r="88" ht="14.25" customHeight="1">
      <c r="B88" s="49"/>
      <c r="C88" s="33"/>
      <c r="D88" s="51"/>
      <c r="E88" s="33"/>
      <c r="F88" s="3"/>
      <c r="G88" s="3"/>
      <c r="H88" s="3"/>
      <c r="I88" s="3"/>
      <c r="J88" s="3"/>
      <c r="K88" s="39"/>
      <c r="L88" s="40"/>
      <c r="M88" s="41"/>
      <c r="N88" s="41"/>
      <c r="O88" s="41"/>
    </row>
    <row r="89" ht="39.75" customHeight="1">
      <c r="A89" s="35">
        <f>A85+1</f>
        <v>34</v>
      </c>
      <c r="B89" s="36" t="s">
        <v>89</v>
      </c>
      <c r="C89" s="3"/>
      <c r="D89" s="37" t="s">
        <v>11</v>
      </c>
      <c r="E89" s="3"/>
      <c r="F89" s="3" t="str">
        <f>#REF!*#REF!</f>
        <v>#REF!</v>
      </c>
      <c r="G89" s="3" t="str">
        <f>IF(#REF!&gt;=0,10*#REF!,0)</f>
        <v>#REF!</v>
      </c>
      <c r="H89" s="3"/>
      <c r="I89" s="38" t="s">
        <v>90</v>
      </c>
      <c r="J89" s="3"/>
      <c r="K89" s="39">
        <v>5.0</v>
      </c>
      <c r="L89" s="40">
        <f>K89/K117</f>
        <v>1</v>
      </c>
      <c r="M89" s="41">
        <f>VLOOKUP(D89,Q1:R9,2,FALSE)</f>
        <v>4</v>
      </c>
      <c r="N89" s="41">
        <f>M89*L89</f>
        <v>4</v>
      </c>
      <c r="O89" s="41">
        <f>IF(M89=0,0,L89*MAX(R2:R8))</f>
        <v>5</v>
      </c>
    </row>
    <row r="90" ht="12.0" customHeight="1">
      <c r="A90" s="35"/>
      <c r="B90" s="36"/>
      <c r="C90" s="3"/>
      <c r="D90" s="42"/>
      <c r="E90" s="3"/>
      <c r="F90" s="3"/>
      <c r="G90" s="3"/>
      <c r="H90" s="3"/>
      <c r="I90" s="3"/>
      <c r="J90" s="3"/>
      <c r="K90" s="39"/>
      <c r="L90" s="40"/>
      <c r="M90" s="41"/>
      <c r="N90" s="41"/>
      <c r="O90" s="41"/>
    </row>
    <row r="91" ht="39.75" customHeight="1">
      <c r="A91" s="35">
        <f>A89+1</f>
        <v>35</v>
      </c>
      <c r="B91" s="36" t="s">
        <v>91</v>
      </c>
      <c r="C91" s="3"/>
      <c r="D91" s="37" t="s">
        <v>7</v>
      </c>
      <c r="E91" s="3"/>
      <c r="F91" s="3" t="str">
        <f>#REF!*#REF!</f>
        <v>#REF!</v>
      </c>
      <c r="G91" s="3" t="str">
        <f>IF(#REF!&gt;=0,10*#REF!,0)</f>
        <v>#REF!</v>
      </c>
      <c r="H91" s="3"/>
      <c r="I91" s="38" t="s">
        <v>92</v>
      </c>
      <c r="J91" s="3"/>
      <c r="K91" s="39">
        <v>2.0</v>
      </c>
      <c r="L91" s="40">
        <f>K91/K117</f>
        <v>0.4</v>
      </c>
      <c r="M91" s="41">
        <f>VLOOKUP(D91,Q1:R9,2,FALSE)</f>
        <v>3</v>
      </c>
      <c r="N91" s="41">
        <f>M91*L91</f>
        <v>1.2</v>
      </c>
      <c r="O91" s="41">
        <f>IF(M91=0,0,L91*MAX(R2:R8))</f>
        <v>2</v>
      </c>
    </row>
    <row r="92" ht="12.0" customHeight="1">
      <c r="A92" s="35"/>
      <c r="B92" s="36"/>
      <c r="C92" s="3"/>
      <c r="D92" s="42"/>
      <c r="E92" s="3"/>
      <c r="F92" s="3"/>
      <c r="G92" s="3"/>
      <c r="H92" s="3"/>
      <c r="I92" s="3"/>
      <c r="J92" s="3"/>
      <c r="K92" s="39"/>
      <c r="L92" s="40"/>
      <c r="M92" s="41"/>
      <c r="N92" s="41"/>
      <c r="O92" s="41"/>
    </row>
    <row r="93" ht="39.75" customHeight="1">
      <c r="A93" s="35">
        <f>A91+1</f>
        <v>36</v>
      </c>
      <c r="B93" s="36" t="s">
        <v>93</v>
      </c>
      <c r="C93" s="3"/>
      <c r="D93" s="37" t="s">
        <v>12</v>
      </c>
      <c r="E93" s="3"/>
      <c r="F93" s="3" t="str">
        <f>#REF!*#REF!</f>
        <v>#REF!</v>
      </c>
      <c r="G93" s="3" t="str">
        <f>IF(#REF!&gt;=0,10*#REF!,0)</f>
        <v>#REF!</v>
      </c>
      <c r="H93" s="3"/>
      <c r="I93" s="38" t="s">
        <v>94</v>
      </c>
      <c r="J93" s="3"/>
      <c r="K93" s="39">
        <v>4.0</v>
      </c>
      <c r="L93" s="40">
        <f>K93/K117</f>
        <v>0.8</v>
      </c>
      <c r="M93" s="41">
        <f>VLOOKUP(D93,Q1:R9,2,FALSE)</f>
        <v>5</v>
      </c>
      <c r="N93" s="41">
        <f>M93*L93</f>
        <v>4</v>
      </c>
      <c r="O93" s="41">
        <f>IF(M93=0,0,L93*MAX(R2:R8))</f>
        <v>4</v>
      </c>
    </row>
    <row r="94" ht="12.0" customHeight="1">
      <c r="A94" s="35"/>
      <c r="B94" s="36"/>
      <c r="C94" s="3"/>
      <c r="D94" s="42"/>
      <c r="E94" s="3"/>
      <c r="F94" s="3"/>
      <c r="G94" s="3"/>
      <c r="H94" s="3"/>
      <c r="I94" s="3"/>
      <c r="J94" s="3"/>
      <c r="K94" s="39"/>
      <c r="L94" s="40"/>
      <c r="M94" s="41"/>
      <c r="N94" s="41"/>
      <c r="O94" s="41"/>
    </row>
    <row r="95" ht="39.75" customHeight="1">
      <c r="A95" s="35">
        <f>A93+1</f>
        <v>37</v>
      </c>
      <c r="B95" s="36" t="s">
        <v>95</v>
      </c>
      <c r="C95" s="3"/>
      <c r="D95" s="37" t="s">
        <v>11</v>
      </c>
      <c r="E95" s="3"/>
      <c r="F95" s="3" t="str">
        <f>#REF!*#REF!</f>
        <v>#REF!</v>
      </c>
      <c r="G95" s="3" t="str">
        <f>IF(#REF!&gt;=0,10*#REF!,0)</f>
        <v>#REF!</v>
      </c>
      <c r="H95" s="3"/>
      <c r="I95" s="38" t="s">
        <v>96</v>
      </c>
      <c r="J95" s="3"/>
      <c r="K95" s="39">
        <v>3.0</v>
      </c>
      <c r="L95" s="40">
        <f>K95/K117</f>
        <v>0.6</v>
      </c>
      <c r="M95" s="41">
        <f>VLOOKUP(D95,Q1:R9,2,FALSE)</f>
        <v>4</v>
      </c>
      <c r="N95" s="41">
        <f>M95*L95</f>
        <v>2.4</v>
      </c>
      <c r="O95" s="41">
        <f>IF(M95=0,0,L95*MAX(R2:R8))</f>
        <v>3</v>
      </c>
    </row>
    <row r="96" ht="12.0" customHeight="1">
      <c r="A96" s="35"/>
      <c r="B96" s="36"/>
      <c r="C96" s="3"/>
      <c r="D96" s="42"/>
      <c r="E96" s="3"/>
      <c r="F96" s="3"/>
      <c r="G96" s="3"/>
      <c r="H96" s="3"/>
      <c r="I96" s="3"/>
      <c r="J96" s="3"/>
      <c r="K96" s="39"/>
      <c r="L96" s="40"/>
      <c r="M96" s="41"/>
      <c r="N96" s="41"/>
      <c r="O96" s="41"/>
    </row>
    <row r="97" ht="39.75" customHeight="1">
      <c r="A97" s="35">
        <f>A95+1</f>
        <v>38</v>
      </c>
      <c r="B97" s="36" t="s">
        <v>97</v>
      </c>
      <c r="C97" s="3"/>
      <c r="D97" s="37" t="s">
        <v>11</v>
      </c>
      <c r="E97" s="3"/>
      <c r="F97" s="3" t="str">
        <f>#REF!*#REF!</f>
        <v>#REF!</v>
      </c>
      <c r="G97" s="3" t="str">
        <f>IF(#REF!&gt;=0,10*#REF!,0)</f>
        <v>#REF!</v>
      </c>
      <c r="H97" s="3"/>
      <c r="I97" s="38" t="s">
        <v>98</v>
      </c>
      <c r="J97" s="3"/>
      <c r="K97" s="39">
        <v>3.0</v>
      </c>
      <c r="L97" s="40">
        <f>K97/K117</f>
        <v>0.6</v>
      </c>
      <c r="M97" s="41">
        <f>VLOOKUP(D97,Q1:R9,2,FALSE)</f>
        <v>4</v>
      </c>
      <c r="N97" s="41">
        <f>M97*L97</f>
        <v>2.4</v>
      </c>
      <c r="O97" s="41">
        <f>IF(M97=0,0,L97*MAX(R2:R8))</f>
        <v>3</v>
      </c>
    </row>
    <row r="98" ht="12.0" customHeight="1">
      <c r="B98" s="48"/>
      <c r="C98" s="3"/>
      <c r="D98" s="42"/>
      <c r="E98" s="3"/>
      <c r="F98" s="3"/>
      <c r="G98" s="3"/>
      <c r="H98" s="3"/>
      <c r="I98" s="3"/>
      <c r="J98" s="3"/>
      <c r="K98" s="39"/>
      <c r="L98" s="40"/>
      <c r="M98" s="41"/>
      <c r="N98" s="41"/>
      <c r="O98" s="41"/>
    </row>
    <row r="99" ht="15.75" customHeight="1">
      <c r="A99" s="31" t="s">
        <v>99</v>
      </c>
      <c r="C99" s="33"/>
      <c r="D99" s="51"/>
      <c r="E99" s="33"/>
      <c r="F99" s="3"/>
      <c r="G99" s="3"/>
      <c r="H99" s="3"/>
      <c r="I99" s="3"/>
      <c r="J99" s="3"/>
      <c r="K99" s="39"/>
      <c r="L99" s="40"/>
      <c r="M99" s="41"/>
      <c r="N99" s="41"/>
      <c r="O99" s="41"/>
    </row>
    <row r="100" ht="14.25" customHeight="1">
      <c r="B100" s="49"/>
      <c r="C100" s="33"/>
      <c r="D100" s="51"/>
      <c r="E100" s="33"/>
      <c r="F100" s="3"/>
      <c r="G100" s="3"/>
      <c r="H100" s="3"/>
      <c r="I100" s="3"/>
      <c r="J100" s="3"/>
      <c r="K100" s="39"/>
      <c r="L100" s="40"/>
      <c r="M100" s="41"/>
      <c r="N100" s="41"/>
      <c r="O100" s="41"/>
    </row>
    <row r="101" ht="39.75" customHeight="1">
      <c r="A101" s="35">
        <f>A97+1</f>
        <v>39</v>
      </c>
      <c r="B101" s="36" t="s">
        <v>100</v>
      </c>
      <c r="C101" s="3"/>
      <c r="D101" s="37" t="s">
        <v>12</v>
      </c>
      <c r="E101" s="3"/>
      <c r="F101" s="3" t="str">
        <f>#REF!*#REF!</f>
        <v>#REF!</v>
      </c>
      <c r="G101" s="3" t="str">
        <f>IF(#REF!&gt;=0,10*#REF!,0)</f>
        <v>#REF!</v>
      </c>
      <c r="H101" s="3"/>
      <c r="I101" s="38" t="s">
        <v>101</v>
      </c>
      <c r="J101" s="3"/>
      <c r="K101" s="39">
        <v>4.0</v>
      </c>
      <c r="L101" s="40">
        <f>K101/K117</f>
        <v>0.8</v>
      </c>
      <c r="M101" s="41">
        <f>VLOOKUP(D101,Q1:R9,2,FALSE)</f>
        <v>5</v>
      </c>
      <c r="N101" s="41">
        <f>M101*L101</f>
        <v>4</v>
      </c>
      <c r="O101" s="41">
        <f>IF(M101=0,0,L101*MAX(R2:R8))</f>
        <v>4</v>
      </c>
    </row>
    <row r="102" ht="12.0" customHeight="1">
      <c r="A102" s="35"/>
      <c r="B102" s="36"/>
      <c r="C102" s="3"/>
      <c r="D102" s="42"/>
      <c r="E102" s="3"/>
      <c r="F102" s="3"/>
      <c r="G102" s="3"/>
      <c r="H102" s="3"/>
      <c r="I102" s="3"/>
      <c r="J102" s="3"/>
      <c r="K102" s="39"/>
      <c r="L102" s="40"/>
      <c r="M102" s="41"/>
      <c r="N102" s="41"/>
      <c r="O102" s="41"/>
    </row>
    <row r="103" ht="39.75" customHeight="1">
      <c r="A103" s="35">
        <f>A101+1</f>
        <v>40</v>
      </c>
      <c r="B103" s="36" t="s">
        <v>102</v>
      </c>
      <c r="C103" s="3"/>
      <c r="D103" s="37" t="s">
        <v>11</v>
      </c>
      <c r="E103" s="3"/>
      <c r="F103" s="3" t="str">
        <f>#REF!*#REF!</f>
        <v>#REF!</v>
      </c>
      <c r="G103" s="3" t="str">
        <f>IF(#REF!&gt;=0,10*#REF!,0)</f>
        <v>#REF!</v>
      </c>
      <c r="H103" s="3"/>
      <c r="I103" s="38" t="s">
        <v>103</v>
      </c>
      <c r="J103" s="3"/>
      <c r="K103" s="39">
        <v>3.0</v>
      </c>
      <c r="L103" s="40">
        <f>K103/K117</f>
        <v>0.6</v>
      </c>
      <c r="M103" s="41">
        <f>VLOOKUP(D103,Q1:R9,2,FALSE)</f>
        <v>4</v>
      </c>
      <c r="N103" s="41">
        <f>M103*L103</f>
        <v>2.4</v>
      </c>
      <c r="O103" s="41">
        <f>IF(M103=0,0,L103*MAX(R2:R8))</f>
        <v>3</v>
      </c>
    </row>
    <row r="104" ht="12.0" customHeight="1">
      <c r="A104" s="35"/>
      <c r="B104" s="36"/>
      <c r="C104" s="3"/>
      <c r="D104" s="42"/>
      <c r="E104" s="3"/>
      <c r="F104" s="3"/>
      <c r="G104" s="3"/>
      <c r="H104" s="3"/>
      <c r="I104" s="3"/>
      <c r="J104" s="3"/>
      <c r="K104" s="39"/>
      <c r="L104" s="40"/>
      <c r="M104" s="41"/>
      <c r="N104" s="41"/>
      <c r="O104" s="41"/>
    </row>
    <row r="105" ht="39.75" customHeight="1">
      <c r="A105" s="35">
        <f>A103+1</f>
        <v>41</v>
      </c>
      <c r="B105" s="36" t="s">
        <v>104</v>
      </c>
      <c r="C105" s="3"/>
      <c r="D105" s="37" t="s">
        <v>11</v>
      </c>
      <c r="E105" s="3"/>
      <c r="F105" s="3" t="str">
        <f>#REF!*#REF!</f>
        <v>#REF!</v>
      </c>
      <c r="G105" s="3" t="str">
        <f>IF(#REF!&gt;=0,10*#REF!,0)</f>
        <v>#REF!</v>
      </c>
      <c r="H105" s="3"/>
      <c r="I105" s="38" t="s">
        <v>105</v>
      </c>
      <c r="J105" s="3"/>
      <c r="K105" s="39">
        <v>3.0</v>
      </c>
      <c r="L105" s="40">
        <f>K105/K117</f>
        <v>0.6</v>
      </c>
      <c r="M105" s="41">
        <f>VLOOKUP(D105,Q1:R9,2,FALSE)</f>
        <v>4</v>
      </c>
      <c r="N105" s="41">
        <f>M105*L105</f>
        <v>2.4</v>
      </c>
      <c r="O105" s="41">
        <f>IF(M105=0,0,L105*MAX(R2:R8))</f>
        <v>3</v>
      </c>
    </row>
    <row r="106" ht="12.0" customHeight="1">
      <c r="A106" s="35"/>
      <c r="B106" s="36"/>
      <c r="C106" s="3"/>
      <c r="D106" s="42"/>
      <c r="E106" s="3"/>
      <c r="F106" s="3"/>
      <c r="G106" s="3"/>
      <c r="H106" s="3"/>
      <c r="I106" s="3"/>
      <c r="J106" s="3"/>
      <c r="K106" s="39"/>
      <c r="L106" s="40"/>
      <c r="M106" s="41"/>
      <c r="N106" s="41"/>
      <c r="O106" s="41"/>
    </row>
    <row r="107" ht="39.75" customHeight="1">
      <c r="A107" s="35">
        <f>A105+1</f>
        <v>42</v>
      </c>
      <c r="B107" s="36" t="s">
        <v>106</v>
      </c>
      <c r="C107" s="3"/>
      <c r="D107" s="37" t="s">
        <v>12</v>
      </c>
      <c r="E107" s="3"/>
      <c r="F107" s="3" t="str">
        <f>#REF!*#REF!</f>
        <v>#REF!</v>
      </c>
      <c r="G107" s="3" t="str">
        <f>IF(#REF!&gt;=0,10*#REF!,0)</f>
        <v>#REF!</v>
      </c>
      <c r="H107" s="3"/>
      <c r="I107" s="38" t="s">
        <v>107</v>
      </c>
      <c r="J107" s="3"/>
      <c r="K107" s="39">
        <v>2.0</v>
      </c>
      <c r="L107" s="40">
        <f>K107/K117</f>
        <v>0.4</v>
      </c>
      <c r="M107" s="41">
        <f>VLOOKUP(D107,Q1:R9,2,FALSE)</f>
        <v>5</v>
      </c>
      <c r="N107" s="41">
        <f>M107*L107</f>
        <v>2</v>
      </c>
      <c r="O107" s="41">
        <f>IF(M107=0,0,L107*MAX(R2:R8))</f>
        <v>2</v>
      </c>
    </row>
    <row r="108" ht="12.0" customHeight="1">
      <c r="B108" s="48"/>
      <c r="C108" s="3"/>
      <c r="D108" s="42"/>
      <c r="E108" s="3"/>
      <c r="F108" s="3"/>
      <c r="G108" s="3"/>
      <c r="H108" s="3"/>
      <c r="I108" s="3"/>
      <c r="J108" s="3"/>
      <c r="K108" s="39"/>
      <c r="L108" s="40"/>
      <c r="M108" s="41"/>
      <c r="N108" s="41"/>
      <c r="O108" s="41"/>
    </row>
    <row r="109" ht="15.75" customHeight="1">
      <c r="A109" s="31" t="s">
        <v>108</v>
      </c>
      <c r="C109" s="33"/>
      <c r="D109" s="51"/>
      <c r="E109" s="33"/>
      <c r="F109" s="3"/>
      <c r="G109" s="3"/>
      <c r="H109" s="3"/>
      <c r="I109" s="3"/>
      <c r="J109" s="3"/>
      <c r="K109" s="39"/>
      <c r="L109" s="40"/>
      <c r="M109" s="41"/>
      <c r="N109" s="41"/>
      <c r="O109" s="41"/>
    </row>
    <row r="110" ht="14.25" customHeight="1">
      <c r="B110" s="49"/>
      <c r="C110" s="33"/>
      <c r="D110" s="51"/>
      <c r="E110" s="33"/>
      <c r="F110" s="3"/>
      <c r="G110" s="3"/>
      <c r="H110" s="3"/>
      <c r="I110" s="3"/>
      <c r="J110" s="3"/>
      <c r="K110" s="39"/>
      <c r="L110" s="40"/>
      <c r="M110" s="41"/>
      <c r="N110" s="41"/>
      <c r="O110" s="41"/>
    </row>
    <row r="111" ht="39.75" customHeight="1">
      <c r="A111" s="35">
        <f>A107+1</f>
        <v>43</v>
      </c>
      <c r="B111" s="36" t="s">
        <v>109</v>
      </c>
      <c r="C111" s="19"/>
      <c r="D111" s="37" t="s">
        <v>7</v>
      </c>
      <c r="E111" s="19"/>
      <c r="F111" s="19" t="str">
        <f>#REF!*#REF!</f>
        <v>#REF!</v>
      </c>
      <c r="G111" s="19" t="str">
        <f>IF(#REF!&gt;=0,10*#REF!,0)</f>
        <v>#REF!</v>
      </c>
      <c r="H111" s="19"/>
      <c r="I111" s="38" t="s">
        <v>110</v>
      </c>
      <c r="J111" s="19"/>
      <c r="K111" s="28">
        <v>4.0</v>
      </c>
      <c r="L111" s="55">
        <f>K111/K117</f>
        <v>0.8</v>
      </c>
      <c r="M111" s="56">
        <f>VLOOKUP(D111,Q1:R9,2,FALSE)</f>
        <v>3</v>
      </c>
      <c r="N111" s="56">
        <f>M111*L111</f>
        <v>2.4</v>
      </c>
      <c r="O111" s="56">
        <f>IF(M111=0,0,L111*MAX(R2:R8))</f>
        <v>4</v>
      </c>
      <c r="P111" s="19"/>
      <c r="Q111" s="19"/>
      <c r="R111" s="19"/>
      <c r="S111" s="19"/>
      <c r="T111" s="19"/>
      <c r="U111" s="19"/>
      <c r="V111" s="19"/>
    </row>
    <row r="112" ht="12.0" customHeight="1">
      <c r="A112" s="35"/>
      <c r="B112" s="36"/>
      <c r="C112" s="19"/>
      <c r="D112" s="57"/>
      <c r="E112" s="19"/>
      <c r="F112" s="19"/>
      <c r="G112" s="19"/>
      <c r="H112" s="19"/>
      <c r="I112" s="19"/>
      <c r="J112" s="19"/>
      <c r="K112" s="28"/>
      <c r="L112" s="55"/>
      <c r="M112" s="56"/>
      <c r="N112" s="56"/>
      <c r="O112" s="56"/>
      <c r="P112" s="19"/>
      <c r="Q112" s="19"/>
      <c r="R112" s="19"/>
      <c r="S112" s="19"/>
      <c r="T112" s="19"/>
      <c r="U112" s="19"/>
      <c r="V112" s="19"/>
    </row>
    <row r="113" ht="39.75" customHeight="1">
      <c r="A113" s="35">
        <f>A111+1</f>
        <v>44</v>
      </c>
      <c r="B113" s="36" t="s">
        <v>111</v>
      </c>
      <c r="C113" s="19"/>
      <c r="D113" s="37" t="s">
        <v>11</v>
      </c>
      <c r="E113" s="19"/>
      <c r="F113" s="19" t="str">
        <f>#REF!*#REF!</f>
        <v>#REF!</v>
      </c>
      <c r="G113" s="19" t="str">
        <f>IF(#REF!&gt;=0,10*#REF!,0)</f>
        <v>#REF!</v>
      </c>
      <c r="H113" s="19"/>
      <c r="I113" s="38" t="s">
        <v>112</v>
      </c>
      <c r="J113" s="19"/>
      <c r="K113" s="28">
        <v>4.0</v>
      </c>
      <c r="L113" s="55">
        <f>K113/K117</f>
        <v>0.8</v>
      </c>
      <c r="M113" s="56">
        <f>VLOOKUP(D113,Q1:R9,2,FALSE)</f>
        <v>4</v>
      </c>
      <c r="N113" s="56">
        <f>M113*L113</f>
        <v>3.2</v>
      </c>
      <c r="O113" s="56">
        <f>IF(M113=0,0,L113*MAX(R2:R8))</f>
        <v>4</v>
      </c>
      <c r="P113" s="19"/>
      <c r="Q113" s="19"/>
      <c r="R113" s="19"/>
      <c r="S113" s="19"/>
      <c r="T113" s="19"/>
      <c r="U113" s="19"/>
      <c r="V113" s="19"/>
    </row>
    <row r="114" ht="12.0" customHeight="1">
      <c r="A114" s="35"/>
      <c r="B114" s="36"/>
      <c r="C114" s="19"/>
      <c r="D114" s="57"/>
      <c r="E114" s="19"/>
      <c r="F114" s="19"/>
      <c r="G114" s="19"/>
      <c r="H114" s="19"/>
      <c r="I114" s="19"/>
      <c r="J114" s="19"/>
      <c r="K114" s="28"/>
      <c r="L114" s="55"/>
      <c r="M114" s="56"/>
      <c r="N114" s="56"/>
      <c r="O114" s="56"/>
      <c r="P114" s="19"/>
      <c r="Q114" s="19"/>
      <c r="R114" s="19"/>
      <c r="S114" s="19"/>
      <c r="T114" s="19"/>
      <c r="U114" s="19"/>
      <c r="V114" s="19"/>
    </row>
    <row r="115" ht="39.75" customHeight="1">
      <c r="A115" s="35">
        <f>A113+1</f>
        <v>45</v>
      </c>
      <c r="B115" s="36" t="s">
        <v>113</v>
      </c>
      <c r="C115" s="19"/>
      <c r="D115" s="37" t="s">
        <v>7</v>
      </c>
      <c r="E115" s="19"/>
      <c r="F115" s="19" t="str">
        <f>#REF!*#REF!</f>
        <v>#REF!</v>
      </c>
      <c r="G115" s="19" t="str">
        <f>IF(#REF!&gt;=0,10*#REF!,0)</f>
        <v>#REF!</v>
      </c>
      <c r="H115" s="19"/>
      <c r="I115" s="38" t="s">
        <v>114</v>
      </c>
      <c r="J115" s="19"/>
      <c r="K115" s="28">
        <v>3.0</v>
      </c>
      <c r="L115" s="55">
        <f>K115/K117</f>
        <v>0.6</v>
      </c>
      <c r="M115" s="56">
        <f>VLOOKUP(D115,Q1:R9,2,FALSE)</f>
        <v>3</v>
      </c>
      <c r="N115" s="56">
        <f>M115*L115</f>
        <v>1.8</v>
      </c>
      <c r="O115" s="56">
        <f>IF(M115=0,0,L115*MAX(R2:R8))</f>
        <v>3</v>
      </c>
      <c r="P115" s="19"/>
      <c r="Q115" s="19"/>
      <c r="R115" s="19"/>
      <c r="S115" s="19"/>
      <c r="T115" s="19"/>
      <c r="U115" s="19"/>
      <c r="V115" s="19"/>
    </row>
    <row r="116" ht="12.0" customHeight="1">
      <c r="B116" s="58"/>
      <c r="C116" s="3"/>
      <c r="D116" s="42"/>
      <c r="E116" s="3"/>
      <c r="F116" s="3"/>
      <c r="G116" s="3"/>
      <c r="H116" s="3"/>
      <c r="I116" s="3"/>
      <c r="J116" s="3"/>
      <c r="K116" s="59"/>
      <c r="L116" s="59"/>
      <c r="M116" s="59"/>
      <c r="N116" s="60"/>
      <c r="O116" s="60"/>
    </row>
    <row r="117" ht="24.0" customHeight="1">
      <c r="A117" s="61" t="s">
        <v>115</v>
      </c>
      <c r="B117" s="62"/>
      <c r="C117" s="63"/>
      <c r="D117" s="64">
        <f>IF(ISERR((N117/O117)*100),"",(N117/O117)*100)</f>
        <v>73.07692308</v>
      </c>
      <c r="E117" s="65"/>
      <c r="F117" s="65"/>
      <c r="G117" s="65"/>
      <c r="H117" s="66" t="str">
        <f>IF(D117="","","-")</f>
        <v>-</v>
      </c>
      <c r="I117" s="67" t="str">
        <f>VLOOKUP(J117,'Rating ranges'!A2:B7,2,TRUE)</f>
        <v>Good</v>
      </c>
      <c r="J117" s="68">
        <f>IF(D117="",0,D117)</f>
        <v>73.07692308</v>
      </c>
      <c r="K117" s="59">
        <f>MAX(K9:K115)</f>
        <v>5</v>
      </c>
      <c r="L117" s="59"/>
      <c r="M117" s="59"/>
      <c r="N117" s="60">
        <f t="shared" ref="N117:O117" si="1">SUM(N9:N115)</f>
        <v>95</v>
      </c>
      <c r="O117" s="60">
        <f t="shared" si="1"/>
        <v>130</v>
      </c>
    </row>
    <row r="118" ht="13.5" customHeight="1">
      <c r="D118" s="32"/>
      <c r="E118" s="3"/>
      <c r="F118" s="3"/>
      <c r="G118" s="3"/>
      <c r="H118" s="3"/>
      <c r="I118" s="3"/>
      <c r="J118" s="3"/>
      <c r="K118" s="12"/>
      <c r="L118" s="12"/>
      <c r="M118" s="3"/>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3"/>
      <c r="K119" s="12"/>
      <c r="L119" s="12"/>
      <c r="M119" s="3"/>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3"/>
      <c r="K120" s="12"/>
      <c r="L120" s="12"/>
      <c r="M120" s="3"/>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3"/>
      <c r="K121" s="12"/>
      <c r="L121" s="12"/>
      <c r="M121" s="3"/>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3"/>
      <c r="K122" s="12"/>
      <c r="L122" s="12"/>
      <c r="M122" s="3"/>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3"/>
      <c r="K123" s="12"/>
      <c r="L123" s="12"/>
      <c r="M123" s="3"/>
    </row>
    <row r="124" ht="13.5" customHeight="1">
      <c r="D124" s="32"/>
      <c r="E124" s="3"/>
      <c r="F124" s="3"/>
      <c r="G124" s="3"/>
      <c r="H124" s="3"/>
      <c r="I124" s="3"/>
      <c r="J124" s="3"/>
      <c r="K124" s="12"/>
      <c r="L124" s="12"/>
      <c r="M124" s="3"/>
    </row>
    <row r="125" ht="13.5" customHeight="1">
      <c r="D125" s="78"/>
      <c r="E125" s="3"/>
      <c r="F125" s="3"/>
      <c r="G125" s="3"/>
      <c r="H125" s="3"/>
      <c r="I125" s="3"/>
      <c r="J125" s="3"/>
      <c r="K125" s="12"/>
      <c r="L125" s="12"/>
      <c r="M125" s="3"/>
    </row>
    <row r="126" ht="12.75" customHeight="1">
      <c r="A126" s="3"/>
      <c r="B126" s="79"/>
      <c r="C126" s="80"/>
      <c r="D126" s="80"/>
      <c r="E126" s="80"/>
      <c r="F126" s="80"/>
      <c r="G126" s="80"/>
      <c r="H126" s="80"/>
      <c r="I126" s="80"/>
      <c r="J126" s="81"/>
      <c r="K126" s="12"/>
      <c r="L126" s="12"/>
      <c r="M126" s="3"/>
    </row>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11" width="8.0"/>
    <col customWidth="1" min="12" max="26" width="14.38"/>
  </cols>
  <sheetData>
    <row r="1" ht="23.25" customHeight="1">
      <c r="A1" s="1" t="s">
        <v>116</v>
      </c>
      <c r="B1" s="2"/>
      <c r="C1" s="2"/>
    </row>
    <row r="2" ht="15.75" customHeight="1">
      <c r="B2" s="58"/>
      <c r="C2" s="31" t="s">
        <v>117</v>
      </c>
    </row>
    <row r="3" ht="24.75" customHeight="1">
      <c r="A3" s="82" t="s">
        <v>13</v>
      </c>
      <c r="B3" s="19"/>
      <c r="C3" s="19"/>
      <c r="D3" s="19"/>
      <c r="E3" s="19"/>
      <c r="F3" s="19"/>
      <c r="G3" s="19"/>
      <c r="H3" s="19"/>
      <c r="I3" s="19"/>
      <c r="J3" s="19"/>
      <c r="K3" s="19"/>
    </row>
    <row r="4" ht="51.0" customHeight="1">
      <c r="A4" s="83">
        <v>1.0</v>
      </c>
      <c r="B4" s="84" t="s">
        <v>118</v>
      </c>
      <c r="C4" s="85" t="s">
        <v>119</v>
      </c>
    </row>
    <row r="5" ht="38.25" customHeight="1">
      <c r="A5" s="83">
        <f t="shared" ref="A5:A8" si="1">A4+1</f>
        <v>2</v>
      </c>
      <c r="B5" s="84" t="s">
        <v>120</v>
      </c>
      <c r="C5" s="85" t="s">
        <v>119</v>
      </c>
    </row>
    <row r="6" ht="38.25" customHeight="1">
      <c r="A6" s="83">
        <f t="shared" si="1"/>
        <v>3</v>
      </c>
      <c r="B6" s="84" t="s">
        <v>121</v>
      </c>
      <c r="C6" s="85" t="s">
        <v>122</v>
      </c>
    </row>
    <row r="7" ht="38.25" customHeight="1">
      <c r="A7" s="83">
        <f t="shared" si="1"/>
        <v>4</v>
      </c>
      <c r="B7" s="84" t="s">
        <v>123</v>
      </c>
      <c r="C7" s="85" t="s">
        <v>124</v>
      </c>
    </row>
    <row r="8" ht="38.25" customHeight="1">
      <c r="A8" s="83">
        <f t="shared" si="1"/>
        <v>5</v>
      </c>
      <c r="B8" s="84" t="s">
        <v>125</v>
      </c>
      <c r="C8" s="85" t="s">
        <v>124</v>
      </c>
    </row>
    <row r="9" ht="12.75" customHeight="1">
      <c r="B9" s="48"/>
      <c r="C9" s="19"/>
    </row>
    <row r="10" ht="24.75" customHeight="1">
      <c r="A10" s="82" t="s">
        <v>29</v>
      </c>
      <c r="B10" s="19"/>
      <c r="C10" s="19"/>
      <c r="D10" s="19"/>
      <c r="E10" s="19"/>
      <c r="F10" s="19"/>
      <c r="G10" s="19"/>
      <c r="H10" s="19"/>
      <c r="I10" s="19"/>
      <c r="J10" s="19"/>
      <c r="K10" s="19"/>
    </row>
    <row r="11" ht="38.25" customHeight="1">
      <c r="A11" s="83">
        <f>A8+1</f>
        <v>6</v>
      </c>
      <c r="B11" s="84" t="s">
        <v>126</v>
      </c>
      <c r="C11" s="85" t="s">
        <v>124</v>
      </c>
    </row>
    <row r="12" ht="51.0" customHeight="1">
      <c r="A12" s="83">
        <f t="shared" ref="A12:A13" si="2">A11+1</f>
        <v>7</v>
      </c>
      <c r="B12" s="84" t="s">
        <v>127</v>
      </c>
      <c r="C12" s="85" t="s">
        <v>122</v>
      </c>
    </row>
    <row r="13" ht="38.25" customHeight="1">
      <c r="A13" s="83">
        <f t="shared" si="2"/>
        <v>8</v>
      </c>
      <c r="B13" s="84" t="s">
        <v>128</v>
      </c>
      <c r="C13" s="85" t="s">
        <v>124</v>
      </c>
    </row>
    <row r="14" ht="12.75" customHeight="1">
      <c r="B14" s="48"/>
      <c r="C14" s="19"/>
    </row>
    <row r="15" ht="24.75" customHeight="1">
      <c r="A15" s="82" t="s">
        <v>36</v>
      </c>
      <c r="B15" s="19"/>
      <c r="C15" s="19"/>
      <c r="D15" s="19"/>
      <c r="E15" s="19"/>
      <c r="F15" s="19"/>
      <c r="G15" s="19"/>
      <c r="H15" s="19"/>
      <c r="I15" s="19"/>
      <c r="J15" s="19"/>
      <c r="K15" s="19"/>
    </row>
    <row r="16" ht="38.25" customHeight="1">
      <c r="A16" s="83">
        <f>A13+1</f>
        <v>9</v>
      </c>
      <c r="B16" s="84" t="s">
        <v>129</v>
      </c>
      <c r="C16" s="85" t="s">
        <v>130</v>
      </c>
    </row>
    <row r="17" ht="51.0" customHeight="1">
      <c r="A17" s="83">
        <f t="shared" ref="A17:A24" si="3">A16+1</f>
        <v>10</v>
      </c>
      <c r="B17" s="84" t="s">
        <v>131</v>
      </c>
      <c r="C17" s="85" t="s">
        <v>122</v>
      </c>
    </row>
    <row r="18" ht="38.25" customHeight="1">
      <c r="A18" s="83">
        <f t="shared" si="3"/>
        <v>11</v>
      </c>
      <c r="B18" s="84" t="s">
        <v>132</v>
      </c>
      <c r="C18" s="85" t="s">
        <v>124</v>
      </c>
    </row>
    <row r="19" ht="51.0" customHeight="1">
      <c r="A19" s="83">
        <f t="shared" si="3"/>
        <v>12</v>
      </c>
      <c r="B19" s="84" t="s">
        <v>133</v>
      </c>
      <c r="C19" s="85" t="s">
        <v>119</v>
      </c>
    </row>
    <row r="20" ht="51.0" customHeight="1">
      <c r="A20" s="83">
        <f t="shared" si="3"/>
        <v>13</v>
      </c>
      <c r="B20" s="84" t="s">
        <v>134</v>
      </c>
      <c r="C20" s="85" t="s">
        <v>124</v>
      </c>
    </row>
    <row r="21" ht="38.25" customHeight="1">
      <c r="A21" s="83">
        <f t="shared" si="3"/>
        <v>14</v>
      </c>
      <c r="B21" s="84" t="s">
        <v>135</v>
      </c>
      <c r="C21" s="85" t="s">
        <v>122</v>
      </c>
    </row>
    <row r="22" ht="25.5" customHeight="1">
      <c r="A22" s="83">
        <f t="shared" si="3"/>
        <v>15</v>
      </c>
      <c r="B22" s="84" t="s">
        <v>136</v>
      </c>
      <c r="C22" s="85" t="s">
        <v>130</v>
      </c>
    </row>
    <row r="23" ht="25.5" customHeight="1">
      <c r="A23" s="83">
        <f t="shared" si="3"/>
        <v>16</v>
      </c>
      <c r="B23" s="84" t="s">
        <v>137</v>
      </c>
      <c r="C23" s="85" t="s">
        <v>130</v>
      </c>
    </row>
    <row r="24" ht="25.5" customHeight="1">
      <c r="A24" s="83">
        <f t="shared" si="3"/>
        <v>17</v>
      </c>
      <c r="B24" s="84" t="s">
        <v>138</v>
      </c>
      <c r="C24" s="85" t="s">
        <v>139</v>
      </c>
    </row>
    <row r="25" ht="12.75" customHeight="1">
      <c r="B25" s="48"/>
      <c r="C25" s="19"/>
    </row>
    <row r="26" ht="24.75" customHeight="1">
      <c r="A26" s="82" t="s">
        <v>55</v>
      </c>
      <c r="B26" s="19"/>
      <c r="C26" s="19"/>
      <c r="D26" s="19"/>
      <c r="E26" s="19"/>
      <c r="F26" s="19"/>
      <c r="G26" s="19"/>
      <c r="H26" s="19"/>
      <c r="I26" s="19"/>
      <c r="J26" s="19"/>
      <c r="K26" s="19"/>
    </row>
    <row r="27" ht="38.25" customHeight="1">
      <c r="A27" s="83">
        <f>A24+1</f>
        <v>18</v>
      </c>
      <c r="B27" s="84" t="s">
        <v>140</v>
      </c>
      <c r="C27" s="85" t="s">
        <v>122</v>
      </c>
    </row>
    <row r="28" ht="38.25" customHeight="1">
      <c r="A28" s="83">
        <f t="shared" ref="A28:A30" si="4">A27+1</f>
        <v>19</v>
      </c>
      <c r="B28" s="84" t="s">
        <v>141</v>
      </c>
      <c r="C28" s="85" t="s">
        <v>122</v>
      </c>
    </row>
    <row r="29" ht="51.0" customHeight="1">
      <c r="A29" s="83">
        <f t="shared" si="4"/>
        <v>20</v>
      </c>
      <c r="B29" s="84" t="s">
        <v>142</v>
      </c>
      <c r="C29" s="85" t="s">
        <v>130</v>
      </c>
    </row>
    <row r="30" ht="38.25" customHeight="1">
      <c r="A30" s="83">
        <f t="shared" si="4"/>
        <v>21</v>
      </c>
      <c r="B30" s="84" t="s">
        <v>143</v>
      </c>
      <c r="C30" s="85" t="s">
        <v>122</v>
      </c>
    </row>
    <row r="31" ht="12.75" customHeight="1">
      <c r="B31" s="48"/>
      <c r="C31" s="19"/>
    </row>
    <row r="32" ht="24.75" customHeight="1">
      <c r="A32" s="82" t="s">
        <v>61</v>
      </c>
      <c r="B32" s="19"/>
      <c r="C32" s="19"/>
      <c r="D32" s="19"/>
      <c r="E32" s="19"/>
      <c r="F32" s="19"/>
      <c r="G32" s="19"/>
      <c r="H32" s="19"/>
      <c r="I32" s="19"/>
      <c r="J32" s="19"/>
      <c r="K32" s="19"/>
    </row>
    <row r="33" ht="38.25" customHeight="1">
      <c r="A33" s="83">
        <f>A30+1</f>
        <v>22</v>
      </c>
      <c r="B33" s="84" t="s">
        <v>144</v>
      </c>
      <c r="C33" s="85" t="s">
        <v>122</v>
      </c>
    </row>
    <row r="34" ht="51.0" customHeight="1">
      <c r="A34" s="83">
        <f t="shared" ref="A34:A35" si="5">A33+1</f>
        <v>23</v>
      </c>
      <c r="B34" s="84" t="s">
        <v>145</v>
      </c>
      <c r="C34" s="85" t="s">
        <v>124</v>
      </c>
    </row>
    <row r="35" ht="38.25" customHeight="1">
      <c r="A35" s="83">
        <f t="shared" si="5"/>
        <v>24</v>
      </c>
      <c r="B35" s="84" t="s">
        <v>146</v>
      </c>
      <c r="C35" s="85" t="s">
        <v>139</v>
      </c>
    </row>
    <row r="36" ht="12.75" customHeight="1">
      <c r="B36" s="48"/>
      <c r="C36" s="19"/>
    </row>
    <row r="37" ht="24.75" customHeight="1">
      <c r="A37" s="82" t="s">
        <v>68</v>
      </c>
      <c r="B37" s="19"/>
      <c r="C37" s="19"/>
      <c r="D37" s="19"/>
      <c r="E37" s="19"/>
      <c r="F37" s="19"/>
      <c r="G37" s="19"/>
      <c r="H37" s="19"/>
      <c r="I37" s="19"/>
      <c r="J37" s="19"/>
      <c r="K37" s="19"/>
    </row>
    <row r="38" ht="38.25" customHeight="1">
      <c r="A38" s="83">
        <f>A35+1</f>
        <v>25</v>
      </c>
      <c r="B38" s="84" t="s">
        <v>147</v>
      </c>
      <c r="C38" s="85" t="s">
        <v>124</v>
      </c>
    </row>
    <row r="39" ht="63.75" customHeight="1">
      <c r="A39" s="83">
        <f t="shared" ref="A39:A42" si="6">A38+1</f>
        <v>26</v>
      </c>
      <c r="B39" s="84" t="s">
        <v>148</v>
      </c>
      <c r="C39" s="85" t="s">
        <v>130</v>
      </c>
    </row>
    <row r="40" ht="38.25" customHeight="1">
      <c r="A40" s="83">
        <f t="shared" si="6"/>
        <v>27</v>
      </c>
      <c r="B40" s="84" t="s">
        <v>149</v>
      </c>
      <c r="C40" s="85" t="s">
        <v>130</v>
      </c>
    </row>
    <row r="41" ht="63.75" customHeight="1">
      <c r="A41" s="83">
        <f t="shared" si="6"/>
        <v>28</v>
      </c>
      <c r="B41" s="84" t="s">
        <v>150</v>
      </c>
      <c r="C41" s="85" t="s">
        <v>124</v>
      </c>
    </row>
    <row r="42" ht="38.25" customHeight="1">
      <c r="A42" s="83">
        <f t="shared" si="6"/>
        <v>29</v>
      </c>
      <c r="B42" s="84" t="s">
        <v>151</v>
      </c>
      <c r="C42" s="85" t="s">
        <v>124</v>
      </c>
    </row>
    <row r="43" ht="12.75" customHeight="1">
      <c r="B43" s="48"/>
      <c r="C43" s="19"/>
    </row>
    <row r="44" ht="24.75" customHeight="1">
      <c r="A44" s="82" t="s">
        <v>79</v>
      </c>
      <c r="B44" s="19"/>
      <c r="C44" s="19"/>
      <c r="D44" s="19"/>
      <c r="E44" s="19"/>
      <c r="F44" s="19"/>
      <c r="G44" s="19"/>
      <c r="H44" s="19"/>
      <c r="I44" s="19"/>
      <c r="J44" s="19"/>
      <c r="K44" s="19"/>
    </row>
    <row r="45" ht="38.25" customHeight="1">
      <c r="A45" s="83">
        <f>A42+1</f>
        <v>30</v>
      </c>
      <c r="B45" s="84" t="s">
        <v>152</v>
      </c>
      <c r="C45" s="85" t="s">
        <v>122</v>
      </c>
    </row>
    <row r="46" ht="38.25" customHeight="1">
      <c r="A46" s="83">
        <f t="shared" ref="A46:A48" si="7">A45+1</f>
        <v>31</v>
      </c>
      <c r="B46" s="84" t="s">
        <v>153</v>
      </c>
      <c r="C46" s="85" t="s">
        <v>124</v>
      </c>
    </row>
    <row r="47" ht="51.0" customHeight="1">
      <c r="A47" s="83">
        <f t="shared" si="7"/>
        <v>32</v>
      </c>
      <c r="B47" s="84" t="s">
        <v>154</v>
      </c>
      <c r="C47" s="85" t="s">
        <v>124</v>
      </c>
    </row>
    <row r="48" ht="25.5" customHeight="1">
      <c r="A48" s="83">
        <f t="shared" si="7"/>
        <v>33</v>
      </c>
      <c r="B48" s="84" t="s">
        <v>155</v>
      </c>
      <c r="C48" s="85" t="s">
        <v>124</v>
      </c>
    </row>
    <row r="49" ht="12.75" customHeight="1">
      <c r="B49" s="48"/>
      <c r="C49" s="19"/>
    </row>
    <row r="50" ht="24.75" customHeight="1">
      <c r="A50" s="82" t="s">
        <v>88</v>
      </c>
      <c r="B50" s="19"/>
      <c r="C50" s="19"/>
      <c r="D50" s="19"/>
      <c r="E50" s="19"/>
      <c r="F50" s="19"/>
      <c r="G50" s="19"/>
      <c r="H50" s="19"/>
      <c r="I50" s="19"/>
      <c r="J50" s="19"/>
      <c r="K50" s="19"/>
    </row>
    <row r="51" ht="51.0" customHeight="1">
      <c r="A51" s="83">
        <f>A48+1</f>
        <v>34</v>
      </c>
      <c r="B51" s="84" t="s">
        <v>156</v>
      </c>
      <c r="C51" s="85" t="s">
        <v>119</v>
      </c>
    </row>
    <row r="52" ht="38.25" customHeight="1">
      <c r="A52" s="83">
        <f t="shared" ref="A52:A55" si="8">A51+1</f>
        <v>35</v>
      </c>
      <c r="B52" s="84" t="s">
        <v>157</v>
      </c>
      <c r="C52" s="85" t="s">
        <v>130</v>
      </c>
    </row>
    <row r="53" ht="25.5" customHeight="1">
      <c r="A53" s="83">
        <f t="shared" si="8"/>
        <v>36</v>
      </c>
      <c r="B53" s="84" t="s">
        <v>158</v>
      </c>
      <c r="C53" s="85" t="s">
        <v>122</v>
      </c>
    </row>
    <row r="54" ht="38.25" customHeight="1">
      <c r="A54" s="83">
        <f t="shared" si="8"/>
        <v>37</v>
      </c>
      <c r="B54" s="84" t="s">
        <v>159</v>
      </c>
      <c r="C54" s="85" t="s">
        <v>124</v>
      </c>
    </row>
    <row r="55" ht="25.5" customHeight="1">
      <c r="A55" s="83">
        <f t="shared" si="8"/>
        <v>38</v>
      </c>
      <c r="B55" s="84" t="s">
        <v>160</v>
      </c>
      <c r="C55" s="85" t="s">
        <v>124</v>
      </c>
    </row>
    <row r="56" ht="12.75" customHeight="1">
      <c r="B56" s="48"/>
      <c r="C56" s="19"/>
    </row>
    <row r="57" ht="24.75" customHeight="1">
      <c r="A57" s="82" t="s">
        <v>99</v>
      </c>
      <c r="B57" s="19"/>
      <c r="C57" s="19"/>
      <c r="D57" s="19"/>
      <c r="E57" s="19"/>
      <c r="F57" s="19"/>
      <c r="G57" s="19"/>
      <c r="H57" s="19"/>
      <c r="I57" s="19"/>
      <c r="J57" s="19"/>
      <c r="K57" s="19"/>
    </row>
    <row r="58" ht="51.0" customHeight="1">
      <c r="A58" s="83">
        <f>A55+1</f>
        <v>39</v>
      </c>
      <c r="B58" s="84" t="s">
        <v>161</v>
      </c>
      <c r="C58" s="85" t="s">
        <v>122</v>
      </c>
    </row>
    <row r="59" ht="38.25" customHeight="1">
      <c r="A59" s="83">
        <f t="shared" ref="A59:A61" si="9">A58+1</f>
        <v>40</v>
      </c>
      <c r="B59" s="84" t="s">
        <v>162</v>
      </c>
      <c r="C59" s="85" t="s">
        <v>124</v>
      </c>
    </row>
    <row r="60" ht="51.0" customHeight="1">
      <c r="A60" s="83">
        <f t="shared" si="9"/>
        <v>41</v>
      </c>
      <c r="B60" s="84" t="s">
        <v>163</v>
      </c>
      <c r="C60" s="85" t="s">
        <v>124</v>
      </c>
    </row>
    <row r="61" ht="38.25" customHeight="1">
      <c r="A61" s="83">
        <f t="shared" si="9"/>
        <v>42</v>
      </c>
      <c r="B61" s="84" t="s">
        <v>164</v>
      </c>
      <c r="C61" s="85" t="s">
        <v>130</v>
      </c>
    </row>
    <row r="62" ht="12.75" customHeight="1">
      <c r="B62" s="48"/>
      <c r="C62" s="19"/>
    </row>
    <row r="63" ht="24.75" customHeight="1">
      <c r="A63" s="82" t="s">
        <v>108</v>
      </c>
      <c r="B63" s="19"/>
      <c r="C63" s="19"/>
      <c r="D63" s="19"/>
      <c r="E63" s="19"/>
      <c r="F63" s="19"/>
      <c r="G63" s="19"/>
      <c r="H63" s="19"/>
      <c r="I63" s="19"/>
      <c r="J63" s="19"/>
      <c r="K63" s="19"/>
    </row>
    <row r="64" ht="51.0" customHeight="1">
      <c r="A64" s="83">
        <f>A61+1</f>
        <v>43</v>
      </c>
      <c r="B64" s="84" t="s">
        <v>165</v>
      </c>
      <c r="C64" s="85" t="s">
        <v>122</v>
      </c>
    </row>
    <row r="65" ht="25.5" customHeight="1">
      <c r="A65" s="83">
        <f t="shared" ref="A65:A66" si="10">A64+1</f>
        <v>44</v>
      </c>
      <c r="B65" s="84" t="s">
        <v>166</v>
      </c>
      <c r="C65" s="85" t="s">
        <v>124</v>
      </c>
    </row>
    <row r="66" ht="51.0" customHeight="1">
      <c r="A66" s="83">
        <f t="shared" si="10"/>
        <v>45</v>
      </c>
      <c r="B66" s="84" t="s">
        <v>167</v>
      </c>
      <c r="C66" s="85" t="s">
        <v>124</v>
      </c>
    </row>
    <row r="67" ht="12.75" customHeight="1">
      <c r="A67" s="3"/>
      <c r="B67" s="58"/>
    </row>
    <row r="68" ht="12.75" customHeight="1">
      <c r="A68" s="3"/>
      <c r="B68" s="58"/>
    </row>
    <row r="69" ht="12.75" customHeight="1">
      <c r="A69" s="3"/>
      <c r="B69" s="58"/>
    </row>
    <row r="70" ht="12.75" customHeight="1">
      <c r="A70" s="3"/>
      <c r="B70" s="58"/>
    </row>
    <row r="71" ht="12.75" customHeight="1">
      <c r="A71" s="3"/>
      <c r="B71" s="58"/>
    </row>
    <row r="72" ht="12.75" customHeight="1">
      <c r="A72" s="3"/>
      <c r="B72" s="58"/>
    </row>
    <row r="73" ht="12.75" customHeight="1">
      <c r="A73" s="3"/>
      <c r="B73" s="58"/>
    </row>
    <row r="74" ht="12.75" customHeight="1">
      <c r="A74" s="3"/>
      <c r="B74" s="58"/>
    </row>
    <row r="75" ht="12.75" customHeight="1">
      <c r="A75" s="3"/>
      <c r="B75" s="58"/>
    </row>
    <row r="76" ht="12.75" customHeight="1">
      <c r="A76" s="3"/>
      <c r="B76" s="58"/>
    </row>
    <row r="77" ht="12.75" customHeight="1">
      <c r="A77" s="3"/>
      <c r="B77" s="58"/>
    </row>
    <row r="78" ht="12.75" customHeight="1">
      <c r="A78" s="3"/>
      <c r="B78" s="58"/>
    </row>
    <row r="79" ht="12.75" customHeight="1">
      <c r="A79" s="3"/>
      <c r="B79" s="58"/>
    </row>
    <row r="80" ht="12.75" customHeight="1">
      <c r="A80" s="3"/>
      <c r="B80" s="58"/>
    </row>
    <row r="81" ht="12.75" customHeight="1">
      <c r="A81" s="3"/>
      <c r="B81" s="58"/>
    </row>
    <row r="82" ht="12.75" customHeight="1">
      <c r="A82" s="3"/>
      <c r="B82" s="58"/>
    </row>
    <row r="83" ht="12.75" customHeight="1">
      <c r="A83" s="3"/>
      <c r="B83" s="58"/>
    </row>
    <row r="84" ht="12.75" customHeight="1">
      <c r="A84" s="3"/>
      <c r="B84" s="58"/>
    </row>
    <row r="85" ht="12.75" customHeight="1">
      <c r="A85" s="3"/>
      <c r="B85" s="58"/>
    </row>
    <row r="86" ht="12.75" customHeight="1">
      <c r="A86" s="3"/>
      <c r="B86" s="58"/>
    </row>
    <row r="87" ht="12.75" customHeight="1">
      <c r="A87" s="3"/>
      <c r="B87" s="58"/>
    </row>
    <row r="88" ht="12.75" customHeight="1">
      <c r="A88" s="3"/>
      <c r="B88" s="58"/>
    </row>
    <row r="89" ht="12.75" customHeight="1">
      <c r="A89" s="3"/>
      <c r="B89" s="58"/>
    </row>
    <row r="90" ht="12.75" customHeight="1">
      <c r="A90" s="3"/>
      <c r="B90" s="58"/>
    </row>
    <row r="91" ht="12.75" customHeight="1">
      <c r="A91" s="3"/>
      <c r="B91" s="58"/>
    </row>
    <row r="92" ht="12.75" customHeight="1">
      <c r="A92" s="3"/>
      <c r="B92" s="58"/>
    </row>
    <row r="93" ht="12.75" customHeight="1">
      <c r="A93" s="3"/>
      <c r="B93" s="58"/>
    </row>
    <row r="94" ht="12.75" customHeight="1">
      <c r="A94" s="3"/>
      <c r="B94" s="58"/>
    </row>
    <row r="95" ht="12.75" customHeight="1">
      <c r="A95" s="3"/>
      <c r="B95" s="58"/>
    </row>
    <row r="96" ht="12.75" customHeight="1">
      <c r="A96" s="3"/>
      <c r="B96" s="58"/>
    </row>
    <row r="97" ht="12.75" customHeight="1">
      <c r="A97" s="3"/>
      <c r="B97" s="58"/>
    </row>
    <row r="98" ht="12.75" customHeight="1">
      <c r="A98" s="3"/>
      <c r="B98" s="58"/>
    </row>
    <row r="99" ht="12.75" customHeight="1">
      <c r="A99" s="3"/>
      <c r="B99" s="58"/>
    </row>
    <row r="100" ht="12.75" customHeight="1">
      <c r="A100" s="3"/>
      <c r="B100" s="5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14.38"/>
  </cols>
  <sheetData>
    <row r="1" ht="12.75" customHeight="1">
      <c r="A1" s="86" t="s">
        <v>168</v>
      </c>
      <c r="B1" s="86" t="s">
        <v>169</v>
      </c>
      <c r="C1" s="86" t="s">
        <v>170</v>
      </c>
    </row>
    <row r="2" ht="12.75" customHeight="1">
      <c r="A2" s="87">
        <v>0.0</v>
      </c>
      <c r="B2" s="88" t="str">
        <f>""</f>
        <v/>
      </c>
    </row>
    <row r="3" ht="12.75" customHeight="1">
      <c r="A3" s="87">
        <v>1.0</v>
      </c>
      <c r="B3" s="88" t="s">
        <v>171</v>
      </c>
      <c r="C3" s="89" t="s">
        <v>172</v>
      </c>
      <c r="D3" s="90">
        <f>A4</f>
        <v>29</v>
      </c>
    </row>
    <row r="4" ht="12.75" customHeight="1">
      <c r="A4" s="87">
        <v>29.0</v>
      </c>
      <c r="B4" s="10" t="s">
        <v>6</v>
      </c>
      <c r="C4" s="10" t="s">
        <v>173</v>
      </c>
      <c r="D4" s="90">
        <f t="shared" ref="D4:D7" si="1">A4</f>
        <v>29</v>
      </c>
      <c r="E4" s="91" t="s">
        <v>174</v>
      </c>
      <c r="F4" s="90">
        <f t="shared" ref="F4:F6" si="2">A5</f>
        <v>49</v>
      </c>
    </row>
    <row r="5" ht="12.75" customHeight="1">
      <c r="A5" s="87">
        <v>49.0</v>
      </c>
      <c r="B5" s="10" t="s">
        <v>7</v>
      </c>
      <c r="C5" s="10" t="s">
        <v>173</v>
      </c>
      <c r="D5" s="90">
        <f t="shared" si="1"/>
        <v>49</v>
      </c>
      <c r="E5" s="91" t="s">
        <v>174</v>
      </c>
      <c r="F5" s="90">
        <f t="shared" si="2"/>
        <v>69</v>
      </c>
    </row>
    <row r="6" ht="12.75" customHeight="1">
      <c r="A6" s="87">
        <v>69.0</v>
      </c>
      <c r="B6" s="10" t="s">
        <v>11</v>
      </c>
      <c r="C6" s="10" t="s">
        <v>173</v>
      </c>
      <c r="D6" s="90">
        <f t="shared" si="1"/>
        <v>69</v>
      </c>
      <c r="E6" s="91" t="s">
        <v>174</v>
      </c>
      <c r="F6" s="90">
        <f t="shared" si="2"/>
        <v>89</v>
      </c>
    </row>
    <row r="7" ht="12.75" customHeight="1">
      <c r="A7" s="87">
        <v>89.0</v>
      </c>
      <c r="B7" s="10" t="s">
        <v>12</v>
      </c>
      <c r="C7" s="89" t="s">
        <v>175</v>
      </c>
      <c r="D7" s="90">
        <f t="shared" si="1"/>
        <v>89</v>
      </c>
    </row>
    <row r="8" ht="12.75" customHeight="1">
      <c r="A8" s="10"/>
      <c r="B8" s="10"/>
    </row>
    <row r="9" ht="12.75" customHeight="1">
      <c r="A9" s="10"/>
      <c r="B9" s="10"/>
    </row>
    <row r="10" ht="12.75" customHeight="1">
      <c r="A10" s="10"/>
      <c r="B10" s="10"/>
    </row>
    <row r="11" ht="12.75" customHeight="1">
      <c r="A11" s="10"/>
      <c r="B11" s="10"/>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