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nh\Documents\20170120Skolearbejde\Elektro\6. semester\LYAK\"/>
    </mc:Choice>
  </mc:AlternateContent>
  <bookViews>
    <workbookView xWindow="0" yWindow="0" windowWidth="23040" windowHeight="8940"/>
  </bookViews>
  <sheets>
    <sheet name="Ark1" sheetId="1" r:id="rId1"/>
  </sheet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1" i="1"/>
  <c r="H21" i="1" s="1"/>
  <c r="E22" i="1"/>
  <c r="H22" i="1" s="1"/>
  <c r="E23" i="1"/>
  <c r="H23" i="1" s="1"/>
  <c r="E24" i="1"/>
  <c r="H24" i="1" s="1"/>
  <c r="E25" i="1"/>
  <c r="H25" i="1" s="1"/>
  <c r="E20" i="1"/>
  <c r="H20" i="1" s="1"/>
  <c r="H4" i="1"/>
  <c r="H8" i="1"/>
  <c r="H3" i="1" s="1"/>
  <c r="E4" i="1"/>
  <c r="H6" i="1"/>
  <c r="H5" i="1"/>
  <c r="E5" i="1"/>
  <c r="E11" i="1" s="1"/>
  <c r="E6" i="1"/>
  <c r="E10" i="1" s="1"/>
  <c r="E7" i="1"/>
  <c r="E8" i="1"/>
  <c r="E9" i="1"/>
  <c r="E12" i="1"/>
  <c r="E13" i="1"/>
  <c r="E28" i="1" l="1"/>
  <c r="E29" i="1" s="1"/>
  <c r="E30" i="1" s="1"/>
</calcChain>
</file>

<file path=xl/sharedStrings.xml><?xml version="1.0" encoding="utf-8"?>
<sst xmlns="http://schemas.openxmlformats.org/spreadsheetml/2006/main" count="48" uniqueCount="37">
  <si>
    <t>Resonans</t>
  </si>
  <si>
    <t>Længde i m</t>
  </si>
  <si>
    <t>Resonansfrekvens i Hz</t>
  </si>
  <si>
    <t>c =</t>
  </si>
  <si>
    <t>Antal halve bølgelængder n</t>
  </si>
  <si>
    <t>Volumen af rummet:</t>
  </si>
  <si>
    <t>T60:</t>
  </si>
  <si>
    <t>Schröderfrekvensen:</t>
  </si>
  <si>
    <t>Absorbtionsareal</t>
  </si>
  <si>
    <t>sek</t>
  </si>
  <si>
    <t>Hz</t>
  </si>
  <si>
    <t>m^3</t>
  </si>
  <si>
    <t>m^2</t>
  </si>
  <si>
    <t>længde</t>
  </si>
  <si>
    <t>bredde</t>
  </si>
  <si>
    <t>højde</t>
  </si>
  <si>
    <t>absorbtionskoefficient</t>
  </si>
  <si>
    <t>T60 for forskellige rum</t>
  </si>
  <si>
    <t>Side</t>
  </si>
  <si>
    <t>Materiale</t>
  </si>
  <si>
    <t>Absorbtionskoefficient v. 1kHz</t>
  </si>
  <si>
    <t>Areal</t>
  </si>
  <si>
    <t>Volumen af rummet</t>
  </si>
  <si>
    <t>Samlet absorbtionsareal</t>
  </si>
  <si>
    <t>T60</t>
  </si>
  <si>
    <t>Schröderfrekvens</t>
  </si>
  <si>
    <t>side</t>
  </si>
  <si>
    <t>ende</t>
  </si>
  <si>
    <t>loft</t>
  </si>
  <si>
    <t>gulv</t>
  </si>
  <si>
    <t>s</t>
  </si>
  <si>
    <t>Lyttestuen</t>
  </si>
  <si>
    <t>tykt tæppe</t>
  </si>
  <si>
    <t>troldtekt</t>
  </si>
  <si>
    <t>tæppe</t>
  </si>
  <si>
    <t>glat flade</t>
  </si>
  <si>
    <t>hullet gips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</si>
</sst>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E15" sqref="E15"/>
    </sheetView>
  </sheetViews>
  <sheetFormatPr defaultRowHeight="14.4" x14ac:dyDescent="0.3"/>
  <cols>
    <col min="3" max="3" width="10.21875" bestFit="1" customWidth="1"/>
    <col min="4" max="4" width="10.21875" customWidth="1"/>
    <col min="5" max="5" width="19.21875" bestFit="1" customWidth="1"/>
    <col min="6" max="7" width="27.77734375" bestFit="1" customWidth="1"/>
    <col min="8" max="8" width="12" bestFit="1" customWidth="1"/>
  </cols>
  <sheetData>
    <row r="1" spans="1:9" x14ac:dyDescent="0.3">
      <c r="C1" t="s">
        <v>3</v>
      </c>
      <c r="D1">
        <v>341</v>
      </c>
    </row>
    <row r="3" spans="1:9" x14ac:dyDescent="0.3">
      <c r="B3" t="s">
        <v>0</v>
      </c>
      <c r="C3" t="s">
        <v>1</v>
      </c>
      <c r="D3" t="s">
        <v>4</v>
      </c>
      <c r="E3" t="s">
        <v>2</v>
      </c>
      <c r="G3" t="s">
        <v>7</v>
      </c>
      <c r="H3" s="1">
        <f>2000*SQRT(H4/H5)</f>
        <v>90.230348708870991</v>
      </c>
      <c r="I3" t="s">
        <v>10</v>
      </c>
    </row>
    <row r="4" spans="1:9" x14ac:dyDescent="0.3">
      <c r="A4" t="s">
        <v>13</v>
      </c>
      <c r="B4">
        <v>1</v>
      </c>
      <c r="C4">
        <v>4.82</v>
      </c>
      <c r="D4">
        <v>1</v>
      </c>
      <c r="E4" s="1">
        <f>(D4*$D$1)/(2*C4)</f>
        <v>35.373443983402488</v>
      </c>
      <c r="G4" t="s">
        <v>6</v>
      </c>
      <c r="H4" s="1">
        <f>0.16*(H5/H8)</f>
        <v>0.12734946439002745</v>
      </c>
      <c r="I4" t="s">
        <v>9</v>
      </c>
    </row>
    <row r="5" spans="1:9" x14ac:dyDescent="0.3">
      <c r="A5" t="s">
        <v>13</v>
      </c>
      <c r="B5">
        <v>2</v>
      </c>
      <c r="C5">
        <v>4.82</v>
      </c>
      <c r="D5">
        <v>2</v>
      </c>
      <c r="E5" s="1">
        <f t="shared" ref="E5:E13" si="0">(D5*$D$1)/(2*C5)</f>
        <v>70.746887966804977</v>
      </c>
      <c r="G5" t="s">
        <v>5</v>
      </c>
      <c r="H5" s="1">
        <f>C4*C6*C8</f>
        <v>62.567938000000005</v>
      </c>
      <c r="I5" t="s">
        <v>11</v>
      </c>
    </row>
    <row r="6" spans="1:9" x14ac:dyDescent="0.3">
      <c r="A6" t="s">
        <v>14</v>
      </c>
      <c r="B6">
        <v>3</v>
      </c>
      <c r="C6">
        <v>4.79</v>
      </c>
      <c r="D6">
        <v>1</v>
      </c>
      <c r="E6" s="1">
        <f t="shared" si="0"/>
        <v>35.594989561586637</v>
      </c>
      <c r="G6" t="s">
        <v>8</v>
      </c>
      <c r="H6" s="1">
        <f>(C4*C6*2)+(C4*C8*2)+(C6*C8*2)</f>
        <v>98.261800000000008</v>
      </c>
      <c r="I6" t="s">
        <v>12</v>
      </c>
    </row>
    <row r="7" spans="1:9" x14ac:dyDescent="0.3">
      <c r="A7" t="s">
        <v>14</v>
      </c>
      <c r="B7">
        <v>4</v>
      </c>
      <c r="C7">
        <v>4.79</v>
      </c>
      <c r="D7">
        <v>2</v>
      </c>
      <c r="E7" s="1">
        <f t="shared" si="0"/>
        <v>71.189979123173273</v>
      </c>
      <c r="G7" t="s">
        <v>16</v>
      </c>
      <c r="H7">
        <v>0.8</v>
      </c>
    </row>
    <row r="8" spans="1:9" x14ac:dyDescent="0.3">
      <c r="A8" t="s">
        <v>15</v>
      </c>
      <c r="B8">
        <v>5</v>
      </c>
      <c r="C8">
        <v>2.71</v>
      </c>
      <c r="D8">
        <v>1</v>
      </c>
      <c r="E8" s="1">
        <f t="shared" si="0"/>
        <v>62.915129151291517</v>
      </c>
      <c r="H8">
        <f>H6*H7</f>
        <v>78.609440000000006</v>
      </c>
    </row>
    <row r="9" spans="1:9" x14ac:dyDescent="0.3">
      <c r="A9" t="s">
        <v>15</v>
      </c>
      <c r="B9">
        <v>6</v>
      </c>
      <c r="C9">
        <v>2.71</v>
      </c>
      <c r="D9">
        <v>2</v>
      </c>
      <c r="E9" s="1">
        <f t="shared" si="0"/>
        <v>125.83025830258303</v>
      </c>
    </row>
    <row r="10" spans="1:9" x14ac:dyDescent="0.3">
      <c r="B10">
        <v>7</v>
      </c>
      <c r="E10" s="1">
        <f>E8+E4+E6</f>
        <v>133.88356269628065</v>
      </c>
    </row>
    <row r="11" spans="1:9" x14ac:dyDescent="0.3">
      <c r="B11">
        <v>8</v>
      </c>
      <c r="E11" s="1">
        <f>E9+E5</f>
        <v>196.57714626938801</v>
      </c>
    </row>
    <row r="12" spans="1:9" x14ac:dyDescent="0.3">
      <c r="B12">
        <v>9</v>
      </c>
      <c r="C12">
        <v>4.5</v>
      </c>
      <c r="D12">
        <v>1</v>
      </c>
      <c r="E12" s="1">
        <f t="shared" si="0"/>
        <v>37.888888888888886</v>
      </c>
    </row>
    <row r="13" spans="1:9" x14ac:dyDescent="0.3">
      <c r="B13">
        <v>10</v>
      </c>
      <c r="C13">
        <v>4.5</v>
      </c>
      <c r="D13">
        <v>2</v>
      </c>
      <c r="E13" s="1">
        <f t="shared" si="0"/>
        <v>75.777777777777771</v>
      </c>
    </row>
    <row r="17" spans="1:8" x14ac:dyDescent="0.3">
      <c r="B17" t="s">
        <v>17</v>
      </c>
    </row>
    <row r="18" spans="1:8" x14ac:dyDescent="0.3">
      <c r="B18" s="2" t="s">
        <v>31</v>
      </c>
      <c r="C18" s="2"/>
      <c r="D18" s="2"/>
    </row>
    <row r="19" spans="1:8" x14ac:dyDescent="0.3">
      <c r="A19" s="3"/>
      <c r="B19" s="3" t="s">
        <v>18</v>
      </c>
      <c r="C19" s="3" t="s">
        <v>13</v>
      </c>
      <c r="D19" s="3" t="s">
        <v>14</v>
      </c>
      <c r="E19" s="3" t="s">
        <v>21</v>
      </c>
      <c r="F19" s="3" t="s">
        <v>19</v>
      </c>
      <c r="G19" s="3" t="s">
        <v>20</v>
      </c>
      <c r="H19" s="3"/>
    </row>
    <row r="20" spans="1:8" x14ac:dyDescent="0.3">
      <c r="A20" s="3" t="s">
        <v>26</v>
      </c>
      <c r="B20" s="3">
        <v>1</v>
      </c>
      <c r="C20" s="3">
        <v>4.82</v>
      </c>
      <c r="D20" s="3">
        <v>2.71</v>
      </c>
      <c r="E20" s="3">
        <f>D20*C20</f>
        <v>13.062200000000001</v>
      </c>
      <c r="F20" s="3" t="s">
        <v>36</v>
      </c>
      <c r="G20" s="3">
        <v>0.8</v>
      </c>
      <c r="H20" s="3">
        <f>G20*E20</f>
        <v>10.449760000000001</v>
      </c>
    </row>
    <row r="21" spans="1:8" x14ac:dyDescent="0.3">
      <c r="A21" s="3" t="s">
        <v>26</v>
      </c>
      <c r="B21" s="3">
        <v>2</v>
      </c>
      <c r="C21" s="3">
        <v>4.82</v>
      </c>
      <c r="D21" s="3">
        <v>2.71</v>
      </c>
      <c r="E21" s="3">
        <f t="shared" ref="E21:E25" si="1">D21*C21</f>
        <v>13.062200000000001</v>
      </c>
      <c r="F21" s="3" t="s">
        <v>36</v>
      </c>
      <c r="G21" s="3">
        <v>0.8</v>
      </c>
      <c r="H21" s="3">
        <f t="shared" ref="H21:H26" si="2">G21*E21</f>
        <v>10.449760000000001</v>
      </c>
    </row>
    <row r="22" spans="1:8" x14ac:dyDescent="0.3">
      <c r="A22" s="3" t="s">
        <v>27</v>
      </c>
      <c r="B22" s="3">
        <v>3</v>
      </c>
      <c r="C22" s="3">
        <v>4.79</v>
      </c>
      <c r="D22" s="3">
        <v>2.71</v>
      </c>
      <c r="E22" s="3">
        <f t="shared" si="1"/>
        <v>12.9809</v>
      </c>
      <c r="F22" s="3" t="s">
        <v>35</v>
      </c>
      <c r="G22" s="3">
        <v>0.3</v>
      </c>
      <c r="H22" s="3">
        <f t="shared" si="2"/>
        <v>3.8942699999999997</v>
      </c>
    </row>
    <row r="23" spans="1:8" x14ac:dyDescent="0.3">
      <c r="A23" s="3" t="s">
        <v>27</v>
      </c>
      <c r="B23" s="3">
        <v>4</v>
      </c>
      <c r="C23" s="3">
        <v>4.79</v>
      </c>
      <c r="D23" s="3">
        <v>2.71</v>
      </c>
      <c r="E23" s="3">
        <f t="shared" si="1"/>
        <v>12.9809</v>
      </c>
      <c r="F23" s="3" t="s">
        <v>34</v>
      </c>
      <c r="G23" s="3">
        <v>0.8</v>
      </c>
      <c r="H23" s="3">
        <f t="shared" si="2"/>
        <v>10.384720000000002</v>
      </c>
    </row>
    <row r="24" spans="1:8" x14ac:dyDescent="0.3">
      <c r="A24" s="3" t="s">
        <v>28</v>
      </c>
      <c r="B24" s="3">
        <v>5</v>
      </c>
      <c r="C24" s="3">
        <v>4.82</v>
      </c>
      <c r="D24" s="3">
        <v>4.79</v>
      </c>
      <c r="E24" s="3">
        <f t="shared" si="1"/>
        <v>23.087800000000001</v>
      </c>
      <c r="F24" s="3" t="s">
        <v>33</v>
      </c>
      <c r="G24" s="3">
        <v>1</v>
      </c>
      <c r="H24" s="3">
        <f t="shared" si="2"/>
        <v>23.087800000000001</v>
      </c>
    </row>
    <row r="25" spans="1:8" x14ac:dyDescent="0.3">
      <c r="A25" s="3" t="s">
        <v>29</v>
      </c>
      <c r="B25" s="3">
        <v>6</v>
      </c>
      <c r="C25" s="3">
        <v>4.82</v>
      </c>
      <c r="D25" s="3">
        <v>4.79</v>
      </c>
      <c r="E25" s="3">
        <f t="shared" si="1"/>
        <v>23.087800000000001</v>
      </c>
      <c r="F25" s="3" t="s">
        <v>32</v>
      </c>
      <c r="G25" s="3">
        <v>0.9</v>
      </c>
      <c r="H25" s="3">
        <f t="shared" si="2"/>
        <v>20.779020000000003</v>
      </c>
    </row>
    <row r="27" spans="1:8" x14ac:dyDescent="0.3">
      <c r="B27" t="s">
        <v>22</v>
      </c>
      <c r="E27" s="1">
        <f>C20*D20*C22</f>
        <v>62.567938000000005</v>
      </c>
      <c r="F27" t="s">
        <v>11</v>
      </c>
    </row>
    <row r="28" spans="1:8" x14ac:dyDescent="0.3">
      <c r="B28" t="s">
        <v>23</v>
      </c>
      <c r="E28" s="1">
        <f>SUM(H20:H25)</f>
        <v>79.045330000000007</v>
      </c>
      <c r="F28" t="s">
        <v>12</v>
      </c>
    </row>
    <row r="29" spans="1:8" x14ac:dyDescent="0.3">
      <c r="B29" t="s">
        <v>24</v>
      </c>
      <c r="E29" s="1">
        <f>0.16*E27/E28</f>
        <v>0.12664720458501472</v>
      </c>
      <c r="F29" t="s">
        <v>30</v>
      </c>
    </row>
    <row r="30" spans="1:8" x14ac:dyDescent="0.3">
      <c r="B30" t="s">
        <v>25</v>
      </c>
      <c r="E30" s="1">
        <f>2000*SQRT(E29/E27)</f>
        <v>89.981220278039231</v>
      </c>
      <c r="F30" t="s">
        <v>10</v>
      </c>
    </row>
  </sheetData>
  <mergeCells count="1"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Stenhøj</dc:creator>
  <cp:lastModifiedBy>Lasse Stenhøj</cp:lastModifiedBy>
  <dcterms:created xsi:type="dcterms:W3CDTF">2017-04-20T10:29:21Z</dcterms:created>
  <dcterms:modified xsi:type="dcterms:W3CDTF">2017-04-20T12:29:00Z</dcterms:modified>
</cp:coreProperties>
</file>