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17_czer\"/>
    </mc:Choice>
  </mc:AlternateContent>
  <xr:revisionPtr revIDLastSave="0" documentId="13_ncr:1_{D032C030-317F-4F49-B6BF-BB41C947F2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port + zad 1" sheetId="2" r:id="rId1"/>
    <sheet name="zad 2" sheetId="5" r:id="rId2"/>
    <sheet name="zad 3" sheetId="3" r:id="rId3"/>
    <sheet name="zad 4" sheetId="6" r:id="rId4"/>
  </sheets>
  <definedNames>
    <definedName name="ExternalData_1" localSheetId="0" hidden="1">'transport + zad 1'!$A$1:$F$135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2" i="6"/>
  <c r="J12" i="5"/>
  <c r="J13" i="5"/>
  <c r="J14" i="5"/>
  <c r="J15" i="5"/>
  <c r="J16" i="5"/>
  <c r="J17" i="5"/>
  <c r="J11" i="5"/>
  <c r="I9" i="2"/>
  <c r="K9" i="2" s="1"/>
  <c r="I6" i="2"/>
  <c r="K6" i="2" s="1"/>
  <c r="I3" i="2"/>
  <c r="K3" i="2" s="1"/>
  <c r="I4" i="2"/>
  <c r="K4" i="2" s="1"/>
  <c r="I8" i="2"/>
  <c r="K8" i="2" s="1"/>
  <c r="I114" i="2"/>
  <c r="K114" i="2" s="1"/>
  <c r="I115" i="2"/>
  <c r="K115" i="2" s="1"/>
  <c r="I40" i="2"/>
  <c r="K40" i="2" s="1"/>
  <c r="I54" i="2"/>
  <c r="K54" i="2" s="1"/>
  <c r="I83" i="2"/>
  <c r="K83" i="2" s="1"/>
  <c r="I18" i="2"/>
  <c r="K18" i="2" s="1"/>
  <c r="I41" i="2"/>
  <c r="K41" i="2" s="1"/>
  <c r="I25" i="2"/>
  <c r="K25" i="2" s="1"/>
  <c r="I42" i="2"/>
  <c r="K42" i="2" s="1"/>
  <c r="I36" i="2"/>
  <c r="K36" i="2" s="1"/>
  <c r="I87" i="2"/>
  <c r="K87" i="2" s="1"/>
  <c r="I37" i="2"/>
  <c r="K37" i="2" s="1"/>
  <c r="I55" i="2"/>
  <c r="K55" i="2" s="1"/>
  <c r="I77" i="2"/>
  <c r="K77" i="2" s="1"/>
  <c r="I2" i="2"/>
  <c r="K2" i="2" s="1"/>
  <c r="I79" i="2"/>
  <c r="K79" i="2" s="1"/>
  <c r="I80" i="2"/>
  <c r="K80" i="2" s="1"/>
  <c r="I84" i="2"/>
  <c r="K84" i="2" s="1"/>
  <c r="I38" i="2"/>
  <c r="K38" i="2" s="1"/>
  <c r="I19" i="2"/>
  <c r="K19" i="2" s="1"/>
  <c r="I27" i="2"/>
  <c r="K27" i="2" s="1"/>
  <c r="I16" i="2"/>
  <c r="K16" i="2" s="1"/>
  <c r="I88" i="2"/>
  <c r="K88" i="2" s="1"/>
  <c r="I89" i="2"/>
  <c r="K89" i="2" s="1"/>
  <c r="I75" i="2"/>
  <c r="K75" i="2" s="1"/>
  <c r="I118" i="2"/>
  <c r="K118" i="2" s="1"/>
  <c r="I69" i="2"/>
  <c r="K69" i="2" s="1"/>
  <c r="I57" i="2"/>
  <c r="K57" i="2" s="1"/>
  <c r="I106" i="2"/>
  <c r="K106" i="2" s="1"/>
  <c r="I59" i="2"/>
  <c r="K59" i="2" s="1"/>
  <c r="I65" i="2"/>
  <c r="K65" i="2" s="1"/>
  <c r="I63" i="2"/>
  <c r="K63" i="2" s="1"/>
  <c r="I67" i="2"/>
  <c r="K67" i="2" s="1"/>
  <c r="I12" i="2"/>
  <c r="K12" i="2" s="1"/>
  <c r="I90" i="2"/>
  <c r="K90" i="2" s="1"/>
  <c r="I43" i="2"/>
  <c r="K43" i="2" s="1"/>
  <c r="I7" i="2"/>
  <c r="K7" i="2" s="1"/>
  <c r="I26" i="2"/>
  <c r="K26" i="2" s="1"/>
  <c r="I28" i="2"/>
  <c r="K28" i="2" s="1"/>
  <c r="I85" i="2"/>
  <c r="K85" i="2" s="1"/>
  <c r="I29" i="2"/>
  <c r="K29" i="2" s="1"/>
  <c r="I86" i="2"/>
  <c r="K86" i="2" s="1"/>
  <c r="I52" i="2"/>
  <c r="K52" i="2" s="1"/>
  <c r="I17" i="2"/>
  <c r="K17" i="2" s="1"/>
  <c r="I14" i="2"/>
  <c r="K14" i="2" s="1"/>
  <c r="I5" i="2"/>
  <c r="K5" i="2" s="1"/>
  <c r="I45" i="2"/>
  <c r="K45" i="2" s="1"/>
  <c r="I46" i="2"/>
  <c r="K46" i="2" s="1"/>
  <c r="I47" i="2"/>
  <c r="K47" i="2" s="1"/>
  <c r="I93" i="2"/>
  <c r="K93" i="2" s="1"/>
  <c r="I66" i="2"/>
  <c r="K66" i="2" s="1"/>
  <c r="I61" i="2"/>
  <c r="K61" i="2" s="1"/>
  <c r="I68" i="2"/>
  <c r="K68" i="2" s="1"/>
  <c r="I48" i="2"/>
  <c r="K48" i="2" s="1"/>
  <c r="I49" i="2"/>
  <c r="K49" i="2" s="1"/>
  <c r="I44" i="2"/>
  <c r="K44" i="2" s="1"/>
  <c r="I30" i="2"/>
  <c r="K30" i="2" s="1"/>
  <c r="I110" i="2"/>
  <c r="K110" i="2" s="1"/>
  <c r="I111" i="2"/>
  <c r="K111" i="2" s="1"/>
  <c r="I112" i="2"/>
  <c r="K112" i="2" s="1"/>
  <c r="I113" i="2"/>
  <c r="K113" i="2" s="1"/>
  <c r="I50" i="2"/>
  <c r="K50" i="2" s="1"/>
  <c r="I51" i="2"/>
  <c r="K51" i="2" s="1"/>
  <c r="I60" i="2"/>
  <c r="K60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3" i="2"/>
  <c r="K13" i="2" s="1"/>
  <c r="I23" i="2"/>
  <c r="K23" i="2" s="1"/>
  <c r="I56" i="2"/>
  <c r="K56" i="2" s="1"/>
  <c r="I78" i="2"/>
  <c r="K78" i="2" s="1"/>
  <c r="I39" i="2"/>
  <c r="K39" i="2" s="1"/>
  <c r="I20" i="2"/>
  <c r="K20" i="2" s="1"/>
  <c r="I76" i="2"/>
  <c r="K76" i="2" s="1"/>
  <c r="I108" i="2"/>
  <c r="K108" i="2" s="1"/>
  <c r="I10" i="2"/>
  <c r="K10" i="2" s="1"/>
  <c r="I11" i="2"/>
  <c r="K11" i="2" s="1"/>
  <c r="I70" i="2"/>
  <c r="K70" i="2" s="1"/>
  <c r="I95" i="2"/>
  <c r="K95" i="2" s="1"/>
  <c r="I96" i="2"/>
  <c r="K96" i="2" s="1"/>
  <c r="I97" i="2"/>
  <c r="K97" i="2" s="1"/>
  <c r="I98" i="2"/>
  <c r="K98" i="2" s="1"/>
  <c r="I99" i="2"/>
  <c r="K99" i="2" s="1"/>
  <c r="I91" i="2"/>
  <c r="K91" i="2" s="1"/>
  <c r="I107" i="2"/>
  <c r="K107" i="2" s="1"/>
  <c r="I92" i="2"/>
  <c r="K92" i="2" s="1"/>
  <c r="I116" i="2"/>
  <c r="K116" i="2" s="1"/>
  <c r="I94" i="2"/>
  <c r="K94" i="2" s="1"/>
  <c r="I31" i="2"/>
  <c r="K31" i="2" s="1"/>
  <c r="I32" i="2"/>
  <c r="K32" i="2" s="1"/>
  <c r="I33" i="2"/>
  <c r="K33" i="2" s="1"/>
  <c r="I34" i="2"/>
  <c r="K34" i="2" s="1"/>
  <c r="I35" i="2"/>
  <c r="K35" i="2" s="1"/>
  <c r="I64" i="2"/>
  <c r="K64" i="2" s="1"/>
  <c r="I24" i="2"/>
  <c r="K24" i="2" s="1"/>
  <c r="I81" i="2"/>
  <c r="K81" i="2" s="1"/>
  <c r="I82" i="2"/>
  <c r="K82" i="2" s="1"/>
  <c r="I53" i="2"/>
  <c r="K53" i="2" s="1"/>
  <c r="I15" i="2"/>
  <c r="K15" i="2" s="1"/>
  <c r="I119" i="2"/>
  <c r="K119" i="2" s="1"/>
  <c r="I123" i="2"/>
  <c r="K123" i="2" s="1"/>
  <c r="I124" i="2"/>
  <c r="K124" i="2" s="1"/>
  <c r="I125" i="2"/>
  <c r="K125" i="2" s="1"/>
  <c r="I126" i="2"/>
  <c r="K126" i="2" s="1"/>
  <c r="I127" i="2"/>
  <c r="K127" i="2" s="1"/>
  <c r="I128" i="2"/>
  <c r="K128" i="2" s="1"/>
  <c r="I129" i="2"/>
  <c r="K129" i="2" s="1"/>
  <c r="I130" i="2"/>
  <c r="K130" i="2" s="1"/>
  <c r="I71" i="2"/>
  <c r="K71" i="2" s="1"/>
  <c r="I117" i="2"/>
  <c r="K117" i="2" s="1"/>
  <c r="I73" i="2"/>
  <c r="K73" i="2" s="1"/>
  <c r="I74" i="2"/>
  <c r="K74" i="2" s="1"/>
  <c r="I109" i="2"/>
  <c r="K109" i="2" s="1"/>
  <c r="I58" i="2"/>
  <c r="K58" i="2" s="1"/>
  <c r="I21" i="2"/>
  <c r="K21" i="2" s="1"/>
  <c r="I120" i="2"/>
  <c r="K120" i="2" s="1"/>
  <c r="I121" i="2"/>
  <c r="K121" i="2" s="1"/>
  <c r="I122" i="2"/>
  <c r="K122" i="2" s="1"/>
  <c r="I72" i="2"/>
  <c r="K72" i="2" s="1"/>
  <c r="I22" i="2"/>
  <c r="K22" i="2" s="1"/>
  <c r="I62" i="2"/>
  <c r="K62" i="2" s="1"/>
  <c r="I131" i="2"/>
  <c r="K131" i="2" s="1"/>
  <c r="I132" i="2"/>
  <c r="K132" i="2" s="1"/>
  <c r="I133" i="2"/>
  <c r="K133" i="2" s="1"/>
  <c r="I134" i="2"/>
  <c r="K134" i="2" s="1"/>
  <c r="I135" i="2"/>
  <c r="K135" i="2" s="1"/>
  <c r="H9" i="2"/>
  <c r="J9" i="2" s="1"/>
  <c r="H6" i="2"/>
  <c r="J6" i="2" s="1"/>
  <c r="H3" i="2"/>
  <c r="J3" i="2" s="1"/>
  <c r="H4" i="2"/>
  <c r="J4" i="2" s="1"/>
  <c r="L4" i="2" s="1"/>
  <c r="M4" i="2" s="1"/>
  <c r="H8" i="2"/>
  <c r="J8" i="2" s="1"/>
  <c r="H114" i="2"/>
  <c r="J114" i="2" s="1"/>
  <c r="H115" i="2"/>
  <c r="J115" i="2" s="1"/>
  <c r="H40" i="2"/>
  <c r="J40" i="2" s="1"/>
  <c r="H54" i="2"/>
  <c r="J54" i="2" s="1"/>
  <c r="H83" i="2"/>
  <c r="J83" i="2" s="1"/>
  <c r="L83" i="2" s="1"/>
  <c r="M83" i="2" s="1"/>
  <c r="H18" i="2"/>
  <c r="J18" i="2" s="1"/>
  <c r="H41" i="2"/>
  <c r="J41" i="2" s="1"/>
  <c r="H25" i="2"/>
  <c r="J25" i="2" s="1"/>
  <c r="H42" i="2"/>
  <c r="J42" i="2" s="1"/>
  <c r="H36" i="2"/>
  <c r="J36" i="2" s="1"/>
  <c r="H87" i="2"/>
  <c r="J87" i="2" s="1"/>
  <c r="L87" i="2" s="1"/>
  <c r="M87" i="2" s="1"/>
  <c r="H37" i="2"/>
  <c r="J37" i="2" s="1"/>
  <c r="H55" i="2"/>
  <c r="J55" i="2" s="1"/>
  <c r="H77" i="2"/>
  <c r="J77" i="2" s="1"/>
  <c r="H2" i="2"/>
  <c r="J2" i="2" s="1"/>
  <c r="H79" i="2"/>
  <c r="J79" i="2" s="1"/>
  <c r="H80" i="2"/>
  <c r="J80" i="2" s="1"/>
  <c r="L80" i="2" s="1"/>
  <c r="M80" i="2" s="1"/>
  <c r="H84" i="2"/>
  <c r="J84" i="2" s="1"/>
  <c r="H38" i="2"/>
  <c r="J38" i="2" s="1"/>
  <c r="H19" i="2"/>
  <c r="J19" i="2" s="1"/>
  <c r="H27" i="2"/>
  <c r="J27" i="2" s="1"/>
  <c r="H16" i="2"/>
  <c r="J16" i="2" s="1"/>
  <c r="H88" i="2"/>
  <c r="J88" i="2" s="1"/>
  <c r="L88" i="2" s="1"/>
  <c r="M88" i="2" s="1"/>
  <c r="H89" i="2"/>
  <c r="J89" i="2" s="1"/>
  <c r="H75" i="2"/>
  <c r="J75" i="2" s="1"/>
  <c r="H118" i="2"/>
  <c r="J118" i="2" s="1"/>
  <c r="H69" i="2"/>
  <c r="J69" i="2" s="1"/>
  <c r="H57" i="2"/>
  <c r="J57" i="2" s="1"/>
  <c r="H106" i="2"/>
  <c r="J106" i="2" s="1"/>
  <c r="L106" i="2" s="1"/>
  <c r="M106" i="2" s="1"/>
  <c r="H59" i="2"/>
  <c r="J59" i="2" s="1"/>
  <c r="H65" i="2"/>
  <c r="J65" i="2" s="1"/>
  <c r="H63" i="2"/>
  <c r="J63" i="2" s="1"/>
  <c r="H67" i="2"/>
  <c r="J67" i="2" s="1"/>
  <c r="H12" i="2"/>
  <c r="J12" i="2" s="1"/>
  <c r="H90" i="2"/>
  <c r="J90" i="2" s="1"/>
  <c r="L90" i="2" s="1"/>
  <c r="M90" i="2" s="1"/>
  <c r="H43" i="2"/>
  <c r="J43" i="2" s="1"/>
  <c r="H7" i="2"/>
  <c r="J7" i="2" s="1"/>
  <c r="H26" i="2"/>
  <c r="J26" i="2" s="1"/>
  <c r="H28" i="2"/>
  <c r="J28" i="2" s="1"/>
  <c r="H85" i="2"/>
  <c r="J85" i="2" s="1"/>
  <c r="H29" i="2"/>
  <c r="J29" i="2" s="1"/>
  <c r="L29" i="2" s="1"/>
  <c r="M29" i="2" s="1"/>
  <c r="H86" i="2"/>
  <c r="J86" i="2" s="1"/>
  <c r="H52" i="2"/>
  <c r="J52" i="2" s="1"/>
  <c r="H17" i="2"/>
  <c r="J17" i="2" s="1"/>
  <c r="H14" i="2"/>
  <c r="J14" i="2" s="1"/>
  <c r="H5" i="2"/>
  <c r="J5" i="2" s="1"/>
  <c r="H45" i="2"/>
  <c r="J45" i="2" s="1"/>
  <c r="L45" i="2" s="1"/>
  <c r="M45" i="2" s="1"/>
  <c r="H46" i="2"/>
  <c r="J46" i="2" s="1"/>
  <c r="H47" i="2"/>
  <c r="J47" i="2" s="1"/>
  <c r="H93" i="2"/>
  <c r="J93" i="2" s="1"/>
  <c r="H66" i="2"/>
  <c r="J66" i="2" s="1"/>
  <c r="H61" i="2"/>
  <c r="J61" i="2" s="1"/>
  <c r="H68" i="2"/>
  <c r="J68" i="2" s="1"/>
  <c r="L68" i="2" s="1"/>
  <c r="M68" i="2" s="1"/>
  <c r="H48" i="2"/>
  <c r="J48" i="2" s="1"/>
  <c r="H49" i="2"/>
  <c r="J49" i="2" s="1"/>
  <c r="H44" i="2"/>
  <c r="J44" i="2" s="1"/>
  <c r="H30" i="2"/>
  <c r="J30" i="2" s="1"/>
  <c r="H110" i="2"/>
  <c r="J110" i="2" s="1"/>
  <c r="H111" i="2"/>
  <c r="J111" i="2" s="1"/>
  <c r="L111" i="2" s="1"/>
  <c r="M111" i="2" s="1"/>
  <c r="H112" i="2"/>
  <c r="J112" i="2" s="1"/>
  <c r="H113" i="2"/>
  <c r="J113" i="2" s="1"/>
  <c r="H50" i="2"/>
  <c r="J50" i="2" s="1"/>
  <c r="H51" i="2"/>
  <c r="J51" i="2" s="1"/>
  <c r="H60" i="2"/>
  <c r="J60" i="2" s="1"/>
  <c r="H100" i="2"/>
  <c r="J100" i="2" s="1"/>
  <c r="L100" i="2" s="1"/>
  <c r="M100" i="2" s="1"/>
  <c r="H101" i="2"/>
  <c r="J101" i="2" s="1"/>
  <c r="H102" i="2"/>
  <c r="J102" i="2" s="1"/>
  <c r="H103" i="2"/>
  <c r="J103" i="2" s="1"/>
  <c r="H104" i="2"/>
  <c r="J104" i="2" s="1"/>
  <c r="H105" i="2"/>
  <c r="J105" i="2" s="1"/>
  <c r="H13" i="2"/>
  <c r="J13" i="2" s="1"/>
  <c r="L13" i="2" s="1"/>
  <c r="M13" i="2" s="1"/>
  <c r="H23" i="2"/>
  <c r="J23" i="2" s="1"/>
  <c r="H56" i="2"/>
  <c r="J56" i="2" s="1"/>
  <c r="H78" i="2"/>
  <c r="J78" i="2" s="1"/>
  <c r="H39" i="2"/>
  <c r="J39" i="2" s="1"/>
  <c r="H20" i="2"/>
  <c r="J20" i="2" s="1"/>
  <c r="H76" i="2"/>
  <c r="J76" i="2" s="1"/>
  <c r="L76" i="2" s="1"/>
  <c r="M76" i="2" s="1"/>
  <c r="H108" i="2"/>
  <c r="J108" i="2" s="1"/>
  <c r="H10" i="2"/>
  <c r="J10" i="2" s="1"/>
  <c r="H11" i="2"/>
  <c r="J11" i="2" s="1"/>
  <c r="H70" i="2"/>
  <c r="J70" i="2" s="1"/>
  <c r="H95" i="2"/>
  <c r="J95" i="2" s="1"/>
  <c r="H96" i="2"/>
  <c r="J96" i="2" s="1"/>
  <c r="L96" i="2" s="1"/>
  <c r="M96" i="2" s="1"/>
  <c r="H97" i="2"/>
  <c r="J97" i="2" s="1"/>
  <c r="H98" i="2"/>
  <c r="J98" i="2" s="1"/>
  <c r="H99" i="2"/>
  <c r="J99" i="2" s="1"/>
  <c r="H91" i="2"/>
  <c r="J91" i="2" s="1"/>
  <c r="H107" i="2"/>
  <c r="J107" i="2" s="1"/>
  <c r="H92" i="2"/>
  <c r="J92" i="2" s="1"/>
  <c r="L92" i="2" s="1"/>
  <c r="M92" i="2" s="1"/>
  <c r="H116" i="2"/>
  <c r="J116" i="2" s="1"/>
  <c r="H94" i="2"/>
  <c r="J94" i="2" s="1"/>
  <c r="H31" i="2"/>
  <c r="J31" i="2" s="1"/>
  <c r="H32" i="2"/>
  <c r="J32" i="2" s="1"/>
  <c r="H33" i="2"/>
  <c r="J33" i="2" s="1"/>
  <c r="H34" i="2"/>
  <c r="J34" i="2" s="1"/>
  <c r="L34" i="2" s="1"/>
  <c r="M34" i="2" s="1"/>
  <c r="H35" i="2"/>
  <c r="J35" i="2" s="1"/>
  <c r="H64" i="2"/>
  <c r="J64" i="2" s="1"/>
  <c r="H24" i="2"/>
  <c r="J24" i="2" s="1"/>
  <c r="H81" i="2"/>
  <c r="J81" i="2" s="1"/>
  <c r="H82" i="2"/>
  <c r="J82" i="2" s="1"/>
  <c r="H53" i="2"/>
  <c r="J53" i="2" s="1"/>
  <c r="L53" i="2" s="1"/>
  <c r="M53" i="2" s="1"/>
  <c r="H15" i="2"/>
  <c r="J15" i="2" s="1"/>
  <c r="H119" i="2"/>
  <c r="J119" i="2" s="1"/>
  <c r="H123" i="2"/>
  <c r="J123" i="2" s="1"/>
  <c r="H124" i="2"/>
  <c r="J124" i="2" s="1"/>
  <c r="H125" i="2"/>
  <c r="J125" i="2" s="1"/>
  <c r="H126" i="2"/>
  <c r="J126" i="2" s="1"/>
  <c r="L126" i="2" s="1"/>
  <c r="M126" i="2" s="1"/>
  <c r="H127" i="2"/>
  <c r="J127" i="2" s="1"/>
  <c r="H128" i="2"/>
  <c r="J128" i="2" s="1"/>
  <c r="H129" i="2"/>
  <c r="J129" i="2" s="1"/>
  <c r="H130" i="2"/>
  <c r="J130" i="2" s="1"/>
  <c r="H71" i="2"/>
  <c r="J71" i="2" s="1"/>
  <c r="H117" i="2"/>
  <c r="J117" i="2" s="1"/>
  <c r="L117" i="2" s="1"/>
  <c r="M117" i="2" s="1"/>
  <c r="H73" i="2"/>
  <c r="J73" i="2" s="1"/>
  <c r="H74" i="2"/>
  <c r="J74" i="2" s="1"/>
  <c r="H109" i="2"/>
  <c r="J109" i="2" s="1"/>
  <c r="H58" i="2"/>
  <c r="J58" i="2" s="1"/>
  <c r="H21" i="2"/>
  <c r="J21" i="2" s="1"/>
  <c r="H120" i="2"/>
  <c r="J120" i="2" s="1"/>
  <c r="L120" i="2" s="1"/>
  <c r="M120" i="2" s="1"/>
  <c r="H121" i="2"/>
  <c r="J121" i="2" s="1"/>
  <c r="H122" i="2"/>
  <c r="J122" i="2" s="1"/>
  <c r="H72" i="2"/>
  <c r="J72" i="2" s="1"/>
  <c r="H22" i="2"/>
  <c r="J22" i="2" s="1"/>
  <c r="H62" i="2"/>
  <c r="J62" i="2" s="1"/>
  <c r="H131" i="2"/>
  <c r="J131" i="2" s="1"/>
  <c r="L131" i="2" s="1"/>
  <c r="M131" i="2" s="1"/>
  <c r="H132" i="2"/>
  <c r="J132" i="2" s="1"/>
  <c r="H133" i="2"/>
  <c r="J133" i="2" s="1"/>
  <c r="H134" i="2"/>
  <c r="J134" i="2" s="1"/>
  <c r="H135" i="2"/>
  <c r="J135" i="2" s="1"/>
  <c r="G9" i="2"/>
  <c r="G6" i="2"/>
  <c r="G3" i="2"/>
  <c r="G4" i="2"/>
  <c r="G8" i="2"/>
  <c r="G114" i="2"/>
  <c r="G115" i="2"/>
  <c r="G40" i="2"/>
  <c r="G54" i="2"/>
  <c r="G83" i="2"/>
  <c r="G18" i="2"/>
  <c r="G41" i="2"/>
  <c r="G25" i="2"/>
  <c r="G42" i="2"/>
  <c r="G36" i="2"/>
  <c r="G87" i="2"/>
  <c r="G37" i="2"/>
  <c r="G55" i="2"/>
  <c r="G77" i="2"/>
  <c r="G2" i="2"/>
  <c r="G79" i="2"/>
  <c r="G80" i="2"/>
  <c r="G84" i="2"/>
  <c r="G38" i="2"/>
  <c r="G19" i="2"/>
  <c r="G27" i="2"/>
  <c r="G16" i="2"/>
  <c r="G88" i="2"/>
  <c r="G89" i="2"/>
  <c r="G75" i="2"/>
  <c r="G118" i="2"/>
  <c r="G69" i="2"/>
  <c r="G57" i="2"/>
  <c r="G106" i="2"/>
  <c r="G59" i="2"/>
  <c r="G65" i="2"/>
  <c r="G63" i="2"/>
  <c r="G67" i="2"/>
  <c r="G12" i="2"/>
  <c r="G90" i="2"/>
  <c r="G43" i="2"/>
  <c r="G7" i="2"/>
  <c r="G26" i="2"/>
  <c r="G28" i="2"/>
  <c r="G85" i="2"/>
  <c r="G29" i="2"/>
  <c r="G86" i="2"/>
  <c r="G52" i="2"/>
  <c r="G17" i="2"/>
  <c r="G14" i="2"/>
  <c r="G5" i="2"/>
  <c r="G45" i="2"/>
  <c r="G46" i="2"/>
  <c r="G47" i="2"/>
  <c r="G93" i="2"/>
  <c r="G66" i="2"/>
  <c r="G61" i="2"/>
  <c r="G68" i="2"/>
  <c r="G48" i="2"/>
  <c r="G49" i="2"/>
  <c r="G44" i="2"/>
  <c r="G30" i="2"/>
  <c r="G110" i="2"/>
  <c r="G111" i="2"/>
  <c r="G112" i="2"/>
  <c r="G113" i="2"/>
  <c r="G50" i="2"/>
  <c r="G51" i="2"/>
  <c r="G60" i="2"/>
  <c r="G100" i="2"/>
  <c r="G101" i="2"/>
  <c r="G102" i="2"/>
  <c r="G103" i="2"/>
  <c r="G104" i="2"/>
  <c r="G105" i="2"/>
  <c r="G13" i="2"/>
  <c r="G23" i="2"/>
  <c r="G56" i="2"/>
  <c r="G78" i="2"/>
  <c r="G39" i="2"/>
  <c r="G20" i="2"/>
  <c r="G76" i="2"/>
  <c r="G108" i="2"/>
  <c r="G10" i="2"/>
  <c r="G11" i="2"/>
  <c r="G70" i="2"/>
  <c r="G95" i="2"/>
  <c r="G96" i="2"/>
  <c r="G97" i="2"/>
  <c r="G98" i="2"/>
  <c r="G99" i="2"/>
  <c r="G91" i="2"/>
  <c r="G107" i="2"/>
  <c r="G92" i="2"/>
  <c r="G116" i="2"/>
  <c r="G94" i="2"/>
  <c r="G31" i="2"/>
  <c r="G32" i="2"/>
  <c r="G33" i="2"/>
  <c r="G34" i="2"/>
  <c r="G35" i="2"/>
  <c r="G64" i="2"/>
  <c r="G24" i="2"/>
  <c r="G81" i="2"/>
  <c r="G82" i="2"/>
  <c r="G53" i="2"/>
  <c r="G15" i="2"/>
  <c r="G119" i="2"/>
  <c r="G123" i="2"/>
  <c r="G124" i="2"/>
  <c r="G125" i="2"/>
  <c r="G126" i="2"/>
  <c r="G127" i="2"/>
  <c r="G128" i="2"/>
  <c r="G129" i="2"/>
  <c r="G130" i="2"/>
  <c r="G71" i="2"/>
  <c r="G117" i="2"/>
  <c r="G73" i="2"/>
  <c r="G74" i="2"/>
  <c r="G109" i="2"/>
  <c r="G58" i="2"/>
  <c r="G21" i="2"/>
  <c r="G120" i="2"/>
  <c r="G121" i="2"/>
  <c r="G122" i="2"/>
  <c r="G72" i="2"/>
  <c r="G22" i="2"/>
  <c r="G62" i="2"/>
  <c r="G131" i="2"/>
  <c r="G132" i="2"/>
  <c r="G133" i="2"/>
  <c r="G134" i="2"/>
  <c r="G135" i="2"/>
  <c r="L133" i="2" l="1"/>
  <c r="M133" i="2" s="1"/>
  <c r="L122" i="2"/>
  <c r="M122" i="2" s="1"/>
  <c r="L74" i="2"/>
  <c r="M74" i="2" s="1"/>
  <c r="L128" i="2"/>
  <c r="M128" i="2" s="1"/>
  <c r="L119" i="2"/>
  <c r="M119" i="2" s="1"/>
  <c r="L64" i="2"/>
  <c r="M64" i="2" s="1"/>
  <c r="L94" i="2"/>
  <c r="M94" i="2" s="1"/>
  <c r="L98" i="2"/>
  <c r="M98" i="2" s="1"/>
  <c r="L10" i="2"/>
  <c r="M10" i="2" s="1"/>
  <c r="L56" i="2"/>
  <c r="M56" i="2" s="1"/>
  <c r="L102" i="2"/>
  <c r="M102" i="2" s="1"/>
  <c r="L113" i="2"/>
  <c r="M113" i="2" s="1"/>
  <c r="L49" i="2"/>
  <c r="M49" i="2" s="1"/>
  <c r="L47" i="2"/>
  <c r="M47" i="2" s="1"/>
  <c r="L52" i="2"/>
  <c r="M52" i="2" s="1"/>
  <c r="L7" i="2"/>
  <c r="M7" i="2" s="1"/>
  <c r="L65" i="2"/>
  <c r="M65" i="2" s="1"/>
  <c r="L75" i="2"/>
  <c r="M75" i="2" s="1"/>
  <c r="L38" i="2"/>
  <c r="M38" i="2" s="1"/>
  <c r="L55" i="2"/>
  <c r="M55" i="2" s="1"/>
  <c r="L41" i="2"/>
  <c r="M41" i="2" s="1"/>
  <c r="L114" i="2"/>
  <c r="M114" i="2" s="1"/>
  <c r="L135" i="2"/>
  <c r="M135" i="2" s="1"/>
  <c r="L58" i="2"/>
  <c r="M58" i="2" s="1"/>
  <c r="L124" i="2"/>
  <c r="M124" i="2" s="1"/>
  <c r="L32" i="2"/>
  <c r="M32" i="2" s="1"/>
  <c r="L70" i="2"/>
  <c r="M70" i="2" s="1"/>
  <c r="L104" i="2"/>
  <c r="M104" i="2" s="1"/>
  <c r="L30" i="2"/>
  <c r="M30" i="2" s="1"/>
  <c r="L66" i="2"/>
  <c r="M66" i="2" s="1"/>
  <c r="L14" i="2"/>
  <c r="M14" i="2" s="1"/>
  <c r="L67" i="2"/>
  <c r="M67" i="2" s="1"/>
  <c r="L27" i="2"/>
  <c r="M27" i="2" s="1"/>
  <c r="L42" i="2"/>
  <c r="M42" i="2" s="1"/>
  <c r="L6" i="2"/>
  <c r="M6" i="2" s="1"/>
  <c r="L62" i="2"/>
  <c r="M62" i="2" s="1"/>
  <c r="L21" i="2"/>
  <c r="M21" i="2" s="1"/>
  <c r="L71" i="2"/>
  <c r="M71" i="2" s="1"/>
  <c r="L125" i="2"/>
  <c r="M125" i="2" s="1"/>
  <c r="L82" i="2"/>
  <c r="M82" i="2" s="1"/>
  <c r="L33" i="2"/>
  <c r="M33" i="2" s="1"/>
  <c r="L107" i="2"/>
  <c r="M107" i="2" s="1"/>
  <c r="L95" i="2"/>
  <c r="M95" i="2" s="1"/>
  <c r="L20" i="2"/>
  <c r="M20" i="2" s="1"/>
  <c r="L105" i="2"/>
  <c r="M105" i="2" s="1"/>
  <c r="L60" i="2"/>
  <c r="M60" i="2" s="1"/>
  <c r="L110" i="2"/>
  <c r="M110" i="2" s="1"/>
  <c r="L61" i="2"/>
  <c r="M61" i="2" s="1"/>
  <c r="L5" i="2"/>
  <c r="M5" i="2" s="1"/>
  <c r="L85" i="2"/>
  <c r="M85" i="2" s="1"/>
  <c r="L12" i="2"/>
  <c r="M12" i="2" s="1"/>
  <c r="L57" i="2"/>
  <c r="M57" i="2" s="1"/>
  <c r="L16" i="2"/>
  <c r="M16" i="2" s="1"/>
  <c r="L79" i="2"/>
  <c r="M79" i="2" s="1"/>
  <c r="L36" i="2"/>
  <c r="M36" i="2" s="1"/>
  <c r="L54" i="2"/>
  <c r="M54" i="2" s="1"/>
  <c r="L3" i="2"/>
  <c r="M3" i="2" s="1"/>
  <c r="L22" i="2"/>
  <c r="M22" i="2" s="1"/>
  <c r="L130" i="2"/>
  <c r="M130" i="2" s="1"/>
  <c r="L28" i="2"/>
  <c r="M28" i="2" s="1"/>
  <c r="L134" i="2"/>
  <c r="M134" i="2" s="1"/>
  <c r="L72" i="2"/>
  <c r="M72" i="2" s="1"/>
  <c r="L109" i="2"/>
  <c r="M109" i="2" s="1"/>
  <c r="L129" i="2"/>
  <c r="M129" i="2" s="1"/>
  <c r="L123" i="2"/>
  <c r="M123" i="2" s="1"/>
  <c r="L24" i="2"/>
  <c r="M24" i="2" s="1"/>
  <c r="L31" i="2"/>
  <c r="M31" i="2" s="1"/>
  <c r="L99" i="2"/>
  <c r="M99" i="2" s="1"/>
  <c r="L11" i="2"/>
  <c r="M11" i="2" s="1"/>
  <c r="L78" i="2"/>
  <c r="M78" i="2" s="1"/>
  <c r="L103" i="2"/>
  <c r="M103" i="2" s="1"/>
  <c r="L50" i="2"/>
  <c r="M50" i="2" s="1"/>
  <c r="L44" i="2"/>
  <c r="M44" i="2" s="1"/>
  <c r="L93" i="2"/>
  <c r="M93" i="2" s="1"/>
  <c r="L17" i="2"/>
  <c r="M17" i="2" s="1"/>
  <c r="L26" i="2"/>
  <c r="M26" i="2" s="1"/>
  <c r="L63" i="2"/>
  <c r="M63" i="2" s="1"/>
  <c r="L118" i="2"/>
  <c r="M118" i="2" s="1"/>
  <c r="L19" i="2"/>
  <c r="M19" i="2" s="1"/>
  <c r="L77" i="2"/>
  <c r="M77" i="2" s="1"/>
  <c r="L25" i="2"/>
  <c r="M25" i="2" s="1"/>
  <c r="L115" i="2"/>
  <c r="M115" i="2" s="1"/>
  <c r="L9" i="2"/>
  <c r="M9" i="2" s="1"/>
  <c r="L132" i="2"/>
  <c r="M132" i="2" s="1"/>
  <c r="L121" i="2"/>
  <c r="M121" i="2" s="1"/>
  <c r="L73" i="2"/>
  <c r="M73" i="2" s="1"/>
  <c r="L127" i="2"/>
  <c r="M127" i="2" s="1"/>
  <c r="L15" i="2"/>
  <c r="M15" i="2" s="1"/>
  <c r="L35" i="2"/>
  <c r="M35" i="2" s="1"/>
  <c r="L116" i="2"/>
  <c r="M116" i="2" s="1"/>
  <c r="L97" i="2"/>
  <c r="M97" i="2" s="1"/>
  <c r="L108" i="2"/>
  <c r="M108" i="2" s="1"/>
  <c r="L23" i="2"/>
  <c r="M23" i="2" s="1"/>
  <c r="L101" i="2"/>
  <c r="M101" i="2" s="1"/>
  <c r="L112" i="2"/>
  <c r="M112" i="2" s="1"/>
  <c r="L48" i="2"/>
  <c r="M48" i="2" s="1"/>
  <c r="L46" i="2"/>
  <c r="M46" i="2" s="1"/>
  <c r="L86" i="2"/>
  <c r="M86" i="2" s="1"/>
  <c r="L43" i="2"/>
  <c r="M43" i="2" s="1"/>
  <c r="L59" i="2"/>
  <c r="M59" i="2" s="1"/>
  <c r="L89" i="2"/>
  <c r="M89" i="2" s="1"/>
  <c r="L84" i="2"/>
  <c r="M84" i="2" s="1"/>
  <c r="L37" i="2"/>
  <c r="M37" i="2" s="1"/>
  <c r="L18" i="2"/>
  <c r="M18" i="2" s="1"/>
  <c r="L8" i="2"/>
  <c r="M8" i="2" s="1"/>
  <c r="L81" i="2"/>
  <c r="M81" i="2" s="1"/>
  <c r="L91" i="2"/>
  <c r="M91" i="2" s="1"/>
  <c r="L39" i="2"/>
  <c r="M39" i="2" s="1"/>
  <c r="L51" i="2"/>
  <c r="M51" i="2" s="1"/>
  <c r="L69" i="2"/>
  <c r="M69" i="2" s="1"/>
  <c r="L2" i="2"/>
  <c r="M2" i="2" s="1"/>
  <c r="L40" i="2"/>
  <c r="M40" i="2" s="1"/>
  <c r="U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6BC89-808C-466A-B81C-FA5086CE8EB4}" keepAlive="1" name="Zapytanie — transport" description="Połączenie z zapytaniem „transport” w skoroszycie." type="5" refreshedVersion="8" background="1" saveData="1">
    <dbPr connection="Provider=Microsoft.Mashup.OleDb.1;Data Source=$Workbook$;Location=transport;Extended Properties=&quot;&quot;" command="SELECT * FROM [transport]"/>
  </connection>
</connections>
</file>

<file path=xl/sharedStrings.xml><?xml version="1.0" encoding="utf-8"?>
<sst xmlns="http://schemas.openxmlformats.org/spreadsheetml/2006/main" count="348" uniqueCount="210">
  <si>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</si>
  <si>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</si>
  <si>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</si>
  <si>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</si>
  <si>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</si>
  <si>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</si>
  <si>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</si>
  <si>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</si>
  <si>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</si>
  <si>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</si>
  <si>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</si>
  <si>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</si>
  <si>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</si>
  <si>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</si>
  <si>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</si>
  <si>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</si>
  <si>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</si>
  <si>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</si>
  <si>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</si>
  <si>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</si>
  <si>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</si>
  <si>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</si>
  <si>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</si>
  <si>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</si>
  <si>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</si>
  <si>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</si>
  <si>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</si>
  <si>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</si>
  <si>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</si>
  <si>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</si>
  <si>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</si>
  <si>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</si>
  <si>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</si>
  <si>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</si>
  <si>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</si>
  <si>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</si>
  <si>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</si>
  <si>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</si>
  <si>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</si>
  <si>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</si>
  <si>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</si>
  <si>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</si>
  <si>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</si>
  <si>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</si>
  <si>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</si>
  <si>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</si>
  <si>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</si>
  <si>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</si>
  <si>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</si>
  <si>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</si>
  <si>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</si>
  <si>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</si>
  <si>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</si>
  <si>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</si>
  <si>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</si>
  <si>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</si>
  <si>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</si>
  <si>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</si>
  <si>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</si>
  <si>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</si>
  <si>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</si>
  <si>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</si>
  <si>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</si>
  <si>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</si>
  <si>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</si>
  <si>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</si>
  <si>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</si>
  <si>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</si>
  <si>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</si>
  <si>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</si>
  <si>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</si>
  <si>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</si>
  <si>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</si>
  <si>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</si>
  <si>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</si>
  <si>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</si>
  <si>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</si>
  <si>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</si>
  <si>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</si>
  <si>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</si>
  <si>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</si>
  <si>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</si>
  <si>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</si>
  <si>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</si>
  <si>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</si>
  <si>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</si>
  <si>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</si>
  <si>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</si>
  <si>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</si>
  <si>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</si>
  <si>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</si>
  <si>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</si>
  <si>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</si>
  <si>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</si>
  <si>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</si>
  <si>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</si>
  <si>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</si>
  <si>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</si>
  <si>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</si>
  <si>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</si>
  <si>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</si>
  <si>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</si>
  <si>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</si>
  <si>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</si>
  <si>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</si>
  <si>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</si>
  <si>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</si>
  <si>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</si>
  <si>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</si>
  <si>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</si>
  <si>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</si>
  <si>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</si>
  <si>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</si>
  <si>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</si>
  <si>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</si>
  <si>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</si>
  <si>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</si>
  <si>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</si>
  <si>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</si>
  <si>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</si>
  <si>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</si>
  <si>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</si>
  <si>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</si>
  <si>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</si>
  <si>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</si>
  <si>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</si>
  <si>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</si>
  <si>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</si>
  <si>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</si>
  <si>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</si>
  <si>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</si>
  <si>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</si>
  <si>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</si>
  <si>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</si>
  <si>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</si>
  <si>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</si>
  <si>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</si>
  <si>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</si>
  <si>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</si>
  <si>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</si>
  <si>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</si>
  <si>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</si>
  <si>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</si>
  <si>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</si>
  <si>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</si>
  <si>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</si>
  <si>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</si>
  <si>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</si>
  <si>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</si>
  <si>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</si>
  <si>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</si>
  <si>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</si>
  <si>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</si>
  <si>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</si>
  <si>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</si>
  <si>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</si>
  <si>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</si>
  <si>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</si>
  <si>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</si>
  <si>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</si>
  <si>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</si>
  <si>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</si>
  <si>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</si>
  <si>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</si>
  <si>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</si>
  <si>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</si>
  <si>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</si>
  <si>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</si>
  <si>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</si>
  <si>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</si>
  <si>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</si>
  <si>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</si>
  <si>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</si>
  <si>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</si>
  <si>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</si>
  <si>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</si>
  <si>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</si>
  <si>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</si>
  <si>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Etykiety wierszy</t>
  </si>
  <si>
    <t>Suma końcowa</t>
  </si>
  <si>
    <t>Marka</t>
  </si>
  <si>
    <t>Iveco</t>
  </si>
  <si>
    <t>Mercedes</t>
  </si>
  <si>
    <t>MAN</t>
  </si>
  <si>
    <t>Volvo</t>
  </si>
  <si>
    <t>Scania</t>
  </si>
  <si>
    <t>Renault</t>
  </si>
  <si>
    <t>DAF</t>
  </si>
  <si>
    <t>Liczba z Marka_i_model</t>
  </si>
  <si>
    <t>Etykiety kolumn</t>
  </si>
  <si>
    <t>Lata produkcji</t>
  </si>
  <si>
    <t>zad 3</t>
  </si>
  <si>
    <t>Lata od zakupu</t>
  </si>
  <si>
    <t>Przebieg2</t>
  </si>
  <si>
    <t>amortyzacja lata</t>
  </si>
  <si>
    <t>amortyzacja przebiej</t>
  </si>
  <si>
    <t>pelna amortyzacja</t>
  </si>
  <si>
    <t>wartość</t>
  </si>
  <si>
    <t>zad 1</t>
  </si>
  <si>
    <t>a)</t>
  </si>
  <si>
    <t>Wartość</t>
  </si>
  <si>
    <t>czasowa</t>
  </si>
  <si>
    <t>zyżycia</t>
  </si>
  <si>
    <t>b)</t>
  </si>
  <si>
    <t>najtańszy</t>
  </si>
  <si>
    <t>Średnia z Przebieg</t>
  </si>
  <si>
    <t>Nazwa marki</t>
  </si>
  <si>
    <t>Liczba samochodów</t>
  </si>
  <si>
    <t>Dzień odniesienia</t>
  </si>
  <si>
    <t>Dni do remontu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</si>
</sst>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3" xfId="0" applyFont="1" applyFill="1" applyBorder="1"/>
    <xf numFmtId="0" fontId="0" fillId="4" borderId="0" xfId="0" applyNumberFormat="1" applyFill="1"/>
    <xf numFmtId="0" fontId="0" fillId="0" borderId="0" xfId="0" applyNumberFormat="1" applyFill="1"/>
    <xf numFmtId="0" fontId="0" fillId="5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0" borderId="0" xfId="0" applyFill="1"/>
    <xf numFmtId="0" fontId="0" fillId="0" borderId="1" xfId="0" applyNumberFormat="1" applyFont="1" applyFill="1" applyBorder="1"/>
    <xf numFmtId="0" fontId="0" fillId="0" borderId="2" xfId="0" applyFont="1" applyFill="1" applyBorder="1"/>
    <xf numFmtId="0" fontId="0" fillId="0" borderId="2" xfId="0" applyNumberFormat="1" applyFont="1" applyFill="1" applyBorder="1"/>
    <xf numFmtId="14" fontId="0" fillId="0" borderId="2" xfId="0" applyNumberFormat="1" applyFont="1" applyFill="1" applyBorder="1"/>
    <xf numFmtId="0" fontId="1" fillId="2" borderId="0" xfId="0" applyFont="1" applyFill="1" applyBorder="1"/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przebieg w kilometrach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'zad 2'!$J$10</c:f>
              <c:strCache>
                <c:ptCount val="1"/>
                <c:pt idx="0">
                  <c:v>Średnia z Przebieg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 2'!$H$11:$H$17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'zad 2'!$J$11:$J$17</c:f>
              <c:numCache>
                <c:formatCode>General</c:formatCode>
                <c:ptCount val="7"/>
                <c:pt idx="0">
                  <c:v>273239</c:v>
                </c:pt>
                <c:pt idx="1">
                  <c:v>657434</c:v>
                </c:pt>
                <c:pt idx="2">
                  <c:v>289637</c:v>
                </c:pt>
                <c:pt idx="3">
                  <c:v>486545</c:v>
                </c:pt>
                <c:pt idx="4">
                  <c:v>519936</c:v>
                </c:pt>
                <c:pt idx="5">
                  <c:v>557117</c:v>
                </c:pt>
                <c:pt idx="6">
                  <c:v>307130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7-426A-9440-C66670501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15456"/>
        <c:axId val="89915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'zad 2'!$I$10</c15:sqref>
                        </c15:formulaRef>
                      </c:ext>
                    </c:extLst>
                    <c:strCache>
                      <c:ptCount val="1"/>
                      <c:pt idx="0">
                        <c:v>Liczba samochodów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'zad 2'!$H$11:$H$17</c15:sqref>
                        </c15:formulaRef>
                      </c:ext>
                    </c:extLst>
                    <c:strCache>
                      <c:ptCount val="7"/>
                      <c:pt idx="0">
                        <c:v>DAF</c:v>
                      </c:pt>
                      <c:pt idx="1">
                        <c:v>Iveco</c:v>
                      </c:pt>
                      <c:pt idx="2">
                        <c:v>MAN</c:v>
                      </c:pt>
                      <c:pt idx="3">
                        <c:v>Mercedes</c:v>
                      </c:pt>
                      <c:pt idx="4">
                        <c:v>Renault</c:v>
                      </c:pt>
                      <c:pt idx="5">
                        <c:v>Scania</c:v>
                      </c:pt>
                      <c:pt idx="6">
                        <c:v>Volvo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'zad 2'!$I$11:$I$17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037-426A-9440-C66670501351}"/>
                  </c:ext>
                </c:extLst>
              </c15:ser>
            </c15:filteredBarSeries>
          </c:ext>
        </c:extLst>
      </c:barChart>
      <c:catAx>
        <c:axId val="899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915936"/>
        <c:crosses val="autoZero"/>
        <c:auto val="1"/>
        <c:lblAlgn val="ctr"/>
        <c:lblOffset val="100"/>
        <c:noMultiLvlLbl val="0"/>
      </c:catAx>
      <c:valAx>
        <c:axId val="899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9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2</xdr:row>
      <xdr:rowOff>185737</xdr:rowOff>
    </xdr:from>
    <xdr:to>
      <xdr:col>25</xdr:col>
      <xdr:colOff>266699</xdr:colOff>
      <xdr:row>28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5C0A07-0B18-AD68-65F8-4D0574800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88.992684606485" createdVersion="8" refreshedVersion="8" minRefreshableVersion="3" recordCount="134" xr:uid="{6FBD0422-35E6-41F2-8076-3D28112561BC}">
  <cacheSource type="worksheet">
    <worksheetSource name="transport"/>
  </cacheSource>
  <cacheFields count="13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  <cacheField name="Lata od zakupu" numFmtId="0">
      <sharedItems containsSemiMixedTypes="0" containsString="0" containsNumber="1" containsInteger="1" minValue="2" maxValue="11"/>
    </cacheField>
    <cacheField name="Przebieg2" numFmtId="0">
      <sharedItems containsSemiMixedTypes="0" containsString="0" containsNumber="1" containsInteger="1" minValue="0" maxValue="12"/>
    </cacheField>
    <cacheField name="amortyzacja lata" numFmtId="0">
      <sharedItems containsSemiMixedTypes="0" containsString="0" containsNumber="1" minValue="9560" maxValue="116400"/>
    </cacheField>
    <cacheField name="amortyzacja przebiej" numFmtId="0">
      <sharedItems containsSemiMixedTypes="0" containsString="0" containsNumber="1" minValue="0" maxValue="49200"/>
    </cacheField>
    <cacheField name="pelna amortyzacja" numFmtId="0">
      <sharedItems containsSemiMixedTypes="0" containsString="0" containsNumber="1" minValue="11472" maxValue="151700"/>
    </cacheField>
    <cacheField name="wartość" numFmtId="0">
      <sharedItems containsSemiMixedTypes="0" containsString="0" containsNumber="1" minValue="17390" maxValue="316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x v="0"/>
    <n v="85900"/>
    <s v="ERA 210 TR"/>
    <n v="1200655"/>
    <d v="2015-01-31T00:00:00"/>
    <x v="0"/>
    <n v="11"/>
    <n v="12"/>
    <n v="47245"/>
    <n v="20616"/>
    <n v="67861"/>
    <n v="18039"/>
  </r>
  <r>
    <s v="Iveco Strails"/>
    <x v="0"/>
    <n v="85900"/>
    <s v="ERA 211 TR"/>
    <n v="1068570"/>
    <d v="2015-01-25T00:00:00"/>
    <x v="0"/>
    <n v="11"/>
    <n v="10"/>
    <n v="47245"/>
    <n v="17180"/>
    <n v="64425"/>
    <n v="21475"/>
  </r>
  <r>
    <s v="Iveco Strails"/>
    <x v="0"/>
    <n v="85900"/>
    <s v="ERA 212 TR"/>
    <n v="998704"/>
    <d v="2015-01-24T00:00:00"/>
    <x v="0"/>
    <n v="11"/>
    <n v="9"/>
    <n v="47245"/>
    <n v="15462"/>
    <n v="62707"/>
    <n v="23193"/>
  </r>
  <r>
    <s v="Iveco Strails"/>
    <x v="0"/>
    <n v="85900"/>
    <s v="ERA 213 TR"/>
    <n v="936780"/>
    <d v="2015-01-24T00:00:00"/>
    <x v="0"/>
    <n v="11"/>
    <n v="9"/>
    <n v="47245"/>
    <n v="15462"/>
    <n v="62707"/>
    <n v="23193"/>
  </r>
  <r>
    <s v="Iveco Strails"/>
    <x v="0"/>
    <n v="85900"/>
    <s v="ERA 209 TR"/>
    <n v="870233"/>
    <d v="2015-01-30T00:00:00"/>
    <x v="0"/>
    <n v="11"/>
    <n v="8"/>
    <n v="47245"/>
    <n v="13744"/>
    <n v="60989"/>
    <n v="24911"/>
  </r>
  <r>
    <s v="Mercedes Axor"/>
    <x v="1"/>
    <n v="205000"/>
    <s v="ERA 223 TR"/>
    <n v="1260000"/>
    <d v="2016-04-23T00:00:00"/>
    <x v="1"/>
    <n v="10"/>
    <n v="12"/>
    <n v="102500"/>
    <n v="49200"/>
    <n v="151700"/>
    <n v="53300"/>
  </r>
  <r>
    <s v="MAN TGA"/>
    <x v="1"/>
    <n v="198000"/>
    <s v="ERA 217 TR"/>
    <n v="890200"/>
    <d v="2016-05-30T00:00:00"/>
    <x v="2"/>
    <n v="10"/>
    <n v="8"/>
    <n v="99000"/>
    <n v="31680"/>
    <n v="130680"/>
    <n v="67320"/>
  </r>
  <r>
    <s v="Volvo FE"/>
    <x v="2"/>
    <n v="49411"/>
    <s v="ERA 095 TR"/>
    <n v="186000"/>
    <d v="2015-07-25T00:00:00"/>
    <x v="3"/>
    <n v="9"/>
    <n v="1"/>
    <n v="22234.95"/>
    <n v="988.22"/>
    <n v="23223.170000000002"/>
    <n v="26187.829999999998"/>
  </r>
  <r>
    <s v="Volvo FM"/>
    <x v="2"/>
    <n v="58000"/>
    <s v="ERA 093 TR"/>
    <n v="306000"/>
    <d v="2015-09-24T00:00:00"/>
    <x v="3"/>
    <n v="9"/>
    <n v="3"/>
    <n v="26100"/>
    <n v="3480"/>
    <n v="29580"/>
    <n v="28420"/>
  </r>
  <r>
    <s v="Volvo FMX"/>
    <x v="2"/>
    <n v="84000"/>
    <s v="ERA 094 TR"/>
    <n v="266000"/>
    <d v="2016-01-13T00:00:00"/>
    <x v="3"/>
    <n v="9"/>
    <n v="2"/>
    <n v="37800"/>
    <n v="3360"/>
    <n v="41160"/>
    <n v="42840"/>
  </r>
  <r>
    <s v="Volvo FH"/>
    <x v="2"/>
    <n v="89000"/>
    <s v="ERA 092 TR"/>
    <n v="305000"/>
    <d v="2015-03-12T00:00:00"/>
    <x v="3"/>
    <n v="9"/>
    <n v="3"/>
    <n v="40050"/>
    <n v="5340"/>
    <n v="45390"/>
    <n v="43610"/>
  </r>
  <r>
    <s v="Volvo FE"/>
    <x v="3"/>
    <n v="48411"/>
    <s v="ERA 097 TR"/>
    <n v="190000"/>
    <d v="2015-07-25T00:00:00"/>
    <x v="3"/>
    <n v="8"/>
    <n v="1"/>
    <n v="19364.400000000001"/>
    <n v="968.22"/>
    <n v="20332.620000000003"/>
    <n v="28078.379999999997"/>
  </r>
  <r>
    <s v="Iveco 100E"/>
    <x v="3"/>
    <n v="68000"/>
    <s v="ERA 114 TR"/>
    <n v="992600"/>
    <d v="2015-06-02T00:00:00"/>
    <x v="0"/>
    <n v="8"/>
    <n v="9"/>
    <n v="27200"/>
    <n v="12240"/>
    <n v="39440"/>
    <n v="28560"/>
  </r>
  <r>
    <s v="Volvo FE"/>
    <x v="3"/>
    <n v="49411"/>
    <s v="ERA 108 TR"/>
    <n v="186000"/>
    <d v="2015-07-25T00:00:00"/>
    <x v="3"/>
    <n v="8"/>
    <n v="1"/>
    <n v="19764.400000000001"/>
    <n v="988.22"/>
    <n v="20752.620000000003"/>
    <n v="28658.379999999997"/>
  </r>
  <r>
    <s v="Scania L94"/>
    <x v="3"/>
    <n v="67900"/>
    <s v="ERA 100 TR"/>
    <n v="850000"/>
    <d v="2015-07-09T00:00:00"/>
    <x v="4"/>
    <n v="8"/>
    <n v="8"/>
    <n v="27160"/>
    <n v="10864"/>
    <n v="38024"/>
    <n v="29876"/>
  </r>
  <r>
    <s v="Volvo FE"/>
    <x v="3"/>
    <n v="65000"/>
    <s v="ERA 101 TR"/>
    <n v="740000"/>
    <d v="2016-01-16T00:00:00"/>
    <x v="3"/>
    <n v="8"/>
    <n v="7"/>
    <n v="26000"/>
    <n v="9100"/>
    <n v="35100"/>
    <n v="29900"/>
  </r>
  <r>
    <s v="Scania L94"/>
    <x v="3"/>
    <n v="68900"/>
    <s v="ERA 111 TR"/>
    <n v="846000"/>
    <d v="2015-07-09T00:00:00"/>
    <x v="4"/>
    <n v="8"/>
    <n v="8"/>
    <n v="27560"/>
    <n v="11024"/>
    <n v="38584"/>
    <n v="30316"/>
  </r>
  <r>
    <s v="Volvo FM"/>
    <x v="3"/>
    <n v="59000"/>
    <s v="ERA 120 TR"/>
    <n v="302000"/>
    <d v="2015-09-24T00:00:00"/>
    <x v="3"/>
    <n v="8"/>
    <n v="3"/>
    <n v="23600"/>
    <n v="3540"/>
    <n v="27140"/>
    <n v="31860"/>
  </r>
  <r>
    <s v="Renault Premium"/>
    <x v="3"/>
    <n v="77000"/>
    <s v="ERA 110 TR"/>
    <n v="846000"/>
    <d v="2016-01-07T00:00:00"/>
    <x v="5"/>
    <n v="8"/>
    <n v="8"/>
    <n v="30800"/>
    <n v="12320"/>
    <n v="43120"/>
    <n v="33880"/>
  </r>
  <r>
    <s v="Mercedes Atego"/>
    <x v="3"/>
    <n v="85000"/>
    <s v="ERA 112 TR"/>
    <n v="946000"/>
    <d v="2015-01-10T00:00:00"/>
    <x v="1"/>
    <n v="8"/>
    <n v="9"/>
    <n v="34000"/>
    <n v="15300"/>
    <n v="49300"/>
    <n v="35700"/>
  </r>
  <r>
    <s v="Scania M93"/>
    <x v="3"/>
    <n v="79000"/>
    <s v="ERA 102 TR"/>
    <n v="390000"/>
    <d v="2016-01-10T00:00:00"/>
    <x v="4"/>
    <n v="8"/>
    <n v="3"/>
    <n v="31600"/>
    <n v="4740"/>
    <n v="36340"/>
    <n v="42660"/>
  </r>
  <r>
    <s v="Scania M93"/>
    <x v="3"/>
    <n v="79000"/>
    <s v="ERA 302 TR"/>
    <n v="390000"/>
    <d v="2016-01-10T00:00:00"/>
    <x v="4"/>
    <n v="8"/>
    <n v="3"/>
    <n v="31600"/>
    <n v="4740"/>
    <n v="36340"/>
    <n v="42660"/>
  </r>
  <r>
    <s v="Volvo FMX"/>
    <x v="3"/>
    <n v="83000"/>
    <s v="ERA 096 TR"/>
    <n v="270000"/>
    <d v="2016-01-13T00:00:00"/>
    <x v="3"/>
    <n v="8"/>
    <n v="2"/>
    <n v="33200"/>
    <n v="3320"/>
    <n v="36520"/>
    <n v="46480"/>
  </r>
  <r>
    <s v="Iveco EuroCargo"/>
    <x v="3"/>
    <n v="86133"/>
    <s v="ERA 104 TR"/>
    <n v="380000"/>
    <d v="2015-07-23T00:00:00"/>
    <x v="0"/>
    <n v="8"/>
    <n v="3"/>
    <n v="34453.200000000004"/>
    <n v="5167.9800000000005"/>
    <n v="39621.180000000008"/>
    <n v="46511.819999999992"/>
  </r>
  <r>
    <s v="Volvo FH"/>
    <x v="3"/>
    <n v="90000"/>
    <s v="ERA 119 TR"/>
    <n v="301000"/>
    <d v="2015-03-12T00:00:00"/>
    <x v="3"/>
    <n v="8"/>
    <n v="3"/>
    <n v="36000"/>
    <n v="5400"/>
    <n v="41400"/>
    <n v="48600"/>
  </r>
  <r>
    <s v="Mercedes Atego"/>
    <x v="3"/>
    <n v="91000"/>
    <s v="ERA 106 TR"/>
    <n v="360000"/>
    <d v="2015-06-19T00:00:00"/>
    <x v="1"/>
    <n v="8"/>
    <n v="3"/>
    <n v="36400"/>
    <n v="5460"/>
    <n v="41860"/>
    <n v="49140"/>
  </r>
  <r>
    <s v="MAN TGL"/>
    <x v="3"/>
    <n v="114400"/>
    <s v="ERA 117 TR"/>
    <n v="226000"/>
    <d v="2015-03-10T00:00:00"/>
    <x v="2"/>
    <n v="8"/>
    <n v="2"/>
    <n v="45760"/>
    <n v="4576"/>
    <n v="50336"/>
    <n v="64064"/>
  </r>
  <r>
    <s v="Volvo FL"/>
    <x v="3"/>
    <n v="134000"/>
    <s v="ERA 098 TR"/>
    <n v="482000"/>
    <d v="2016-01-16T00:00:00"/>
    <x v="3"/>
    <n v="8"/>
    <n v="4"/>
    <n v="53600"/>
    <n v="10720"/>
    <n v="64320"/>
    <n v="69680"/>
  </r>
  <r>
    <s v="Volvo FL"/>
    <x v="3"/>
    <n v="135000"/>
    <s v="ERA 109 TR"/>
    <n v="478000"/>
    <d v="2016-01-16T00:00:00"/>
    <x v="3"/>
    <n v="8"/>
    <n v="4"/>
    <n v="54000"/>
    <n v="10800"/>
    <n v="64800"/>
    <n v="70200"/>
  </r>
  <r>
    <s v="DAF LF45"/>
    <x v="3"/>
    <n v="131780"/>
    <s v="ERA 115 TR"/>
    <n v="306000"/>
    <d v="2015-12-27T00:00:00"/>
    <x v="6"/>
    <n v="8"/>
    <n v="3"/>
    <n v="52712"/>
    <n v="7906.7999999999993"/>
    <n v="60618.8"/>
    <n v="71161.2"/>
  </r>
  <r>
    <s v="MAN TGL"/>
    <x v="3"/>
    <n v="159000"/>
    <s v="ERA 113 TR"/>
    <n v="403000"/>
    <d v="2016-11-07T00:00:00"/>
    <x v="2"/>
    <n v="8"/>
    <n v="4"/>
    <n v="63600"/>
    <n v="12720"/>
    <n v="76320"/>
    <n v="82680"/>
  </r>
  <r>
    <s v="Renault Premium"/>
    <x v="3"/>
    <n v="162800"/>
    <s v="ERA 107 TR"/>
    <n v="370000"/>
    <d v="2015-11-21T00:00:00"/>
    <x v="5"/>
    <n v="8"/>
    <n v="3"/>
    <n v="65120"/>
    <n v="9768"/>
    <n v="74888"/>
    <n v="87912"/>
  </r>
  <r>
    <s v="MAN TGA41"/>
    <x v="3"/>
    <n v="168800"/>
    <s v="ERA 116 TR"/>
    <n v="186300"/>
    <d v="2015-09-25T00:00:00"/>
    <x v="2"/>
    <n v="8"/>
    <n v="1"/>
    <n v="67520"/>
    <n v="3376"/>
    <n v="70896"/>
    <n v="97904"/>
  </r>
  <r>
    <s v="MAN TGA33"/>
    <x v="3"/>
    <n v="195370"/>
    <s v="ERA 105 TR"/>
    <n v="290000"/>
    <d v="2016-04-07T00:00:00"/>
    <x v="2"/>
    <n v="8"/>
    <n v="2"/>
    <n v="78148"/>
    <n v="7814.8"/>
    <n v="85962.8"/>
    <n v="109407.2"/>
  </r>
  <r>
    <s v="DAF CF85"/>
    <x v="3"/>
    <n v="195340"/>
    <s v="ERA 103 TR"/>
    <n v="190000"/>
    <d v="2015-10-01T00:00:00"/>
    <x v="6"/>
    <n v="8"/>
    <n v="1"/>
    <n v="78136"/>
    <n v="3906.8"/>
    <n v="82042.8"/>
    <n v="113297.2"/>
  </r>
  <r>
    <s v="Mercedes Sided"/>
    <x v="3"/>
    <n v="230000"/>
    <s v="ERA 099 TR"/>
    <n v="305000"/>
    <d v="2015-10-30T00:00:00"/>
    <x v="1"/>
    <n v="8"/>
    <n v="3"/>
    <n v="92000"/>
    <n v="13800"/>
    <n v="105800"/>
    <n v="124200"/>
  </r>
  <r>
    <s v="Mercedes Actros"/>
    <x v="3"/>
    <n v="291000"/>
    <s v="ERA 118 TR"/>
    <n v="166000"/>
    <d v="2015-10-20T00:00:00"/>
    <x v="1"/>
    <n v="8"/>
    <n v="1"/>
    <n v="116400"/>
    <n v="5820"/>
    <n v="122220"/>
    <n v="168780"/>
  </r>
  <r>
    <s v="DAF LF45"/>
    <x v="4"/>
    <n v="37000"/>
    <s v="ERA 132 TR"/>
    <n v="978000"/>
    <d v="2015-11-01T00:00:00"/>
    <x v="6"/>
    <n v="7"/>
    <n v="9"/>
    <n v="12950"/>
    <n v="6660"/>
    <n v="19610"/>
    <n v="17390"/>
  </r>
  <r>
    <s v="DAF LF45"/>
    <x v="4"/>
    <n v="40830"/>
    <s v="ERA 142 TR"/>
    <n v="326000"/>
    <d v="2015-02-27T00:00:00"/>
    <x v="6"/>
    <n v="7"/>
    <n v="3"/>
    <n v="14290.5"/>
    <n v="2449.8000000000002"/>
    <n v="16740.3"/>
    <n v="24089.7"/>
  </r>
  <r>
    <s v="Volvo FE"/>
    <x v="4"/>
    <n v="66000"/>
    <s v="ERA 145 TR"/>
    <n v="736000"/>
    <d v="2016-01-16T00:00:00"/>
    <x v="3"/>
    <n v="7"/>
    <n v="7"/>
    <n v="23100"/>
    <n v="9240"/>
    <n v="32340"/>
    <n v="33660"/>
  </r>
  <r>
    <s v="Renault Midlum"/>
    <x v="4"/>
    <n v="60000"/>
    <s v="ERA 146 TR"/>
    <n v="99250"/>
    <d v="2015-08-10T00:00:00"/>
    <x v="5"/>
    <n v="7"/>
    <n v="0"/>
    <n v="21000"/>
    <n v="0"/>
    <n v="21000"/>
    <n v="39000"/>
  </r>
  <r>
    <s v="Mercedes Atego"/>
    <x v="4"/>
    <n v="84000"/>
    <s v="ERA 135 TR"/>
    <n v="950000"/>
    <d v="2015-01-25T00:00:00"/>
    <x v="1"/>
    <n v="7"/>
    <n v="9"/>
    <n v="29400"/>
    <n v="15120"/>
    <n v="44520"/>
    <n v="39480"/>
  </r>
  <r>
    <s v="Iveco 100E"/>
    <x v="4"/>
    <n v="67000"/>
    <s v="ERA 136 TR"/>
    <n v="103260"/>
    <d v="2015-06-02T00:00:00"/>
    <x v="0"/>
    <n v="7"/>
    <n v="1"/>
    <n v="23450"/>
    <n v="1340"/>
    <n v="24790"/>
    <n v="42210"/>
  </r>
  <r>
    <s v="Renault D10"/>
    <x v="4"/>
    <n v="75300"/>
    <s v="ERA 141 TR"/>
    <n v="302000"/>
    <d v="2015-06-19T00:00:00"/>
    <x v="5"/>
    <n v="7"/>
    <n v="3"/>
    <n v="26355"/>
    <n v="4518"/>
    <n v="30873"/>
    <n v="44427"/>
  </r>
  <r>
    <s v="Volvo FMX"/>
    <x v="4"/>
    <n v="84000"/>
    <s v="ERA 340 TR"/>
    <n v="266000"/>
    <d v="2016-01-13T00:00:00"/>
    <x v="3"/>
    <n v="7"/>
    <n v="2"/>
    <n v="29400"/>
    <n v="3360"/>
    <n v="32760"/>
    <n v="51240"/>
  </r>
  <r>
    <s v="Mercedes Atego"/>
    <x v="4"/>
    <n v="92000"/>
    <s v="ERA 147 TR"/>
    <n v="356000"/>
    <d v="2015-06-19T00:00:00"/>
    <x v="1"/>
    <n v="7"/>
    <n v="3"/>
    <n v="32200"/>
    <n v="5520"/>
    <n v="37720"/>
    <n v="54280"/>
  </r>
  <r>
    <s v="MAN TGL"/>
    <x v="4"/>
    <n v="89000"/>
    <s v="ERA 394 TR"/>
    <n v="266000"/>
    <d v="2016-01-13T00:00:00"/>
    <x v="2"/>
    <n v="7"/>
    <n v="2"/>
    <n v="31150"/>
    <n v="3560"/>
    <n v="34710"/>
    <n v="54290"/>
  </r>
  <r>
    <s v="DAF CF75"/>
    <x v="4"/>
    <n v="94000"/>
    <s v="ERA 143 TR"/>
    <n v="91000"/>
    <d v="2015-09-21T00:00:00"/>
    <x v="6"/>
    <n v="7"/>
    <n v="0"/>
    <n v="32900"/>
    <n v="0"/>
    <n v="32900"/>
    <n v="61100"/>
  </r>
  <r>
    <s v="MAN TGL"/>
    <x v="4"/>
    <n v="113400"/>
    <s v="ERA 140 TR"/>
    <n v="230000"/>
    <d v="2015-03-10T00:00:00"/>
    <x v="2"/>
    <n v="7"/>
    <n v="2"/>
    <n v="39690"/>
    <n v="4536"/>
    <n v="44226"/>
    <n v="69174"/>
  </r>
  <r>
    <s v="DAF CF65"/>
    <x v="4"/>
    <n v="135000"/>
    <s v="ERA 133 TR"/>
    <n v="251000"/>
    <d v="2015-03-04T00:00:00"/>
    <x v="6"/>
    <n v="7"/>
    <n v="2"/>
    <n v="47250"/>
    <n v="5400"/>
    <n v="52650"/>
    <n v="82350"/>
  </r>
  <r>
    <s v="Iveco TrakkerEuro5"/>
    <x v="4"/>
    <n v="160000"/>
    <s v="ERA 214 TR"/>
    <n v="263000"/>
    <d v="2015-01-24T00:00:00"/>
    <x v="0"/>
    <n v="7"/>
    <n v="2"/>
    <n v="56000"/>
    <n v="6400"/>
    <n v="62400"/>
    <n v="97600"/>
  </r>
  <r>
    <s v="Renault Magnum"/>
    <x v="4"/>
    <n v="265000"/>
    <s v="ERA 227 TR"/>
    <n v="930000"/>
    <d v="2015-08-20T00:00:00"/>
    <x v="5"/>
    <n v="7"/>
    <n v="9"/>
    <n v="92750"/>
    <n v="47700"/>
    <n v="140450"/>
    <n v="124550"/>
  </r>
  <r>
    <s v="Renault Magnum"/>
    <x v="4"/>
    <n v="265000"/>
    <s v="ERA 228 TR"/>
    <n v="912000"/>
    <d v="2015-08-20T00:00:00"/>
    <x v="5"/>
    <n v="7"/>
    <n v="9"/>
    <n v="92750"/>
    <n v="47700"/>
    <n v="140450"/>
    <n v="124550"/>
  </r>
  <r>
    <s v="Renault Magnum"/>
    <x v="4"/>
    <n v="265000"/>
    <s v="ERA 226 TR"/>
    <n v="856000"/>
    <d v="2015-08-20T00:00:00"/>
    <x v="5"/>
    <n v="7"/>
    <n v="8"/>
    <n v="92750"/>
    <n v="42400"/>
    <n v="135150"/>
    <n v="129850"/>
  </r>
  <r>
    <s v="Renault Premium"/>
    <x v="4"/>
    <n v="230000"/>
    <s v="ERA 131 TR"/>
    <n v="455000"/>
    <d v="2016-03-10T00:00:00"/>
    <x v="5"/>
    <n v="7"/>
    <n v="4"/>
    <n v="80500"/>
    <n v="18400"/>
    <n v="98900"/>
    <n v="131100"/>
  </r>
  <r>
    <s v="Mercedes Sided"/>
    <x v="4"/>
    <n v="231000"/>
    <s v="ERA 144 TR"/>
    <n v="301000"/>
    <d v="2015-10-30T00:00:00"/>
    <x v="1"/>
    <n v="7"/>
    <n v="3"/>
    <n v="80850"/>
    <n v="13860"/>
    <n v="94710"/>
    <n v="136290"/>
  </r>
  <r>
    <s v="Mercedes Actros"/>
    <x v="4"/>
    <n v="257000"/>
    <s v="ERA 134 TR"/>
    <n v="164700"/>
    <d v="2015-10-09T00:00:00"/>
    <x v="1"/>
    <n v="7"/>
    <n v="1"/>
    <n v="89950"/>
    <n v="5140"/>
    <n v="95090"/>
    <n v="161910"/>
  </r>
  <r>
    <s v="DAF LF45"/>
    <x v="5"/>
    <n v="38000"/>
    <s v="ERA 161 TR"/>
    <n v="574000"/>
    <d v="2015-11-01T00:00:00"/>
    <x v="6"/>
    <n v="6"/>
    <n v="5"/>
    <n v="11400"/>
    <n v="3800"/>
    <n v="15200"/>
    <n v="22800"/>
  </r>
  <r>
    <s v="Renault R385"/>
    <x v="5"/>
    <n v="56700"/>
    <s v="ERA 158 TR"/>
    <n v="290000"/>
    <d v="2015-08-20T00:00:00"/>
    <x v="5"/>
    <n v="6"/>
    <n v="2"/>
    <n v="17010"/>
    <n v="2268"/>
    <n v="19278"/>
    <n v="37422"/>
  </r>
  <r>
    <s v="Renault R385"/>
    <x v="5"/>
    <n v="57700"/>
    <s v="ERA 160 TR"/>
    <n v="286000"/>
    <d v="2015-08-20T00:00:00"/>
    <x v="5"/>
    <n v="6"/>
    <n v="2"/>
    <n v="17310"/>
    <n v="2308"/>
    <n v="19618"/>
    <n v="38082"/>
  </r>
  <r>
    <s v="Renault Midlum"/>
    <x v="5"/>
    <n v="59000"/>
    <s v="ERA 159 TR"/>
    <n v="103250"/>
    <d v="2015-08-10T00:00:00"/>
    <x v="5"/>
    <n v="6"/>
    <n v="1"/>
    <n v="17700"/>
    <n v="1180"/>
    <n v="18880"/>
    <n v="40120"/>
  </r>
  <r>
    <s v="Renault D10"/>
    <x v="5"/>
    <n v="74300"/>
    <s v="ERA 157 TR"/>
    <n v="306000"/>
    <d v="2015-06-19T00:00:00"/>
    <x v="5"/>
    <n v="6"/>
    <n v="3"/>
    <n v="22290"/>
    <n v="4458"/>
    <n v="26748"/>
    <n v="47552"/>
  </r>
  <r>
    <s v="Mercedes Actros"/>
    <x v="5"/>
    <n v="210000"/>
    <s v="ERA 221 TR"/>
    <n v="780000"/>
    <d v="2016-04-21T00:00:00"/>
    <x v="1"/>
    <n v="6"/>
    <n v="7"/>
    <n v="63000"/>
    <n v="29400"/>
    <n v="92400"/>
    <n v="117600"/>
  </r>
  <r>
    <s v="Mercedes Actros"/>
    <x v="5"/>
    <n v="210000"/>
    <s v="ERA 225 TR"/>
    <n v="760300"/>
    <d v="2016-04-21T00:00:00"/>
    <x v="1"/>
    <n v="6"/>
    <n v="7"/>
    <n v="63000"/>
    <n v="29400"/>
    <n v="92400"/>
    <n v="117600"/>
  </r>
  <r>
    <s v="Mercedes Actros"/>
    <x v="5"/>
    <n v="210000"/>
    <s v="ERA 220 TR"/>
    <n v="680000"/>
    <d v="2016-04-21T00:00:00"/>
    <x v="1"/>
    <n v="6"/>
    <n v="6"/>
    <n v="63000"/>
    <n v="25200"/>
    <n v="88200"/>
    <n v="121800"/>
  </r>
  <r>
    <s v="Mercedes Actros"/>
    <x v="5"/>
    <n v="210000"/>
    <s v="ERA 222 TR"/>
    <n v="655000"/>
    <d v="2016-04-21T00:00:00"/>
    <x v="1"/>
    <n v="6"/>
    <n v="6"/>
    <n v="63000"/>
    <n v="25200"/>
    <n v="88200"/>
    <n v="121800"/>
  </r>
  <r>
    <s v="Renault Pelen"/>
    <x v="5"/>
    <n v="220000"/>
    <s v="ERA 230 TR"/>
    <n v="731000"/>
    <d v="2015-08-20T00:00:00"/>
    <x v="5"/>
    <n v="6"/>
    <n v="7"/>
    <n v="66000"/>
    <n v="30800"/>
    <n v="96800"/>
    <n v="123200"/>
  </r>
  <r>
    <s v="Renault Pelen"/>
    <x v="5"/>
    <n v="220000"/>
    <s v="ERA 229 TR"/>
    <n v="685413"/>
    <d v="2015-08-20T00:00:00"/>
    <x v="5"/>
    <n v="6"/>
    <n v="6"/>
    <n v="66000"/>
    <n v="26400"/>
    <n v="92400"/>
    <n v="127600"/>
  </r>
  <r>
    <s v="DAF CF85"/>
    <x v="5"/>
    <n v="196340"/>
    <s v="ERA 162 TR"/>
    <n v="186000"/>
    <d v="2015-10-01T00:00:00"/>
    <x v="6"/>
    <n v="6"/>
    <n v="1"/>
    <n v="58902"/>
    <n v="3926.8"/>
    <n v="62828.800000000003"/>
    <n v="133511.20000000001"/>
  </r>
  <r>
    <s v="Scania R500"/>
    <x v="5"/>
    <n v="245000"/>
    <s v="ERA 237 TR"/>
    <n v="720000"/>
    <d v="2016-04-02T00:00:00"/>
    <x v="4"/>
    <n v="6"/>
    <n v="7"/>
    <n v="73500"/>
    <n v="34300"/>
    <n v="107800"/>
    <n v="137200"/>
  </r>
  <r>
    <s v="Scania R500"/>
    <x v="5"/>
    <n v="245000"/>
    <s v="ERA 236 TR"/>
    <n v="680000"/>
    <d v="2016-04-02T00:00:00"/>
    <x v="4"/>
    <n v="6"/>
    <n v="6"/>
    <n v="73500"/>
    <n v="29400"/>
    <n v="102900"/>
    <n v="142100"/>
  </r>
  <r>
    <s v="Scania R500"/>
    <x v="5"/>
    <n v="245000"/>
    <s v="ERA 238 TR"/>
    <n v="660000"/>
    <d v="2016-04-02T00:00:00"/>
    <x v="4"/>
    <n v="6"/>
    <n v="6"/>
    <n v="73500"/>
    <n v="29400"/>
    <n v="102900"/>
    <n v="142100"/>
  </r>
  <r>
    <s v="Scania R500"/>
    <x v="5"/>
    <n v="245000"/>
    <s v="ERA 240 TR"/>
    <n v="630000"/>
    <d v="2016-04-02T00:00:00"/>
    <x v="4"/>
    <n v="6"/>
    <n v="6"/>
    <n v="73500"/>
    <n v="29400"/>
    <n v="102900"/>
    <n v="142100"/>
  </r>
  <r>
    <s v="Scania R500"/>
    <x v="5"/>
    <n v="245000"/>
    <s v="ERA 241 TR"/>
    <n v="655000"/>
    <d v="2016-04-02T00:00:00"/>
    <x v="4"/>
    <n v="6"/>
    <n v="6"/>
    <n v="73500"/>
    <n v="29400"/>
    <n v="102900"/>
    <n v="142100"/>
  </r>
  <r>
    <s v="Scania R500"/>
    <x v="5"/>
    <n v="245000"/>
    <s v="ERA 239 TR"/>
    <n v="590000"/>
    <d v="2016-04-02T00:00:00"/>
    <x v="4"/>
    <n v="6"/>
    <n v="5"/>
    <n v="73500"/>
    <n v="24500"/>
    <n v="98000"/>
    <n v="147000"/>
  </r>
  <r>
    <s v="DAF LF45"/>
    <x v="6"/>
    <n v="39830"/>
    <s v="ERA 168 TR"/>
    <n v="330000"/>
    <d v="2015-02-27T00:00:00"/>
    <x v="6"/>
    <n v="5"/>
    <n v="3"/>
    <n v="9957.5"/>
    <n v="2389.8000000000002"/>
    <n v="12347.3"/>
    <n v="27482.7"/>
  </r>
  <r>
    <s v="DAF LF45"/>
    <x v="6"/>
    <n v="48800"/>
    <s v="ERA 175 TR"/>
    <n v="268650"/>
    <d v="2015-04-23T00:00:00"/>
    <x v="6"/>
    <n v="5"/>
    <n v="2"/>
    <n v="12200"/>
    <n v="1952"/>
    <n v="14152"/>
    <n v="34648"/>
  </r>
  <r>
    <s v="Volvo FM"/>
    <x v="6"/>
    <n v="59000"/>
    <s v="ERA 173 TR"/>
    <n v="302000"/>
    <d v="2015-09-24T00:00:00"/>
    <x v="3"/>
    <n v="5"/>
    <n v="3"/>
    <n v="14750"/>
    <n v="3540"/>
    <n v="18290"/>
    <n v="40710"/>
  </r>
  <r>
    <s v="Renault Premium"/>
    <x v="6"/>
    <n v="76000"/>
    <s v="ERA 166 TR"/>
    <n v="850000"/>
    <d v="2016-01-07T00:00:00"/>
    <x v="5"/>
    <n v="5"/>
    <n v="8"/>
    <n v="19000"/>
    <n v="12160"/>
    <n v="31160"/>
    <n v="44840"/>
  </r>
  <r>
    <s v="Iveco EuroCargo"/>
    <x v="6"/>
    <n v="87133"/>
    <s v="ERA 176 TR"/>
    <n v="376000"/>
    <d v="2015-07-23T00:00:00"/>
    <x v="0"/>
    <n v="5"/>
    <n v="3"/>
    <n v="21783.250000000004"/>
    <n v="5227.9800000000005"/>
    <n v="27011.230000000003"/>
    <n v="60121.77"/>
  </r>
  <r>
    <s v="Volvo FH"/>
    <x v="6"/>
    <n v="110000"/>
    <s v="ERA 172 TR"/>
    <n v="201000"/>
    <d v="2015-03-12T00:00:00"/>
    <x v="3"/>
    <n v="5"/>
    <n v="2"/>
    <n v="27500"/>
    <n v="4400"/>
    <n v="31900"/>
    <n v="78100"/>
  </r>
  <r>
    <s v="DAF LF45"/>
    <x v="6"/>
    <n v="130780"/>
    <s v="ERA 169 TR"/>
    <n v="310000"/>
    <d v="2015-12-27T00:00:00"/>
    <x v="6"/>
    <n v="5"/>
    <n v="3"/>
    <n v="32695"/>
    <n v="7846.7999999999993"/>
    <n v="40541.800000000003"/>
    <n v="90238.2"/>
  </r>
  <r>
    <s v="MAN TGL"/>
    <x v="6"/>
    <n v="135502"/>
    <s v="ERA 170 TR"/>
    <n v="247000"/>
    <d v="2016-04-16T00:00:00"/>
    <x v="2"/>
    <n v="5"/>
    <n v="2"/>
    <n v="33875.5"/>
    <n v="5420.08"/>
    <n v="39295.58"/>
    <n v="96206.42"/>
  </r>
  <r>
    <s v="Iveco STRALIS"/>
    <x v="6"/>
    <n v="145000"/>
    <s v="ERA 215 TR"/>
    <n v="386732"/>
    <d v="2015-02-24T00:00:00"/>
    <x v="0"/>
    <n v="5"/>
    <n v="3"/>
    <n v="36250"/>
    <n v="8700"/>
    <n v="44950"/>
    <n v="100050"/>
  </r>
  <r>
    <s v="Iveco STRALIS"/>
    <x v="6"/>
    <n v="145000"/>
    <s v="ERA 216 TR"/>
    <n v="312680"/>
    <d v="2015-02-24T00:00:00"/>
    <x v="0"/>
    <n v="5"/>
    <n v="3"/>
    <n v="36250"/>
    <n v="8700"/>
    <n v="44950"/>
    <n v="100050"/>
  </r>
  <r>
    <s v="Renault Premium"/>
    <x v="6"/>
    <n v="163800"/>
    <s v="ERA 178 TR"/>
    <n v="366000"/>
    <d v="2015-11-21T00:00:00"/>
    <x v="5"/>
    <n v="5"/>
    <n v="3"/>
    <n v="40950"/>
    <n v="9828"/>
    <n v="50778"/>
    <n v="113022"/>
  </r>
  <r>
    <s v="Scania R420"/>
    <x v="6"/>
    <n v="183000"/>
    <s v="ERA 232 TR"/>
    <n v="520000"/>
    <d v="2016-03-15T00:00:00"/>
    <x v="4"/>
    <n v="5"/>
    <n v="5"/>
    <n v="45750"/>
    <n v="18300"/>
    <n v="64050"/>
    <n v="118950"/>
  </r>
  <r>
    <s v="Scania R420"/>
    <x v="6"/>
    <n v="183000"/>
    <s v="ERA 233 TR"/>
    <n v="530000"/>
    <d v="2016-03-15T00:00:00"/>
    <x v="4"/>
    <n v="5"/>
    <n v="5"/>
    <n v="45750"/>
    <n v="18300"/>
    <n v="64050"/>
    <n v="118950"/>
  </r>
  <r>
    <s v="Scania R420"/>
    <x v="6"/>
    <n v="183000"/>
    <s v="ERA 231 TR"/>
    <n v="490000"/>
    <d v="2016-03-15T00:00:00"/>
    <x v="4"/>
    <n v="5"/>
    <n v="4"/>
    <n v="45750"/>
    <n v="14640"/>
    <n v="60390"/>
    <n v="122610"/>
  </r>
  <r>
    <s v="Scania R420"/>
    <x v="6"/>
    <n v="183000"/>
    <s v="ERA 234 TR"/>
    <n v="481000"/>
    <d v="2016-03-15T00:00:00"/>
    <x v="4"/>
    <n v="5"/>
    <n v="4"/>
    <n v="45750"/>
    <n v="14640"/>
    <n v="60390"/>
    <n v="122610"/>
  </r>
  <r>
    <s v="Scania R420"/>
    <x v="6"/>
    <n v="183000"/>
    <s v="ERA 235 TR"/>
    <n v="454000"/>
    <d v="2016-03-15T00:00:00"/>
    <x v="4"/>
    <n v="5"/>
    <n v="4"/>
    <n v="45750"/>
    <n v="14640"/>
    <n v="60390"/>
    <n v="122610"/>
  </r>
  <r>
    <s v="Volvo FH13-500"/>
    <x v="6"/>
    <n v="210000"/>
    <s v="ERA 248 TR"/>
    <n v="517000"/>
    <d v="2016-02-15T00:00:00"/>
    <x v="3"/>
    <n v="5"/>
    <n v="5"/>
    <n v="52500"/>
    <n v="21000"/>
    <n v="73500"/>
    <n v="136500"/>
  </r>
  <r>
    <s v="MAN TGA33"/>
    <x v="6"/>
    <n v="196370"/>
    <s v="ERA 177 TR"/>
    <n v="286000"/>
    <d v="2016-04-07T00:00:00"/>
    <x v="2"/>
    <n v="5"/>
    <n v="2"/>
    <n v="49092.5"/>
    <n v="7854.8"/>
    <n v="56947.3"/>
    <n v="139422.70000000001"/>
  </r>
  <r>
    <s v="Volvo FH13-500"/>
    <x v="6"/>
    <n v="210000"/>
    <s v="ERA 247 TR"/>
    <n v="435000"/>
    <d v="2016-02-15T00:00:00"/>
    <x v="3"/>
    <n v="5"/>
    <n v="4"/>
    <n v="52500"/>
    <n v="16800"/>
    <n v="69300"/>
    <n v="140700"/>
  </r>
  <r>
    <s v="MAN TGX"/>
    <x v="6"/>
    <n v="210300"/>
    <s v="ERA 218 TR"/>
    <n v="417671"/>
    <d v="2016-05-30T00:00:00"/>
    <x v="2"/>
    <n v="5"/>
    <n v="4"/>
    <n v="52575"/>
    <n v="16824"/>
    <n v="69399"/>
    <n v="140901"/>
  </r>
  <r>
    <s v="Renault Premium"/>
    <x v="6"/>
    <n v="231000"/>
    <s v="ERA 174 TR"/>
    <n v="451000"/>
    <d v="2016-03-10T00:00:00"/>
    <x v="5"/>
    <n v="5"/>
    <n v="4"/>
    <n v="57750"/>
    <n v="18480"/>
    <n v="76230"/>
    <n v="154770"/>
  </r>
  <r>
    <s v="DAF XF460"/>
    <x v="6"/>
    <n v="240000"/>
    <s v="ERA 207 TR"/>
    <n v="301344"/>
    <d v="2015-06-30T00:00:00"/>
    <x v="6"/>
    <n v="5"/>
    <n v="3"/>
    <n v="60000"/>
    <n v="14400"/>
    <n v="74400"/>
    <n v="165600"/>
  </r>
  <r>
    <s v="DAF XF460"/>
    <x v="6"/>
    <n v="240000"/>
    <s v="ERA 405 TR"/>
    <n v="315988"/>
    <d v="2015-06-30T00:00:00"/>
    <x v="6"/>
    <n v="5"/>
    <n v="3"/>
    <n v="60000"/>
    <n v="14400"/>
    <n v="74400"/>
    <n v="165600"/>
  </r>
  <r>
    <s v="DAF XF460"/>
    <x v="6"/>
    <n v="240000"/>
    <s v="ERA 204 TR"/>
    <n v="234760"/>
    <d v="2015-06-30T00:00:00"/>
    <x v="6"/>
    <n v="5"/>
    <n v="2"/>
    <n v="60000"/>
    <n v="9600"/>
    <n v="69600"/>
    <n v="170400"/>
  </r>
  <r>
    <s v="DAF XF460"/>
    <x v="6"/>
    <n v="240000"/>
    <s v="ERA 208 TR"/>
    <n v="210780"/>
    <d v="2015-06-30T00:00:00"/>
    <x v="6"/>
    <n v="5"/>
    <n v="2"/>
    <n v="60000"/>
    <n v="9600"/>
    <n v="69600"/>
    <n v="170400"/>
  </r>
  <r>
    <s v="DAF XF460"/>
    <x v="6"/>
    <n v="240000"/>
    <s v="ERA 406 TR"/>
    <n v="198240"/>
    <d v="2015-06-30T00:00:00"/>
    <x v="6"/>
    <n v="5"/>
    <n v="1"/>
    <n v="60000"/>
    <n v="4800"/>
    <n v="64800"/>
    <n v="175200"/>
  </r>
  <r>
    <s v="Mercedes Actros"/>
    <x v="6"/>
    <n v="290000"/>
    <s v="ERA 171 TR"/>
    <n v="170000"/>
    <d v="2015-10-20T00:00:00"/>
    <x v="1"/>
    <n v="5"/>
    <n v="1"/>
    <n v="72500"/>
    <n v="5800"/>
    <n v="78300"/>
    <n v="211700"/>
  </r>
  <r>
    <s v="DAF LF45"/>
    <x v="7"/>
    <n v="47800"/>
    <s v="ERA 183 TR"/>
    <n v="272650"/>
    <d v="2015-04-23T00:00:00"/>
    <x v="6"/>
    <n v="4"/>
    <n v="2"/>
    <n v="9560"/>
    <n v="1912"/>
    <n v="11472"/>
    <n v="36328"/>
  </r>
  <r>
    <s v="Scania M93"/>
    <x v="7"/>
    <n v="80000"/>
    <s v="ERA 388 TR"/>
    <n v="350000"/>
    <d v="2016-01-10T00:00:00"/>
    <x v="4"/>
    <n v="4"/>
    <n v="3"/>
    <n v="16000"/>
    <n v="4800"/>
    <n v="20800"/>
    <n v="59200"/>
  </r>
  <r>
    <s v="Scania M93"/>
    <x v="7"/>
    <n v="80000"/>
    <s v="ERA 188 TR"/>
    <n v="235000"/>
    <d v="2016-01-10T00:00:00"/>
    <x v="4"/>
    <n v="4"/>
    <n v="2"/>
    <n v="16000"/>
    <n v="3200"/>
    <n v="19200"/>
    <n v="60800"/>
  </r>
  <r>
    <s v="DAF CF75"/>
    <x v="7"/>
    <n v="93000"/>
    <s v="ERA 184 TR"/>
    <n v="195000"/>
    <d v="2015-09-21T00:00:00"/>
    <x v="6"/>
    <n v="4"/>
    <n v="1"/>
    <n v="18600"/>
    <n v="1860"/>
    <n v="20460"/>
    <n v="72540"/>
  </r>
  <r>
    <s v="DAF CF65"/>
    <x v="7"/>
    <n v="136000"/>
    <s v="ERA 186 TR"/>
    <n v="247000"/>
    <d v="2015-03-04T00:00:00"/>
    <x v="6"/>
    <n v="4"/>
    <n v="2"/>
    <n v="27200"/>
    <n v="5440"/>
    <n v="32640"/>
    <n v="103360"/>
  </r>
  <r>
    <s v="MAN TGL"/>
    <x v="7"/>
    <n v="158000"/>
    <s v="ERA 185 TR"/>
    <n v="407000"/>
    <d v="2016-11-07T00:00:00"/>
    <x v="2"/>
    <n v="4"/>
    <n v="4"/>
    <n v="31600"/>
    <n v="12640"/>
    <n v="44240"/>
    <n v="113760"/>
  </r>
  <r>
    <s v="DAF XF460"/>
    <x v="7"/>
    <n v="240000"/>
    <s v="ERA 199 TR"/>
    <n v="301232"/>
    <d v="2016-12-15T00:00:00"/>
    <x v="6"/>
    <n v="4"/>
    <n v="3"/>
    <n v="48000"/>
    <n v="14400"/>
    <n v="62400"/>
    <n v="177600"/>
  </r>
  <r>
    <s v="DAF XF460"/>
    <x v="7"/>
    <n v="240000"/>
    <s v="ERA 198 TR"/>
    <n v="289567"/>
    <d v="2016-12-15T00:00:00"/>
    <x v="6"/>
    <n v="4"/>
    <n v="2"/>
    <n v="48000"/>
    <n v="9600"/>
    <n v="57600"/>
    <n v="182400"/>
  </r>
  <r>
    <s v="DAF XF460"/>
    <x v="7"/>
    <n v="240000"/>
    <s v="ERA 200 TR"/>
    <n v="245211"/>
    <d v="2016-12-15T00:00:00"/>
    <x v="6"/>
    <n v="4"/>
    <n v="2"/>
    <n v="48000"/>
    <n v="9600"/>
    <n v="57600"/>
    <n v="182400"/>
  </r>
  <r>
    <s v="DAF XF460"/>
    <x v="7"/>
    <n v="240000"/>
    <s v="ERA 201 TR"/>
    <n v="200123"/>
    <d v="2016-12-15T00:00:00"/>
    <x v="6"/>
    <n v="4"/>
    <n v="2"/>
    <n v="48000"/>
    <n v="9600"/>
    <n v="57600"/>
    <n v="182400"/>
  </r>
  <r>
    <s v="DAF XF460"/>
    <x v="7"/>
    <n v="240000"/>
    <s v="ERA 496 TR"/>
    <n v="235811"/>
    <d v="2016-12-15T00:00:00"/>
    <x v="6"/>
    <n v="4"/>
    <n v="2"/>
    <n v="48000"/>
    <n v="9600"/>
    <n v="57600"/>
    <n v="182400"/>
  </r>
  <r>
    <s v="DAF XF460"/>
    <x v="7"/>
    <n v="240000"/>
    <s v="ERA 497 TR"/>
    <n v="250021"/>
    <d v="2016-12-15T00:00:00"/>
    <x v="6"/>
    <n v="4"/>
    <n v="2"/>
    <n v="48000"/>
    <n v="9600"/>
    <n v="57600"/>
    <n v="182400"/>
  </r>
  <r>
    <s v="DAF XF460"/>
    <x v="7"/>
    <n v="240000"/>
    <s v="ERA 202 TR"/>
    <n v="198340"/>
    <d v="2016-12-15T00:00:00"/>
    <x v="6"/>
    <n v="4"/>
    <n v="1"/>
    <n v="48000"/>
    <n v="4800"/>
    <n v="52800"/>
    <n v="187200"/>
  </r>
  <r>
    <s v="DAF XF460"/>
    <x v="7"/>
    <n v="240000"/>
    <s v="ERA 203 TR"/>
    <n v="189761"/>
    <d v="2016-12-15T00:00:00"/>
    <x v="6"/>
    <n v="4"/>
    <n v="1"/>
    <n v="48000"/>
    <n v="4800"/>
    <n v="52800"/>
    <n v="187200"/>
  </r>
  <r>
    <s v="MAN TGS"/>
    <x v="7"/>
    <n v="271000"/>
    <s v="ERA 187 TR"/>
    <n v="153000"/>
    <d v="2015-11-26T00:00:00"/>
    <x v="2"/>
    <n v="4"/>
    <n v="1"/>
    <n v="54200"/>
    <n v="5420"/>
    <n v="59620"/>
    <n v="211380"/>
  </r>
  <r>
    <s v="MAN TGS"/>
    <x v="7"/>
    <n v="271000"/>
    <s v="ERA 219 TR"/>
    <n v="123000"/>
    <d v="2016-05-30T00:00:00"/>
    <x v="2"/>
    <n v="4"/>
    <n v="1"/>
    <n v="54200"/>
    <n v="5420"/>
    <n v="59620"/>
    <n v="211380"/>
  </r>
  <r>
    <s v="MAN TGA18"/>
    <x v="8"/>
    <n v="98000"/>
    <s v="ERA 193 TR"/>
    <n v="251000"/>
    <d v="2015-12-06T00:00:00"/>
    <x v="2"/>
    <n v="3"/>
    <n v="2"/>
    <n v="14700"/>
    <n v="3920"/>
    <n v="18620"/>
    <n v="79380"/>
  </r>
  <r>
    <s v="MAN TGA18"/>
    <x v="8"/>
    <n v="99000"/>
    <s v="ERA 195 TR"/>
    <n v="247000"/>
    <d v="2015-12-06T00:00:00"/>
    <x v="2"/>
    <n v="3"/>
    <n v="2"/>
    <n v="14850"/>
    <n v="3960"/>
    <n v="18810"/>
    <n v="80190"/>
  </r>
  <r>
    <s v="MAN TGL"/>
    <x v="8"/>
    <n v="136502"/>
    <s v="ERA 197 TR"/>
    <n v="243000"/>
    <d v="2016-04-16T00:00:00"/>
    <x v="2"/>
    <n v="3"/>
    <n v="2"/>
    <n v="20475.300000000003"/>
    <n v="5460.08"/>
    <n v="25935.380000000005"/>
    <n v="110566.62"/>
  </r>
  <r>
    <s v="MAN TGA41"/>
    <x v="8"/>
    <n v="167800"/>
    <s v="ERA 194 TR"/>
    <n v="190300"/>
    <d v="2015-09-25T00:00:00"/>
    <x v="2"/>
    <n v="3"/>
    <n v="1"/>
    <n v="25170"/>
    <n v="3356"/>
    <n v="28526"/>
    <n v="139274"/>
  </r>
  <r>
    <s v="Mercedes Atego"/>
    <x v="8"/>
    <n v="219000"/>
    <s v="ERA 196 TR"/>
    <n v="126290"/>
    <d v="2015-03-20T00:00:00"/>
    <x v="1"/>
    <n v="3"/>
    <n v="1"/>
    <n v="32850"/>
    <n v="4380"/>
    <n v="37230"/>
    <n v="181770"/>
  </r>
  <r>
    <s v="DAF XF460"/>
    <x v="8"/>
    <n v="240000"/>
    <s v="ERA 393 TR"/>
    <n v="183788"/>
    <d v="2016-11-07T00:00:00"/>
    <x v="6"/>
    <n v="3"/>
    <n v="1"/>
    <n v="36000"/>
    <n v="4800"/>
    <n v="40800"/>
    <n v="199200"/>
  </r>
  <r>
    <s v="DAF XF460"/>
    <x v="8"/>
    <n v="240000"/>
    <s v="ERA 494 TR"/>
    <n v="160198"/>
    <d v="2016-11-07T00:00:00"/>
    <x v="6"/>
    <n v="3"/>
    <n v="1"/>
    <n v="36000"/>
    <n v="4800"/>
    <n v="40800"/>
    <n v="199200"/>
  </r>
  <r>
    <s v="DAF XF460"/>
    <x v="8"/>
    <n v="240000"/>
    <s v="ERA 495 TR"/>
    <n v="156724"/>
    <d v="2016-11-07T00:00:00"/>
    <x v="6"/>
    <n v="3"/>
    <n v="1"/>
    <n v="36000"/>
    <n v="4800"/>
    <n v="40800"/>
    <n v="199200"/>
  </r>
  <r>
    <s v="MAN TGS"/>
    <x v="8"/>
    <n v="270000"/>
    <s v="ERA 192 TR"/>
    <n v="157000"/>
    <d v="2015-11-26T00:00:00"/>
    <x v="2"/>
    <n v="3"/>
    <n v="1"/>
    <n v="40500"/>
    <n v="5400"/>
    <n v="45900"/>
    <n v="224100"/>
  </r>
  <r>
    <s v="Mercedes Atego"/>
    <x v="9"/>
    <n v="218000"/>
    <s v="ERA 205 TR"/>
    <n v="130290"/>
    <d v="2015-03-20T00:00:00"/>
    <x v="1"/>
    <n v="2"/>
    <n v="1"/>
    <n v="21800"/>
    <n v="4360"/>
    <n v="26160"/>
    <n v="191840"/>
  </r>
  <r>
    <s v="Mercedes Actros"/>
    <x v="9"/>
    <n v="258000"/>
    <s v="ERA 206 TR"/>
    <n v="160700"/>
    <d v="2015-10-09T00:00:00"/>
    <x v="1"/>
    <n v="2"/>
    <n v="1"/>
    <n v="25800"/>
    <n v="5160"/>
    <n v="30960"/>
    <n v="227040"/>
  </r>
  <r>
    <s v="Volvo 2015Euro6M"/>
    <x v="9"/>
    <n v="360000"/>
    <s v="ERA 242 TR"/>
    <n v="100000"/>
    <d v="2016-12-30T00:00:00"/>
    <x v="3"/>
    <n v="2"/>
    <n v="1"/>
    <n v="36000"/>
    <n v="7200"/>
    <n v="43200"/>
    <n v="316800"/>
  </r>
  <r>
    <s v="Volvo 2015Euro6M"/>
    <x v="9"/>
    <n v="360000"/>
    <s v="ERA 243 TR"/>
    <n v="115000"/>
    <d v="2016-12-30T00:00:00"/>
    <x v="3"/>
    <n v="2"/>
    <n v="1"/>
    <n v="36000"/>
    <n v="7200"/>
    <n v="43200"/>
    <n v="316800"/>
  </r>
  <r>
    <s v="Volvo 2015Euro6M"/>
    <x v="9"/>
    <n v="360000"/>
    <s v="ERA 244 TR"/>
    <n v="132000"/>
    <d v="2016-12-30T00:00:00"/>
    <x v="3"/>
    <n v="2"/>
    <n v="1"/>
    <n v="36000"/>
    <n v="7200"/>
    <n v="43200"/>
    <n v="316800"/>
  </r>
  <r>
    <s v="Volvo 2015Euro6M"/>
    <x v="9"/>
    <n v="360000"/>
    <s v="ERA 245 TR"/>
    <n v="108000"/>
    <d v="2016-12-30T00:00:00"/>
    <x v="3"/>
    <n v="2"/>
    <n v="1"/>
    <n v="36000"/>
    <n v="7200"/>
    <n v="43200"/>
    <n v="316800"/>
  </r>
  <r>
    <s v="Volvo 2015Euro6M"/>
    <x v="9"/>
    <n v="360000"/>
    <s v="ERA 246 TR"/>
    <n v="140000"/>
    <d v="2016-12-30T00:00:00"/>
    <x v="3"/>
    <n v="2"/>
    <n v="1"/>
    <n v="36000"/>
    <n v="7200"/>
    <n v="43200"/>
    <n v="316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61432-DDF5-476F-9B3C-12E38BC9D495}" name="Tabela przestawna2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1" firstHeaderRow="0" firstDataRow="1" firstDataCol="1"/>
  <pivotFields count="13">
    <pivotField dataField="1" showAll="0"/>
    <pivotField showAll="0"/>
    <pivotField showAll="0"/>
    <pivotField showAll="0"/>
    <pivotField dataField="1" showAll="0"/>
    <pivotField numFmtId="14"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Marka_i_model" fld="0" subtotal="count" baseField="0" baseItem="0"/>
    <dataField name="Średnia z Przebieg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E6782-533C-4697-BF60-5BD8106234C1}" name="Tabela przestawna1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I15" firstHeaderRow="1" firstDataRow="2" firstDataCol="1"/>
  <pivotFields count="13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4" showAll="0"/>
    <pivotField axis="axisCol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Liczba z Marka_i_mod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BF3DE5-2B52-4B1D-A2D9-B5AD34C945A4}" autoFormatId="16" applyNumberFormats="0" applyBorderFormats="0" applyFontFormats="0" applyPatternFormats="0" applyAlignmentFormats="0" applyWidthHeightFormats="0">
  <queryTableRefresh nextId="15" unboundColumnsRight="7">
    <queryTableFields count="13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74F7D-6CB0-4080-8406-0AD120ABD690}" name="transport" displayName="transport" ref="A1:M135" tableType="queryTable" totalsRowShown="0">
  <autoFilter ref="A1:M135" xr:uid="{1A274F7D-6CB0-4080-8406-0AD120ABD690}"/>
  <sortState xmlns:xlrd2="http://schemas.microsoft.com/office/spreadsheetml/2017/richdata2" ref="A2:M135">
    <sortCondition ref="F1:F135"/>
  </sortState>
  <tableColumns count="13">
    <tableColumn id="1" xr3:uid="{989B04E3-71C2-4BEF-A7E1-021530B7CE53}" uniqueName="1" name="Marka_i_model" queryTableFieldId="1" dataDxfId="9"/>
    <tableColumn id="2" xr3:uid="{72CE952E-78B8-4CC7-B5FE-7B0B034358AA}" uniqueName="2" name="Rok_produkcji" queryTableFieldId="2"/>
    <tableColumn id="3" xr3:uid="{B7BED615-6611-4912-8DC4-3B3478453CA5}" uniqueName="3" name="Cena_zakupu" queryTableFieldId="3"/>
    <tableColumn id="4" xr3:uid="{7270480B-B98A-487F-B29A-61A3DD645A5D}" uniqueName="4" name="Nr_rejestracyjny" queryTableFieldId="4" dataDxfId="8"/>
    <tableColumn id="5" xr3:uid="{857E9810-DDAE-46E8-83FD-3E218D308931}" uniqueName="5" name="Przebieg" queryTableFieldId="5"/>
    <tableColumn id="6" xr3:uid="{CD30E41D-DED6-4D9B-8E79-705C42649E16}" uniqueName="6" name="Data_ostatniego_remontu" queryTableFieldId="6" dataDxfId="7"/>
    <tableColumn id="7" xr3:uid="{422933D8-2C6D-4CA8-A187-888CD979D75C}" uniqueName="7" name="Marka" queryTableFieldId="7" dataDxfId="6">
      <calculatedColumnFormula>_xlfn.TEXTBEFORE(A2," ",1)</calculatedColumnFormula>
    </tableColumn>
    <tableColumn id="8" xr3:uid="{3F88112A-E3E8-452A-8786-A8202CE1E249}" uniqueName="8" name="Lata od zakupu" queryTableFieldId="8" dataDxfId="5">
      <calculatedColumnFormula>2017-B2</calculatedColumnFormula>
    </tableColumn>
    <tableColumn id="9" xr3:uid="{549FD876-1E59-40B4-893F-86E004F58D57}" uniqueName="9" name="Przebieg2" queryTableFieldId="9" dataDxfId="4">
      <calculatedColumnFormula>ROUNDDOWN(E2/100000,0)</calculatedColumnFormula>
    </tableColumn>
    <tableColumn id="10" xr3:uid="{1BAD7E2D-6B50-42BA-8142-64D255AA23B0}" uniqueName="10" name="amortyzacja lata" queryTableFieldId="10" dataDxfId="3">
      <calculatedColumnFormula>(5%*C2*H2)</calculatedColumnFormula>
    </tableColumn>
    <tableColumn id="11" xr3:uid="{4C5D8BE3-618C-406C-A238-5C09EBD3C966}" uniqueName="11" name="amortyzacja przebiej" queryTableFieldId="11" dataDxfId="2">
      <calculatedColumnFormula>(2%*C2*I2)</calculatedColumnFormula>
    </tableColumn>
    <tableColumn id="12" xr3:uid="{CB66FEBA-00CB-4F10-BD5D-F7227FE995AC}" uniqueName="12" name="pelna amortyzacja" queryTableFieldId="12" dataDxfId="1">
      <calculatedColumnFormula>SUM(J2:K2)</calculatedColumnFormula>
    </tableColumn>
    <tableColumn id="13" xr3:uid="{DCDF2E1D-C403-43A4-9B38-9B07FABB6C15}" uniqueName="13" name="wartość" queryTableFieldId="13" dataDxfId="0">
      <calculatedColumnFormula>C2-L2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DE1F-7194-4D61-9A49-E02BDE32AB8C}">
  <dimension ref="A1:Y135"/>
  <sheetViews>
    <sheetView tabSelected="1" workbookViewId="0">
      <selection activeCell="S13" sqref="S13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  <col min="10" max="10" width="13.7109375" customWidth="1"/>
    <col min="21" max="21" width="9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180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</row>
    <row r="2" spans="1:25" x14ac:dyDescent="0.25">
      <c r="A2" s="9" t="s">
        <v>35</v>
      </c>
      <c r="B2" s="13">
        <v>2009</v>
      </c>
      <c r="C2" s="13">
        <v>85000</v>
      </c>
      <c r="D2" s="9" t="s">
        <v>36</v>
      </c>
      <c r="E2">
        <v>946000</v>
      </c>
      <c r="F2" s="2">
        <v>42014</v>
      </c>
      <c r="G2" t="str">
        <f>_xlfn.TEXTBEFORE(A2," ",1)</f>
        <v>Mercedes</v>
      </c>
      <c r="H2">
        <f>2017-B2</f>
        <v>8</v>
      </c>
      <c r="I2" s="1">
        <f>ROUNDDOWN(E2/100000,0)</f>
        <v>9</v>
      </c>
      <c r="J2" s="1">
        <f>(5%*C2*H2)</f>
        <v>34000</v>
      </c>
      <c r="K2" s="1">
        <f>(2%*C2*I2)</f>
        <v>15300</v>
      </c>
      <c r="L2" s="1">
        <f>SUM(J2:K2)</f>
        <v>49300</v>
      </c>
      <c r="M2" s="1">
        <f>C2-L2</f>
        <v>35700</v>
      </c>
    </row>
    <row r="3" spans="1:25" x14ac:dyDescent="0.25">
      <c r="A3" s="9" t="s">
        <v>6</v>
      </c>
      <c r="B3" s="13">
        <v>2006</v>
      </c>
      <c r="C3" s="13">
        <v>85900</v>
      </c>
      <c r="D3" s="9" t="s">
        <v>9</v>
      </c>
      <c r="E3">
        <v>998704</v>
      </c>
      <c r="F3" s="2">
        <v>42028</v>
      </c>
      <c r="G3" t="str">
        <f>_xlfn.TEXTBEFORE(A3," ",1)</f>
        <v>Iveco</v>
      </c>
      <c r="H3">
        <f>2017-B3</f>
        <v>11</v>
      </c>
      <c r="I3" s="1">
        <f>ROUNDDOWN(E3/100000,0)</f>
        <v>9</v>
      </c>
      <c r="J3" s="1">
        <f>(5%*C3*H3)</f>
        <v>47245</v>
      </c>
      <c r="K3" s="1">
        <f>(2%*C3*I3)</f>
        <v>15462</v>
      </c>
      <c r="L3" s="1">
        <f>SUM(J3:K3)</f>
        <v>62707</v>
      </c>
      <c r="M3" s="1">
        <f>C3-L3</f>
        <v>23193</v>
      </c>
      <c r="T3" t="s">
        <v>198</v>
      </c>
    </row>
    <row r="4" spans="1:25" x14ac:dyDescent="0.25">
      <c r="A4" s="9" t="s">
        <v>6</v>
      </c>
      <c r="B4" s="13">
        <v>2006</v>
      </c>
      <c r="C4" s="13">
        <v>85900</v>
      </c>
      <c r="D4" s="9" t="s">
        <v>10</v>
      </c>
      <c r="E4">
        <v>936780</v>
      </c>
      <c r="F4" s="2">
        <v>42028</v>
      </c>
      <c r="G4" t="str">
        <f>_xlfn.TEXTBEFORE(A4," ",1)</f>
        <v>Iveco</v>
      </c>
      <c r="H4">
        <f>2017-B4</f>
        <v>11</v>
      </c>
      <c r="I4" s="1">
        <f>ROUNDDOWN(E4/100000,0)</f>
        <v>9</v>
      </c>
      <c r="J4" s="1">
        <f>(5%*C4*H4)</f>
        <v>47245</v>
      </c>
      <c r="K4" s="1">
        <f>(2%*C4*I4)</f>
        <v>15462</v>
      </c>
      <c r="L4" s="1">
        <f>SUM(J4:K4)</f>
        <v>62707</v>
      </c>
      <c r="M4" s="1">
        <f>C4-L4</f>
        <v>23193</v>
      </c>
      <c r="U4" t="s">
        <v>200</v>
      </c>
      <c r="V4" t="s">
        <v>201</v>
      </c>
      <c r="W4" t="s">
        <v>202</v>
      </c>
    </row>
    <row r="5" spans="1:25" x14ac:dyDescent="0.25">
      <c r="A5" s="9" t="s">
        <v>81</v>
      </c>
      <c r="B5" s="13">
        <v>2010</v>
      </c>
      <c r="C5" s="13">
        <v>160000</v>
      </c>
      <c r="D5" s="9" t="s">
        <v>82</v>
      </c>
      <c r="E5">
        <v>263000</v>
      </c>
      <c r="F5" s="2">
        <v>42028</v>
      </c>
      <c r="G5" t="str">
        <f>_xlfn.TEXTBEFORE(A5," ",1)</f>
        <v>Iveco</v>
      </c>
      <c r="H5">
        <f>2017-B5</f>
        <v>7</v>
      </c>
      <c r="I5" s="1">
        <f>ROUNDDOWN(E5/100000,0)</f>
        <v>2</v>
      </c>
      <c r="J5" s="1">
        <f>(5%*C5*H5)</f>
        <v>56000</v>
      </c>
      <c r="K5" s="1">
        <f>(2%*C5*I5)</f>
        <v>6400</v>
      </c>
      <c r="L5" s="1">
        <f>SUM(J5:K5)</f>
        <v>62400</v>
      </c>
      <c r="M5" s="1">
        <f>C5-L5</f>
        <v>97600</v>
      </c>
      <c r="T5" t="s">
        <v>199</v>
      </c>
      <c r="U5">
        <v>43610</v>
      </c>
      <c r="V5">
        <v>40050</v>
      </c>
      <c r="W5">
        <v>5340</v>
      </c>
    </row>
    <row r="6" spans="1:25" x14ac:dyDescent="0.25">
      <c r="A6" s="1" t="s">
        <v>6</v>
      </c>
      <c r="B6">
        <v>2006</v>
      </c>
      <c r="C6">
        <v>85900</v>
      </c>
      <c r="D6" s="1" t="s">
        <v>8</v>
      </c>
      <c r="E6">
        <v>1068570</v>
      </c>
      <c r="F6" s="2">
        <v>42029</v>
      </c>
      <c r="G6" t="str">
        <f>_xlfn.TEXTBEFORE(A6," ",1)</f>
        <v>Iveco</v>
      </c>
      <c r="H6">
        <f>2017-B6</f>
        <v>11</v>
      </c>
      <c r="I6" s="1">
        <f>ROUNDDOWN(E6/100000,0)</f>
        <v>10</v>
      </c>
      <c r="J6" s="1">
        <f>(5%*C6*H6)</f>
        <v>47245</v>
      </c>
      <c r="K6" s="1">
        <f>(2%*C6*I6)</f>
        <v>17180</v>
      </c>
      <c r="L6" s="1">
        <f>SUM(J6:K6)</f>
        <v>64425</v>
      </c>
      <c r="M6" s="1">
        <f>C6-L6</f>
        <v>21475</v>
      </c>
      <c r="T6" t="s">
        <v>203</v>
      </c>
      <c r="U6">
        <f>MIN(M2:M135)</f>
        <v>17390</v>
      </c>
      <c r="V6" t="s">
        <v>204</v>
      </c>
      <c r="W6" t="s">
        <v>50</v>
      </c>
      <c r="X6">
        <v>2010</v>
      </c>
      <c r="Y6" t="s">
        <v>64</v>
      </c>
    </row>
    <row r="7" spans="1:25" x14ac:dyDescent="0.25">
      <c r="A7" s="1" t="s">
        <v>35</v>
      </c>
      <c r="B7">
        <v>2010</v>
      </c>
      <c r="C7">
        <v>84000</v>
      </c>
      <c r="D7" s="1" t="s">
        <v>69</v>
      </c>
      <c r="E7">
        <v>950000</v>
      </c>
      <c r="F7" s="2">
        <v>42029</v>
      </c>
      <c r="G7" t="str">
        <f>_xlfn.TEXTBEFORE(A7," ",1)</f>
        <v>Mercedes</v>
      </c>
      <c r="H7">
        <f>2017-B7</f>
        <v>7</v>
      </c>
      <c r="I7" s="1">
        <f>ROUNDDOWN(E7/100000,0)</f>
        <v>9</v>
      </c>
      <c r="J7" s="1">
        <f>(5%*C7*H7)</f>
        <v>29400</v>
      </c>
      <c r="K7" s="1">
        <f>(2%*C7*I7)</f>
        <v>15120</v>
      </c>
      <c r="L7" s="1">
        <f>SUM(J7:K7)</f>
        <v>44520</v>
      </c>
      <c r="M7" s="1">
        <f>C7-L7</f>
        <v>39480</v>
      </c>
    </row>
    <row r="8" spans="1:25" x14ac:dyDescent="0.25">
      <c r="A8" s="1" t="s">
        <v>6</v>
      </c>
      <c r="B8">
        <v>2006</v>
      </c>
      <c r="C8">
        <v>85900</v>
      </c>
      <c r="D8" s="1" t="s">
        <v>11</v>
      </c>
      <c r="E8">
        <v>870233</v>
      </c>
      <c r="F8" s="2">
        <v>42034</v>
      </c>
      <c r="G8" t="str">
        <f>_xlfn.TEXTBEFORE(A8," ",1)</f>
        <v>Iveco</v>
      </c>
      <c r="H8">
        <f>2017-B8</f>
        <v>11</v>
      </c>
      <c r="I8" s="1">
        <f>ROUNDDOWN(E8/100000,0)</f>
        <v>8</v>
      </c>
      <c r="J8" s="1">
        <f>(5%*C8*H8)</f>
        <v>47245</v>
      </c>
      <c r="K8" s="1">
        <f>(2%*C8*I8)</f>
        <v>13744</v>
      </c>
      <c r="L8" s="1">
        <f>SUM(J8:K8)</f>
        <v>60989</v>
      </c>
      <c r="M8" s="1">
        <f>C8-L8</f>
        <v>24911</v>
      </c>
    </row>
    <row r="9" spans="1:25" x14ac:dyDescent="0.25">
      <c r="A9" s="1" t="s">
        <v>6</v>
      </c>
      <c r="B9">
        <v>2006</v>
      </c>
      <c r="C9">
        <v>85900</v>
      </c>
      <c r="D9" s="1" t="s">
        <v>7</v>
      </c>
      <c r="E9">
        <v>1200655</v>
      </c>
      <c r="F9" s="2">
        <v>42035</v>
      </c>
      <c r="G9" t="str">
        <f>_xlfn.TEXTBEFORE(A9," ",1)</f>
        <v>Iveco</v>
      </c>
      <c r="H9">
        <f>2017-B9</f>
        <v>11</v>
      </c>
      <c r="I9" s="1">
        <f>ROUNDDOWN(E9/100000,0)</f>
        <v>12</v>
      </c>
      <c r="J9" s="1">
        <f>(5%*C9*H9)</f>
        <v>47245</v>
      </c>
      <c r="K9" s="1">
        <f>(2%*C9*I9)</f>
        <v>20616</v>
      </c>
      <c r="L9" s="1">
        <f>SUM(J9:K9)</f>
        <v>67861</v>
      </c>
      <c r="M9" s="1">
        <f>C9-L9</f>
        <v>18039</v>
      </c>
    </row>
    <row r="10" spans="1:25" x14ac:dyDescent="0.25">
      <c r="A10" s="1" t="s">
        <v>119</v>
      </c>
      <c r="B10">
        <v>2012</v>
      </c>
      <c r="C10">
        <v>145000</v>
      </c>
      <c r="D10" s="1" t="s">
        <v>120</v>
      </c>
      <c r="E10">
        <v>386732</v>
      </c>
      <c r="F10" s="2">
        <v>42059</v>
      </c>
      <c r="G10" t="str">
        <f>_xlfn.TEXTBEFORE(A10," ",1)</f>
        <v>Iveco</v>
      </c>
      <c r="H10">
        <f>2017-B10</f>
        <v>5</v>
      </c>
      <c r="I10" s="1">
        <f>ROUNDDOWN(E10/100000,0)</f>
        <v>3</v>
      </c>
      <c r="J10" s="1">
        <f>(5%*C10*H10)</f>
        <v>36250</v>
      </c>
      <c r="K10" s="1">
        <f>(2%*C10*I10)</f>
        <v>8700</v>
      </c>
      <c r="L10" s="1">
        <f>SUM(J10:K10)</f>
        <v>44950</v>
      </c>
      <c r="M10" s="1">
        <f>C10-L10</f>
        <v>100050</v>
      </c>
    </row>
    <row r="11" spans="1:25" x14ac:dyDescent="0.25">
      <c r="A11" s="1" t="s">
        <v>119</v>
      </c>
      <c r="B11">
        <v>2012</v>
      </c>
      <c r="C11">
        <v>145000</v>
      </c>
      <c r="D11" s="1" t="s">
        <v>121</v>
      </c>
      <c r="E11">
        <v>312680</v>
      </c>
      <c r="F11" s="2">
        <v>42059</v>
      </c>
      <c r="G11" t="str">
        <f>_xlfn.TEXTBEFORE(A11," ",1)</f>
        <v>Iveco</v>
      </c>
      <c r="H11">
        <f>2017-B11</f>
        <v>5</v>
      </c>
      <c r="I11" s="1">
        <f>ROUNDDOWN(E11/100000,0)</f>
        <v>3</v>
      </c>
      <c r="J11" s="1">
        <f>(5%*C11*H11)</f>
        <v>36250</v>
      </c>
      <c r="K11" s="1">
        <f>(2%*C11*I11)</f>
        <v>8700</v>
      </c>
      <c r="L11" s="1">
        <f>SUM(J11:K11)</f>
        <v>44950</v>
      </c>
      <c r="M11" s="1">
        <f>C11-L11</f>
        <v>100050</v>
      </c>
    </row>
    <row r="12" spans="1:25" x14ac:dyDescent="0.25">
      <c r="A12" s="1" t="s">
        <v>50</v>
      </c>
      <c r="B12">
        <v>2010</v>
      </c>
      <c r="C12">
        <v>40830</v>
      </c>
      <c r="D12" s="1" t="s">
        <v>65</v>
      </c>
      <c r="E12">
        <v>326000</v>
      </c>
      <c r="F12" s="2">
        <v>42062</v>
      </c>
      <c r="G12" t="str">
        <f>_xlfn.TEXTBEFORE(A12," ",1)</f>
        <v>DAF</v>
      </c>
      <c r="H12">
        <f>2017-B12</f>
        <v>7</v>
      </c>
      <c r="I12" s="1">
        <f>ROUNDDOWN(E12/100000,0)</f>
        <v>3</v>
      </c>
      <c r="J12" s="1">
        <f>(5%*C12*H12)</f>
        <v>14290.5</v>
      </c>
      <c r="K12" s="1">
        <f>(2%*C12*I12)</f>
        <v>2449.8000000000002</v>
      </c>
      <c r="L12" s="1">
        <f>SUM(J12:K12)</f>
        <v>16740.3</v>
      </c>
      <c r="M12" s="1">
        <f>C12-L12</f>
        <v>24089.7</v>
      </c>
    </row>
    <row r="13" spans="1:25" x14ac:dyDescent="0.25">
      <c r="A13" s="1" t="s">
        <v>50</v>
      </c>
      <c r="B13">
        <v>2012</v>
      </c>
      <c r="C13">
        <v>39830</v>
      </c>
      <c r="D13" s="1" t="s">
        <v>111</v>
      </c>
      <c r="E13">
        <v>330000</v>
      </c>
      <c r="F13" s="2">
        <v>42062</v>
      </c>
      <c r="G13" t="str">
        <f>_xlfn.TEXTBEFORE(A13," ",1)</f>
        <v>DAF</v>
      </c>
      <c r="H13">
        <f>2017-B13</f>
        <v>5</v>
      </c>
      <c r="I13" s="1">
        <f>ROUNDDOWN(E13/100000,0)</f>
        <v>3</v>
      </c>
      <c r="J13" s="1">
        <f>(5%*C13*H13)</f>
        <v>9957.5</v>
      </c>
      <c r="K13" s="1">
        <f>(2%*C13*I13)</f>
        <v>2389.8000000000002</v>
      </c>
      <c r="L13" s="1">
        <f>SUM(J13:K13)</f>
        <v>12347.3</v>
      </c>
      <c r="M13" s="1">
        <f>C13-L13</f>
        <v>27482.7</v>
      </c>
    </row>
    <row r="14" spans="1:25" x14ac:dyDescent="0.25">
      <c r="A14" s="1" t="s">
        <v>79</v>
      </c>
      <c r="B14">
        <v>2010</v>
      </c>
      <c r="C14">
        <v>135000</v>
      </c>
      <c r="D14" s="1" t="s">
        <v>80</v>
      </c>
      <c r="E14">
        <v>251000</v>
      </c>
      <c r="F14" s="2">
        <v>42067</v>
      </c>
      <c r="G14" t="str">
        <f>_xlfn.TEXTBEFORE(A14," ",1)</f>
        <v>DAF</v>
      </c>
      <c r="H14">
        <f>2017-B14</f>
        <v>7</v>
      </c>
      <c r="I14" s="1">
        <f>ROUNDDOWN(E14/100000,0)</f>
        <v>2</v>
      </c>
      <c r="J14" s="1">
        <f>(5%*C14*H14)</f>
        <v>47250</v>
      </c>
      <c r="K14" s="1">
        <f>(2%*C14*I14)</f>
        <v>5400</v>
      </c>
      <c r="L14" s="1">
        <f>SUM(J14:K14)</f>
        <v>52650</v>
      </c>
      <c r="M14" s="1">
        <f>C14-L14</f>
        <v>82350</v>
      </c>
    </row>
    <row r="15" spans="1:25" x14ac:dyDescent="0.25">
      <c r="A15" s="1" t="s">
        <v>79</v>
      </c>
      <c r="B15">
        <v>2013</v>
      </c>
      <c r="C15">
        <v>136000</v>
      </c>
      <c r="D15" s="1" t="s">
        <v>147</v>
      </c>
      <c r="E15">
        <v>247000</v>
      </c>
      <c r="F15" s="2">
        <v>42067</v>
      </c>
      <c r="G15" t="str">
        <f>_xlfn.TEXTBEFORE(A15," ",1)</f>
        <v>DAF</v>
      </c>
      <c r="H15">
        <f>2017-B15</f>
        <v>4</v>
      </c>
      <c r="I15" s="1">
        <f>ROUNDDOWN(E15/100000,0)</f>
        <v>2</v>
      </c>
      <c r="J15" s="1">
        <f>(5%*C15*H15)</f>
        <v>27200</v>
      </c>
      <c r="K15" s="1">
        <f>(2%*C15*I15)</f>
        <v>5440</v>
      </c>
      <c r="L15" s="1">
        <f>SUM(J15:K15)</f>
        <v>32640</v>
      </c>
      <c r="M15" s="1">
        <f>C15-L15</f>
        <v>103360</v>
      </c>
    </row>
    <row r="16" spans="1:25" x14ac:dyDescent="0.25">
      <c r="A16" s="1" t="s">
        <v>45</v>
      </c>
      <c r="B16">
        <v>2009</v>
      </c>
      <c r="C16">
        <v>114400</v>
      </c>
      <c r="D16" s="1" t="s">
        <v>46</v>
      </c>
      <c r="E16">
        <v>226000</v>
      </c>
      <c r="F16" s="2">
        <v>42073</v>
      </c>
      <c r="G16" t="str">
        <f>_xlfn.TEXTBEFORE(A16," ",1)</f>
        <v>MAN</v>
      </c>
      <c r="H16">
        <f>2017-B16</f>
        <v>8</v>
      </c>
      <c r="I16" s="1">
        <f>ROUNDDOWN(E16/100000,0)</f>
        <v>2</v>
      </c>
      <c r="J16" s="1">
        <f>(5%*C16*H16)</f>
        <v>45760</v>
      </c>
      <c r="K16" s="1">
        <f>(2%*C16*I16)</f>
        <v>4576</v>
      </c>
      <c r="L16" s="1">
        <f>SUM(J16:K16)</f>
        <v>50336</v>
      </c>
      <c r="M16" s="1">
        <f>C16-L16</f>
        <v>64064</v>
      </c>
    </row>
    <row r="17" spans="1:13" x14ac:dyDescent="0.25">
      <c r="A17" s="1" t="s">
        <v>45</v>
      </c>
      <c r="B17">
        <v>2010</v>
      </c>
      <c r="C17">
        <v>113400</v>
      </c>
      <c r="D17" s="1" t="s">
        <v>78</v>
      </c>
      <c r="E17">
        <v>230000</v>
      </c>
      <c r="F17" s="2">
        <v>42073</v>
      </c>
      <c r="G17" t="str">
        <f>_xlfn.TEXTBEFORE(A17," ",1)</f>
        <v>MAN</v>
      </c>
      <c r="H17">
        <f>2017-B17</f>
        <v>7</v>
      </c>
      <c r="I17" s="1">
        <f>ROUNDDOWN(E17/100000,0)</f>
        <v>2</v>
      </c>
      <c r="J17" s="1">
        <f>(5%*C17*H17)</f>
        <v>39690</v>
      </c>
      <c r="K17" s="1">
        <f>(2%*C17*I17)</f>
        <v>4536</v>
      </c>
      <c r="L17" s="1">
        <f>SUM(J17:K17)</f>
        <v>44226</v>
      </c>
      <c r="M17" s="1">
        <f>C17-L17</f>
        <v>69174</v>
      </c>
    </row>
    <row r="18" spans="1:13" x14ac:dyDescent="0.25">
      <c r="A18" s="1" t="s">
        <v>22</v>
      </c>
      <c r="B18">
        <v>2008</v>
      </c>
      <c r="C18">
        <v>89000</v>
      </c>
      <c r="D18" s="1" t="s">
        <v>23</v>
      </c>
      <c r="E18">
        <v>305000</v>
      </c>
      <c r="F18" s="2">
        <v>42075</v>
      </c>
      <c r="G18" t="str">
        <f>_xlfn.TEXTBEFORE(A18," ",1)</f>
        <v>Volvo</v>
      </c>
      <c r="H18">
        <f>2017-B18</f>
        <v>9</v>
      </c>
      <c r="I18" s="1">
        <f>ROUNDDOWN(E18/100000,0)</f>
        <v>3</v>
      </c>
      <c r="J18" s="8">
        <f>(5%*C18*H18)</f>
        <v>40050</v>
      </c>
      <c r="K18" s="8">
        <f>(2%*C18*I18)</f>
        <v>5340</v>
      </c>
      <c r="L18" s="9">
        <f>SUM(J18:K18)</f>
        <v>45390</v>
      </c>
      <c r="M18" s="8">
        <f>C18-L18</f>
        <v>43610</v>
      </c>
    </row>
    <row r="19" spans="1:13" x14ac:dyDescent="0.25">
      <c r="A19" s="1" t="s">
        <v>22</v>
      </c>
      <c r="B19">
        <v>2009</v>
      </c>
      <c r="C19">
        <v>90000</v>
      </c>
      <c r="D19" s="1" t="s">
        <v>43</v>
      </c>
      <c r="E19">
        <v>301000</v>
      </c>
      <c r="F19" s="2">
        <v>42075</v>
      </c>
      <c r="G19" t="str">
        <f>_xlfn.TEXTBEFORE(A19," ",1)</f>
        <v>Volvo</v>
      </c>
      <c r="H19">
        <f>2017-B19</f>
        <v>8</v>
      </c>
      <c r="I19" s="1">
        <f>ROUNDDOWN(E19/100000,0)</f>
        <v>3</v>
      </c>
      <c r="J19" s="1">
        <f>(5%*C19*H19)</f>
        <v>36000</v>
      </c>
      <c r="K19" s="1">
        <f>(2%*C19*I19)</f>
        <v>5400</v>
      </c>
      <c r="L19" s="1">
        <f>SUM(J19:K19)</f>
        <v>41400</v>
      </c>
      <c r="M19" s="1">
        <f>C19-L19</f>
        <v>48600</v>
      </c>
    </row>
    <row r="20" spans="1:13" x14ac:dyDescent="0.25">
      <c r="A20" s="1" t="s">
        <v>22</v>
      </c>
      <c r="B20">
        <v>2012</v>
      </c>
      <c r="C20">
        <v>110000</v>
      </c>
      <c r="D20" s="1" t="s">
        <v>116</v>
      </c>
      <c r="E20">
        <v>201000</v>
      </c>
      <c r="F20" s="2">
        <v>42075</v>
      </c>
      <c r="G20" t="str">
        <f>_xlfn.TEXTBEFORE(A20," ",1)</f>
        <v>Volvo</v>
      </c>
      <c r="H20">
        <f>2017-B20</f>
        <v>5</v>
      </c>
      <c r="I20" s="1">
        <f>ROUNDDOWN(E20/100000,0)</f>
        <v>2</v>
      </c>
      <c r="J20" s="1">
        <f>(5%*C20*H20)</f>
        <v>27500</v>
      </c>
      <c r="K20" s="1">
        <f>(2%*C20*I20)</f>
        <v>4400</v>
      </c>
      <c r="L20" s="1">
        <f>SUM(J20:K20)</f>
        <v>31900</v>
      </c>
      <c r="M20" s="1">
        <f>C20-L20</f>
        <v>78100</v>
      </c>
    </row>
    <row r="21" spans="1:13" x14ac:dyDescent="0.25">
      <c r="A21" s="1" t="s">
        <v>35</v>
      </c>
      <c r="B21">
        <v>2014</v>
      </c>
      <c r="C21">
        <v>219000</v>
      </c>
      <c r="D21" s="1" t="s">
        <v>165</v>
      </c>
      <c r="E21">
        <v>126290</v>
      </c>
      <c r="F21" s="2">
        <v>42083</v>
      </c>
      <c r="G21" t="str">
        <f>_xlfn.TEXTBEFORE(A21," ",1)</f>
        <v>Mercedes</v>
      </c>
      <c r="H21">
        <f>2017-B21</f>
        <v>3</v>
      </c>
      <c r="I21" s="1">
        <f>ROUNDDOWN(E21/100000,0)</f>
        <v>1</v>
      </c>
      <c r="J21" s="1">
        <f>(5%*C21*H21)</f>
        <v>32850</v>
      </c>
      <c r="K21" s="1">
        <f>(2%*C21*I21)</f>
        <v>4380</v>
      </c>
      <c r="L21" s="1">
        <f>SUM(J21:K21)</f>
        <v>37230</v>
      </c>
      <c r="M21" s="1">
        <f>C21-L21</f>
        <v>181770</v>
      </c>
    </row>
    <row r="22" spans="1:13" x14ac:dyDescent="0.25">
      <c r="A22" s="1" t="s">
        <v>35</v>
      </c>
      <c r="B22">
        <v>2015</v>
      </c>
      <c r="C22">
        <v>218000</v>
      </c>
      <c r="D22" s="1" t="s">
        <v>170</v>
      </c>
      <c r="E22">
        <v>130290</v>
      </c>
      <c r="F22" s="2">
        <v>42083</v>
      </c>
      <c r="G22" t="str">
        <f>_xlfn.TEXTBEFORE(A22," ",1)</f>
        <v>Mercedes</v>
      </c>
      <c r="H22">
        <f>2017-B22</f>
        <v>2</v>
      </c>
      <c r="I22" s="1">
        <f>ROUNDDOWN(E22/100000,0)</f>
        <v>1</v>
      </c>
      <c r="J22" s="1">
        <f>(5%*C22*H22)</f>
        <v>21800</v>
      </c>
      <c r="K22" s="1">
        <f>(2%*C22*I22)</f>
        <v>4360</v>
      </c>
      <c r="L22" s="1">
        <f>SUM(J22:K22)</f>
        <v>26160</v>
      </c>
      <c r="M22" s="1">
        <f>C22-L22</f>
        <v>191840</v>
      </c>
    </row>
    <row r="23" spans="1:13" x14ac:dyDescent="0.25">
      <c r="A23" s="1" t="s">
        <v>50</v>
      </c>
      <c r="B23">
        <v>2012</v>
      </c>
      <c r="C23">
        <v>48800</v>
      </c>
      <c r="D23" s="1" t="s">
        <v>112</v>
      </c>
      <c r="E23">
        <v>268650</v>
      </c>
      <c r="F23" s="2">
        <v>42117</v>
      </c>
      <c r="G23" t="str">
        <f>_xlfn.TEXTBEFORE(A23," ",1)</f>
        <v>DAF</v>
      </c>
      <c r="H23">
        <f>2017-B23</f>
        <v>5</v>
      </c>
      <c r="I23" s="1">
        <f>ROUNDDOWN(E23/100000,0)</f>
        <v>2</v>
      </c>
      <c r="J23" s="1">
        <f>(5%*C23*H23)</f>
        <v>12200</v>
      </c>
      <c r="K23" s="1">
        <f>(2%*C23*I23)</f>
        <v>1952</v>
      </c>
      <c r="L23" s="1">
        <f>SUM(J23:K23)</f>
        <v>14152</v>
      </c>
      <c r="M23" s="1">
        <f>C23-L23</f>
        <v>34648</v>
      </c>
    </row>
    <row r="24" spans="1:13" x14ac:dyDescent="0.25">
      <c r="A24" s="1" t="s">
        <v>50</v>
      </c>
      <c r="B24">
        <v>2013</v>
      </c>
      <c r="C24">
        <v>47800</v>
      </c>
      <c r="D24" s="1" t="s">
        <v>143</v>
      </c>
      <c r="E24">
        <v>272650</v>
      </c>
      <c r="F24" s="2">
        <v>42117</v>
      </c>
      <c r="G24" t="str">
        <f>_xlfn.TEXTBEFORE(A24," ",1)</f>
        <v>DAF</v>
      </c>
      <c r="H24">
        <f>2017-B24</f>
        <v>4</v>
      </c>
      <c r="I24" s="1">
        <f>ROUNDDOWN(E24/100000,0)</f>
        <v>2</v>
      </c>
      <c r="J24" s="1">
        <f>(5%*C24*H24)</f>
        <v>9560</v>
      </c>
      <c r="K24" s="1">
        <f>(2%*C24*I24)</f>
        <v>1912</v>
      </c>
      <c r="L24" s="1">
        <f>SUM(J24:K24)</f>
        <v>11472</v>
      </c>
      <c r="M24" s="1">
        <f>C24-L24</f>
        <v>36328</v>
      </c>
    </row>
    <row r="25" spans="1:13" x14ac:dyDescent="0.25">
      <c r="A25" s="1" t="s">
        <v>25</v>
      </c>
      <c r="B25">
        <v>2009</v>
      </c>
      <c r="C25">
        <v>68000</v>
      </c>
      <c r="D25" s="1" t="s">
        <v>26</v>
      </c>
      <c r="E25">
        <v>992600</v>
      </c>
      <c r="F25" s="2">
        <v>42157</v>
      </c>
      <c r="G25" t="str">
        <f>_xlfn.TEXTBEFORE(A25," ",1)</f>
        <v>Iveco</v>
      </c>
      <c r="H25">
        <f>2017-B25</f>
        <v>8</v>
      </c>
      <c r="I25" s="1">
        <f>ROUNDDOWN(E25/100000,0)</f>
        <v>9</v>
      </c>
      <c r="J25" s="1">
        <f>(5%*C25*H25)</f>
        <v>27200</v>
      </c>
      <c r="K25" s="1">
        <f>(2%*C25*I25)</f>
        <v>12240</v>
      </c>
      <c r="L25" s="1">
        <f>SUM(J25:K25)</f>
        <v>39440</v>
      </c>
      <c r="M25" s="1">
        <f>C25-L25</f>
        <v>28560</v>
      </c>
    </row>
    <row r="26" spans="1:13" x14ac:dyDescent="0.25">
      <c r="A26" s="1" t="s">
        <v>25</v>
      </c>
      <c r="B26">
        <v>2010</v>
      </c>
      <c r="C26">
        <v>67000</v>
      </c>
      <c r="D26" s="1" t="s">
        <v>70</v>
      </c>
      <c r="E26">
        <v>103260</v>
      </c>
      <c r="F26" s="2">
        <v>42157</v>
      </c>
      <c r="G26" t="str">
        <f>_xlfn.TEXTBEFORE(A26," ",1)</f>
        <v>Iveco</v>
      </c>
      <c r="H26">
        <f>2017-B26</f>
        <v>7</v>
      </c>
      <c r="I26" s="1">
        <f>ROUNDDOWN(E26/100000,0)</f>
        <v>1</v>
      </c>
      <c r="J26" s="1">
        <f>(5%*C26*H26)</f>
        <v>23450</v>
      </c>
      <c r="K26" s="1">
        <f>(2%*C26*I26)</f>
        <v>1340</v>
      </c>
      <c r="L26" s="1">
        <f>SUM(J26:K26)</f>
        <v>24790</v>
      </c>
      <c r="M26" s="1">
        <f>C26-L26</f>
        <v>42210</v>
      </c>
    </row>
    <row r="27" spans="1:13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 t="str">
        <f>_xlfn.TEXTBEFORE(A27," ",1)</f>
        <v>Mercedes</v>
      </c>
      <c r="H27">
        <f>2017-B27</f>
        <v>8</v>
      </c>
      <c r="I27" s="1">
        <f>ROUNDDOWN(E27/100000,0)</f>
        <v>3</v>
      </c>
      <c r="J27" s="1">
        <f>(5%*C27*H27)</f>
        <v>36400</v>
      </c>
      <c r="K27" s="1">
        <f>(2%*C27*I27)</f>
        <v>5460</v>
      </c>
      <c r="L27" s="1">
        <f>SUM(J27:K27)</f>
        <v>41860</v>
      </c>
      <c r="M27" s="1">
        <f>C27-L27</f>
        <v>49140</v>
      </c>
    </row>
    <row r="28" spans="1:13" x14ac:dyDescent="0.25">
      <c r="A28" s="1" t="s">
        <v>71</v>
      </c>
      <c r="B28">
        <v>2010</v>
      </c>
      <c r="C28">
        <v>75300</v>
      </c>
      <c r="D28" s="1" t="s">
        <v>72</v>
      </c>
      <c r="E28">
        <v>302000</v>
      </c>
      <c r="F28" s="2">
        <v>42174</v>
      </c>
      <c r="G28" t="str">
        <f>_xlfn.TEXTBEFORE(A28," ",1)</f>
        <v>Renault</v>
      </c>
      <c r="H28">
        <f>2017-B28</f>
        <v>7</v>
      </c>
      <c r="I28" s="1">
        <f>ROUNDDOWN(E28/100000,0)</f>
        <v>3</v>
      </c>
      <c r="J28" s="1">
        <f>(5%*C28*H28)</f>
        <v>26355</v>
      </c>
      <c r="K28" s="1">
        <f>(2%*C28*I28)</f>
        <v>4518</v>
      </c>
      <c r="L28" s="1">
        <f>SUM(J28:K28)</f>
        <v>30873</v>
      </c>
      <c r="M28" s="1">
        <f>C28-L28</f>
        <v>44427</v>
      </c>
    </row>
    <row r="29" spans="1:13" x14ac:dyDescent="0.25">
      <c r="A29" s="1" t="s">
        <v>35</v>
      </c>
      <c r="B29">
        <v>2010</v>
      </c>
      <c r="C29">
        <v>92000</v>
      </c>
      <c r="D29" s="1" t="s">
        <v>74</v>
      </c>
      <c r="E29">
        <v>356000</v>
      </c>
      <c r="F29" s="2">
        <v>42174</v>
      </c>
      <c r="G29" t="str">
        <f>_xlfn.TEXTBEFORE(A29," ",1)</f>
        <v>Mercedes</v>
      </c>
      <c r="H29">
        <f>2017-B29</f>
        <v>7</v>
      </c>
      <c r="I29" s="1">
        <f>ROUNDDOWN(E29/100000,0)</f>
        <v>3</v>
      </c>
      <c r="J29" s="1">
        <f>(5%*C29*H29)</f>
        <v>32200</v>
      </c>
      <c r="K29" s="1">
        <f>(2%*C29*I29)</f>
        <v>5520</v>
      </c>
      <c r="L29" s="1">
        <f>SUM(J29:K29)</f>
        <v>37720</v>
      </c>
      <c r="M29" s="1">
        <f>C29-L29</f>
        <v>54280</v>
      </c>
    </row>
    <row r="30" spans="1:13" x14ac:dyDescent="0.25">
      <c r="A30" s="1" t="s">
        <v>71</v>
      </c>
      <c r="B30">
        <v>2011</v>
      </c>
      <c r="C30">
        <v>74300</v>
      </c>
      <c r="D30" s="1" t="s">
        <v>95</v>
      </c>
      <c r="E30">
        <v>306000</v>
      </c>
      <c r="F30" s="2">
        <v>42174</v>
      </c>
      <c r="G30" t="str">
        <f>_xlfn.TEXTBEFORE(A30," ",1)</f>
        <v>Renault</v>
      </c>
      <c r="H30">
        <f>2017-B30</f>
        <v>6</v>
      </c>
      <c r="I30" s="1">
        <f>ROUNDDOWN(E30/100000,0)</f>
        <v>3</v>
      </c>
      <c r="J30" s="1">
        <f>(5%*C30*H30)</f>
        <v>22290</v>
      </c>
      <c r="K30" s="1">
        <f>(2%*C30*I30)</f>
        <v>4458</v>
      </c>
      <c r="L30" s="1">
        <f>SUM(J30:K30)</f>
        <v>26748</v>
      </c>
      <c r="M30" s="1">
        <f>C30-L30</f>
        <v>47552</v>
      </c>
    </row>
    <row r="31" spans="1:13" x14ac:dyDescent="0.25">
      <c r="A31" s="1" t="s">
        <v>136</v>
      </c>
      <c r="B31">
        <v>2012</v>
      </c>
      <c r="C31">
        <v>240000</v>
      </c>
      <c r="D31" s="1" t="s">
        <v>137</v>
      </c>
      <c r="E31">
        <v>301344</v>
      </c>
      <c r="F31" s="2">
        <v>42185</v>
      </c>
      <c r="G31" t="str">
        <f>_xlfn.TEXTBEFORE(A31," ",1)</f>
        <v>DAF</v>
      </c>
      <c r="H31">
        <f>2017-B31</f>
        <v>5</v>
      </c>
      <c r="I31" s="1">
        <f>ROUNDDOWN(E31/100000,0)</f>
        <v>3</v>
      </c>
      <c r="J31" s="1">
        <f>(5%*C31*H31)</f>
        <v>60000</v>
      </c>
      <c r="K31" s="1">
        <f>(2%*C31*I31)</f>
        <v>14400</v>
      </c>
      <c r="L31" s="1">
        <f>SUM(J31:K31)</f>
        <v>74400</v>
      </c>
      <c r="M31" s="1">
        <f>C31-L31</f>
        <v>165600</v>
      </c>
    </row>
    <row r="32" spans="1:13" x14ac:dyDescent="0.25">
      <c r="A32" s="1" t="s">
        <v>136</v>
      </c>
      <c r="B32">
        <v>2012</v>
      </c>
      <c r="C32">
        <v>240000</v>
      </c>
      <c r="D32" s="1" t="s">
        <v>138</v>
      </c>
      <c r="E32">
        <v>315988</v>
      </c>
      <c r="F32" s="2">
        <v>42185</v>
      </c>
      <c r="G32" t="str">
        <f>_xlfn.TEXTBEFORE(A32," ",1)</f>
        <v>DAF</v>
      </c>
      <c r="H32">
        <f>2017-B32</f>
        <v>5</v>
      </c>
      <c r="I32" s="1">
        <f>ROUNDDOWN(E32/100000,0)</f>
        <v>3</v>
      </c>
      <c r="J32" s="1">
        <f>(5%*C32*H32)</f>
        <v>60000</v>
      </c>
      <c r="K32" s="1">
        <f>(2%*C32*I32)</f>
        <v>14400</v>
      </c>
      <c r="L32" s="1">
        <f>SUM(J32:K32)</f>
        <v>74400</v>
      </c>
      <c r="M32" s="1">
        <f>C32-L32</f>
        <v>165600</v>
      </c>
    </row>
    <row r="33" spans="1:13" x14ac:dyDescent="0.25">
      <c r="A33" s="1" t="s">
        <v>136</v>
      </c>
      <c r="B33">
        <v>2012</v>
      </c>
      <c r="C33">
        <v>240000</v>
      </c>
      <c r="D33" s="1" t="s">
        <v>139</v>
      </c>
      <c r="E33">
        <v>234760</v>
      </c>
      <c r="F33" s="2">
        <v>42185</v>
      </c>
      <c r="G33" t="str">
        <f>_xlfn.TEXTBEFORE(A33," ",1)</f>
        <v>DAF</v>
      </c>
      <c r="H33">
        <f>2017-B33</f>
        <v>5</v>
      </c>
      <c r="I33" s="1">
        <f>ROUNDDOWN(E33/100000,0)</f>
        <v>2</v>
      </c>
      <c r="J33" s="1">
        <f>(5%*C33*H33)</f>
        <v>60000</v>
      </c>
      <c r="K33" s="1">
        <f>(2%*C33*I33)</f>
        <v>9600</v>
      </c>
      <c r="L33" s="1">
        <f>SUM(J33:K33)</f>
        <v>69600</v>
      </c>
      <c r="M33" s="1">
        <f>C33-L33</f>
        <v>170400</v>
      </c>
    </row>
    <row r="34" spans="1:13" x14ac:dyDescent="0.25">
      <c r="A34" s="1" t="s">
        <v>136</v>
      </c>
      <c r="B34">
        <v>2012</v>
      </c>
      <c r="C34">
        <v>240000</v>
      </c>
      <c r="D34" s="1" t="s">
        <v>140</v>
      </c>
      <c r="E34">
        <v>210780</v>
      </c>
      <c r="F34" s="2">
        <v>42185</v>
      </c>
      <c r="G34" t="str">
        <f>_xlfn.TEXTBEFORE(A34," ",1)</f>
        <v>DAF</v>
      </c>
      <c r="H34">
        <f>2017-B34</f>
        <v>5</v>
      </c>
      <c r="I34" s="1">
        <f>ROUNDDOWN(E34/100000,0)</f>
        <v>2</v>
      </c>
      <c r="J34" s="1">
        <f>(5%*C34*H34)</f>
        <v>60000</v>
      </c>
      <c r="K34" s="1">
        <f>(2%*C34*I34)</f>
        <v>9600</v>
      </c>
      <c r="L34" s="1">
        <f>SUM(J34:K34)</f>
        <v>69600</v>
      </c>
      <c r="M34" s="1">
        <f>C34-L34</f>
        <v>170400</v>
      </c>
    </row>
    <row r="35" spans="1:13" x14ac:dyDescent="0.25">
      <c r="A35" s="1" t="s">
        <v>136</v>
      </c>
      <c r="B35">
        <v>2012</v>
      </c>
      <c r="C35">
        <v>240000</v>
      </c>
      <c r="D35" s="1" t="s">
        <v>141</v>
      </c>
      <c r="E35">
        <v>198240</v>
      </c>
      <c r="F35" s="2">
        <v>42185</v>
      </c>
      <c r="G35" t="str">
        <f>_xlfn.TEXTBEFORE(A35," ",1)</f>
        <v>DAF</v>
      </c>
      <c r="H35">
        <f>2017-B35</f>
        <v>5</v>
      </c>
      <c r="I35" s="1">
        <f>ROUNDDOWN(E35/100000,0)</f>
        <v>1</v>
      </c>
      <c r="J35" s="1">
        <f>(5%*C35*H35)</f>
        <v>60000</v>
      </c>
      <c r="K35" s="1">
        <f>(2%*C35*I35)</f>
        <v>4800</v>
      </c>
      <c r="L35" s="1">
        <f>SUM(J35:K35)</f>
        <v>64800</v>
      </c>
      <c r="M35" s="1">
        <f>C35-L35</f>
        <v>175200</v>
      </c>
    </row>
    <row r="36" spans="1:13" x14ac:dyDescent="0.25">
      <c r="A36" s="1" t="s">
        <v>28</v>
      </c>
      <c r="B36">
        <v>2009</v>
      </c>
      <c r="C36">
        <v>67900</v>
      </c>
      <c r="D36" s="1" t="s">
        <v>29</v>
      </c>
      <c r="E36">
        <v>850000</v>
      </c>
      <c r="F36" s="2">
        <v>42194</v>
      </c>
      <c r="G36" t="str">
        <f>_xlfn.TEXTBEFORE(A36," ",1)</f>
        <v>Scania</v>
      </c>
      <c r="H36">
        <f>2017-B36</f>
        <v>8</v>
      </c>
      <c r="I36" s="1">
        <f>ROUNDDOWN(E36/100000,0)</f>
        <v>8</v>
      </c>
      <c r="J36" s="1">
        <f>(5%*C36*H36)</f>
        <v>27160</v>
      </c>
      <c r="K36" s="1">
        <f>(2%*C36*I36)</f>
        <v>10864</v>
      </c>
      <c r="L36" s="1">
        <f>SUM(J36:K36)</f>
        <v>38024</v>
      </c>
      <c r="M36" s="1">
        <f>C36-L36</f>
        <v>29876</v>
      </c>
    </row>
    <row r="37" spans="1:13" x14ac:dyDescent="0.25">
      <c r="A37" s="1" t="s">
        <v>28</v>
      </c>
      <c r="B37">
        <v>2009</v>
      </c>
      <c r="C37">
        <v>68900</v>
      </c>
      <c r="D37" s="1" t="s">
        <v>31</v>
      </c>
      <c r="E37">
        <v>846000</v>
      </c>
      <c r="F37" s="2">
        <v>42194</v>
      </c>
      <c r="G37" t="str">
        <f>_xlfn.TEXTBEFORE(A37," ",1)</f>
        <v>Scania</v>
      </c>
      <c r="H37">
        <f>2017-B37</f>
        <v>8</v>
      </c>
      <c r="I37" s="1">
        <f>ROUNDDOWN(E37/100000,0)</f>
        <v>8</v>
      </c>
      <c r="J37" s="1">
        <f>(5%*C37*H37)</f>
        <v>27560</v>
      </c>
      <c r="K37" s="1">
        <f>(2%*C37*I37)</f>
        <v>11024</v>
      </c>
      <c r="L37" s="1">
        <f>SUM(J37:K37)</f>
        <v>38584</v>
      </c>
      <c r="M37" s="1">
        <f>C37-L37</f>
        <v>30316</v>
      </c>
    </row>
    <row r="38" spans="1:13" x14ac:dyDescent="0.25">
      <c r="A38" s="1" t="s">
        <v>41</v>
      </c>
      <c r="B38">
        <v>2009</v>
      </c>
      <c r="C38">
        <v>86133</v>
      </c>
      <c r="D38" s="1" t="s">
        <v>42</v>
      </c>
      <c r="E38">
        <v>380000</v>
      </c>
      <c r="F38" s="2">
        <v>42208</v>
      </c>
      <c r="G38" t="str">
        <f>_xlfn.TEXTBEFORE(A38," ",1)</f>
        <v>Iveco</v>
      </c>
      <c r="H38">
        <f>2017-B38</f>
        <v>8</v>
      </c>
      <c r="I38" s="1">
        <f>ROUNDDOWN(E38/100000,0)</f>
        <v>3</v>
      </c>
      <c r="J38" s="1">
        <f>(5%*C38*H38)</f>
        <v>34453.200000000004</v>
      </c>
      <c r="K38" s="1">
        <f>(2%*C38*I38)</f>
        <v>5167.9800000000005</v>
      </c>
      <c r="L38" s="1">
        <f>SUM(J38:K38)</f>
        <v>39621.180000000008</v>
      </c>
      <c r="M38" s="1">
        <f>C38-L38</f>
        <v>46511.819999999992</v>
      </c>
    </row>
    <row r="39" spans="1:13" x14ac:dyDescent="0.25">
      <c r="A39" s="1" t="s">
        <v>41</v>
      </c>
      <c r="B39">
        <v>2012</v>
      </c>
      <c r="C39">
        <v>87133</v>
      </c>
      <c r="D39" s="1" t="s">
        <v>115</v>
      </c>
      <c r="E39">
        <v>376000</v>
      </c>
      <c r="F39" s="2">
        <v>42208</v>
      </c>
      <c r="G39" t="str">
        <f>_xlfn.TEXTBEFORE(A39," ",1)</f>
        <v>Iveco</v>
      </c>
      <c r="H39">
        <f>2017-B39</f>
        <v>5</v>
      </c>
      <c r="I39" s="1">
        <f>ROUNDDOWN(E39/100000,0)</f>
        <v>3</v>
      </c>
      <c r="J39" s="1">
        <f>(5%*C39*H39)</f>
        <v>21783.250000000004</v>
      </c>
      <c r="K39" s="1">
        <f>(2%*C39*I39)</f>
        <v>5227.9800000000005</v>
      </c>
      <c r="L39" s="1">
        <f>SUM(J39:K39)</f>
        <v>27011.230000000003</v>
      </c>
      <c r="M39" s="1">
        <f>C39-L39</f>
        <v>60121.77</v>
      </c>
    </row>
    <row r="40" spans="1:13" x14ac:dyDescent="0.25">
      <c r="A40" s="1" t="s">
        <v>16</v>
      </c>
      <c r="B40">
        <v>2008</v>
      </c>
      <c r="C40">
        <v>49411</v>
      </c>
      <c r="D40" s="1" t="s">
        <v>17</v>
      </c>
      <c r="E40">
        <v>186000</v>
      </c>
      <c r="F40" s="2">
        <v>42210</v>
      </c>
      <c r="G40" t="str">
        <f>_xlfn.TEXTBEFORE(A40," ",1)</f>
        <v>Volvo</v>
      </c>
      <c r="H40">
        <f>2017-B40</f>
        <v>9</v>
      </c>
      <c r="I40" s="1">
        <f>ROUNDDOWN(E40/100000,0)</f>
        <v>1</v>
      </c>
      <c r="J40" s="1">
        <f>(5%*C40*H40)</f>
        <v>22234.95</v>
      </c>
      <c r="K40" s="1">
        <f>(2%*C40*I40)</f>
        <v>988.22</v>
      </c>
      <c r="L40" s="1">
        <f>SUM(J40:K40)</f>
        <v>23223.170000000002</v>
      </c>
      <c r="M40" s="1">
        <f>C40-L40</f>
        <v>26187.829999999998</v>
      </c>
    </row>
    <row r="41" spans="1:13" x14ac:dyDescent="0.25">
      <c r="A41" s="1" t="s">
        <v>16</v>
      </c>
      <c r="B41">
        <v>2009</v>
      </c>
      <c r="C41">
        <v>48411</v>
      </c>
      <c r="D41" s="1" t="s">
        <v>24</v>
      </c>
      <c r="E41">
        <v>190000</v>
      </c>
      <c r="F41" s="2">
        <v>42210</v>
      </c>
      <c r="G41" t="str">
        <f>_xlfn.TEXTBEFORE(A41," ",1)</f>
        <v>Volvo</v>
      </c>
      <c r="H41">
        <f>2017-B41</f>
        <v>8</v>
      </c>
      <c r="I41" s="1">
        <f>ROUNDDOWN(E41/100000,0)</f>
        <v>1</v>
      </c>
      <c r="J41" s="1">
        <f>(5%*C41*H41)</f>
        <v>19364.400000000001</v>
      </c>
      <c r="K41" s="1">
        <f>(2%*C41*I41)</f>
        <v>968.22</v>
      </c>
      <c r="L41" s="1">
        <f>SUM(J41:K41)</f>
        <v>20332.620000000003</v>
      </c>
      <c r="M41" s="1">
        <f>C41-L41</f>
        <v>28078.379999999997</v>
      </c>
    </row>
    <row r="42" spans="1:13" x14ac:dyDescent="0.25">
      <c r="A42" s="1" t="s">
        <v>16</v>
      </c>
      <c r="B42">
        <v>2009</v>
      </c>
      <c r="C42">
        <v>49411</v>
      </c>
      <c r="D42" s="1" t="s">
        <v>27</v>
      </c>
      <c r="E42">
        <v>186000</v>
      </c>
      <c r="F42" s="2">
        <v>42210</v>
      </c>
      <c r="G42" t="str">
        <f>_xlfn.TEXTBEFORE(A42," ",1)</f>
        <v>Volvo</v>
      </c>
      <c r="H42">
        <f>2017-B42</f>
        <v>8</v>
      </c>
      <c r="I42" s="1">
        <f>ROUNDDOWN(E42/100000,0)</f>
        <v>1</v>
      </c>
      <c r="J42" s="1">
        <f>(5%*C42*H42)</f>
        <v>19764.400000000001</v>
      </c>
      <c r="K42" s="1">
        <f>(2%*C42*I42)</f>
        <v>988.22</v>
      </c>
      <c r="L42" s="1">
        <f>SUM(J42:K42)</f>
        <v>20752.620000000003</v>
      </c>
      <c r="M42" s="1">
        <f>C42-L42</f>
        <v>28658.379999999997</v>
      </c>
    </row>
    <row r="43" spans="1:13" x14ac:dyDescent="0.25">
      <c r="A43" s="1" t="s">
        <v>67</v>
      </c>
      <c r="B43">
        <v>2010</v>
      </c>
      <c r="C43">
        <v>60000</v>
      </c>
      <c r="D43" s="1" t="s">
        <v>68</v>
      </c>
      <c r="E43">
        <v>99250</v>
      </c>
      <c r="F43" s="2">
        <v>42226</v>
      </c>
      <c r="G43" t="str">
        <f>_xlfn.TEXTBEFORE(A43," ",1)</f>
        <v>Renault</v>
      </c>
      <c r="H43">
        <f>2017-B43</f>
        <v>7</v>
      </c>
      <c r="I43" s="1">
        <f>ROUNDDOWN(E43/100000,0)</f>
        <v>0</v>
      </c>
      <c r="J43" s="1">
        <f>(5%*C43*H43)</f>
        <v>21000</v>
      </c>
      <c r="K43" s="1">
        <f>(2%*C43*I43)</f>
        <v>0</v>
      </c>
      <c r="L43" s="1">
        <f>SUM(J43:K43)</f>
        <v>21000</v>
      </c>
      <c r="M43" s="1">
        <f>C43-L43</f>
        <v>39000</v>
      </c>
    </row>
    <row r="44" spans="1:13" x14ac:dyDescent="0.25">
      <c r="A44" s="1" t="s">
        <v>67</v>
      </c>
      <c r="B44">
        <v>2011</v>
      </c>
      <c r="C44">
        <v>59000</v>
      </c>
      <c r="D44" s="1" t="s">
        <v>94</v>
      </c>
      <c r="E44">
        <v>103250</v>
      </c>
      <c r="F44" s="2">
        <v>42226</v>
      </c>
      <c r="G44" t="str">
        <f>_xlfn.TEXTBEFORE(A44," ",1)</f>
        <v>Renault</v>
      </c>
      <c r="H44">
        <f>2017-B44</f>
        <v>6</v>
      </c>
      <c r="I44" s="1">
        <f>ROUNDDOWN(E44/100000,0)</f>
        <v>1</v>
      </c>
      <c r="J44" s="1">
        <f>(5%*C44*H44)</f>
        <v>17700</v>
      </c>
      <c r="K44" s="1">
        <f>(2%*C44*I44)</f>
        <v>1180</v>
      </c>
      <c r="L44" s="1">
        <f>SUM(J44:K44)</f>
        <v>18880</v>
      </c>
      <c r="M44" s="1">
        <f>C44-L44</f>
        <v>40120</v>
      </c>
    </row>
    <row r="45" spans="1:13" x14ac:dyDescent="0.25">
      <c r="A45" s="1" t="s">
        <v>83</v>
      </c>
      <c r="B45">
        <v>2010</v>
      </c>
      <c r="C45">
        <v>265000</v>
      </c>
      <c r="D45" s="1" t="s">
        <v>84</v>
      </c>
      <c r="E45">
        <v>930000</v>
      </c>
      <c r="F45" s="2">
        <v>42236</v>
      </c>
      <c r="G45" t="str">
        <f>_xlfn.TEXTBEFORE(A45," ",1)</f>
        <v>Renault</v>
      </c>
      <c r="H45">
        <f>2017-B45</f>
        <v>7</v>
      </c>
      <c r="I45" s="1">
        <f>ROUNDDOWN(E45/100000,0)</f>
        <v>9</v>
      </c>
      <c r="J45" s="1">
        <f>(5%*C45*H45)</f>
        <v>92750</v>
      </c>
      <c r="K45" s="1">
        <f>(2%*C45*I45)</f>
        <v>47700</v>
      </c>
      <c r="L45" s="1">
        <f>SUM(J45:K45)</f>
        <v>140450</v>
      </c>
      <c r="M45" s="1">
        <f>C45-L45</f>
        <v>124550</v>
      </c>
    </row>
    <row r="46" spans="1:13" x14ac:dyDescent="0.25">
      <c r="A46" s="1" t="s">
        <v>83</v>
      </c>
      <c r="B46">
        <v>2010</v>
      </c>
      <c r="C46">
        <v>265000</v>
      </c>
      <c r="D46" s="1" t="s">
        <v>85</v>
      </c>
      <c r="E46">
        <v>912000</v>
      </c>
      <c r="F46" s="2">
        <v>42236</v>
      </c>
      <c r="G46" t="str">
        <f>_xlfn.TEXTBEFORE(A46," ",1)</f>
        <v>Renault</v>
      </c>
      <c r="H46">
        <f>2017-B46</f>
        <v>7</v>
      </c>
      <c r="I46" s="1">
        <f>ROUNDDOWN(E46/100000,0)</f>
        <v>9</v>
      </c>
      <c r="J46" s="1">
        <f>(5%*C46*H46)</f>
        <v>92750</v>
      </c>
      <c r="K46" s="1">
        <f>(2%*C46*I46)</f>
        <v>47700</v>
      </c>
      <c r="L46" s="1">
        <f>SUM(J46:K46)</f>
        <v>140450</v>
      </c>
      <c r="M46" s="1">
        <f>C46-L46</f>
        <v>124550</v>
      </c>
    </row>
    <row r="47" spans="1:13" x14ac:dyDescent="0.25">
      <c r="A47" s="1" t="s">
        <v>83</v>
      </c>
      <c r="B47">
        <v>2010</v>
      </c>
      <c r="C47">
        <v>265000</v>
      </c>
      <c r="D47" s="1" t="s">
        <v>86</v>
      </c>
      <c r="E47">
        <v>856000</v>
      </c>
      <c r="F47" s="2">
        <v>42236</v>
      </c>
      <c r="G47" t="str">
        <f>_xlfn.TEXTBEFORE(A47," ",1)</f>
        <v>Renault</v>
      </c>
      <c r="H47">
        <f>2017-B47</f>
        <v>7</v>
      </c>
      <c r="I47" s="1">
        <f>ROUNDDOWN(E47/100000,0)</f>
        <v>8</v>
      </c>
      <c r="J47" s="1">
        <f>(5%*C47*H47)</f>
        <v>92750</v>
      </c>
      <c r="K47" s="1">
        <f>(2%*C47*I47)</f>
        <v>42400</v>
      </c>
      <c r="L47" s="1">
        <f>SUM(J47:K47)</f>
        <v>135150</v>
      </c>
      <c r="M47" s="1">
        <f>C47-L47</f>
        <v>129850</v>
      </c>
    </row>
    <row r="48" spans="1:13" x14ac:dyDescent="0.25">
      <c r="A48" s="1" t="s">
        <v>91</v>
      </c>
      <c r="B48">
        <v>2011</v>
      </c>
      <c r="C48">
        <v>56700</v>
      </c>
      <c r="D48" s="1" t="s">
        <v>92</v>
      </c>
      <c r="E48">
        <v>290000</v>
      </c>
      <c r="F48" s="2">
        <v>42236</v>
      </c>
      <c r="G48" t="str">
        <f>_xlfn.TEXTBEFORE(A48," ",1)</f>
        <v>Renault</v>
      </c>
      <c r="H48">
        <f>2017-B48</f>
        <v>6</v>
      </c>
      <c r="I48" s="1">
        <f>ROUNDDOWN(E48/100000,0)</f>
        <v>2</v>
      </c>
      <c r="J48" s="1">
        <f>(5%*C48*H48)</f>
        <v>17010</v>
      </c>
      <c r="K48" s="1">
        <f>(2%*C48*I48)</f>
        <v>2268</v>
      </c>
      <c r="L48" s="1">
        <f>SUM(J48:K48)</f>
        <v>19278</v>
      </c>
      <c r="M48" s="1">
        <f>C48-L48</f>
        <v>37422</v>
      </c>
    </row>
    <row r="49" spans="1:13" x14ac:dyDescent="0.25">
      <c r="A49" s="1" t="s">
        <v>91</v>
      </c>
      <c r="B49">
        <v>2011</v>
      </c>
      <c r="C49">
        <v>57700</v>
      </c>
      <c r="D49" s="1" t="s">
        <v>93</v>
      </c>
      <c r="E49">
        <v>286000</v>
      </c>
      <c r="F49" s="2">
        <v>42236</v>
      </c>
      <c r="G49" t="str">
        <f>_xlfn.TEXTBEFORE(A49," ",1)</f>
        <v>Renault</v>
      </c>
      <c r="H49">
        <f>2017-B49</f>
        <v>6</v>
      </c>
      <c r="I49" s="1">
        <f>ROUNDDOWN(E49/100000,0)</f>
        <v>2</v>
      </c>
      <c r="J49" s="1">
        <f>(5%*C49*H49)</f>
        <v>17310</v>
      </c>
      <c r="K49" s="1">
        <f>(2%*C49*I49)</f>
        <v>2308</v>
      </c>
      <c r="L49" s="1">
        <f>SUM(J49:K49)</f>
        <v>19618</v>
      </c>
      <c r="M49" s="1">
        <f>C49-L49</f>
        <v>38082</v>
      </c>
    </row>
    <row r="50" spans="1:13" x14ac:dyDescent="0.25">
      <c r="A50" s="1" t="s">
        <v>100</v>
      </c>
      <c r="B50">
        <v>2011</v>
      </c>
      <c r="C50">
        <v>220000</v>
      </c>
      <c r="D50" s="1" t="s">
        <v>101</v>
      </c>
      <c r="E50">
        <v>731000</v>
      </c>
      <c r="F50" s="2">
        <v>42236</v>
      </c>
      <c r="G50" t="str">
        <f>_xlfn.TEXTBEFORE(A50," ",1)</f>
        <v>Renault</v>
      </c>
      <c r="H50">
        <f>2017-B50</f>
        <v>6</v>
      </c>
      <c r="I50" s="1">
        <f>ROUNDDOWN(E50/100000,0)</f>
        <v>7</v>
      </c>
      <c r="J50" s="1">
        <f>(5%*C50*H50)</f>
        <v>66000</v>
      </c>
      <c r="K50" s="1">
        <f>(2%*C50*I50)</f>
        <v>30800</v>
      </c>
      <c r="L50" s="1">
        <f>SUM(J50:K50)</f>
        <v>96800</v>
      </c>
      <c r="M50" s="1">
        <f>C50-L50</f>
        <v>123200</v>
      </c>
    </row>
    <row r="51" spans="1:13" x14ac:dyDescent="0.25">
      <c r="A51" s="1" t="s">
        <v>100</v>
      </c>
      <c r="B51">
        <v>2011</v>
      </c>
      <c r="C51">
        <v>220000</v>
      </c>
      <c r="D51" s="1" t="s">
        <v>102</v>
      </c>
      <c r="E51">
        <v>685413</v>
      </c>
      <c r="F51" s="2">
        <v>42236</v>
      </c>
      <c r="G51" t="str">
        <f>_xlfn.TEXTBEFORE(A51," ",1)</f>
        <v>Renault</v>
      </c>
      <c r="H51">
        <f>2017-B51</f>
        <v>6</v>
      </c>
      <c r="I51" s="1">
        <f>ROUNDDOWN(E51/100000,0)</f>
        <v>6</v>
      </c>
      <c r="J51" s="1">
        <f>(5%*C51*H51)</f>
        <v>66000</v>
      </c>
      <c r="K51" s="1">
        <f>(2%*C51*I51)</f>
        <v>26400</v>
      </c>
      <c r="L51" s="1">
        <f>SUM(J51:K51)</f>
        <v>92400</v>
      </c>
      <c r="M51" s="1">
        <f>C51-L51</f>
        <v>127600</v>
      </c>
    </row>
    <row r="52" spans="1:13" x14ac:dyDescent="0.25">
      <c r="A52" s="1" t="s">
        <v>76</v>
      </c>
      <c r="B52">
        <v>2010</v>
      </c>
      <c r="C52">
        <v>94000</v>
      </c>
      <c r="D52" s="1" t="s">
        <v>77</v>
      </c>
      <c r="E52">
        <v>91000</v>
      </c>
      <c r="F52" s="2">
        <v>42268</v>
      </c>
      <c r="G52" t="str">
        <f>_xlfn.TEXTBEFORE(A52," ",1)</f>
        <v>DAF</v>
      </c>
      <c r="H52">
        <f>2017-B52</f>
        <v>7</v>
      </c>
      <c r="I52" s="1">
        <f>ROUNDDOWN(E52/100000,0)</f>
        <v>0</v>
      </c>
      <c r="J52" s="1">
        <f>(5%*C52*H52)</f>
        <v>32900</v>
      </c>
      <c r="K52" s="1">
        <f>(2%*C52*I52)</f>
        <v>0</v>
      </c>
      <c r="L52" s="1">
        <f>SUM(J52:K52)</f>
        <v>32900</v>
      </c>
      <c r="M52" s="1">
        <f>C52-L52</f>
        <v>61100</v>
      </c>
    </row>
    <row r="53" spans="1:13" x14ac:dyDescent="0.25">
      <c r="A53" s="1" t="s">
        <v>76</v>
      </c>
      <c r="B53">
        <v>2013</v>
      </c>
      <c r="C53">
        <v>93000</v>
      </c>
      <c r="D53" s="1" t="s">
        <v>146</v>
      </c>
      <c r="E53">
        <v>195000</v>
      </c>
      <c r="F53" s="2">
        <v>42268</v>
      </c>
      <c r="G53" t="str">
        <f>_xlfn.TEXTBEFORE(A53," ",1)</f>
        <v>DAF</v>
      </c>
      <c r="H53">
        <f>2017-B53</f>
        <v>4</v>
      </c>
      <c r="I53" s="1">
        <f>ROUNDDOWN(E53/100000,0)</f>
        <v>1</v>
      </c>
      <c r="J53" s="1">
        <f>(5%*C53*H53)</f>
        <v>18600</v>
      </c>
      <c r="K53" s="1">
        <f>(2%*C53*I53)</f>
        <v>1860</v>
      </c>
      <c r="L53" s="1">
        <f>SUM(J53:K53)</f>
        <v>20460</v>
      </c>
      <c r="M53" s="1">
        <f>C53-L53</f>
        <v>72540</v>
      </c>
    </row>
    <row r="54" spans="1:13" x14ac:dyDescent="0.25">
      <c r="A54" s="1" t="s">
        <v>18</v>
      </c>
      <c r="B54">
        <v>2008</v>
      </c>
      <c r="C54">
        <v>58000</v>
      </c>
      <c r="D54" s="1" t="s">
        <v>19</v>
      </c>
      <c r="E54">
        <v>306000</v>
      </c>
      <c r="F54" s="2">
        <v>42271</v>
      </c>
      <c r="G54" t="str">
        <f>_xlfn.TEXTBEFORE(A54," ",1)</f>
        <v>Volvo</v>
      </c>
      <c r="H54">
        <f>2017-B54</f>
        <v>9</v>
      </c>
      <c r="I54" s="1">
        <f>ROUNDDOWN(E54/100000,0)</f>
        <v>3</v>
      </c>
      <c r="J54" s="1">
        <f>(5%*C54*H54)</f>
        <v>26100</v>
      </c>
      <c r="K54" s="1">
        <f>(2%*C54*I54)</f>
        <v>3480</v>
      </c>
      <c r="L54" s="1">
        <f>SUM(J54:K54)</f>
        <v>29580</v>
      </c>
      <c r="M54" s="1">
        <f>C54-L54</f>
        <v>28420</v>
      </c>
    </row>
    <row r="55" spans="1:13" x14ac:dyDescent="0.25">
      <c r="A55" s="1" t="s">
        <v>18</v>
      </c>
      <c r="B55">
        <v>2009</v>
      </c>
      <c r="C55">
        <v>59000</v>
      </c>
      <c r="D55" s="1" t="s">
        <v>32</v>
      </c>
      <c r="E55">
        <v>302000</v>
      </c>
      <c r="F55" s="2">
        <v>42271</v>
      </c>
      <c r="G55" t="str">
        <f>_xlfn.TEXTBEFORE(A55," ",1)</f>
        <v>Volvo</v>
      </c>
      <c r="H55">
        <f>2017-B55</f>
        <v>8</v>
      </c>
      <c r="I55" s="1">
        <f>ROUNDDOWN(E55/100000,0)</f>
        <v>3</v>
      </c>
      <c r="J55" s="1">
        <f>(5%*C55*H55)</f>
        <v>23600</v>
      </c>
      <c r="K55" s="1">
        <f>(2%*C55*I55)</f>
        <v>3540</v>
      </c>
      <c r="L55" s="1">
        <f>SUM(J55:K55)</f>
        <v>27140</v>
      </c>
      <c r="M55" s="1">
        <f>C55-L55</f>
        <v>31860</v>
      </c>
    </row>
    <row r="56" spans="1:13" x14ac:dyDescent="0.25">
      <c r="A56" s="1" t="s">
        <v>18</v>
      </c>
      <c r="B56">
        <v>2012</v>
      </c>
      <c r="C56">
        <v>59000</v>
      </c>
      <c r="D56" s="1" t="s">
        <v>113</v>
      </c>
      <c r="E56">
        <v>302000</v>
      </c>
      <c r="F56" s="2">
        <v>42271</v>
      </c>
      <c r="G56" t="str">
        <f>_xlfn.TEXTBEFORE(A56," ",1)</f>
        <v>Volvo</v>
      </c>
      <c r="H56">
        <f>2017-B56</f>
        <v>5</v>
      </c>
      <c r="I56" s="1">
        <f>ROUNDDOWN(E56/100000,0)</f>
        <v>3</v>
      </c>
      <c r="J56" s="1">
        <f>(5%*C56*H56)</f>
        <v>14750</v>
      </c>
      <c r="K56" s="1">
        <f>(2%*C56*I56)</f>
        <v>3540</v>
      </c>
      <c r="L56" s="1">
        <f>SUM(J56:K56)</f>
        <v>18290</v>
      </c>
      <c r="M56" s="1">
        <f>C56-L56</f>
        <v>40710</v>
      </c>
    </row>
    <row r="57" spans="1:13" x14ac:dyDescent="0.25">
      <c r="A57" s="1" t="s">
        <v>54</v>
      </c>
      <c r="B57">
        <v>2009</v>
      </c>
      <c r="C57">
        <v>168800</v>
      </c>
      <c r="D57" s="1" t="s">
        <v>55</v>
      </c>
      <c r="E57">
        <v>186300</v>
      </c>
      <c r="F57" s="2">
        <v>42272</v>
      </c>
      <c r="G57" t="str">
        <f>_xlfn.TEXTBEFORE(A57," ",1)</f>
        <v>MAN</v>
      </c>
      <c r="H57">
        <f>2017-B57</f>
        <v>8</v>
      </c>
      <c r="I57" s="1">
        <f>ROUNDDOWN(E57/100000,0)</f>
        <v>1</v>
      </c>
      <c r="J57" s="1">
        <f>(5%*C57*H57)</f>
        <v>67520</v>
      </c>
      <c r="K57" s="1">
        <f>(2%*C57*I57)</f>
        <v>3376</v>
      </c>
      <c r="L57" s="1">
        <f>SUM(J57:K57)</f>
        <v>70896</v>
      </c>
      <c r="M57" s="1">
        <f>C57-L57</f>
        <v>97904</v>
      </c>
    </row>
    <row r="58" spans="1:13" x14ac:dyDescent="0.25">
      <c r="A58" s="1" t="s">
        <v>54</v>
      </c>
      <c r="B58">
        <v>2014</v>
      </c>
      <c r="C58">
        <v>167800</v>
      </c>
      <c r="D58" s="1" t="s">
        <v>164</v>
      </c>
      <c r="E58">
        <v>190300</v>
      </c>
      <c r="F58" s="2">
        <v>42272</v>
      </c>
      <c r="G58" t="str">
        <f>_xlfn.TEXTBEFORE(A58," ",1)</f>
        <v>MAN</v>
      </c>
      <c r="H58">
        <f>2017-B58</f>
        <v>3</v>
      </c>
      <c r="I58" s="1">
        <f>ROUNDDOWN(E58/100000,0)</f>
        <v>1</v>
      </c>
      <c r="J58" s="1">
        <f>(5%*C58*H58)</f>
        <v>25170</v>
      </c>
      <c r="K58" s="1">
        <f>(2%*C58*I58)</f>
        <v>3356</v>
      </c>
      <c r="L58" s="1">
        <f>SUM(J58:K58)</f>
        <v>28526</v>
      </c>
      <c r="M58" s="1">
        <f>C58-L58</f>
        <v>139274</v>
      </c>
    </row>
    <row r="59" spans="1:13" x14ac:dyDescent="0.25">
      <c r="A59" s="1" t="s">
        <v>58</v>
      </c>
      <c r="B59">
        <v>2009</v>
      </c>
      <c r="C59">
        <v>195340</v>
      </c>
      <c r="D59" s="1" t="s">
        <v>59</v>
      </c>
      <c r="E59">
        <v>190000</v>
      </c>
      <c r="F59" s="2">
        <v>42278</v>
      </c>
      <c r="G59" t="str">
        <f>_xlfn.TEXTBEFORE(A59," ",1)</f>
        <v>DAF</v>
      </c>
      <c r="H59">
        <f>2017-B59</f>
        <v>8</v>
      </c>
      <c r="I59" s="1">
        <f>ROUNDDOWN(E59/100000,0)</f>
        <v>1</v>
      </c>
      <c r="J59" s="1">
        <f>(5%*C59*H59)</f>
        <v>78136</v>
      </c>
      <c r="K59" s="1">
        <f>(2%*C59*I59)</f>
        <v>3906.8</v>
      </c>
      <c r="L59" s="1">
        <f>SUM(J59:K59)</f>
        <v>82042.8</v>
      </c>
      <c r="M59" s="1">
        <f>C59-L59</f>
        <v>113297.2</v>
      </c>
    </row>
    <row r="60" spans="1:13" x14ac:dyDescent="0.25">
      <c r="A60" s="1" t="s">
        <v>58</v>
      </c>
      <c r="B60">
        <v>2011</v>
      </c>
      <c r="C60">
        <v>196340</v>
      </c>
      <c r="D60" s="1" t="s">
        <v>103</v>
      </c>
      <c r="E60">
        <v>186000</v>
      </c>
      <c r="F60" s="2">
        <v>42278</v>
      </c>
      <c r="G60" t="str">
        <f>_xlfn.TEXTBEFORE(A60," ",1)</f>
        <v>DAF</v>
      </c>
      <c r="H60">
        <f>2017-B60</f>
        <v>6</v>
      </c>
      <c r="I60" s="1">
        <f>ROUNDDOWN(E60/100000,0)</f>
        <v>1</v>
      </c>
      <c r="J60" s="1">
        <f>(5%*C60*H60)</f>
        <v>58902</v>
      </c>
      <c r="K60" s="1">
        <f>(2%*C60*I60)</f>
        <v>3926.8</v>
      </c>
      <c r="L60" s="1">
        <f>SUM(J60:K60)</f>
        <v>62828.800000000003</v>
      </c>
      <c r="M60" s="1">
        <f>C60-L60</f>
        <v>133511.20000000001</v>
      </c>
    </row>
    <row r="61" spans="1:13" x14ac:dyDescent="0.25">
      <c r="A61" s="1" t="s">
        <v>62</v>
      </c>
      <c r="B61">
        <v>2010</v>
      </c>
      <c r="C61">
        <v>257000</v>
      </c>
      <c r="D61" s="1" t="s">
        <v>89</v>
      </c>
      <c r="E61">
        <v>164700</v>
      </c>
      <c r="F61" s="2">
        <v>42286</v>
      </c>
      <c r="G61" t="str">
        <f>_xlfn.TEXTBEFORE(A61," ",1)</f>
        <v>Mercedes</v>
      </c>
      <c r="H61">
        <f>2017-B61</f>
        <v>7</v>
      </c>
      <c r="I61" s="1">
        <f>ROUNDDOWN(E61/100000,0)</f>
        <v>1</v>
      </c>
      <c r="J61" s="1">
        <f>(5%*C61*H61)</f>
        <v>89950</v>
      </c>
      <c r="K61" s="1">
        <f>(2%*C61*I61)</f>
        <v>5140</v>
      </c>
      <c r="L61" s="1">
        <f>SUM(J61:K61)</f>
        <v>95090</v>
      </c>
      <c r="M61" s="1">
        <f>C61-L61</f>
        <v>161910</v>
      </c>
    </row>
    <row r="62" spans="1:13" x14ac:dyDescent="0.25">
      <c r="A62" s="1" t="s">
        <v>62</v>
      </c>
      <c r="B62">
        <v>2015</v>
      </c>
      <c r="C62">
        <v>258000</v>
      </c>
      <c r="D62" s="1" t="s">
        <v>171</v>
      </c>
      <c r="E62">
        <v>160700</v>
      </c>
      <c r="F62" s="2">
        <v>42286</v>
      </c>
      <c r="G62" t="str">
        <f>_xlfn.TEXTBEFORE(A62," ",1)</f>
        <v>Mercedes</v>
      </c>
      <c r="H62">
        <f>2017-B62</f>
        <v>2</v>
      </c>
      <c r="I62" s="1">
        <f>ROUNDDOWN(E62/100000,0)</f>
        <v>1</v>
      </c>
      <c r="J62" s="1">
        <f>(5%*C62*H62)</f>
        <v>25800</v>
      </c>
      <c r="K62" s="1">
        <f>(2%*C62*I62)</f>
        <v>5160</v>
      </c>
      <c r="L62" s="1">
        <f>SUM(J62:K62)</f>
        <v>30960</v>
      </c>
      <c r="M62" s="1">
        <f>C62-L62</f>
        <v>227040</v>
      </c>
    </row>
    <row r="63" spans="1:13" x14ac:dyDescent="0.25">
      <c r="A63" s="1" t="s">
        <v>62</v>
      </c>
      <c r="B63">
        <v>2009</v>
      </c>
      <c r="C63">
        <v>291000</v>
      </c>
      <c r="D63" s="1" t="s">
        <v>63</v>
      </c>
      <c r="E63">
        <v>166000</v>
      </c>
      <c r="F63" s="2">
        <v>42297</v>
      </c>
      <c r="G63" t="str">
        <f>_xlfn.TEXTBEFORE(A63," ",1)</f>
        <v>Mercedes</v>
      </c>
      <c r="H63">
        <f>2017-B63</f>
        <v>8</v>
      </c>
      <c r="I63" s="1">
        <f>ROUNDDOWN(E63/100000,0)</f>
        <v>1</v>
      </c>
      <c r="J63" s="1">
        <f>(5%*C63*H63)</f>
        <v>116400</v>
      </c>
      <c r="K63" s="1">
        <f>(2%*C63*I63)</f>
        <v>5820</v>
      </c>
      <c r="L63" s="1">
        <f>SUM(J63:K63)</f>
        <v>122220</v>
      </c>
      <c r="M63" s="1">
        <f>C63-L63</f>
        <v>168780</v>
      </c>
    </row>
    <row r="64" spans="1:13" x14ac:dyDescent="0.25">
      <c r="A64" s="1" t="s">
        <v>62</v>
      </c>
      <c r="B64">
        <v>2012</v>
      </c>
      <c r="C64">
        <v>290000</v>
      </c>
      <c r="D64" s="1" t="s">
        <v>142</v>
      </c>
      <c r="E64">
        <v>170000</v>
      </c>
      <c r="F64" s="2">
        <v>42297</v>
      </c>
      <c r="G64" t="str">
        <f>_xlfn.TEXTBEFORE(A64," ",1)</f>
        <v>Mercedes</v>
      </c>
      <c r="H64">
        <f>2017-B64</f>
        <v>5</v>
      </c>
      <c r="I64" s="1">
        <f>ROUNDDOWN(E64/100000,0)</f>
        <v>1</v>
      </c>
      <c r="J64" s="1">
        <f>(5%*C64*H64)</f>
        <v>72500</v>
      </c>
      <c r="K64" s="1">
        <f>(2%*C64*I64)</f>
        <v>5800</v>
      </c>
      <c r="L64" s="1">
        <f>SUM(J64:K64)</f>
        <v>78300</v>
      </c>
      <c r="M64" s="1">
        <f>C64-L64</f>
        <v>211700</v>
      </c>
    </row>
    <row r="65" spans="1:13" x14ac:dyDescent="0.25">
      <c r="A65" s="1" t="s">
        <v>60</v>
      </c>
      <c r="B65">
        <v>2009</v>
      </c>
      <c r="C65">
        <v>230000</v>
      </c>
      <c r="D65" s="1" t="s">
        <v>61</v>
      </c>
      <c r="E65">
        <v>305000</v>
      </c>
      <c r="F65" s="2">
        <v>42307</v>
      </c>
      <c r="G65" t="str">
        <f>_xlfn.TEXTBEFORE(A65," ",1)</f>
        <v>Mercedes</v>
      </c>
      <c r="H65">
        <f>2017-B65</f>
        <v>8</v>
      </c>
      <c r="I65" s="1">
        <f>ROUNDDOWN(E65/100000,0)</f>
        <v>3</v>
      </c>
      <c r="J65" s="1">
        <f>(5%*C65*H65)</f>
        <v>92000</v>
      </c>
      <c r="K65" s="1">
        <f>(2%*C65*I65)</f>
        <v>13800</v>
      </c>
      <c r="L65" s="1">
        <f>SUM(J65:K65)</f>
        <v>105800</v>
      </c>
      <c r="M65" s="1">
        <f>C65-L65</f>
        <v>124200</v>
      </c>
    </row>
    <row r="66" spans="1:13" x14ac:dyDescent="0.25">
      <c r="A66" s="1" t="s">
        <v>60</v>
      </c>
      <c r="B66">
        <v>2010</v>
      </c>
      <c r="C66">
        <v>231000</v>
      </c>
      <c r="D66" s="1" t="s">
        <v>88</v>
      </c>
      <c r="E66">
        <v>301000</v>
      </c>
      <c r="F66" s="2">
        <v>42307</v>
      </c>
      <c r="G66" t="str">
        <f>_xlfn.TEXTBEFORE(A66," ",1)</f>
        <v>Mercedes</v>
      </c>
      <c r="H66">
        <f>2017-B66</f>
        <v>7</v>
      </c>
      <c r="I66" s="1">
        <f>ROUNDDOWN(E66/100000,0)</f>
        <v>3</v>
      </c>
      <c r="J66" s="1">
        <f>(5%*C66*H66)</f>
        <v>80850</v>
      </c>
      <c r="K66" s="1">
        <f>(2%*C66*I66)</f>
        <v>13860</v>
      </c>
      <c r="L66" s="1">
        <f>SUM(J66:K66)</f>
        <v>94710</v>
      </c>
      <c r="M66" s="1">
        <f>C66-L66</f>
        <v>136290</v>
      </c>
    </row>
    <row r="67" spans="1:13" x14ac:dyDescent="0.25">
      <c r="A67" s="10" t="s">
        <v>50</v>
      </c>
      <c r="B67" s="11">
        <v>2010</v>
      </c>
      <c r="C67" s="11">
        <v>37000</v>
      </c>
      <c r="D67" s="10" t="s">
        <v>64</v>
      </c>
      <c r="E67" s="11">
        <v>978000</v>
      </c>
      <c r="F67" s="12">
        <v>42309</v>
      </c>
      <c r="G67" s="11" t="str">
        <f>_xlfn.TEXTBEFORE(A67," ",1)</f>
        <v>DAF</v>
      </c>
      <c r="H67" s="11">
        <f>2017-B67</f>
        <v>7</v>
      </c>
      <c r="I67" s="10">
        <f>ROUNDDOWN(E67/100000,0)</f>
        <v>9</v>
      </c>
      <c r="J67" s="10">
        <f>(5%*C67*H67)</f>
        <v>12950</v>
      </c>
      <c r="K67" s="10">
        <f>(2%*C67*I67)</f>
        <v>6660</v>
      </c>
      <c r="L67" s="10">
        <f>SUM(J67:K67)</f>
        <v>19610</v>
      </c>
      <c r="M67" s="10">
        <f>C67-L67</f>
        <v>17390</v>
      </c>
    </row>
    <row r="68" spans="1:13" x14ac:dyDescent="0.25">
      <c r="A68" s="1" t="s">
        <v>50</v>
      </c>
      <c r="B68">
        <v>2011</v>
      </c>
      <c r="C68">
        <v>38000</v>
      </c>
      <c r="D68" s="1" t="s">
        <v>90</v>
      </c>
      <c r="E68">
        <v>574000</v>
      </c>
      <c r="F68" s="2">
        <v>42309</v>
      </c>
      <c r="G68" t="str">
        <f>_xlfn.TEXTBEFORE(A68," ",1)</f>
        <v>DAF</v>
      </c>
      <c r="H68">
        <f>2017-B68</f>
        <v>6</v>
      </c>
      <c r="I68" s="1">
        <f>ROUNDDOWN(E68/100000,0)</f>
        <v>5</v>
      </c>
      <c r="J68" s="1">
        <f>(5%*C68*H68)</f>
        <v>11400</v>
      </c>
      <c r="K68" s="1">
        <f>(2%*C68*I68)</f>
        <v>3800</v>
      </c>
      <c r="L68" s="1">
        <f>SUM(J68:K68)</f>
        <v>15200</v>
      </c>
      <c r="M68" s="1">
        <f>C68-L68</f>
        <v>22800</v>
      </c>
    </row>
    <row r="69" spans="1:13" x14ac:dyDescent="0.25">
      <c r="A69" s="1" t="s">
        <v>33</v>
      </c>
      <c r="B69">
        <v>2009</v>
      </c>
      <c r="C69">
        <v>162800</v>
      </c>
      <c r="D69" s="1" t="s">
        <v>53</v>
      </c>
      <c r="E69">
        <v>370000</v>
      </c>
      <c r="F69" s="2">
        <v>42329</v>
      </c>
      <c r="G69" t="str">
        <f>_xlfn.TEXTBEFORE(A69," ",1)</f>
        <v>Renault</v>
      </c>
      <c r="H69">
        <f>2017-B69</f>
        <v>8</v>
      </c>
      <c r="I69" s="1">
        <f>ROUNDDOWN(E69/100000,0)</f>
        <v>3</v>
      </c>
      <c r="J69" s="1">
        <f>(5%*C69*H69)</f>
        <v>65120</v>
      </c>
      <c r="K69" s="1">
        <f>(2%*C69*I69)</f>
        <v>9768</v>
      </c>
      <c r="L69" s="1">
        <f>SUM(J69:K69)</f>
        <v>74888</v>
      </c>
      <c r="M69" s="1">
        <f>C69-L69</f>
        <v>87912</v>
      </c>
    </row>
    <row r="70" spans="1:13" x14ac:dyDescent="0.25">
      <c r="A70" s="1" t="s">
        <v>33</v>
      </c>
      <c r="B70">
        <v>2012</v>
      </c>
      <c r="C70">
        <v>163800</v>
      </c>
      <c r="D70" s="1" t="s">
        <v>122</v>
      </c>
      <c r="E70">
        <v>366000</v>
      </c>
      <c r="F70" s="2">
        <v>42329</v>
      </c>
      <c r="G70" t="str">
        <f>_xlfn.TEXTBEFORE(A70," ",1)</f>
        <v>Renault</v>
      </c>
      <c r="H70">
        <f>2017-B70</f>
        <v>5</v>
      </c>
      <c r="I70" s="1">
        <f>ROUNDDOWN(E70/100000,0)</f>
        <v>3</v>
      </c>
      <c r="J70" s="1">
        <f>(5%*C70*H70)</f>
        <v>40950</v>
      </c>
      <c r="K70" s="1">
        <f>(2%*C70*I70)</f>
        <v>9828</v>
      </c>
      <c r="L70" s="1">
        <f>SUM(J70:K70)</f>
        <v>50778</v>
      </c>
      <c r="M70" s="1">
        <f>C70-L70</f>
        <v>113022</v>
      </c>
    </row>
    <row r="71" spans="1:13" x14ac:dyDescent="0.25">
      <c r="A71" s="1" t="s">
        <v>157</v>
      </c>
      <c r="B71">
        <v>2013</v>
      </c>
      <c r="C71">
        <v>271000</v>
      </c>
      <c r="D71" s="1" t="s">
        <v>158</v>
      </c>
      <c r="E71">
        <v>153000</v>
      </c>
      <c r="F71" s="2">
        <v>42334</v>
      </c>
      <c r="G71" t="str">
        <f>_xlfn.TEXTBEFORE(A71," ",1)</f>
        <v>MAN</v>
      </c>
      <c r="H71">
        <f>2017-B71</f>
        <v>4</v>
      </c>
      <c r="I71" s="1">
        <f>ROUNDDOWN(E71/100000,0)</f>
        <v>1</v>
      </c>
      <c r="J71" s="1">
        <f>(5%*C71*H71)</f>
        <v>54200</v>
      </c>
      <c r="K71" s="1">
        <f>(2%*C71*I71)</f>
        <v>5420</v>
      </c>
      <c r="L71" s="1">
        <f>SUM(J71:K71)</f>
        <v>59620</v>
      </c>
      <c r="M71" s="1">
        <f>C71-L71</f>
        <v>211380</v>
      </c>
    </row>
    <row r="72" spans="1:13" x14ac:dyDescent="0.25">
      <c r="A72" s="1" t="s">
        <v>157</v>
      </c>
      <c r="B72">
        <v>2014</v>
      </c>
      <c r="C72">
        <v>270000</v>
      </c>
      <c r="D72" s="1" t="s">
        <v>169</v>
      </c>
      <c r="E72">
        <v>157000</v>
      </c>
      <c r="F72" s="2">
        <v>42334</v>
      </c>
      <c r="G72" t="str">
        <f>_xlfn.TEXTBEFORE(A72," ",1)</f>
        <v>MAN</v>
      </c>
      <c r="H72">
        <f>2017-B72</f>
        <v>3</v>
      </c>
      <c r="I72" s="1">
        <f>ROUNDDOWN(E72/100000,0)</f>
        <v>1</v>
      </c>
      <c r="J72" s="1">
        <f>(5%*C72*H72)</f>
        <v>40500</v>
      </c>
      <c r="K72" s="1">
        <f>(2%*C72*I72)</f>
        <v>5400</v>
      </c>
      <c r="L72" s="1">
        <f>SUM(J72:K72)</f>
        <v>45900</v>
      </c>
      <c r="M72" s="1">
        <f>C72-L72</f>
        <v>224100</v>
      </c>
    </row>
    <row r="73" spans="1:13" x14ac:dyDescent="0.25">
      <c r="A73" s="1" t="s">
        <v>160</v>
      </c>
      <c r="B73">
        <v>2014</v>
      </c>
      <c r="C73">
        <v>98000</v>
      </c>
      <c r="D73" s="1" t="s">
        <v>161</v>
      </c>
      <c r="E73">
        <v>251000</v>
      </c>
      <c r="F73" s="2">
        <v>42344</v>
      </c>
      <c r="G73" t="str">
        <f>_xlfn.TEXTBEFORE(A73," ",1)</f>
        <v>MAN</v>
      </c>
      <c r="H73">
        <f>2017-B73</f>
        <v>3</v>
      </c>
      <c r="I73" s="1">
        <f>ROUNDDOWN(E73/100000,0)</f>
        <v>2</v>
      </c>
      <c r="J73" s="1">
        <f>(5%*C73*H73)</f>
        <v>14700</v>
      </c>
      <c r="K73" s="1">
        <f>(2%*C73*I73)</f>
        <v>3920</v>
      </c>
      <c r="L73" s="1">
        <f>SUM(J73:K73)</f>
        <v>18620</v>
      </c>
      <c r="M73" s="1">
        <f>C73-L73</f>
        <v>79380</v>
      </c>
    </row>
    <row r="74" spans="1:13" x14ac:dyDescent="0.25">
      <c r="A74" s="1" t="s">
        <v>160</v>
      </c>
      <c r="B74">
        <v>2014</v>
      </c>
      <c r="C74">
        <v>99000</v>
      </c>
      <c r="D74" s="1" t="s">
        <v>162</v>
      </c>
      <c r="E74">
        <v>247000</v>
      </c>
      <c r="F74" s="2">
        <v>42344</v>
      </c>
      <c r="G74" t="str">
        <f>_xlfn.TEXTBEFORE(A74," ",1)</f>
        <v>MAN</v>
      </c>
      <c r="H74">
        <f>2017-B74</f>
        <v>3</v>
      </c>
      <c r="I74" s="1">
        <f>ROUNDDOWN(E74/100000,0)</f>
        <v>2</v>
      </c>
      <c r="J74" s="1">
        <f>(5%*C74*H74)</f>
        <v>14850</v>
      </c>
      <c r="K74" s="1">
        <f>(2%*C74*I74)</f>
        <v>3960</v>
      </c>
      <c r="L74" s="1">
        <f>SUM(J74:K74)</f>
        <v>18810</v>
      </c>
      <c r="M74" s="1">
        <f>C74-L74</f>
        <v>80190</v>
      </c>
    </row>
    <row r="75" spans="1:13" x14ac:dyDescent="0.25">
      <c r="A75" s="1" t="s">
        <v>50</v>
      </c>
      <c r="B75">
        <v>2009</v>
      </c>
      <c r="C75">
        <v>131780</v>
      </c>
      <c r="D75" s="1" t="s">
        <v>51</v>
      </c>
      <c r="E75">
        <v>306000</v>
      </c>
      <c r="F75" s="2">
        <v>42365</v>
      </c>
      <c r="G75" t="str">
        <f>_xlfn.TEXTBEFORE(A75," ",1)</f>
        <v>DAF</v>
      </c>
      <c r="H75">
        <f>2017-B75</f>
        <v>8</v>
      </c>
      <c r="I75" s="1">
        <f>ROUNDDOWN(E75/100000,0)</f>
        <v>3</v>
      </c>
      <c r="J75" s="1">
        <f>(5%*C75*H75)</f>
        <v>52712</v>
      </c>
      <c r="K75" s="1">
        <f>(2%*C75*I75)</f>
        <v>7906.7999999999993</v>
      </c>
      <c r="L75" s="1">
        <f>SUM(J75:K75)</f>
        <v>60618.8</v>
      </c>
      <c r="M75" s="1">
        <f>C75-L75</f>
        <v>71161.2</v>
      </c>
    </row>
    <row r="76" spans="1:13" x14ac:dyDescent="0.25">
      <c r="A76" s="1" t="s">
        <v>50</v>
      </c>
      <c r="B76">
        <v>2012</v>
      </c>
      <c r="C76">
        <v>130780</v>
      </c>
      <c r="D76" s="1" t="s">
        <v>117</v>
      </c>
      <c r="E76">
        <v>310000</v>
      </c>
      <c r="F76" s="2">
        <v>42365</v>
      </c>
      <c r="G76" t="str">
        <f>_xlfn.TEXTBEFORE(A76," ",1)</f>
        <v>DAF</v>
      </c>
      <c r="H76">
        <f>2017-B76</f>
        <v>5</v>
      </c>
      <c r="I76" s="1">
        <f>ROUNDDOWN(E76/100000,0)</f>
        <v>3</v>
      </c>
      <c r="J76" s="1">
        <f>(5%*C76*H76)</f>
        <v>32695</v>
      </c>
      <c r="K76" s="1">
        <f>(2%*C76*I76)</f>
        <v>7846.7999999999993</v>
      </c>
      <c r="L76" s="1">
        <f>SUM(J76:K76)</f>
        <v>40541.800000000003</v>
      </c>
      <c r="M76" s="1">
        <f>C76-L76</f>
        <v>90238.2</v>
      </c>
    </row>
    <row r="77" spans="1:13" x14ac:dyDescent="0.25">
      <c r="A77" s="1" t="s">
        <v>33</v>
      </c>
      <c r="B77">
        <v>2009</v>
      </c>
      <c r="C77">
        <v>77000</v>
      </c>
      <c r="D77" s="1" t="s">
        <v>34</v>
      </c>
      <c r="E77">
        <v>846000</v>
      </c>
      <c r="F77" s="2">
        <v>42376</v>
      </c>
      <c r="G77" t="str">
        <f>_xlfn.TEXTBEFORE(A77," ",1)</f>
        <v>Renault</v>
      </c>
      <c r="H77">
        <f>2017-B77</f>
        <v>8</v>
      </c>
      <c r="I77" s="1">
        <f>ROUNDDOWN(E77/100000,0)</f>
        <v>8</v>
      </c>
      <c r="J77" s="1">
        <f>(5%*C77*H77)</f>
        <v>30800</v>
      </c>
      <c r="K77" s="1">
        <f>(2%*C77*I77)</f>
        <v>12320</v>
      </c>
      <c r="L77" s="1">
        <f>SUM(J77:K77)</f>
        <v>43120</v>
      </c>
      <c r="M77" s="1">
        <f>C77-L77</f>
        <v>33880</v>
      </c>
    </row>
    <row r="78" spans="1:13" x14ac:dyDescent="0.25">
      <c r="A78" s="1" t="s">
        <v>33</v>
      </c>
      <c r="B78">
        <v>2012</v>
      </c>
      <c r="C78">
        <v>76000</v>
      </c>
      <c r="D78" s="1" t="s">
        <v>114</v>
      </c>
      <c r="E78">
        <v>850000</v>
      </c>
      <c r="F78" s="2">
        <v>42376</v>
      </c>
      <c r="G78" t="str">
        <f>_xlfn.TEXTBEFORE(A78," ",1)</f>
        <v>Renault</v>
      </c>
      <c r="H78">
        <f>2017-B78</f>
        <v>5</v>
      </c>
      <c r="I78" s="1">
        <f>ROUNDDOWN(E78/100000,0)</f>
        <v>8</v>
      </c>
      <c r="J78" s="1">
        <f>(5%*C78*H78)</f>
        <v>19000</v>
      </c>
      <c r="K78" s="1">
        <f>(2%*C78*I78)</f>
        <v>12160</v>
      </c>
      <c r="L78" s="1">
        <f>SUM(J78:K78)</f>
        <v>31160</v>
      </c>
      <c r="M78" s="1">
        <f>C78-L78</f>
        <v>44840</v>
      </c>
    </row>
    <row r="79" spans="1:13" x14ac:dyDescent="0.25">
      <c r="A79" s="1" t="s">
        <v>37</v>
      </c>
      <c r="B79">
        <v>2009</v>
      </c>
      <c r="C79">
        <v>79000</v>
      </c>
      <c r="D79" s="1" t="s">
        <v>38</v>
      </c>
      <c r="E79">
        <v>390000</v>
      </c>
      <c r="F79" s="2">
        <v>42379</v>
      </c>
      <c r="G79" t="str">
        <f>_xlfn.TEXTBEFORE(A79," ",1)</f>
        <v>Scania</v>
      </c>
      <c r="H79">
        <f>2017-B79</f>
        <v>8</v>
      </c>
      <c r="I79" s="1">
        <f>ROUNDDOWN(E79/100000,0)</f>
        <v>3</v>
      </c>
      <c r="J79" s="1">
        <f>(5%*C79*H79)</f>
        <v>31600</v>
      </c>
      <c r="K79" s="1">
        <f>(2%*C79*I79)</f>
        <v>4740</v>
      </c>
      <c r="L79" s="1">
        <f>SUM(J79:K79)</f>
        <v>36340</v>
      </c>
      <c r="M79" s="1">
        <f>C79-L79</f>
        <v>42660</v>
      </c>
    </row>
    <row r="80" spans="1:13" x14ac:dyDescent="0.25">
      <c r="A80" s="1" t="s">
        <v>37</v>
      </c>
      <c r="B80">
        <v>2009</v>
      </c>
      <c r="C80">
        <v>79000</v>
      </c>
      <c r="D80" s="1" t="s">
        <v>39</v>
      </c>
      <c r="E80">
        <v>390000</v>
      </c>
      <c r="F80" s="2">
        <v>42379</v>
      </c>
      <c r="G80" t="str">
        <f>_xlfn.TEXTBEFORE(A80," ",1)</f>
        <v>Scania</v>
      </c>
      <c r="H80">
        <f>2017-B80</f>
        <v>8</v>
      </c>
      <c r="I80" s="1">
        <f>ROUNDDOWN(E80/100000,0)</f>
        <v>3</v>
      </c>
      <c r="J80" s="1">
        <f>(5%*C80*H80)</f>
        <v>31600</v>
      </c>
      <c r="K80" s="1">
        <f>(2%*C80*I80)</f>
        <v>4740</v>
      </c>
      <c r="L80" s="1">
        <f>SUM(J80:K80)</f>
        <v>36340</v>
      </c>
      <c r="M80" s="1">
        <f>C80-L80</f>
        <v>42660</v>
      </c>
    </row>
    <row r="81" spans="1:13" x14ac:dyDescent="0.25">
      <c r="A81" s="1" t="s">
        <v>37</v>
      </c>
      <c r="B81">
        <v>2013</v>
      </c>
      <c r="C81">
        <v>80000</v>
      </c>
      <c r="D81" s="1" t="s">
        <v>144</v>
      </c>
      <c r="E81">
        <v>350000</v>
      </c>
      <c r="F81" s="2">
        <v>42379</v>
      </c>
      <c r="G81" t="str">
        <f>_xlfn.TEXTBEFORE(A81," ",1)</f>
        <v>Scania</v>
      </c>
      <c r="H81">
        <f>2017-B81</f>
        <v>4</v>
      </c>
      <c r="I81" s="1">
        <f>ROUNDDOWN(E81/100000,0)</f>
        <v>3</v>
      </c>
      <c r="J81" s="1">
        <f>(5%*C81*H81)</f>
        <v>16000</v>
      </c>
      <c r="K81" s="1">
        <f>(2%*C81*I81)</f>
        <v>4800</v>
      </c>
      <c r="L81" s="1">
        <f>SUM(J81:K81)</f>
        <v>20800</v>
      </c>
      <c r="M81" s="1">
        <f>C81-L81</f>
        <v>59200</v>
      </c>
    </row>
    <row r="82" spans="1:13" x14ac:dyDescent="0.25">
      <c r="A82" s="1" t="s">
        <v>37</v>
      </c>
      <c r="B82">
        <v>2013</v>
      </c>
      <c r="C82">
        <v>80000</v>
      </c>
      <c r="D82" s="1" t="s">
        <v>145</v>
      </c>
      <c r="E82">
        <v>235000</v>
      </c>
      <c r="F82" s="2">
        <v>42379</v>
      </c>
      <c r="G82" t="str">
        <f>_xlfn.TEXTBEFORE(A82," ",1)</f>
        <v>Scania</v>
      </c>
      <c r="H82">
        <f>2017-B82</f>
        <v>4</v>
      </c>
      <c r="I82" s="1">
        <f>ROUNDDOWN(E82/100000,0)</f>
        <v>2</v>
      </c>
      <c r="J82" s="1">
        <f>(5%*C82*H82)</f>
        <v>16000</v>
      </c>
      <c r="K82" s="1">
        <f>(2%*C82*I82)</f>
        <v>3200</v>
      </c>
      <c r="L82" s="1">
        <f>SUM(J82:K82)</f>
        <v>19200</v>
      </c>
      <c r="M82" s="1">
        <f>C82-L82</f>
        <v>60800</v>
      </c>
    </row>
    <row r="83" spans="1:13" x14ac:dyDescent="0.25">
      <c r="A83" s="1" t="s">
        <v>20</v>
      </c>
      <c r="B83">
        <v>2008</v>
      </c>
      <c r="C83">
        <v>84000</v>
      </c>
      <c r="D83" s="1" t="s">
        <v>21</v>
      </c>
      <c r="E83">
        <v>266000</v>
      </c>
      <c r="F83" s="2">
        <v>42382</v>
      </c>
      <c r="G83" t="str">
        <f>_xlfn.TEXTBEFORE(A83," ",1)</f>
        <v>Volvo</v>
      </c>
      <c r="H83">
        <f>2017-B83</f>
        <v>9</v>
      </c>
      <c r="I83" s="1">
        <f>ROUNDDOWN(E83/100000,0)</f>
        <v>2</v>
      </c>
      <c r="J83" s="1">
        <f>(5%*C83*H83)</f>
        <v>37800</v>
      </c>
      <c r="K83" s="1">
        <f>(2%*C83*I83)</f>
        <v>3360</v>
      </c>
      <c r="L83" s="1">
        <f>SUM(J83:K83)</f>
        <v>41160</v>
      </c>
      <c r="M83" s="1">
        <f>C83-L83</f>
        <v>42840</v>
      </c>
    </row>
    <row r="84" spans="1:13" x14ac:dyDescent="0.25">
      <c r="A84" s="1" t="s">
        <v>20</v>
      </c>
      <c r="B84">
        <v>2009</v>
      </c>
      <c r="C84">
        <v>83000</v>
      </c>
      <c r="D84" s="1" t="s">
        <v>40</v>
      </c>
      <c r="E84">
        <v>270000</v>
      </c>
      <c r="F84" s="2">
        <v>42382</v>
      </c>
      <c r="G84" t="str">
        <f>_xlfn.TEXTBEFORE(A84," ",1)</f>
        <v>Volvo</v>
      </c>
      <c r="H84">
        <f>2017-B84</f>
        <v>8</v>
      </c>
      <c r="I84" s="1">
        <f>ROUNDDOWN(E84/100000,0)</f>
        <v>2</v>
      </c>
      <c r="J84" s="1">
        <f>(5%*C84*H84)</f>
        <v>33200</v>
      </c>
      <c r="K84" s="1">
        <f>(2%*C84*I84)</f>
        <v>3320</v>
      </c>
      <c r="L84" s="1">
        <f>SUM(J84:K84)</f>
        <v>36520</v>
      </c>
      <c r="M84" s="1">
        <f>C84-L84</f>
        <v>46480</v>
      </c>
    </row>
    <row r="85" spans="1:13" x14ac:dyDescent="0.25">
      <c r="A85" s="1" t="s">
        <v>20</v>
      </c>
      <c r="B85">
        <v>2010</v>
      </c>
      <c r="C85">
        <v>84000</v>
      </c>
      <c r="D85" s="1" t="s">
        <v>73</v>
      </c>
      <c r="E85">
        <v>266000</v>
      </c>
      <c r="F85" s="2">
        <v>42382</v>
      </c>
      <c r="G85" t="str">
        <f>_xlfn.TEXTBEFORE(A85," ",1)</f>
        <v>Volvo</v>
      </c>
      <c r="H85">
        <f>2017-B85</f>
        <v>7</v>
      </c>
      <c r="I85" s="1">
        <f>ROUNDDOWN(E85/100000,0)</f>
        <v>2</v>
      </c>
      <c r="J85" s="1">
        <f>(5%*C85*H85)</f>
        <v>29400</v>
      </c>
      <c r="K85" s="1">
        <f>(2%*C85*I85)</f>
        <v>3360</v>
      </c>
      <c r="L85" s="1">
        <f>SUM(J85:K85)</f>
        <v>32760</v>
      </c>
      <c r="M85" s="1">
        <f>C85-L85</f>
        <v>51240</v>
      </c>
    </row>
    <row r="86" spans="1:13" x14ac:dyDescent="0.25">
      <c r="A86" s="1" t="s">
        <v>45</v>
      </c>
      <c r="B86">
        <v>2010</v>
      </c>
      <c r="C86">
        <v>89000</v>
      </c>
      <c r="D86" s="1" t="s">
        <v>75</v>
      </c>
      <c r="E86">
        <v>266000</v>
      </c>
      <c r="F86" s="2">
        <v>42382</v>
      </c>
      <c r="G86" t="str">
        <f>_xlfn.TEXTBEFORE(A86," ",1)</f>
        <v>MAN</v>
      </c>
      <c r="H86">
        <f>2017-B86</f>
        <v>7</v>
      </c>
      <c r="I86" s="1">
        <f>ROUNDDOWN(E86/100000,0)</f>
        <v>2</v>
      </c>
      <c r="J86" s="1">
        <f>(5%*C86*H86)</f>
        <v>31150</v>
      </c>
      <c r="K86" s="1">
        <f>(2%*C86*I86)</f>
        <v>3560</v>
      </c>
      <c r="L86" s="1">
        <f>SUM(J86:K86)</f>
        <v>34710</v>
      </c>
      <c r="M86" s="1">
        <f>C86-L86</f>
        <v>54290</v>
      </c>
    </row>
    <row r="87" spans="1:13" x14ac:dyDescent="0.25">
      <c r="A87" s="1" t="s">
        <v>16</v>
      </c>
      <c r="B87">
        <v>2009</v>
      </c>
      <c r="C87">
        <v>65000</v>
      </c>
      <c r="D87" s="1" t="s">
        <v>30</v>
      </c>
      <c r="E87">
        <v>740000</v>
      </c>
      <c r="F87" s="2">
        <v>42385</v>
      </c>
      <c r="G87" t="str">
        <f>_xlfn.TEXTBEFORE(A87," ",1)</f>
        <v>Volvo</v>
      </c>
      <c r="H87">
        <f>2017-B87</f>
        <v>8</v>
      </c>
      <c r="I87" s="1">
        <f>ROUNDDOWN(E87/100000,0)</f>
        <v>7</v>
      </c>
      <c r="J87" s="1">
        <f>(5%*C87*H87)</f>
        <v>26000</v>
      </c>
      <c r="K87" s="1">
        <f>(2%*C87*I87)</f>
        <v>9100</v>
      </c>
      <c r="L87" s="1">
        <f>SUM(J87:K87)</f>
        <v>35100</v>
      </c>
      <c r="M87" s="1">
        <f>C87-L87</f>
        <v>29900</v>
      </c>
    </row>
    <row r="88" spans="1:13" x14ac:dyDescent="0.25">
      <c r="A88" s="1" t="s">
        <v>47</v>
      </c>
      <c r="B88">
        <v>2009</v>
      </c>
      <c r="C88">
        <v>134000</v>
      </c>
      <c r="D88" s="1" t="s">
        <v>48</v>
      </c>
      <c r="E88">
        <v>482000</v>
      </c>
      <c r="F88" s="2">
        <v>42385</v>
      </c>
      <c r="G88" t="str">
        <f>_xlfn.TEXTBEFORE(A88," ",1)</f>
        <v>Volvo</v>
      </c>
      <c r="H88">
        <f>2017-B88</f>
        <v>8</v>
      </c>
      <c r="I88" s="1">
        <f>ROUNDDOWN(E88/100000,0)</f>
        <v>4</v>
      </c>
      <c r="J88" s="1">
        <f>(5%*C88*H88)</f>
        <v>53600</v>
      </c>
      <c r="K88" s="1">
        <f>(2%*C88*I88)</f>
        <v>10720</v>
      </c>
      <c r="L88" s="1">
        <f>SUM(J88:K88)</f>
        <v>64320</v>
      </c>
      <c r="M88" s="1">
        <f>C88-L88</f>
        <v>69680</v>
      </c>
    </row>
    <row r="89" spans="1:13" x14ac:dyDescent="0.25">
      <c r="A89" s="1" t="s">
        <v>47</v>
      </c>
      <c r="B89">
        <v>2009</v>
      </c>
      <c r="C89">
        <v>135000</v>
      </c>
      <c r="D89" s="1" t="s">
        <v>49</v>
      </c>
      <c r="E89">
        <v>478000</v>
      </c>
      <c r="F89" s="2">
        <v>42385</v>
      </c>
      <c r="G89" t="str">
        <f>_xlfn.TEXTBEFORE(A89," ",1)</f>
        <v>Volvo</v>
      </c>
      <c r="H89">
        <f>2017-B89</f>
        <v>8</v>
      </c>
      <c r="I89" s="1">
        <f>ROUNDDOWN(E89/100000,0)</f>
        <v>4</v>
      </c>
      <c r="J89" s="1">
        <f>(5%*C89*H89)</f>
        <v>54000</v>
      </c>
      <c r="K89" s="1">
        <f>(2%*C89*I89)</f>
        <v>10800</v>
      </c>
      <c r="L89" s="1">
        <f>SUM(J89:K89)</f>
        <v>64800</v>
      </c>
      <c r="M89" s="1">
        <f>C89-L89</f>
        <v>70200</v>
      </c>
    </row>
    <row r="90" spans="1:13" x14ac:dyDescent="0.25">
      <c r="A90" s="1" t="s">
        <v>16</v>
      </c>
      <c r="B90">
        <v>2010</v>
      </c>
      <c r="C90">
        <v>66000</v>
      </c>
      <c r="D90" s="1" t="s">
        <v>66</v>
      </c>
      <c r="E90">
        <v>736000</v>
      </c>
      <c r="F90" s="2">
        <v>42385</v>
      </c>
      <c r="G90" t="str">
        <f>_xlfn.TEXTBEFORE(A90," ",1)</f>
        <v>Volvo</v>
      </c>
      <c r="H90">
        <f>2017-B90</f>
        <v>7</v>
      </c>
      <c r="I90" s="1">
        <f>ROUNDDOWN(E90/100000,0)</f>
        <v>7</v>
      </c>
      <c r="J90" s="1">
        <f>(5%*C90*H90)</f>
        <v>23100</v>
      </c>
      <c r="K90" s="1">
        <f>(2%*C90*I90)</f>
        <v>9240</v>
      </c>
      <c r="L90" s="1">
        <f>SUM(J90:K90)</f>
        <v>32340</v>
      </c>
      <c r="M90" s="1">
        <f>C90-L90</f>
        <v>33660</v>
      </c>
    </row>
    <row r="91" spans="1:13" x14ac:dyDescent="0.25">
      <c r="A91" s="1" t="s">
        <v>129</v>
      </c>
      <c r="B91">
        <v>2012</v>
      </c>
      <c r="C91">
        <v>210000</v>
      </c>
      <c r="D91" s="1" t="s">
        <v>130</v>
      </c>
      <c r="E91">
        <v>517000</v>
      </c>
      <c r="F91" s="2">
        <v>42415</v>
      </c>
      <c r="G91" t="str">
        <f>_xlfn.TEXTBEFORE(A91," ",1)</f>
        <v>Volvo</v>
      </c>
      <c r="H91">
        <f>2017-B91</f>
        <v>5</v>
      </c>
      <c r="I91" s="1">
        <f>ROUNDDOWN(E91/100000,0)</f>
        <v>5</v>
      </c>
      <c r="J91" s="1">
        <f>(5%*C91*H91)</f>
        <v>52500</v>
      </c>
      <c r="K91" s="1">
        <f>(2%*C91*I91)</f>
        <v>21000</v>
      </c>
      <c r="L91" s="1">
        <f>SUM(J91:K91)</f>
        <v>73500</v>
      </c>
      <c r="M91" s="1">
        <f>C91-L91</f>
        <v>136500</v>
      </c>
    </row>
    <row r="92" spans="1:13" x14ac:dyDescent="0.25">
      <c r="A92" s="1" t="s">
        <v>129</v>
      </c>
      <c r="B92">
        <v>2012</v>
      </c>
      <c r="C92">
        <v>210000</v>
      </c>
      <c r="D92" s="1" t="s">
        <v>132</v>
      </c>
      <c r="E92">
        <v>435000</v>
      </c>
      <c r="F92" s="2">
        <v>42415</v>
      </c>
      <c r="G92" t="str">
        <f>_xlfn.TEXTBEFORE(A92," ",1)</f>
        <v>Volvo</v>
      </c>
      <c r="H92">
        <f>2017-B92</f>
        <v>5</v>
      </c>
      <c r="I92" s="1">
        <f>ROUNDDOWN(E92/100000,0)</f>
        <v>4</v>
      </c>
      <c r="J92" s="1">
        <f>(5%*C92*H92)</f>
        <v>52500</v>
      </c>
      <c r="K92" s="1">
        <f>(2%*C92*I92)</f>
        <v>16800</v>
      </c>
      <c r="L92" s="1">
        <f>SUM(J92:K92)</f>
        <v>69300</v>
      </c>
      <c r="M92" s="1">
        <f>C92-L92</f>
        <v>140700</v>
      </c>
    </row>
    <row r="93" spans="1:13" x14ac:dyDescent="0.25">
      <c r="A93" s="1" t="s">
        <v>33</v>
      </c>
      <c r="B93">
        <v>2010</v>
      </c>
      <c r="C93">
        <v>230000</v>
      </c>
      <c r="D93" s="1" t="s">
        <v>87</v>
      </c>
      <c r="E93">
        <v>455000</v>
      </c>
      <c r="F93" s="2">
        <v>42439</v>
      </c>
      <c r="G93" t="str">
        <f>_xlfn.TEXTBEFORE(A93," ",1)</f>
        <v>Renault</v>
      </c>
      <c r="H93">
        <f>2017-B93</f>
        <v>7</v>
      </c>
      <c r="I93" s="1">
        <f>ROUNDDOWN(E93/100000,0)</f>
        <v>4</v>
      </c>
      <c r="J93" s="1">
        <f>(5%*C93*H93)</f>
        <v>80500</v>
      </c>
      <c r="K93" s="1">
        <f>(2%*C93*I93)</f>
        <v>18400</v>
      </c>
      <c r="L93" s="1">
        <f>SUM(J93:K93)</f>
        <v>98900</v>
      </c>
      <c r="M93" s="1">
        <f>C93-L93</f>
        <v>131100</v>
      </c>
    </row>
    <row r="94" spans="1:13" x14ac:dyDescent="0.25">
      <c r="A94" s="1" t="s">
        <v>33</v>
      </c>
      <c r="B94">
        <v>2012</v>
      </c>
      <c r="C94">
        <v>231000</v>
      </c>
      <c r="D94" s="1" t="s">
        <v>135</v>
      </c>
      <c r="E94">
        <v>451000</v>
      </c>
      <c r="F94" s="2">
        <v>42439</v>
      </c>
      <c r="G94" t="str">
        <f>_xlfn.TEXTBEFORE(A94," ",1)</f>
        <v>Renault</v>
      </c>
      <c r="H94">
        <f>2017-B94</f>
        <v>5</v>
      </c>
      <c r="I94" s="1">
        <f>ROUNDDOWN(E94/100000,0)</f>
        <v>4</v>
      </c>
      <c r="J94" s="1">
        <f>(5%*C94*H94)</f>
        <v>57750</v>
      </c>
      <c r="K94" s="1">
        <f>(2%*C94*I94)</f>
        <v>18480</v>
      </c>
      <c r="L94" s="1">
        <f>SUM(J94:K94)</f>
        <v>76230</v>
      </c>
      <c r="M94" s="1">
        <f>C94-L94</f>
        <v>154770</v>
      </c>
    </row>
    <row r="95" spans="1:13" x14ac:dyDescent="0.25">
      <c r="A95" s="1" t="s">
        <v>123</v>
      </c>
      <c r="B95">
        <v>2012</v>
      </c>
      <c r="C95">
        <v>183000</v>
      </c>
      <c r="D95" s="1" t="s">
        <v>124</v>
      </c>
      <c r="E95">
        <v>520000</v>
      </c>
      <c r="F95" s="2">
        <v>42444</v>
      </c>
      <c r="G95" t="str">
        <f>_xlfn.TEXTBEFORE(A95," ",1)</f>
        <v>Scania</v>
      </c>
      <c r="H95">
        <f>2017-B95</f>
        <v>5</v>
      </c>
      <c r="I95" s="1">
        <f>ROUNDDOWN(E95/100000,0)</f>
        <v>5</v>
      </c>
      <c r="J95" s="1">
        <f>(5%*C95*H95)</f>
        <v>45750</v>
      </c>
      <c r="K95" s="1">
        <f>(2%*C95*I95)</f>
        <v>18300</v>
      </c>
      <c r="L95" s="1">
        <f>SUM(J95:K95)</f>
        <v>64050</v>
      </c>
      <c r="M95" s="1">
        <f>C95-L95</f>
        <v>118950</v>
      </c>
    </row>
    <row r="96" spans="1:13" x14ac:dyDescent="0.25">
      <c r="A96" s="1" t="s">
        <v>123</v>
      </c>
      <c r="B96">
        <v>2012</v>
      </c>
      <c r="C96">
        <v>183000</v>
      </c>
      <c r="D96" s="1" t="s">
        <v>125</v>
      </c>
      <c r="E96">
        <v>530000</v>
      </c>
      <c r="F96" s="2">
        <v>42444</v>
      </c>
      <c r="G96" t="str">
        <f>_xlfn.TEXTBEFORE(A96," ",1)</f>
        <v>Scania</v>
      </c>
      <c r="H96">
        <f>2017-B96</f>
        <v>5</v>
      </c>
      <c r="I96" s="1">
        <f>ROUNDDOWN(E96/100000,0)</f>
        <v>5</v>
      </c>
      <c r="J96" s="1">
        <f>(5%*C96*H96)</f>
        <v>45750</v>
      </c>
      <c r="K96" s="1">
        <f>(2%*C96*I96)</f>
        <v>18300</v>
      </c>
      <c r="L96" s="1">
        <f>SUM(J96:K96)</f>
        <v>64050</v>
      </c>
      <c r="M96" s="1">
        <f>C96-L96</f>
        <v>118950</v>
      </c>
    </row>
    <row r="97" spans="1:13" x14ac:dyDescent="0.25">
      <c r="A97" s="1" t="s">
        <v>123</v>
      </c>
      <c r="B97">
        <v>2012</v>
      </c>
      <c r="C97">
        <v>183000</v>
      </c>
      <c r="D97" s="1" t="s">
        <v>126</v>
      </c>
      <c r="E97">
        <v>490000</v>
      </c>
      <c r="F97" s="2">
        <v>42444</v>
      </c>
      <c r="G97" t="str">
        <f>_xlfn.TEXTBEFORE(A97," ",1)</f>
        <v>Scania</v>
      </c>
      <c r="H97">
        <f>2017-B97</f>
        <v>5</v>
      </c>
      <c r="I97" s="1">
        <f>ROUNDDOWN(E97/100000,0)</f>
        <v>4</v>
      </c>
      <c r="J97" s="1">
        <f>(5%*C97*H97)</f>
        <v>45750</v>
      </c>
      <c r="K97" s="1">
        <f>(2%*C97*I97)</f>
        <v>14640</v>
      </c>
      <c r="L97" s="1">
        <f>SUM(J97:K97)</f>
        <v>60390</v>
      </c>
      <c r="M97" s="1">
        <f>C97-L97</f>
        <v>122610</v>
      </c>
    </row>
    <row r="98" spans="1:13" x14ac:dyDescent="0.25">
      <c r="A98" s="1" t="s">
        <v>123</v>
      </c>
      <c r="B98">
        <v>2012</v>
      </c>
      <c r="C98">
        <v>183000</v>
      </c>
      <c r="D98" s="1" t="s">
        <v>127</v>
      </c>
      <c r="E98">
        <v>481000</v>
      </c>
      <c r="F98" s="2">
        <v>42444</v>
      </c>
      <c r="G98" t="str">
        <f>_xlfn.TEXTBEFORE(A98," ",1)</f>
        <v>Scania</v>
      </c>
      <c r="H98">
        <f>2017-B98</f>
        <v>5</v>
      </c>
      <c r="I98" s="1">
        <f>ROUNDDOWN(E98/100000,0)</f>
        <v>4</v>
      </c>
      <c r="J98" s="1">
        <f>(5%*C98*H98)</f>
        <v>45750</v>
      </c>
      <c r="K98" s="1">
        <f>(2%*C98*I98)</f>
        <v>14640</v>
      </c>
      <c r="L98" s="1">
        <f>SUM(J98:K98)</f>
        <v>60390</v>
      </c>
      <c r="M98" s="1">
        <f>C98-L98</f>
        <v>122610</v>
      </c>
    </row>
    <row r="99" spans="1:13" x14ac:dyDescent="0.25">
      <c r="A99" s="1" t="s">
        <v>123</v>
      </c>
      <c r="B99">
        <v>2012</v>
      </c>
      <c r="C99">
        <v>183000</v>
      </c>
      <c r="D99" s="1" t="s">
        <v>128</v>
      </c>
      <c r="E99">
        <v>454000</v>
      </c>
      <c r="F99" s="2">
        <v>42444</v>
      </c>
      <c r="G99" t="str">
        <f>_xlfn.TEXTBEFORE(A99," ",1)</f>
        <v>Scania</v>
      </c>
      <c r="H99">
        <f>2017-B99</f>
        <v>5</v>
      </c>
      <c r="I99" s="1">
        <f>ROUNDDOWN(E99/100000,0)</f>
        <v>4</v>
      </c>
      <c r="J99" s="1">
        <f>(5%*C99*H99)</f>
        <v>45750</v>
      </c>
      <c r="K99" s="1">
        <f>(2%*C99*I99)</f>
        <v>14640</v>
      </c>
      <c r="L99" s="1">
        <f>SUM(J99:K99)</f>
        <v>60390</v>
      </c>
      <c r="M99" s="1">
        <f>C99-L99</f>
        <v>122610</v>
      </c>
    </row>
    <row r="100" spans="1:13" x14ac:dyDescent="0.25">
      <c r="A100" s="1" t="s">
        <v>104</v>
      </c>
      <c r="B100">
        <v>2011</v>
      </c>
      <c r="C100">
        <v>245000</v>
      </c>
      <c r="D100" s="1" t="s">
        <v>105</v>
      </c>
      <c r="E100">
        <v>720000</v>
      </c>
      <c r="F100" s="2">
        <v>42462</v>
      </c>
      <c r="G100" t="str">
        <f>_xlfn.TEXTBEFORE(A100," ",1)</f>
        <v>Scania</v>
      </c>
      <c r="H100">
        <f>2017-B100</f>
        <v>6</v>
      </c>
      <c r="I100" s="1">
        <f>ROUNDDOWN(E100/100000,0)</f>
        <v>7</v>
      </c>
      <c r="J100" s="1">
        <f>(5%*C100*H100)</f>
        <v>73500</v>
      </c>
      <c r="K100" s="1">
        <f>(2%*C100*I100)</f>
        <v>34300</v>
      </c>
      <c r="L100" s="1">
        <f>SUM(J100:K100)</f>
        <v>107800</v>
      </c>
      <c r="M100" s="1">
        <f>C100-L100</f>
        <v>137200</v>
      </c>
    </row>
    <row r="101" spans="1:13" x14ac:dyDescent="0.25">
      <c r="A101" s="1" t="s">
        <v>104</v>
      </c>
      <c r="B101">
        <v>2011</v>
      </c>
      <c r="C101">
        <v>245000</v>
      </c>
      <c r="D101" s="1" t="s">
        <v>106</v>
      </c>
      <c r="E101">
        <v>680000</v>
      </c>
      <c r="F101" s="2">
        <v>42462</v>
      </c>
      <c r="G101" t="str">
        <f>_xlfn.TEXTBEFORE(A101," ",1)</f>
        <v>Scania</v>
      </c>
      <c r="H101">
        <f>2017-B101</f>
        <v>6</v>
      </c>
      <c r="I101" s="1">
        <f>ROUNDDOWN(E101/100000,0)</f>
        <v>6</v>
      </c>
      <c r="J101" s="1">
        <f>(5%*C101*H101)</f>
        <v>73500</v>
      </c>
      <c r="K101" s="1">
        <f>(2%*C101*I101)</f>
        <v>29400</v>
      </c>
      <c r="L101" s="1">
        <f>SUM(J101:K101)</f>
        <v>102900</v>
      </c>
      <c r="M101" s="1">
        <f>C101-L101</f>
        <v>142100</v>
      </c>
    </row>
    <row r="102" spans="1:13" x14ac:dyDescent="0.25">
      <c r="A102" s="1" t="s">
        <v>104</v>
      </c>
      <c r="B102">
        <v>2011</v>
      </c>
      <c r="C102">
        <v>245000</v>
      </c>
      <c r="D102" s="1" t="s">
        <v>107</v>
      </c>
      <c r="E102">
        <v>660000</v>
      </c>
      <c r="F102" s="2">
        <v>42462</v>
      </c>
      <c r="G102" t="str">
        <f>_xlfn.TEXTBEFORE(A102," ",1)</f>
        <v>Scania</v>
      </c>
      <c r="H102">
        <f>2017-B102</f>
        <v>6</v>
      </c>
      <c r="I102" s="1">
        <f>ROUNDDOWN(E102/100000,0)</f>
        <v>6</v>
      </c>
      <c r="J102" s="1">
        <f>(5%*C102*H102)</f>
        <v>73500</v>
      </c>
      <c r="K102" s="1">
        <f>(2%*C102*I102)</f>
        <v>29400</v>
      </c>
      <c r="L102" s="1">
        <f>SUM(J102:K102)</f>
        <v>102900</v>
      </c>
      <c r="M102" s="1">
        <f>C102-L102</f>
        <v>142100</v>
      </c>
    </row>
    <row r="103" spans="1:13" x14ac:dyDescent="0.25">
      <c r="A103" s="1" t="s">
        <v>104</v>
      </c>
      <c r="B103">
        <v>2011</v>
      </c>
      <c r="C103">
        <v>245000</v>
      </c>
      <c r="D103" s="1" t="s">
        <v>108</v>
      </c>
      <c r="E103">
        <v>630000</v>
      </c>
      <c r="F103" s="2">
        <v>42462</v>
      </c>
      <c r="G103" t="str">
        <f>_xlfn.TEXTBEFORE(A103," ",1)</f>
        <v>Scania</v>
      </c>
      <c r="H103">
        <f>2017-B103</f>
        <v>6</v>
      </c>
      <c r="I103" s="1">
        <f>ROUNDDOWN(E103/100000,0)</f>
        <v>6</v>
      </c>
      <c r="J103" s="1">
        <f>(5%*C103*H103)</f>
        <v>73500</v>
      </c>
      <c r="K103" s="1">
        <f>(2%*C103*I103)</f>
        <v>29400</v>
      </c>
      <c r="L103" s="1">
        <f>SUM(J103:K103)</f>
        <v>102900</v>
      </c>
      <c r="M103" s="1">
        <f>C103-L103</f>
        <v>142100</v>
      </c>
    </row>
    <row r="104" spans="1:13" x14ac:dyDescent="0.25">
      <c r="A104" s="1" t="s">
        <v>104</v>
      </c>
      <c r="B104">
        <v>2011</v>
      </c>
      <c r="C104">
        <v>245000</v>
      </c>
      <c r="D104" s="1" t="s">
        <v>109</v>
      </c>
      <c r="E104">
        <v>655000</v>
      </c>
      <c r="F104" s="2">
        <v>42462</v>
      </c>
      <c r="G104" t="str">
        <f>_xlfn.TEXTBEFORE(A104," ",1)</f>
        <v>Scania</v>
      </c>
      <c r="H104">
        <f>2017-B104</f>
        <v>6</v>
      </c>
      <c r="I104" s="1">
        <f>ROUNDDOWN(E104/100000,0)</f>
        <v>6</v>
      </c>
      <c r="J104" s="1">
        <f>(5%*C104*H104)</f>
        <v>73500</v>
      </c>
      <c r="K104" s="1">
        <f>(2%*C104*I104)</f>
        <v>29400</v>
      </c>
      <c r="L104" s="1">
        <f>SUM(J104:K104)</f>
        <v>102900</v>
      </c>
      <c r="M104" s="1">
        <f>C104-L104</f>
        <v>142100</v>
      </c>
    </row>
    <row r="105" spans="1:13" x14ac:dyDescent="0.25">
      <c r="A105" s="1" t="s">
        <v>104</v>
      </c>
      <c r="B105">
        <v>2011</v>
      </c>
      <c r="C105">
        <v>245000</v>
      </c>
      <c r="D105" s="1" t="s">
        <v>110</v>
      </c>
      <c r="E105">
        <v>590000</v>
      </c>
      <c r="F105" s="2">
        <v>42462</v>
      </c>
      <c r="G105" t="str">
        <f>_xlfn.TEXTBEFORE(A105," ",1)</f>
        <v>Scania</v>
      </c>
      <c r="H105">
        <f>2017-B105</f>
        <v>6</v>
      </c>
      <c r="I105" s="1">
        <f>ROUNDDOWN(E105/100000,0)</f>
        <v>5</v>
      </c>
      <c r="J105" s="1">
        <f>(5%*C105*H105)</f>
        <v>73500</v>
      </c>
      <c r="K105" s="1">
        <f>(2%*C105*I105)</f>
        <v>24500</v>
      </c>
      <c r="L105" s="1">
        <f>SUM(J105:K105)</f>
        <v>98000</v>
      </c>
      <c r="M105" s="1">
        <f>C105-L105</f>
        <v>147000</v>
      </c>
    </row>
    <row r="106" spans="1:13" x14ac:dyDescent="0.25">
      <c r="A106" s="1" t="s">
        <v>56</v>
      </c>
      <c r="B106">
        <v>2009</v>
      </c>
      <c r="C106">
        <v>195370</v>
      </c>
      <c r="D106" s="1" t="s">
        <v>57</v>
      </c>
      <c r="E106">
        <v>290000</v>
      </c>
      <c r="F106" s="2">
        <v>42467</v>
      </c>
      <c r="G106" t="str">
        <f>_xlfn.TEXTBEFORE(A106," ",1)</f>
        <v>MAN</v>
      </c>
      <c r="H106">
        <f>2017-B106</f>
        <v>8</v>
      </c>
      <c r="I106" s="1">
        <f>ROUNDDOWN(E106/100000,0)</f>
        <v>2</v>
      </c>
      <c r="J106" s="1">
        <f>(5%*C106*H106)</f>
        <v>78148</v>
      </c>
      <c r="K106" s="1">
        <f>(2%*C106*I106)</f>
        <v>7814.8</v>
      </c>
      <c r="L106" s="1">
        <f>SUM(J106:K106)</f>
        <v>85962.8</v>
      </c>
      <c r="M106" s="1">
        <f>C106-L106</f>
        <v>109407.2</v>
      </c>
    </row>
    <row r="107" spans="1:13" x14ac:dyDescent="0.25">
      <c r="A107" s="1" t="s">
        <v>56</v>
      </c>
      <c r="B107">
        <v>2012</v>
      </c>
      <c r="C107">
        <v>196370</v>
      </c>
      <c r="D107" s="1" t="s">
        <v>131</v>
      </c>
      <c r="E107">
        <v>286000</v>
      </c>
      <c r="F107" s="2">
        <v>42467</v>
      </c>
      <c r="G107" t="str">
        <f>_xlfn.TEXTBEFORE(A107," ",1)</f>
        <v>MAN</v>
      </c>
      <c r="H107">
        <f>2017-B107</f>
        <v>5</v>
      </c>
      <c r="I107" s="1">
        <f>ROUNDDOWN(E107/100000,0)</f>
        <v>2</v>
      </c>
      <c r="J107" s="1">
        <f>(5%*C107*H107)</f>
        <v>49092.5</v>
      </c>
      <c r="K107" s="1">
        <f>(2%*C107*I107)</f>
        <v>7854.8</v>
      </c>
      <c r="L107" s="1">
        <f>SUM(J107:K107)</f>
        <v>56947.3</v>
      </c>
      <c r="M107" s="1">
        <f>C107-L107</f>
        <v>139422.70000000001</v>
      </c>
    </row>
    <row r="108" spans="1:13" x14ac:dyDescent="0.25">
      <c r="A108" s="1" t="s">
        <v>45</v>
      </c>
      <c r="B108">
        <v>2012</v>
      </c>
      <c r="C108">
        <v>135502</v>
      </c>
      <c r="D108" s="1" t="s">
        <v>118</v>
      </c>
      <c r="E108">
        <v>247000</v>
      </c>
      <c r="F108" s="2">
        <v>42476</v>
      </c>
      <c r="G108" t="str">
        <f>_xlfn.TEXTBEFORE(A108," ",1)</f>
        <v>MAN</v>
      </c>
      <c r="H108">
        <f>2017-B108</f>
        <v>5</v>
      </c>
      <c r="I108" s="1">
        <f>ROUNDDOWN(E108/100000,0)</f>
        <v>2</v>
      </c>
      <c r="J108" s="1">
        <f>(5%*C108*H108)</f>
        <v>33875.5</v>
      </c>
      <c r="K108" s="1">
        <f>(2%*C108*I108)</f>
        <v>5420.08</v>
      </c>
      <c r="L108" s="1">
        <f>SUM(J108:K108)</f>
        <v>39295.58</v>
      </c>
      <c r="M108" s="1">
        <f>C108-L108</f>
        <v>96206.42</v>
      </c>
    </row>
    <row r="109" spans="1:13" x14ac:dyDescent="0.25">
      <c r="A109" s="1" t="s">
        <v>45</v>
      </c>
      <c r="B109">
        <v>2014</v>
      </c>
      <c r="C109">
        <v>136502</v>
      </c>
      <c r="D109" s="1" t="s">
        <v>163</v>
      </c>
      <c r="E109">
        <v>243000</v>
      </c>
      <c r="F109" s="2">
        <v>42476</v>
      </c>
      <c r="G109" t="str">
        <f>_xlfn.TEXTBEFORE(A109," ",1)</f>
        <v>MAN</v>
      </c>
      <c r="H109">
        <f>2017-B109</f>
        <v>3</v>
      </c>
      <c r="I109" s="1">
        <f>ROUNDDOWN(E109/100000,0)</f>
        <v>2</v>
      </c>
      <c r="J109" s="1">
        <f>(5%*C109*H109)</f>
        <v>20475.300000000003</v>
      </c>
      <c r="K109" s="1">
        <f>(2%*C109*I109)</f>
        <v>5460.08</v>
      </c>
      <c r="L109" s="1">
        <f>SUM(J109:K109)</f>
        <v>25935.380000000005</v>
      </c>
      <c r="M109" s="1">
        <f>C109-L109</f>
        <v>110566.62</v>
      </c>
    </row>
    <row r="110" spans="1:13" x14ac:dyDescent="0.25">
      <c r="A110" s="1" t="s">
        <v>62</v>
      </c>
      <c r="B110">
        <v>2011</v>
      </c>
      <c r="C110">
        <v>210000</v>
      </c>
      <c r="D110" s="1" t="s">
        <v>96</v>
      </c>
      <c r="E110">
        <v>780000</v>
      </c>
      <c r="F110" s="2">
        <v>42481</v>
      </c>
      <c r="G110" t="str">
        <f>_xlfn.TEXTBEFORE(A110," ",1)</f>
        <v>Mercedes</v>
      </c>
      <c r="H110">
        <f>2017-B110</f>
        <v>6</v>
      </c>
      <c r="I110" s="1">
        <f>ROUNDDOWN(E110/100000,0)</f>
        <v>7</v>
      </c>
      <c r="J110" s="1">
        <f>(5%*C110*H110)</f>
        <v>63000</v>
      </c>
      <c r="K110" s="1">
        <f>(2%*C110*I110)</f>
        <v>29400</v>
      </c>
      <c r="L110" s="1">
        <f>SUM(J110:K110)</f>
        <v>92400</v>
      </c>
      <c r="M110" s="1">
        <f>C110-L110</f>
        <v>117600</v>
      </c>
    </row>
    <row r="111" spans="1:13" x14ac:dyDescent="0.25">
      <c r="A111" s="1" t="s">
        <v>62</v>
      </c>
      <c r="B111">
        <v>2011</v>
      </c>
      <c r="C111">
        <v>210000</v>
      </c>
      <c r="D111" s="1" t="s">
        <v>97</v>
      </c>
      <c r="E111">
        <v>760300</v>
      </c>
      <c r="F111" s="2">
        <v>42481</v>
      </c>
      <c r="G111" t="str">
        <f>_xlfn.TEXTBEFORE(A111," ",1)</f>
        <v>Mercedes</v>
      </c>
      <c r="H111">
        <f>2017-B111</f>
        <v>6</v>
      </c>
      <c r="I111" s="1">
        <f>ROUNDDOWN(E111/100000,0)</f>
        <v>7</v>
      </c>
      <c r="J111" s="1">
        <f>(5%*C111*H111)</f>
        <v>63000</v>
      </c>
      <c r="K111" s="1">
        <f>(2%*C111*I111)</f>
        <v>29400</v>
      </c>
      <c r="L111" s="1">
        <f>SUM(J111:K111)</f>
        <v>92400</v>
      </c>
      <c r="M111" s="1">
        <f>C111-L111</f>
        <v>117600</v>
      </c>
    </row>
    <row r="112" spans="1:13" x14ac:dyDescent="0.25">
      <c r="A112" s="1" t="s">
        <v>62</v>
      </c>
      <c r="B112">
        <v>2011</v>
      </c>
      <c r="C112">
        <v>210000</v>
      </c>
      <c r="D112" s="1" t="s">
        <v>98</v>
      </c>
      <c r="E112">
        <v>680000</v>
      </c>
      <c r="F112" s="2">
        <v>42481</v>
      </c>
      <c r="G112" t="str">
        <f>_xlfn.TEXTBEFORE(A112," ",1)</f>
        <v>Mercedes</v>
      </c>
      <c r="H112">
        <f>2017-B112</f>
        <v>6</v>
      </c>
      <c r="I112" s="1">
        <f>ROUNDDOWN(E112/100000,0)</f>
        <v>6</v>
      </c>
      <c r="J112" s="1">
        <f>(5%*C112*H112)</f>
        <v>63000</v>
      </c>
      <c r="K112" s="1">
        <f>(2%*C112*I112)</f>
        <v>25200</v>
      </c>
      <c r="L112" s="1">
        <f>SUM(J112:K112)</f>
        <v>88200</v>
      </c>
      <c r="M112" s="1">
        <f>C112-L112</f>
        <v>121800</v>
      </c>
    </row>
    <row r="113" spans="1:13" x14ac:dyDescent="0.25">
      <c r="A113" s="1" t="s">
        <v>62</v>
      </c>
      <c r="B113">
        <v>2011</v>
      </c>
      <c r="C113">
        <v>210000</v>
      </c>
      <c r="D113" s="1" t="s">
        <v>99</v>
      </c>
      <c r="E113">
        <v>655000</v>
      </c>
      <c r="F113" s="2">
        <v>42481</v>
      </c>
      <c r="G113" t="str">
        <f>_xlfn.TEXTBEFORE(A113," ",1)</f>
        <v>Mercedes</v>
      </c>
      <c r="H113">
        <f>2017-B113</f>
        <v>6</v>
      </c>
      <c r="I113" s="1">
        <f>ROUNDDOWN(E113/100000,0)</f>
        <v>6</v>
      </c>
      <c r="J113" s="1">
        <f>(5%*C113*H113)</f>
        <v>63000</v>
      </c>
      <c r="K113" s="1">
        <f>(2%*C113*I113)</f>
        <v>25200</v>
      </c>
      <c r="L113" s="1">
        <f>SUM(J113:K113)</f>
        <v>88200</v>
      </c>
      <c r="M113" s="1">
        <f>C113-L113</f>
        <v>121800</v>
      </c>
    </row>
    <row r="114" spans="1:13" x14ac:dyDescent="0.25">
      <c r="A114" s="1" t="s">
        <v>12</v>
      </c>
      <c r="B114">
        <v>2007</v>
      </c>
      <c r="C114">
        <v>205000</v>
      </c>
      <c r="D114" s="1" t="s">
        <v>13</v>
      </c>
      <c r="E114">
        <v>1260000</v>
      </c>
      <c r="F114" s="2">
        <v>42483</v>
      </c>
      <c r="G114" t="str">
        <f>_xlfn.TEXTBEFORE(A114," ",1)</f>
        <v>Mercedes</v>
      </c>
      <c r="H114">
        <f>2017-B114</f>
        <v>10</v>
      </c>
      <c r="I114" s="1">
        <f>ROUNDDOWN(E114/100000,0)</f>
        <v>12</v>
      </c>
      <c r="J114" s="1">
        <f>(5%*C114*H114)</f>
        <v>102500</v>
      </c>
      <c r="K114" s="1">
        <f>(2%*C114*I114)</f>
        <v>49200</v>
      </c>
      <c r="L114" s="1">
        <f>SUM(J114:K114)</f>
        <v>151700</v>
      </c>
      <c r="M114" s="1">
        <f>C114-L114</f>
        <v>53300</v>
      </c>
    </row>
    <row r="115" spans="1:13" x14ac:dyDescent="0.25">
      <c r="A115" s="1" t="s">
        <v>14</v>
      </c>
      <c r="B115">
        <v>2007</v>
      </c>
      <c r="C115">
        <v>198000</v>
      </c>
      <c r="D115" s="1" t="s">
        <v>15</v>
      </c>
      <c r="E115">
        <v>890200</v>
      </c>
      <c r="F115" s="2">
        <v>42520</v>
      </c>
      <c r="G115" t="str">
        <f>_xlfn.TEXTBEFORE(A115," ",1)</f>
        <v>MAN</v>
      </c>
      <c r="H115">
        <f>2017-B115</f>
        <v>10</v>
      </c>
      <c r="I115" s="1">
        <f>ROUNDDOWN(E115/100000,0)</f>
        <v>8</v>
      </c>
      <c r="J115" s="1">
        <f>(5%*C115*H115)</f>
        <v>99000</v>
      </c>
      <c r="K115" s="1">
        <f>(2%*C115*I115)</f>
        <v>31680</v>
      </c>
      <c r="L115" s="1">
        <f>SUM(J115:K115)</f>
        <v>130680</v>
      </c>
      <c r="M115" s="1">
        <f>C115-L115</f>
        <v>67320</v>
      </c>
    </row>
    <row r="116" spans="1:13" x14ac:dyDescent="0.25">
      <c r="A116" s="1" t="s">
        <v>133</v>
      </c>
      <c r="B116">
        <v>2012</v>
      </c>
      <c r="C116">
        <v>210300</v>
      </c>
      <c r="D116" s="1" t="s">
        <v>134</v>
      </c>
      <c r="E116">
        <v>417671</v>
      </c>
      <c r="F116" s="2">
        <v>42520</v>
      </c>
      <c r="G116" t="str">
        <f>_xlfn.TEXTBEFORE(A116," ",1)</f>
        <v>MAN</v>
      </c>
      <c r="H116">
        <f>2017-B116</f>
        <v>5</v>
      </c>
      <c r="I116" s="1">
        <f>ROUNDDOWN(E116/100000,0)</f>
        <v>4</v>
      </c>
      <c r="J116" s="1">
        <f>(5%*C116*H116)</f>
        <v>52575</v>
      </c>
      <c r="K116" s="1">
        <f>(2%*C116*I116)</f>
        <v>16824</v>
      </c>
      <c r="L116" s="1">
        <f>SUM(J116:K116)</f>
        <v>69399</v>
      </c>
      <c r="M116" s="1">
        <f>C116-L116</f>
        <v>140901</v>
      </c>
    </row>
    <row r="117" spans="1:13" x14ac:dyDescent="0.25">
      <c r="A117" s="1" t="s">
        <v>157</v>
      </c>
      <c r="B117">
        <v>2013</v>
      </c>
      <c r="C117">
        <v>271000</v>
      </c>
      <c r="D117" s="1" t="s">
        <v>159</v>
      </c>
      <c r="E117">
        <v>123000</v>
      </c>
      <c r="F117" s="2">
        <v>42520</v>
      </c>
      <c r="G117" t="str">
        <f>_xlfn.TEXTBEFORE(A117," ",1)</f>
        <v>MAN</v>
      </c>
      <c r="H117">
        <f>2017-B117</f>
        <v>4</v>
      </c>
      <c r="I117" s="1">
        <f>ROUNDDOWN(E117/100000,0)</f>
        <v>1</v>
      </c>
      <c r="J117" s="1">
        <f>(5%*C117*H117)</f>
        <v>54200</v>
      </c>
      <c r="K117" s="1">
        <f>(2%*C117*I117)</f>
        <v>5420</v>
      </c>
      <c r="L117" s="1">
        <f>SUM(J117:K117)</f>
        <v>59620</v>
      </c>
      <c r="M117" s="1">
        <f>C117-L117</f>
        <v>211380</v>
      </c>
    </row>
    <row r="118" spans="1:13" x14ac:dyDescent="0.25">
      <c r="A118" s="1" t="s">
        <v>45</v>
      </c>
      <c r="B118">
        <v>2009</v>
      </c>
      <c r="C118">
        <v>159000</v>
      </c>
      <c r="D118" s="1" t="s">
        <v>52</v>
      </c>
      <c r="E118">
        <v>403000</v>
      </c>
      <c r="F118" s="2">
        <v>42681</v>
      </c>
      <c r="G118" t="str">
        <f>_xlfn.TEXTBEFORE(A118," ",1)</f>
        <v>MAN</v>
      </c>
      <c r="H118">
        <f>2017-B118</f>
        <v>8</v>
      </c>
      <c r="I118" s="1">
        <f>ROUNDDOWN(E118/100000,0)</f>
        <v>4</v>
      </c>
      <c r="J118" s="1">
        <f>(5%*C118*H118)</f>
        <v>63600</v>
      </c>
      <c r="K118" s="1">
        <f>(2%*C118*I118)</f>
        <v>12720</v>
      </c>
      <c r="L118" s="1">
        <f>SUM(J118:K118)</f>
        <v>76320</v>
      </c>
      <c r="M118" s="1">
        <f>C118-L118</f>
        <v>82680</v>
      </c>
    </row>
    <row r="119" spans="1:13" x14ac:dyDescent="0.25">
      <c r="A119" s="1" t="s">
        <v>45</v>
      </c>
      <c r="B119">
        <v>2013</v>
      </c>
      <c r="C119">
        <v>158000</v>
      </c>
      <c r="D119" s="1" t="s">
        <v>148</v>
      </c>
      <c r="E119">
        <v>407000</v>
      </c>
      <c r="F119" s="2">
        <v>42681</v>
      </c>
      <c r="G119" t="str">
        <f>_xlfn.TEXTBEFORE(A119," ",1)</f>
        <v>MAN</v>
      </c>
      <c r="H119">
        <f>2017-B119</f>
        <v>4</v>
      </c>
      <c r="I119" s="1">
        <f>ROUNDDOWN(E119/100000,0)</f>
        <v>4</v>
      </c>
      <c r="J119" s="1">
        <f>(5%*C119*H119)</f>
        <v>31600</v>
      </c>
      <c r="K119" s="1">
        <f>(2%*C119*I119)</f>
        <v>12640</v>
      </c>
      <c r="L119" s="1">
        <f>SUM(J119:K119)</f>
        <v>44240</v>
      </c>
      <c r="M119" s="1">
        <f>C119-L119</f>
        <v>113760</v>
      </c>
    </row>
    <row r="120" spans="1:13" x14ac:dyDescent="0.25">
      <c r="A120" s="1" t="s">
        <v>136</v>
      </c>
      <c r="B120">
        <v>2014</v>
      </c>
      <c r="C120">
        <v>240000</v>
      </c>
      <c r="D120" s="1" t="s">
        <v>166</v>
      </c>
      <c r="E120">
        <v>183788</v>
      </c>
      <c r="F120" s="2">
        <v>42681</v>
      </c>
      <c r="G120" t="str">
        <f>_xlfn.TEXTBEFORE(A120," ",1)</f>
        <v>DAF</v>
      </c>
      <c r="H120">
        <f>2017-B120</f>
        <v>3</v>
      </c>
      <c r="I120" s="1">
        <f>ROUNDDOWN(E120/100000,0)</f>
        <v>1</v>
      </c>
      <c r="J120" s="1">
        <f>(5%*C120*H120)</f>
        <v>36000</v>
      </c>
      <c r="K120" s="1">
        <f>(2%*C120*I120)</f>
        <v>4800</v>
      </c>
      <c r="L120" s="1">
        <f>SUM(J120:K120)</f>
        <v>40800</v>
      </c>
      <c r="M120" s="1">
        <f>C120-L120</f>
        <v>199200</v>
      </c>
    </row>
    <row r="121" spans="1:13" x14ac:dyDescent="0.25">
      <c r="A121" s="1" t="s">
        <v>136</v>
      </c>
      <c r="B121">
        <v>2014</v>
      </c>
      <c r="C121">
        <v>240000</v>
      </c>
      <c r="D121" s="1" t="s">
        <v>167</v>
      </c>
      <c r="E121">
        <v>160198</v>
      </c>
      <c r="F121" s="2">
        <v>42681</v>
      </c>
      <c r="G121" t="str">
        <f>_xlfn.TEXTBEFORE(A121," ",1)</f>
        <v>DAF</v>
      </c>
      <c r="H121">
        <f>2017-B121</f>
        <v>3</v>
      </c>
      <c r="I121" s="1">
        <f>ROUNDDOWN(E121/100000,0)</f>
        <v>1</v>
      </c>
      <c r="J121" s="1">
        <f>(5%*C121*H121)</f>
        <v>36000</v>
      </c>
      <c r="K121" s="1">
        <f>(2%*C121*I121)</f>
        <v>4800</v>
      </c>
      <c r="L121" s="1">
        <f>SUM(J121:K121)</f>
        <v>40800</v>
      </c>
      <c r="M121" s="1">
        <f>C121-L121</f>
        <v>199200</v>
      </c>
    </row>
    <row r="122" spans="1:13" x14ac:dyDescent="0.25">
      <c r="A122" s="1" t="s">
        <v>136</v>
      </c>
      <c r="B122">
        <v>2014</v>
      </c>
      <c r="C122">
        <v>240000</v>
      </c>
      <c r="D122" s="1" t="s">
        <v>168</v>
      </c>
      <c r="E122">
        <v>156724</v>
      </c>
      <c r="F122" s="2">
        <v>42681</v>
      </c>
      <c r="G122" t="str">
        <f>_xlfn.TEXTBEFORE(A122," ",1)</f>
        <v>DAF</v>
      </c>
      <c r="H122">
        <f>2017-B122</f>
        <v>3</v>
      </c>
      <c r="I122" s="1">
        <f>ROUNDDOWN(E122/100000,0)</f>
        <v>1</v>
      </c>
      <c r="J122" s="1">
        <f>(5%*C122*H122)</f>
        <v>36000</v>
      </c>
      <c r="K122" s="1">
        <f>(2%*C122*I122)</f>
        <v>4800</v>
      </c>
      <c r="L122" s="1">
        <f>SUM(J122:K122)</f>
        <v>40800</v>
      </c>
      <c r="M122" s="1">
        <f>C122-L122</f>
        <v>199200</v>
      </c>
    </row>
    <row r="123" spans="1:13" x14ac:dyDescent="0.25">
      <c r="A123" s="1" t="s">
        <v>136</v>
      </c>
      <c r="B123">
        <v>2013</v>
      </c>
      <c r="C123">
        <v>240000</v>
      </c>
      <c r="D123" s="1" t="s">
        <v>149</v>
      </c>
      <c r="E123">
        <v>301232</v>
      </c>
      <c r="F123" s="2">
        <v>42719</v>
      </c>
      <c r="G123" t="str">
        <f>_xlfn.TEXTBEFORE(A123," ",1)</f>
        <v>DAF</v>
      </c>
      <c r="H123">
        <f>2017-B123</f>
        <v>4</v>
      </c>
      <c r="I123" s="1">
        <f>ROUNDDOWN(E123/100000,0)</f>
        <v>3</v>
      </c>
      <c r="J123" s="1">
        <f>(5%*C123*H123)</f>
        <v>48000</v>
      </c>
      <c r="K123" s="1">
        <f>(2%*C123*I123)</f>
        <v>14400</v>
      </c>
      <c r="L123" s="1">
        <f>SUM(J123:K123)</f>
        <v>62400</v>
      </c>
      <c r="M123" s="1">
        <f>C123-L123</f>
        <v>177600</v>
      </c>
    </row>
    <row r="124" spans="1:13" x14ac:dyDescent="0.25">
      <c r="A124" s="1" t="s">
        <v>136</v>
      </c>
      <c r="B124">
        <v>2013</v>
      </c>
      <c r="C124">
        <v>240000</v>
      </c>
      <c r="D124" s="1" t="s">
        <v>150</v>
      </c>
      <c r="E124">
        <v>289567</v>
      </c>
      <c r="F124" s="2">
        <v>42719</v>
      </c>
      <c r="G124" t="str">
        <f>_xlfn.TEXTBEFORE(A124," ",1)</f>
        <v>DAF</v>
      </c>
      <c r="H124">
        <f>2017-B124</f>
        <v>4</v>
      </c>
      <c r="I124" s="1">
        <f>ROUNDDOWN(E124/100000,0)</f>
        <v>2</v>
      </c>
      <c r="J124" s="1">
        <f>(5%*C124*H124)</f>
        <v>48000</v>
      </c>
      <c r="K124" s="1">
        <f>(2%*C124*I124)</f>
        <v>9600</v>
      </c>
      <c r="L124" s="1">
        <f>SUM(J124:K124)</f>
        <v>57600</v>
      </c>
      <c r="M124" s="1">
        <f>C124-L124</f>
        <v>182400</v>
      </c>
    </row>
    <row r="125" spans="1:13" x14ac:dyDescent="0.25">
      <c r="A125" s="1" t="s">
        <v>136</v>
      </c>
      <c r="B125">
        <v>2013</v>
      </c>
      <c r="C125">
        <v>240000</v>
      </c>
      <c r="D125" s="1" t="s">
        <v>151</v>
      </c>
      <c r="E125">
        <v>245211</v>
      </c>
      <c r="F125" s="2">
        <v>42719</v>
      </c>
      <c r="G125" t="str">
        <f>_xlfn.TEXTBEFORE(A125," ",1)</f>
        <v>DAF</v>
      </c>
      <c r="H125">
        <f>2017-B125</f>
        <v>4</v>
      </c>
      <c r="I125" s="1">
        <f>ROUNDDOWN(E125/100000,0)</f>
        <v>2</v>
      </c>
      <c r="J125" s="1">
        <f>(5%*C125*H125)</f>
        <v>48000</v>
      </c>
      <c r="K125" s="1">
        <f>(2%*C125*I125)</f>
        <v>9600</v>
      </c>
      <c r="L125" s="1">
        <f>SUM(J125:K125)</f>
        <v>57600</v>
      </c>
      <c r="M125" s="1">
        <f>C125-L125</f>
        <v>182400</v>
      </c>
    </row>
    <row r="126" spans="1:13" x14ac:dyDescent="0.25">
      <c r="A126" s="1" t="s">
        <v>136</v>
      </c>
      <c r="B126">
        <v>2013</v>
      </c>
      <c r="C126">
        <v>240000</v>
      </c>
      <c r="D126" s="1" t="s">
        <v>152</v>
      </c>
      <c r="E126">
        <v>200123</v>
      </c>
      <c r="F126" s="2">
        <v>42719</v>
      </c>
      <c r="G126" t="str">
        <f>_xlfn.TEXTBEFORE(A126," ",1)</f>
        <v>DAF</v>
      </c>
      <c r="H126">
        <f>2017-B126</f>
        <v>4</v>
      </c>
      <c r="I126" s="1">
        <f>ROUNDDOWN(E126/100000,0)</f>
        <v>2</v>
      </c>
      <c r="J126" s="1">
        <f>(5%*C126*H126)</f>
        <v>48000</v>
      </c>
      <c r="K126" s="1">
        <f>(2%*C126*I126)</f>
        <v>9600</v>
      </c>
      <c r="L126" s="1">
        <f>SUM(J126:K126)</f>
        <v>57600</v>
      </c>
      <c r="M126" s="1">
        <f>C126-L126</f>
        <v>182400</v>
      </c>
    </row>
    <row r="127" spans="1:13" x14ac:dyDescent="0.25">
      <c r="A127" s="1" t="s">
        <v>136</v>
      </c>
      <c r="B127">
        <v>2013</v>
      </c>
      <c r="C127">
        <v>240000</v>
      </c>
      <c r="D127" s="1" t="s">
        <v>153</v>
      </c>
      <c r="E127">
        <v>235811</v>
      </c>
      <c r="F127" s="2">
        <v>42719</v>
      </c>
      <c r="G127" t="str">
        <f>_xlfn.TEXTBEFORE(A127," ",1)</f>
        <v>DAF</v>
      </c>
      <c r="H127">
        <f>2017-B127</f>
        <v>4</v>
      </c>
      <c r="I127" s="1">
        <f>ROUNDDOWN(E127/100000,0)</f>
        <v>2</v>
      </c>
      <c r="J127" s="1">
        <f>(5%*C127*H127)</f>
        <v>48000</v>
      </c>
      <c r="K127" s="1">
        <f>(2%*C127*I127)</f>
        <v>9600</v>
      </c>
      <c r="L127" s="1">
        <f>SUM(J127:K127)</f>
        <v>57600</v>
      </c>
      <c r="M127" s="1">
        <f>C127-L127</f>
        <v>182400</v>
      </c>
    </row>
    <row r="128" spans="1:13" x14ac:dyDescent="0.25">
      <c r="A128" s="1" t="s">
        <v>136</v>
      </c>
      <c r="B128">
        <v>2013</v>
      </c>
      <c r="C128">
        <v>240000</v>
      </c>
      <c r="D128" s="1" t="s">
        <v>154</v>
      </c>
      <c r="E128">
        <v>250021</v>
      </c>
      <c r="F128" s="2">
        <v>42719</v>
      </c>
      <c r="G128" t="str">
        <f>_xlfn.TEXTBEFORE(A128," ",1)</f>
        <v>DAF</v>
      </c>
      <c r="H128">
        <f>2017-B128</f>
        <v>4</v>
      </c>
      <c r="I128" s="1">
        <f>ROUNDDOWN(E128/100000,0)</f>
        <v>2</v>
      </c>
      <c r="J128" s="1">
        <f>(5%*C128*H128)</f>
        <v>48000</v>
      </c>
      <c r="K128" s="1">
        <f>(2%*C128*I128)</f>
        <v>9600</v>
      </c>
      <c r="L128" s="1">
        <f>SUM(J128:K128)</f>
        <v>57600</v>
      </c>
      <c r="M128" s="1">
        <f>C128-L128</f>
        <v>182400</v>
      </c>
    </row>
    <row r="129" spans="1:13" x14ac:dyDescent="0.25">
      <c r="A129" s="1" t="s">
        <v>136</v>
      </c>
      <c r="B129">
        <v>2013</v>
      </c>
      <c r="C129">
        <v>240000</v>
      </c>
      <c r="D129" s="1" t="s">
        <v>155</v>
      </c>
      <c r="E129">
        <v>198340</v>
      </c>
      <c r="F129" s="2">
        <v>42719</v>
      </c>
      <c r="G129" t="str">
        <f>_xlfn.TEXTBEFORE(A129," ",1)</f>
        <v>DAF</v>
      </c>
      <c r="H129">
        <f>2017-B129</f>
        <v>4</v>
      </c>
      <c r="I129" s="1">
        <f>ROUNDDOWN(E129/100000,0)</f>
        <v>1</v>
      </c>
      <c r="J129" s="1">
        <f>(5%*C129*H129)</f>
        <v>48000</v>
      </c>
      <c r="K129" s="1">
        <f>(2%*C129*I129)</f>
        <v>4800</v>
      </c>
      <c r="L129" s="1">
        <f>SUM(J129:K129)</f>
        <v>52800</v>
      </c>
      <c r="M129" s="1">
        <f>C129-L129</f>
        <v>187200</v>
      </c>
    </row>
    <row r="130" spans="1:13" x14ac:dyDescent="0.25">
      <c r="A130" s="1" t="s">
        <v>136</v>
      </c>
      <c r="B130">
        <v>2013</v>
      </c>
      <c r="C130">
        <v>240000</v>
      </c>
      <c r="D130" s="1" t="s">
        <v>156</v>
      </c>
      <c r="E130">
        <v>189761</v>
      </c>
      <c r="F130" s="2">
        <v>42719</v>
      </c>
      <c r="G130" t="str">
        <f>_xlfn.TEXTBEFORE(A130," ",1)</f>
        <v>DAF</v>
      </c>
      <c r="H130">
        <f>2017-B130</f>
        <v>4</v>
      </c>
      <c r="I130" s="1">
        <f>ROUNDDOWN(E130/100000,0)</f>
        <v>1</v>
      </c>
      <c r="J130" s="1">
        <f>(5%*C130*H130)</f>
        <v>48000</v>
      </c>
      <c r="K130" s="1">
        <f>(2%*C130*I130)</f>
        <v>4800</v>
      </c>
      <c r="L130" s="1">
        <f>SUM(J130:K130)</f>
        <v>52800</v>
      </c>
      <c r="M130" s="1">
        <f>C130-L130</f>
        <v>187200</v>
      </c>
    </row>
    <row r="131" spans="1:13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 t="str">
        <f>_xlfn.TEXTBEFORE(A131," ",1)</f>
        <v>Volvo</v>
      </c>
      <c r="H131">
        <f>2017-B131</f>
        <v>2</v>
      </c>
      <c r="I131" s="1">
        <f>ROUNDDOWN(E131/100000,0)</f>
        <v>1</v>
      </c>
      <c r="J131" s="1">
        <f>(5%*C131*H131)</f>
        <v>36000</v>
      </c>
      <c r="K131" s="1">
        <f>(2%*C131*I131)</f>
        <v>7200</v>
      </c>
      <c r="L131" s="1">
        <f>SUM(J131:K131)</f>
        <v>43200</v>
      </c>
      <c r="M131" s="1">
        <f>C131-L131</f>
        <v>316800</v>
      </c>
    </row>
    <row r="132" spans="1:13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 t="str">
        <f>_xlfn.TEXTBEFORE(A132," ",1)</f>
        <v>Volvo</v>
      </c>
      <c r="H132">
        <f>2017-B132</f>
        <v>2</v>
      </c>
      <c r="I132" s="1">
        <f>ROUNDDOWN(E132/100000,0)</f>
        <v>1</v>
      </c>
      <c r="J132" s="1">
        <f>(5%*C132*H132)</f>
        <v>36000</v>
      </c>
      <c r="K132" s="1">
        <f>(2%*C132*I132)</f>
        <v>7200</v>
      </c>
      <c r="L132" s="1">
        <f>SUM(J132:K132)</f>
        <v>43200</v>
      </c>
      <c r="M132" s="1">
        <f>C132-L132</f>
        <v>316800</v>
      </c>
    </row>
    <row r="133" spans="1:13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 t="str">
        <f>_xlfn.TEXTBEFORE(A133," ",1)</f>
        <v>Volvo</v>
      </c>
      <c r="H133">
        <f>2017-B133</f>
        <v>2</v>
      </c>
      <c r="I133" s="1">
        <f>ROUNDDOWN(E133/100000,0)</f>
        <v>1</v>
      </c>
      <c r="J133" s="1">
        <f>(5%*C133*H133)</f>
        <v>36000</v>
      </c>
      <c r="K133" s="1">
        <f>(2%*C133*I133)</f>
        <v>7200</v>
      </c>
      <c r="L133" s="1">
        <f>SUM(J133:K133)</f>
        <v>43200</v>
      </c>
      <c r="M133" s="1">
        <f>C133-L133</f>
        <v>316800</v>
      </c>
    </row>
    <row r="134" spans="1:13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 t="str">
        <f>_xlfn.TEXTBEFORE(A134," ",1)</f>
        <v>Volvo</v>
      </c>
      <c r="H134">
        <f>2017-B134</f>
        <v>2</v>
      </c>
      <c r="I134" s="1">
        <f>ROUNDDOWN(E134/100000,0)</f>
        <v>1</v>
      </c>
      <c r="J134" s="1">
        <f>(5%*C134*H134)</f>
        <v>36000</v>
      </c>
      <c r="K134" s="1">
        <f>(2%*C134*I134)</f>
        <v>7200</v>
      </c>
      <c r="L134" s="1">
        <f>SUM(J134:K134)</f>
        <v>43200</v>
      </c>
      <c r="M134" s="1">
        <f>C134-L134</f>
        <v>316800</v>
      </c>
    </row>
    <row r="135" spans="1:13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 t="str">
        <f>_xlfn.TEXTBEFORE(A135," ",1)</f>
        <v>Volvo</v>
      </c>
      <c r="H135">
        <f>2017-B135</f>
        <v>2</v>
      </c>
      <c r="I135" s="1">
        <f>ROUNDDOWN(E135/100000,0)</f>
        <v>1</v>
      </c>
      <c r="J135" s="1">
        <f>(5%*C135*H135)</f>
        <v>36000</v>
      </c>
      <c r="K135" s="1">
        <f>(2%*C135*I135)</f>
        <v>7200</v>
      </c>
      <c r="L135" s="1">
        <f>SUM(J135:K135)</f>
        <v>43200</v>
      </c>
      <c r="M135" s="1">
        <f>C135-L135</f>
        <v>316800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698C-7E1D-4031-B6B9-94DBFF847DD4}">
  <dimension ref="A3:J17"/>
  <sheetViews>
    <sheetView workbookViewId="0">
      <selection activeCell="P9" sqref="P9"/>
    </sheetView>
  </sheetViews>
  <sheetFormatPr defaultRowHeight="15" x14ac:dyDescent="0.25"/>
  <cols>
    <col min="1" max="1" width="17.7109375" bestFit="1" customWidth="1"/>
    <col min="2" max="2" width="22.28515625" bestFit="1" customWidth="1"/>
    <col min="3" max="3" width="17.42578125" bestFit="1" customWidth="1"/>
  </cols>
  <sheetData>
    <row r="3" spans="1:10" x14ac:dyDescent="0.25">
      <c r="A3" s="5" t="s">
        <v>178</v>
      </c>
      <c r="B3" t="s">
        <v>188</v>
      </c>
      <c r="C3" t="s">
        <v>205</v>
      </c>
    </row>
    <row r="4" spans="1:10" x14ac:dyDescent="0.25">
      <c r="A4" s="6" t="s">
        <v>187</v>
      </c>
      <c r="B4" s="1">
        <v>30</v>
      </c>
      <c r="C4" s="1">
        <v>273239.59999999998</v>
      </c>
    </row>
    <row r="5" spans="1:10" x14ac:dyDescent="0.25">
      <c r="A5" s="6" t="s">
        <v>181</v>
      </c>
      <c r="B5" s="1">
        <v>12</v>
      </c>
      <c r="C5" s="1">
        <v>657434.5</v>
      </c>
    </row>
    <row r="6" spans="1:10" x14ac:dyDescent="0.25">
      <c r="A6" s="6" t="s">
        <v>183</v>
      </c>
      <c r="B6" s="1">
        <v>18</v>
      </c>
      <c r="C6" s="1">
        <v>289637.27777777775</v>
      </c>
    </row>
    <row r="7" spans="1:10" x14ac:dyDescent="0.25">
      <c r="A7" s="6" t="s">
        <v>182</v>
      </c>
      <c r="B7" s="1">
        <v>17</v>
      </c>
      <c r="C7" s="1">
        <v>486545.8823529412</v>
      </c>
    </row>
    <row r="8" spans="1:10" x14ac:dyDescent="0.25">
      <c r="A8" s="6" t="s">
        <v>186</v>
      </c>
      <c r="B8" s="1">
        <v>17</v>
      </c>
      <c r="C8" s="1">
        <v>519936.0588235294</v>
      </c>
    </row>
    <row r="9" spans="1:10" x14ac:dyDescent="0.25">
      <c r="A9" s="6" t="s">
        <v>185</v>
      </c>
      <c r="B9" s="1">
        <v>17</v>
      </c>
      <c r="C9" s="1">
        <v>557117.6470588235</v>
      </c>
    </row>
    <row r="10" spans="1:10" x14ac:dyDescent="0.25">
      <c r="A10" s="6" t="s">
        <v>184</v>
      </c>
      <c r="B10" s="1">
        <v>23</v>
      </c>
      <c r="C10" s="1">
        <v>307130.4347826087</v>
      </c>
      <c r="H10" s="7" t="s">
        <v>206</v>
      </c>
      <c r="I10" s="7" t="s">
        <v>207</v>
      </c>
      <c r="J10" s="7" t="s">
        <v>205</v>
      </c>
    </row>
    <row r="11" spans="1:10" x14ac:dyDescent="0.25">
      <c r="A11" s="6" t="s">
        <v>179</v>
      </c>
      <c r="B11" s="1">
        <v>134</v>
      </c>
      <c r="C11" s="1">
        <v>410037.80597014923</v>
      </c>
      <c r="H11" s="6" t="s">
        <v>187</v>
      </c>
      <c r="I11" s="1">
        <v>30</v>
      </c>
      <c r="J11" s="1">
        <f>ROUNDDOWN(C4,0)</f>
        <v>273239</v>
      </c>
    </row>
    <row r="12" spans="1:10" x14ac:dyDescent="0.25">
      <c r="H12" s="6" t="s">
        <v>181</v>
      </c>
      <c r="I12" s="1">
        <v>12</v>
      </c>
      <c r="J12" s="1">
        <f t="shared" ref="J12:J17" si="0">ROUNDDOWN(C5,0)</f>
        <v>657434</v>
      </c>
    </row>
    <row r="13" spans="1:10" x14ac:dyDescent="0.25">
      <c r="H13" s="6" t="s">
        <v>183</v>
      </c>
      <c r="I13" s="1">
        <v>18</v>
      </c>
      <c r="J13" s="1">
        <f t="shared" si="0"/>
        <v>289637</v>
      </c>
    </row>
    <row r="14" spans="1:10" x14ac:dyDescent="0.25">
      <c r="H14" s="6" t="s">
        <v>182</v>
      </c>
      <c r="I14" s="1">
        <v>17</v>
      </c>
      <c r="J14" s="1">
        <f t="shared" si="0"/>
        <v>486545</v>
      </c>
    </row>
    <row r="15" spans="1:10" x14ac:dyDescent="0.25">
      <c r="H15" s="6" t="s">
        <v>186</v>
      </c>
      <c r="I15" s="1">
        <v>17</v>
      </c>
      <c r="J15" s="1">
        <f t="shared" si="0"/>
        <v>519936</v>
      </c>
    </row>
    <row r="16" spans="1:10" x14ac:dyDescent="0.25">
      <c r="H16" s="6" t="s">
        <v>185</v>
      </c>
      <c r="I16" s="1">
        <v>17</v>
      </c>
      <c r="J16" s="1">
        <f t="shared" si="0"/>
        <v>557117</v>
      </c>
    </row>
    <row r="17" spans="8:10" x14ac:dyDescent="0.25">
      <c r="H17" s="6" t="s">
        <v>184</v>
      </c>
      <c r="I17" s="1">
        <v>23</v>
      </c>
      <c r="J17" s="1">
        <f t="shared" si="0"/>
        <v>307130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F017-3614-4B2E-89BF-B2F89B7493C8}">
  <dimension ref="A3:U18"/>
  <sheetViews>
    <sheetView workbookViewId="0">
      <selection activeCell="G11" sqref="G11"/>
    </sheetView>
  </sheetViews>
  <sheetFormatPr defaultRowHeight="15" x14ac:dyDescent="0.25"/>
  <cols>
    <col min="1" max="1" width="22.28515625" bestFit="1" customWidth="1"/>
    <col min="2" max="2" width="17.7109375" bestFit="1" customWidth="1"/>
    <col min="3" max="3" width="5.7109375" bestFit="1" customWidth="1"/>
    <col min="4" max="4" width="5.5703125" bestFit="1" customWidth="1"/>
    <col min="5" max="5" width="9.85546875" bestFit="1" customWidth="1"/>
    <col min="6" max="6" width="7.85546875" bestFit="1" customWidth="1"/>
    <col min="7" max="7" width="6.5703125" bestFit="1" customWidth="1"/>
    <col min="8" max="8" width="6.140625" bestFit="1" customWidth="1"/>
    <col min="9" max="9" width="14.28515625" bestFit="1" customWidth="1"/>
    <col min="10" max="11" width="5" bestFit="1" customWidth="1"/>
    <col min="12" max="12" width="14.28515625" bestFit="1" customWidth="1"/>
  </cols>
  <sheetData>
    <row r="3" spans="1:21" x14ac:dyDescent="0.25">
      <c r="A3" s="5" t="s">
        <v>188</v>
      </c>
      <c r="B3" s="5" t="s">
        <v>189</v>
      </c>
    </row>
    <row r="4" spans="1:21" x14ac:dyDescent="0.25">
      <c r="A4" s="5" t="s">
        <v>178</v>
      </c>
      <c r="B4" t="s">
        <v>187</v>
      </c>
      <c r="C4" t="s">
        <v>181</v>
      </c>
      <c r="D4" t="s">
        <v>183</v>
      </c>
      <c r="E4" t="s">
        <v>182</v>
      </c>
      <c r="F4" t="s">
        <v>186</v>
      </c>
      <c r="G4" t="s">
        <v>185</v>
      </c>
      <c r="H4" t="s">
        <v>184</v>
      </c>
      <c r="I4" t="s">
        <v>179</v>
      </c>
    </row>
    <row r="5" spans="1:21" x14ac:dyDescent="0.25">
      <c r="A5" s="6">
        <v>2006</v>
      </c>
      <c r="B5" s="1"/>
      <c r="C5" s="1">
        <v>5</v>
      </c>
      <c r="D5" s="1"/>
      <c r="E5" s="1"/>
      <c r="F5" s="1"/>
      <c r="G5" s="1"/>
      <c r="H5" s="1"/>
      <c r="I5" s="1">
        <v>5</v>
      </c>
    </row>
    <row r="6" spans="1:21" x14ac:dyDescent="0.25">
      <c r="A6" s="6">
        <v>2007</v>
      </c>
      <c r="B6" s="1"/>
      <c r="C6" s="1"/>
      <c r="D6" s="1">
        <v>1</v>
      </c>
      <c r="E6" s="1">
        <v>1</v>
      </c>
      <c r="F6" s="1"/>
      <c r="G6" s="1"/>
      <c r="H6" s="1"/>
      <c r="I6" s="1">
        <v>2</v>
      </c>
    </row>
    <row r="7" spans="1:21" x14ac:dyDescent="0.25">
      <c r="A7" s="6">
        <v>2008</v>
      </c>
      <c r="B7" s="1"/>
      <c r="C7" s="1"/>
      <c r="D7" s="1"/>
      <c r="E7" s="1"/>
      <c r="F7" s="1"/>
      <c r="G7" s="1"/>
      <c r="H7" s="1">
        <v>4</v>
      </c>
      <c r="I7" s="1">
        <v>4</v>
      </c>
      <c r="N7" t="s">
        <v>191</v>
      </c>
    </row>
    <row r="8" spans="1:21" x14ac:dyDescent="0.25">
      <c r="A8" s="6">
        <v>2009</v>
      </c>
      <c r="B8" s="1">
        <v>2</v>
      </c>
      <c r="C8" s="1">
        <v>2</v>
      </c>
      <c r="D8" s="1">
        <v>4</v>
      </c>
      <c r="E8" s="1">
        <v>4</v>
      </c>
      <c r="F8" s="1">
        <v>2</v>
      </c>
      <c r="G8" s="1">
        <v>4</v>
      </c>
      <c r="H8" s="1">
        <v>8</v>
      </c>
      <c r="I8" s="1">
        <v>26</v>
      </c>
      <c r="N8" s="7" t="s">
        <v>190</v>
      </c>
      <c r="O8" s="7" t="s">
        <v>187</v>
      </c>
      <c r="P8" s="7" t="s">
        <v>181</v>
      </c>
      <c r="Q8" s="7" t="s">
        <v>183</v>
      </c>
      <c r="R8" s="7" t="s">
        <v>182</v>
      </c>
      <c r="S8" s="7" t="s">
        <v>186</v>
      </c>
      <c r="T8" s="7" t="s">
        <v>185</v>
      </c>
      <c r="U8" s="7" t="s">
        <v>184</v>
      </c>
    </row>
    <row r="9" spans="1:21" x14ac:dyDescent="0.25">
      <c r="A9" s="6">
        <v>2010</v>
      </c>
      <c r="B9" s="1">
        <v>4</v>
      </c>
      <c r="C9" s="1">
        <v>2</v>
      </c>
      <c r="D9" s="1">
        <v>2</v>
      </c>
      <c r="E9" s="1">
        <v>4</v>
      </c>
      <c r="F9" s="1">
        <v>6</v>
      </c>
      <c r="G9" s="1"/>
      <c r="H9" s="1">
        <v>2</v>
      </c>
      <c r="I9" s="1">
        <v>20</v>
      </c>
      <c r="N9" s="6">
        <v>2006</v>
      </c>
      <c r="O9" s="1">
        <v>0</v>
      </c>
      <c r="P9" s="1">
        <v>5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25">
      <c r="A10" s="6">
        <v>2011</v>
      </c>
      <c r="B10" s="1">
        <v>2</v>
      </c>
      <c r="C10" s="1"/>
      <c r="D10" s="1"/>
      <c r="E10" s="1">
        <v>4</v>
      </c>
      <c r="F10" s="1">
        <v>6</v>
      </c>
      <c r="G10" s="1">
        <v>6</v>
      </c>
      <c r="H10" s="1"/>
      <c r="I10" s="1">
        <v>18</v>
      </c>
      <c r="N10" s="6">
        <v>2007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</row>
    <row r="11" spans="1:21" x14ac:dyDescent="0.25">
      <c r="A11" s="6">
        <v>2012</v>
      </c>
      <c r="B11" s="1">
        <v>8</v>
      </c>
      <c r="C11" s="1">
        <v>3</v>
      </c>
      <c r="D11" s="1">
        <v>3</v>
      </c>
      <c r="E11" s="1">
        <v>1</v>
      </c>
      <c r="F11" s="1">
        <v>3</v>
      </c>
      <c r="G11" s="1">
        <v>5</v>
      </c>
      <c r="H11" s="1">
        <v>4</v>
      </c>
      <c r="I11" s="1">
        <v>27</v>
      </c>
      <c r="N11" s="6">
        <v>2008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</row>
    <row r="12" spans="1:21" x14ac:dyDescent="0.25">
      <c r="A12" s="6">
        <v>2013</v>
      </c>
      <c r="B12" s="1">
        <v>11</v>
      </c>
      <c r="C12" s="1"/>
      <c r="D12" s="1">
        <v>3</v>
      </c>
      <c r="E12" s="1"/>
      <c r="F12" s="1"/>
      <c r="G12" s="1">
        <v>2</v>
      </c>
      <c r="H12" s="1"/>
      <c r="I12" s="1">
        <v>16</v>
      </c>
      <c r="N12" s="6">
        <v>2009</v>
      </c>
      <c r="O12" s="1">
        <v>2</v>
      </c>
      <c r="P12" s="1">
        <v>2</v>
      </c>
      <c r="Q12" s="1">
        <v>4</v>
      </c>
      <c r="R12" s="1">
        <v>4</v>
      </c>
      <c r="S12" s="1">
        <v>2</v>
      </c>
      <c r="T12" s="1">
        <v>4</v>
      </c>
      <c r="U12" s="1">
        <v>8</v>
      </c>
    </row>
    <row r="13" spans="1:21" x14ac:dyDescent="0.25">
      <c r="A13" s="6">
        <v>2014</v>
      </c>
      <c r="B13" s="1">
        <v>3</v>
      </c>
      <c r="C13" s="1"/>
      <c r="D13" s="1">
        <v>5</v>
      </c>
      <c r="E13" s="1">
        <v>1</v>
      </c>
      <c r="F13" s="1"/>
      <c r="G13" s="1"/>
      <c r="H13" s="1"/>
      <c r="I13" s="1">
        <v>9</v>
      </c>
      <c r="N13" s="6">
        <v>2010</v>
      </c>
      <c r="O13" s="1">
        <v>4</v>
      </c>
      <c r="P13" s="1">
        <v>2</v>
      </c>
      <c r="Q13" s="1">
        <v>2</v>
      </c>
      <c r="R13" s="1">
        <v>4</v>
      </c>
      <c r="S13" s="1">
        <v>6</v>
      </c>
      <c r="T13" s="1">
        <v>0</v>
      </c>
      <c r="U13" s="1">
        <v>2</v>
      </c>
    </row>
    <row r="14" spans="1:21" x14ac:dyDescent="0.25">
      <c r="A14" s="6">
        <v>2015</v>
      </c>
      <c r="B14" s="1"/>
      <c r="C14" s="1"/>
      <c r="D14" s="1"/>
      <c r="E14" s="1">
        <v>2</v>
      </c>
      <c r="F14" s="1"/>
      <c r="G14" s="1"/>
      <c r="H14" s="1">
        <v>5</v>
      </c>
      <c r="I14" s="1">
        <v>7</v>
      </c>
      <c r="N14" s="6">
        <v>2011</v>
      </c>
      <c r="O14" s="1">
        <v>2</v>
      </c>
      <c r="P14" s="1">
        <v>0</v>
      </c>
      <c r="Q14" s="1">
        <v>0</v>
      </c>
      <c r="R14" s="1">
        <v>4</v>
      </c>
      <c r="S14" s="1">
        <v>6</v>
      </c>
      <c r="T14" s="1">
        <v>6</v>
      </c>
      <c r="U14" s="1">
        <v>0</v>
      </c>
    </row>
    <row r="15" spans="1:21" x14ac:dyDescent="0.25">
      <c r="A15" s="6" t="s">
        <v>179</v>
      </c>
      <c r="B15" s="1">
        <v>30</v>
      </c>
      <c r="C15" s="1">
        <v>12</v>
      </c>
      <c r="D15" s="1">
        <v>18</v>
      </c>
      <c r="E15" s="1">
        <v>17</v>
      </c>
      <c r="F15" s="1">
        <v>17</v>
      </c>
      <c r="G15" s="1">
        <v>17</v>
      </c>
      <c r="H15" s="1">
        <v>23</v>
      </c>
      <c r="I15" s="1">
        <v>134</v>
      </c>
      <c r="N15" s="6">
        <v>2012</v>
      </c>
      <c r="O15" s="1">
        <v>8</v>
      </c>
      <c r="P15" s="1">
        <v>3</v>
      </c>
      <c r="Q15" s="1">
        <v>3</v>
      </c>
      <c r="R15" s="1">
        <v>1</v>
      </c>
      <c r="S15" s="1">
        <v>3</v>
      </c>
      <c r="T15" s="1">
        <v>5</v>
      </c>
      <c r="U15" s="1">
        <v>4</v>
      </c>
    </row>
    <row r="16" spans="1:21" x14ac:dyDescent="0.25">
      <c r="N16" s="6">
        <v>2013</v>
      </c>
      <c r="O16" s="1">
        <v>11</v>
      </c>
      <c r="P16" s="1">
        <v>0</v>
      </c>
      <c r="Q16" s="1">
        <v>3</v>
      </c>
      <c r="R16" s="1">
        <v>0</v>
      </c>
      <c r="S16" s="1">
        <v>0</v>
      </c>
      <c r="T16" s="1">
        <v>2</v>
      </c>
      <c r="U16" s="1">
        <v>0</v>
      </c>
    </row>
    <row r="17" spans="14:21" x14ac:dyDescent="0.25">
      <c r="N17" s="6">
        <v>2014</v>
      </c>
      <c r="O17" s="1">
        <v>3</v>
      </c>
      <c r="P17" s="1">
        <v>0</v>
      </c>
      <c r="Q17" s="1">
        <v>5</v>
      </c>
      <c r="R17" s="1">
        <v>1</v>
      </c>
      <c r="S17" s="1">
        <v>0</v>
      </c>
      <c r="T17" s="1">
        <v>0</v>
      </c>
      <c r="U17" s="1">
        <v>0</v>
      </c>
    </row>
    <row r="18" spans="14:21" x14ac:dyDescent="0.25">
      <c r="N18" s="6">
        <v>2015</v>
      </c>
      <c r="O18" s="1">
        <v>0</v>
      </c>
      <c r="P18" s="1">
        <v>0</v>
      </c>
      <c r="Q18" s="1">
        <v>0</v>
      </c>
      <c r="R18" s="1">
        <v>2</v>
      </c>
      <c r="S18" s="1">
        <v>0</v>
      </c>
      <c r="T18" s="1">
        <v>0</v>
      </c>
      <c r="U18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FD2B-51FB-469B-9F31-5937216D3F48}">
  <dimension ref="A1:R5"/>
  <sheetViews>
    <sheetView workbookViewId="0">
      <selection activeCell="I4" sqref="I4"/>
    </sheetView>
  </sheetViews>
  <sheetFormatPr defaultRowHeight="15" x14ac:dyDescent="0.25"/>
  <cols>
    <col min="6" max="6" width="24.5703125" bestFit="1" customWidth="1"/>
    <col min="18" max="18" width="10.140625" bestFit="1" customWidth="1"/>
  </cols>
  <sheetData>
    <row r="1" spans="1:1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8" t="s">
        <v>209</v>
      </c>
    </row>
    <row r="2" spans="1:18" x14ac:dyDescent="0.25">
      <c r="A2" s="14" t="s">
        <v>35</v>
      </c>
      <c r="B2" s="15">
        <v>2009</v>
      </c>
      <c r="C2" s="15">
        <v>85000</v>
      </c>
      <c r="D2" s="16" t="s">
        <v>36</v>
      </c>
      <c r="E2" s="15">
        <v>946000</v>
      </c>
      <c r="F2" s="17">
        <v>42014</v>
      </c>
      <c r="G2">
        <f>$R$4-F2</f>
        <v>722</v>
      </c>
    </row>
    <row r="3" spans="1:18" x14ac:dyDescent="0.25">
      <c r="A3" s="14" t="s">
        <v>6</v>
      </c>
      <c r="B3" s="15">
        <v>2006</v>
      </c>
      <c r="C3" s="15">
        <v>85900</v>
      </c>
      <c r="D3" s="16" t="s">
        <v>9</v>
      </c>
      <c r="E3" s="15">
        <v>998704</v>
      </c>
      <c r="F3" s="17">
        <v>42028</v>
      </c>
      <c r="G3">
        <f t="shared" ref="G3:G5" si="0">$R$4-F3</f>
        <v>708</v>
      </c>
      <c r="R3" t="s">
        <v>208</v>
      </c>
    </row>
    <row r="4" spans="1:18" x14ac:dyDescent="0.25">
      <c r="A4" s="14" t="s">
        <v>6</v>
      </c>
      <c r="B4" s="15">
        <v>2006</v>
      </c>
      <c r="C4" s="15">
        <v>85900</v>
      </c>
      <c r="D4" s="16" t="s">
        <v>10</v>
      </c>
      <c r="E4" s="15">
        <v>936780</v>
      </c>
      <c r="F4" s="17">
        <v>42028</v>
      </c>
      <c r="G4">
        <f t="shared" si="0"/>
        <v>708</v>
      </c>
      <c r="R4" s="2">
        <v>42736</v>
      </c>
    </row>
    <row r="5" spans="1:18" x14ac:dyDescent="0.25">
      <c r="A5" s="14" t="s">
        <v>81</v>
      </c>
      <c r="B5" s="15">
        <v>2010</v>
      </c>
      <c r="C5" s="15">
        <v>160000</v>
      </c>
      <c r="D5" s="16" t="s">
        <v>82</v>
      </c>
      <c r="E5" s="15">
        <v>263000</v>
      </c>
      <c r="F5" s="17">
        <v>42028</v>
      </c>
      <c r="G5">
        <f t="shared" si="0"/>
        <v>708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I L i G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I L i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4 h l i K x w Y d s Q E A A K Y C A A A T A B w A R m 9 y b X V s Y X M v U 2 V j d G l v b j E u b S C i G A A o o B Q A A A A A A A A A A A A A A A A A A A A A A A A A A A C N U s F q 2 0 A Q P d f g f 1 j U i w 2 K i E O b Q I M O Q U p p K B F p 7 V 4 a F b G W p u 5 a 0 o 7 Y n a 0 j G V / y G / 2 M n A K 5 B f 1 X x 3 W b F N x D 9 7 L 7 9 j F v 5 r 1 d C z k p 1 G K 6 2 y e n w 8 F w Y L 9 J A 4 U g I 7 V t 0 J A I R Q U 0 H A h e / b 1 5 v C v 6 W + T L y H 4 P Y s x d D Z p G b 1 U F Q Y S a G N i R F 7 1 J P 1 k w N n 3 v 5 q 7 / k c Z g S 8 I m v T J d u 0 D C l d R K i g J F L c m Z U o l O K P 0 V D c O 2 V G l e Q j Y 5 y f I O T H p 5 k R z E Z 8 n 5 w d H h 5 C R 9 m i q g G / L G / n U M l a o V g Q m 9 F 5 4 v I q x c r W 1 4 7 I t z n W O h 9 C K c H L 0 + 9 M U H h w R T a i s I n 4 9 B g h q + j P 2 d u 5 d e I h f 9 7 e P d i i d C 0 W C x a v s H 2 6 F u a 0 a d w l q B x 9 Z n c s 6 1 V w Z r F n o H s m C r o 6 d s f H H 9 m z q r q m k u K 2 l s S M b 9 3 e g z K 2 m O H A W 1 z b P k b G t v m 8 P O x 6 x t w I 7 + b y x / v f Y u p S l l p r I a C 6 g 4 D d Y G Q X B D G 1 + s v Y 9 Y Z o 3 B w p X 5 U j F 7 o e n 4 V b D t 8 Y u O Q M u s k 6 V r 3 D 6 Z m M z A E i z n n 7 d L 3 e 6 J 8 8 v C X M F i v z S W J D O 0 J E k z j 6 x T 8 z 9 x f x Q K S b D Z j I c D p f 8 d z u l P U E s B A i 0 A F A A C A A g A I L i G W J i H c S y k A A A A 9 g A A A B I A A A A A A A A A A A A A A A A A A A A A A E N v b m Z p Z y 9 Q Y W N r Y W d l L n h t b F B L A Q I t A B Q A A g A I A C C 4 h l g P y u m r p A A A A O k A A A A T A A A A A A A A A A A A A A A A A P A A A A B b Q 2 9 u d G V u d F 9 U e X B l c 1 0 u e G 1 s U E s B A i 0 A F A A C A A g A I L i G W I r H B h 2 x A Q A A p g I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w A A A A A A A A G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N G M w O D B m L T I 0 N W M t N D B l Y i 1 h N j R k L T U z Z G M y N D U y O G E 5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I x O j A x O j A w L j M z O D k 1 O D Z a I i A v P j x F b n R y e S B U e X B l P S J G a W x s Q 2 9 s d W 1 u V H l w Z X M i I F Z h b H V l P S J z Q m d N R E J n T U o i I C 8 + P E V u d H J 5 I F R 5 c G U 9 I k Z p b G x D b 2 x 1 b W 5 O Y W 1 l c y I g V m F s d W U 9 I n N b J n F 1 b 3 Q 7 T W F y a 2 F f a V 9 t b 2 R l b C Z x d W 9 0 O y w m c X V v d D t S b 2 t f c H J v Z H V r Y 2 p p J n F 1 b 3 Q 7 L C Z x d W 9 0 O 0 N l b m F f e m F r d X B 1 J n F 1 b 3 Q 7 L C Z x d W 9 0 O 0 5 y X 3 J l a m V z d H J h Y 3 l q b n k m c X V v d D s s J n F 1 b 3 Q 7 U H J 6 Z W J p Z W c m c X V v d D s s J n F 1 b 3 Q 7 R G F 0 Y V 9 v c 3 R h d G 5 p Z W d v X 3 J l b W 9 u d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w U d e 7 a a y E + Z R v 7 z o q Z h S Q A A A A A C A A A A A A A Q Z g A A A A E A A C A A A A A N m y m G P L M D u 7 D o L N y X K i x g o 8 J + 1 m S w H I L x w L T k j 7 i R g g A A A A A O g A A A A A I A A C A A A A C G w w O e 9 B 9 u h 3 C 7 J g L S c N m M E I F 1 W B 5 S N J T v C D 7 7 g j 8 T + 1 A A A A A v b y U C r 3 y C p L E D w 5 n v y S D q a A 7 s u E k 8 K R h H I H N X X A F A 6 C V U t l 0 z T 1 r t l j l n E S o j E 0 + e W r F 3 2 V 6 n I 8 5 U F t 9 O Y b N d C P q f w 1 q u M e f v V J u l M q 9 l d U A A A A A p D O i T P d / z p x m 1 9 k T D F w V S l 6 d m 6 F p G c 6 F D c 2 X W D M S 1 / 9 i u n 2 7 5 3 V M G A v R M d m P p r j m W 9 c o 8 C I c d c n m q / k z 0 r T 5 e < / D a t a M a s h u p > 
</file>

<file path=customXml/itemProps1.xml><?xml version="1.0" encoding="utf-8"?>
<ds:datastoreItem xmlns:ds="http://schemas.openxmlformats.org/officeDocument/2006/customXml" ds:itemID="{BF9C6330-3C11-4676-9B47-3218A89C2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transport + zad 1</vt:lpstr>
      <vt:lpstr>zad 2</vt:lpstr>
      <vt:lpstr>zad 3</vt:lpstr>
      <vt:lpstr>zad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2024-04-06T22:16:02Z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2024-04-06T21:09:11Z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badfd0e0-476e-46a1-8d24-8f51de63af3a</vt:lpwstr>
  </property>
  <property fmtid="{D5CDD505-2E9C-101B-9397-08002B2CF9AE}" pid="8" name="MSIP_Label_defa4170-0d19-0005-0004-bc88714345d2_ContentBits">
    <vt:lpwstr>0</vt:lpwstr>
  </property>
</Properties>
</file>