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18_czer\"/>
    </mc:Choice>
  </mc:AlternateContent>
  <xr:revisionPtr revIDLastSave="0" documentId="13_ncr:1_{EBE80E7D-7E8E-41A1-B232-F1D3E4280F6B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zad 1" sheetId="2" r:id="rId1"/>
    <sheet name="zad 2" sheetId="4" r:id="rId2"/>
    <sheet name="zad 3" sheetId="5" r:id="rId3"/>
    <sheet name="zad 4" sheetId="6" r:id="rId4"/>
    <sheet name="zad 5" sheetId="7" r:id="rId5"/>
    <sheet name="wyniki" sheetId="1" r:id="rId6"/>
  </sheets>
  <definedNames>
    <definedName name="ExternalData_1" localSheetId="0" hidden="1">'zad 1'!$A$1:$L$201</definedName>
    <definedName name="ExternalData_1" localSheetId="1" hidden="1">'zad 2'!$A$1:$L$201</definedName>
    <definedName name="ExternalData_1" localSheetId="3" hidden="1">'zad 4'!$A$1:$L$201</definedName>
    <definedName name="ExternalData_1" localSheetId="4" hidden="1">'zad 5'!$A$1:$L$201</definedName>
  </definedName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7" l="1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M2" i="7"/>
  <c r="R2" i="7" s="1"/>
  <c r="M3" i="7"/>
  <c r="P3" i="7" s="1"/>
  <c r="M4" i="7"/>
  <c r="Q4" i="7" s="1"/>
  <c r="M5" i="7"/>
  <c r="M6" i="7"/>
  <c r="R6" i="7" s="1"/>
  <c r="M7" i="7"/>
  <c r="R7" i="7" s="1"/>
  <c r="M8" i="7"/>
  <c r="R8" i="7" s="1"/>
  <c r="M9" i="7"/>
  <c r="M10" i="7"/>
  <c r="Q10" i="7" s="1"/>
  <c r="M11" i="7"/>
  <c r="Q11" i="7" s="1"/>
  <c r="M12" i="7"/>
  <c r="R12" i="7" s="1"/>
  <c r="M13" i="7"/>
  <c r="R13" i="7" s="1"/>
  <c r="M14" i="7"/>
  <c r="R14" i="7" s="1"/>
  <c r="M15" i="7"/>
  <c r="M16" i="7"/>
  <c r="Q16" i="7" s="1"/>
  <c r="M17" i="7"/>
  <c r="M18" i="7"/>
  <c r="R18" i="7" s="1"/>
  <c r="M19" i="7"/>
  <c r="M20" i="7"/>
  <c r="R20" i="7" s="1"/>
  <c r="M21" i="7"/>
  <c r="P21" i="7" s="1"/>
  <c r="M22" i="7"/>
  <c r="Q22" i="7" s="1"/>
  <c r="M23" i="7"/>
  <c r="Q23" i="7" s="1"/>
  <c r="M24" i="7"/>
  <c r="R24" i="7" s="1"/>
  <c r="M25" i="7"/>
  <c r="R25" i="7" s="1"/>
  <c r="M26" i="7"/>
  <c r="R26" i="7" s="1"/>
  <c r="M27" i="7"/>
  <c r="M28" i="7"/>
  <c r="Q28" i="7" s="1"/>
  <c r="M29" i="7"/>
  <c r="M30" i="7"/>
  <c r="R30" i="7" s="1"/>
  <c r="M31" i="7"/>
  <c r="R31" i="7" s="1"/>
  <c r="M32" i="7"/>
  <c r="R32" i="7" s="1"/>
  <c r="M33" i="7"/>
  <c r="M34" i="7"/>
  <c r="Q34" i="7" s="1"/>
  <c r="M35" i="7"/>
  <c r="Q35" i="7" s="1"/>
  <c r="M36" i="7"/>
  <c r="R36" i="7" s="1"/>
  <c r="M37" i="7"/>
  <c r="M38" i="7"/>
  <c r="Q38" i="7" s="1"/>
  <c r="M39" i="7"/>
  <c r="P39" i="7" s="1"/>
  <c r="M40" i="7"/>
  <c r="Q40" i="7" s="1"/>
  <c r="M41" i="7"/>
  <c r="M42" i="7"/>
  <c r="R42" i="7" s="1"/>
  <c r="M43" i="7"/>
  <c r="R43" i="7" s="1"/>
  <c r="M44" i="7"/>
  <c r="P44" i="7" s="1"/>
  <c r="M45" i="7"/>
  <c r="M46" i="7"/>
  <c r="Q46" i="7" s="1"/>
  <c r="M47" i="7"/>
  <c r="Q47" i="7" s="1"/>
  <c r="M48" i="7"/>
  <c r="R48" i="7" s="1"/>
  <c r="M49" i="7"/>
  <c r="M50" i="7"/>
  <c r="Q50" i="7" s="1"/>
  <c r="M51" i="7"/>
  <c r="M52" i="7"/>
  <c r="Q52" i="7" s="1"/>
  <c r="M53" i="7"/>
  <c r="M54" i="7"/>
  <c r="R54" i="7" s="1"/>
  <c r="M55" i="7"/>
  <c r="R55" i="7" s="1"/>
  <c r="M56" i="7"/>
  <c r="Q56" i="7" s="1"/>
  <c r="M57" i="7"/>
  <c r="P57" i="7" s="1"/>
  <c r="M58" i="7"/>
  <c r="R58" i="7" s="1"/>
  <c r="M59" i="7"/>
  <c r="M60" i="7"/>
  <c r="R60" i="7" s="1"/>
  <c r="M61" i="7"/>
  <c r="M62" i="7"/>
  <c r="Q62" i="7" s="1"/>
  <c r="M63" i="7"/>
  <c r="M64" i="7"/>
  <c r="Q64" i="7" s="1"/>
  <c r="M65" i="7"/>
  <c r="Q65" i="7" s="1"/>
  <c r="M66" i="7"/>
  <c r="R66" i="7" s="1"/>
  <c r="M67" i="7"/>
  <c r="R67" i="7" s="1"/>
  <c r="M68" i="7"/>
  <c r="P68" i="7" s="1"/>
  <c r="M69" i="7"/>
  <c r="M70" i="7"/>
  <c r="R70" i="7" s="1"/>
  <c r="M71" i="7"/>
  <c r="M72" i="7"/>
  <c r="R72" i="7" s="1"/>
  <c r="M73" i="7"/>
  <c r="M74" i="7"/>
  <c r="R74" i="7" s="1"/>
  <c r="M75" i="7"/>
  <c r="P75" i="7" s="1"/>
  <c r="M76" i="7"/>
  <c r="P76" i="7" s="1"/>
  <c r="M77" i="7"/>
  <c r="M78" i="7"/>
  <c r="R78" i="7" s="1"/>
  <c r="M79" i="7"/>
  <c r="R79" i="7" s="1"/>
  <c r="M80" i="7"/>
  <c r="Q80" i="7" s="1"/>
  <c r="M81" i="7"/>
  <c r="M82" i="7"/>
  <c r="R82" i="7" s="1"/>
  <c r="M83" i="7"/>
  <c r="Q83" i="7" s="1"/>
  <c r="M84" i="7"/>
  <c r="R84" i="7" s="1"/>
  <c r="M85" i="7"/>
  <c r="M86" i="7"/>
  <c r="R86" i="7" s="1"/>
  <c r="M87" i="7"/>
  <c r="M88" i="7"/>
  <c r="Q88" i="7" s="1"/>
  <c r="M89" i="7"/>
  <c r="M90" i="7"/>
  <c r="R90" i="7" s="1"/>
  <c r="M91" i="7"/>
  <c r="R91" i="7" s="1"/>
  <c r="M92" i="7"/>
  <c r="Q92" i="7" s="1"/>
  <c r="M93" i="7"/>
  <c r="P93" i="7" s="1"/>
  <c r="M94" i="7"/>
  <c r="R94" i="7" s="1"/>
  <c r="M95" i="7"/>
  <c r="M96" i="7"/>
  <c r="R96" i="7" s="1"/>
  <c r="M97" i="7"/>
  <c r="M98" i="7"/>
  <c r="Q98" i="7" s="1"/>
  <c r="M99" i="7"/>
  <c r="P99" i="7" s="1"/>
  <c r="M100" i="7"/>
  <c r="Q100" i="7" s="1"/>
  <c r="M101" i="7"/>
  <c r="R101" i="7" s="1"/>
  <c r="M102" i="7"/>
  <c r="R102" i="7" s="1"/>
  <c r="M103" i="7"/>
  <c r="R103" i="7" s="1"/>
  <c r="M104" i="7"/>
  <c r="P104" i="7" s="1"/>
  <c r="M105" i="7"/>
  <c r="M106" i="7"/>
  <c r="R106" i="7" s="1"/>
  <c r="M107" i="7"/>
  <c r="R107" i="7" s="1"/>
  <c r="M108" i="7"/>
  <c r="R108" i="7" s="1"/>
  <c r="M109" i="7"/>
  <c r="M110" i="7"/>
  <c r="R110" i="7" s="1"/>
  <c r="M111" i="7"/>
  <c r="M112" i="7"/>
  <c r="P112" i="7" s="1"/>
  <c r="M113" i="7"/>
  <c r="R113" i="7" s="1"/>
  <c r="M114" i="7"/>
  <c r="R114" i="7" s="1"/>
  <c r="M115" i="7"/>
  <c r="Q115" i="7" s="1"/>
  <c r="M116" i="7"/>
  <c r="Q116" i="7" s="1"/>
  <c r="M117" i="7"/>
  <c r="M118" i="7"/>
  <c r="R118" i="7" s="1"/>
  <c r="M119" i="7"/>
  <c r="R119" i="7" s="1"/>
  <c r="M120" i="7"/>
  <c r="R120" i="7" s="1"/>
  <c r="M121" i="7"/>
  <c r="Q121" i="7" s="1"/>
  <c r="M122" i="7"/>
  <c r="R122" i="7" s="1"/>
  <c r="M123" i="7"/>
  <c r="M124" i="7"/>
  <c r="Q124" i="7" s="1"/>
  <c r="M125" i="7"/>
  <c r="R125" i="7" s="1"/>
  <c r="M126" i="7"/>
  <c r="R126" i="7" s="1"/>
  <c r="M127" i="7"/>
  <c r="Q127" i="7" s="1"/>
  <c r="M128" i="7"/>
  <c r="Q128" i="7" s="1"/>
  <c r="M129" i="7"/>
  <c r="M130" i="7"/>
  <c r="R130" i="7" s="1"/>
  <c r="M131" i="7"/>
  <c r="R131" i="7" s="1"/>
  <c r="M132" i="7"/>
  <c r="R132" i="7" s="1"/>
  <c r="M133" i="7"/>
  <c r="Q133" i="7" s="1"/>
  <c r="M134" i="7"/>
  <c r="Q134" i="7" s="1"/>
  <c r="M135" i="7"/>
  <c r="M136" i="7"/>
  <c r="Q136" i="7" s="1"/>
  <c r="M137" i="7"/>
  <c r="R137" i="7" s="1"/>
  <c r="M138" i="7"/>
  <c r="R138" i="7" s="1"/>
  <c r="M139" i="7"/>
  <c r="Q139" i="7" s="1"/>
  <c r="M140" i="7"/>
  <c r="Q140" i="7" s="1"/>
  <c r="M141" i="7"/>
  <c r="M142" i="7"/>
  <c r="R142" i="7" s="1"/>
  <c r="M143" i="7"/>
  <c r="R143" i="7" s="1"/>
  <c r="M144" i="7"/>
  <c r="R144" i="7" s="1"/>
  <c r="M145" i="7"/>
  <c r="Q145" i="7" s="1"/>
  <c r="M146" i="7"/>
  <c r="R146" i="7" s="1"/>
  <c r="M147" i="7"/>
  <c r="M148" i="7"/>
  <c r="P148" i="7" s="1"/>
  <c r="M149" i="7"/>
  <c r="R149" i="7" s="1"/>
  <c r="M150" i="7"/>
  <c r="R150" i="7" s="1"/>
  <c r="M151" i="7"/>
  <c r="Q151" i="7" s="1"/>
  <c r="M152" i="7"/>
  <c r="Q152" i="7" s="1"/>
  <c r="M153" i="7"/>
  <c r="M154" i="7"/>
  <c r="R154" i="7" s="1"/>
  <c r="M155" i="7"/>
  <c r="R155" i="7" s="1"/>
  <c r="M156" i="7"/>
  <c r="R156" i="7" s="1"/>
  <c r="M157" i="7"/>
  <c r="Q157" i="7" s="1"/>
  <c r="M158" i="7"/>
  <c r="R158" i="7" s="1"/>
  <c r="M159" i="7"/>
  <c r="M160" i="7"/>
  <c r="Q160" i="7" s="1"/>
  <c r="M161" i="7"/>
  <c r="R161" i="7" s="1"/>
  <c r="M162" i="7"/>
  <c r="R162" i="7" s="1"/>
  <c r="M163" i="7"/>
  <c r="Q163" i="7" s="1"/>
  <c r="M164" i="7"/>
  <c r="Q164" i="7" s="1"/>
  <c r="M165" i="7"/>
  <c r="M166" i="7"/>
  <c r="R166" i="7" s="1"/>
  <c r="M167" i="7"/>
  <c r="R167" i="7" s="1"/>
  <c r="M168" i="7"/>
  <c r="R168" i="7" s="1"/>
  <c r="M169" i="7"/>
  <c r="Q169" i="7" s="1"/>
  <c r="M170" i="7"/>
  <c r="Q170" i="7" s="1"/>
  <c r="M171" i="7"/>
  <c r="M172" i="7"/>
  <c r="Q172" i="7" s="1"/>
  <c r="M173" i="7"/>
  <c r="R173" i="7" s="1"/>
  <c r="M174" i="7"/>
  <c r="R174" i="7" s="1"/>
  <c r="M175" i="7"/>
  <c r="Q175" i="7" s="1"/>
  <c r="M176" i="7"/>
  <c r="P176" i="7" s="1"/>
  <c r="M177" i="7"/>
  <c r="M178" i="7"/>
  <c r="R178" i="7" s="1"/>
  <c r="M179" i="7"/>
  <c r="R179" i="7" s="1"/>
  <c r="M180" i="7"/>
  <c r="R180" i="7" s="1"/>
  <c r="M181" i="7"/>
  <c r="Q181" i="7" s="1"/>
  <c r="M182" i="7"/>
  <c r="R182" i="7" s="1"/>
  <c r="M183" i="7"/>
  <c r="M184" i="7"/>
  <c r="P184" i="7" s="1"/>
  <c r="M185" i="7"/>
  <c r="R185" i="7" s="1"/>
  <c r="M186" i="7"/>
  <c r="R186" i="7" s="1"/>
  <c r="M187" i="7"/>
  <c r="Q187" i="7" s="1"/>
  <c r="M188" i="7"/>
  <c r="Q188" i="7" s="1"/>
  <c r="M189" i="7"/>
  <c r="M190" i="7"/>
  <c r="R190" i="7" s="1"/>
  <c r="M191" i="7"/>
  <c r="R191" i="7" s="1"/>
  <c r="M192" i="7"/>
  <c r="R192" i="7" s="1"/>
  <c r="M193" i="7"/>
  <c r="Q193" i="7" s="1"/>
  <c r="M194" i="7"/>
  <c r="R194" i="7" s="1"/>
  <c r="M195" i="7"/>
  <c r="M196" i="7"/>
  <c r="Q196" i="7" s="1"/>
  <c r="M197" i="7"/>
  <c r="R197" i="7" s="1"/>
  <c r="M198" i="7"/>
  <c r="R198" i="7" s="1"/>
  <c r="M199" i="7"/>
  <c r="Q199" i="7" s="1"/>
  <c r="M200" i="7"/>
  <c r="Q200" i="7" s="1"/>
  <c r="M201" i="7"/>
  <c r="R5" i="6"/>
  <c r="P4" i="6"/>
  <c r="P5" i="6"/>
  <c r="Q5" i="6"/>
  <c r="Q4" i="6"/>
  <c r="V202" i="4"/>
  <c r="N202" i="4"/>
  <c r="O202" i="4"/>
  <c r="P202" i="4"/>
  <c r="Q202" i="4"/>
  <c r="R202" i="4"/>
  <c r="S202" i="4"/>
  <c r="T202" i="4"/>
  <c r="U202" i="4"/>
  <c r="M20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" i="4"/>
  <c r="P2" i="4"/>
  <c r="Q2" i="4"/>
  <c r="R2" i="4"/>
  <c r="S2" i="4"/>
  <c r="T2" i="4"/>
  <c r="U2" i="4"/>
  <c r="V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N202" i="2"/>
  <c r="M20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P193" i="7" l="1"/>
  <c r="P175" i="7"/>
  <c r="P157" i="7"/>
  <c r="P139" i="7"/>
  <c r="P121" i="7"/>
  <c r="P86" i="7"/>
  <c r="P32" i="7"/>
  <c r="Q122" i="7"/>
  <c r="Q24" i="7"/>
  <c r="R152" i="7"/>
  <c r="R80" i="7"/>
  <c r="P188" i="7"/>
  <c r="P170" i="7"/>
  <c r="P152" i="7"/>
  <c r="P134" i="7"/>
  <c r="P116" i="7"/>
  <c r="P84" i="7"/>
  <c r="P56" i="7"/>
  <c r="P30" i="7"/>
  <c r="P2" i="7"/>
  <c r="Q104" i="7"/>
  <c r="Q12" i="7"/>
  <c r="R140" i="7"/>
  <c r="R68" i="7"/>
  <c r="P187" i="7"/>
  <c r="P169" i="7"/>
  <c r="P151" i="7"/>
  <c r="P133" i="7"/>
  <c r="P115" i="7"/>
  <c r="P50" i="7"/>
  <c r="Q194" i="7"/>
  <c r="Q86" i="7"/>
  <c r="R200" i="7"/>
  <c r="R128" i="7"/>
  <c r="R56" i="7"/>
  <c r="P200" i="7"/>
  <c r="P182" i="7"/>
  <c r="P164" i="7"/>
  <c r="P146" i="7"/>
  <c r="P128" i="7"/>
  <c r="P110" i="7"/>
  <c r="P74" i="7"/>
  <c r="P48" i="7"/>
  <c r="P20" i="7"/>
  <c r="Q176" i="7"/>
  <c r="Q68" i="7"/>
  <c r="R188" i="7"/>
  <c r="R116" i="7"/>
  <c r="R44" i="7"/>
  <c r="P199" i="7"/>
  <c r="P181" i="7"/>
  <c r="P163" i="7"/>
  <c r="P145" i="7"/>
  <c r="P127" i="7"/>
  <c r="P14" i="7"/>
  <c r="Q158" i="7"/>
  <c r="Q48" i="7"/>
  <c r="R176" i="7"/>
  <c r="R104" i="7"/>
  <c r="P194" i="7"/>
  <c r="P158" i="7"/>
  <c r="P140" i="7"/>
  <c r="P122" i="7"/>
  <c r="P92" i="7"/>
  <c r="P66" i="7"/>
  <c r="P38" i="7"/>
  <c r="P12" i="7"/>
  <c r="Q36" i="7"/>
  <c r="R164" i="7"/>
  <c r="R92" i="7"/>
  <c r="P198" i="7"/>
  <c r="P192" i="7"/>
  <c r="P186" i="7"/>
  <c r="P180" i="7"/>
  <c r="P174" i="7"/>
  <c r="P168" i="7"/>
  <c r="P162" i="7"/>
  <c r="P156" i="7"/>
  <c r="P150" i="7"/>
  <c r="P144" i="7"/>
  <c r="P138" i="7"/>
  <c r="P132" i="7"/>
  <c r="P126" i="7"/>
  <c r="P120" i="7"/>
  <c r="P114" i="7"/>
  <c r="P107" i="7"/>
  <c r="P100" i="7"/>
  <c r="P82" i="7"/>
  <c r="P64" i="7"/>
  <c r="P28" i="7"/>
  <c r="P10" i="7"/>
  <c r="Q192" i="7"/>
  <c r="Q184" i="7"/>
  <c r="Q174" i="7"/>
  <c r="Q166" i="7"/>
  <c r="Q156" i="7"/>
  <c r="Q148" i="7"/>
  <c r="Q138" i="7"/>
  <c r="Q130" i="7"/>
  <c r="Q120" i="7"/>
  <c r="Q112" i="7"/>
  <c r="Q102" i="7"/>
  <c r="Q94" i="7"/>
  <c r="Q84" i="7"/>
  <c r="Q76" i="7"/>
  <c r="Q66" i="7"/>
  <c r="Q58" i="7"/>
  <c r="R199" i="7"/>
  <c r="R187" i="7"/>
  <c r="R175" i="7"/>
  <c r="R163" i="7"/>
  <c r="R151" i="7"/>
  <c r="R139" i="7"/>
  <c r="R127" i="7"/>
  <c r="R115" i="7"/>
  <c r="R28" i="7"/>
  <c r="R10" i="7"/>
  <c r="R87" i="7"/>
  <c r="Q87" i="7"/>
  <c r="R81" i="7"/>
  <c r="Q81" i="7"/>
  <c r="R75" i="7"/>
  <c r="Q75" i="7"/>
  <c r="R69" i="7"/>
  <c r="Q69" i="7"/>
  <c r="R63" i="7"/>
  <c r="Q63" i="7"/>
  <c r="R57" i="7"/>
  <c r="Q57" i="7"/>
  <c r="R51" i="7"/>
  <c r="Q51" i="7"/>
  <c r="R45" i="7"/>
  <c r="Q45" i="7"/>
  <c r="R39" i="7"/>
  <c r="Q39" i="7"/>
  <c r="R33" i="7"/>
  <c r="Q33" i="7"/>
  <c r="R27" i="7"/>
  <c r="Q27" i="7"/>
  <c r="R21" i="7"/>
  <c r="Q21" i="7"/>
  <c r="R15" i="7"/>
  <c r="Q15" i="7"/>
  <c r="R9" i="7"/>
  <c r="Q9" i="7"/>
  <c r="R3" i="7"/>
  <c r="Q3" i="7"/>
  <c r="P197" i="7"/>
  <c r="P191" i="7"/>
  <c r="P185" i="7"/>
  <c r="P179" i="7"/>
  <c r="P173" i="7"/>
  <c r="P167" i="7"/>
  <c r="P161" i="7"/>
  <c r="P155" i="7"/>
  <c r="P149" i="7"/>
  <c r="P143" i="7"/>
  <c r="P137" i="7"/>
  <c r="P131" i="7"/>
  <c r="P125" i="7"/>
  <c r="P119" i="7"/>
  <c r="P113" i="7"/>
  <c r="P106" i="7"/>
  <c r="P90" i="7"/>
  <c r="P81" i="7"/>
  <c r="P72" i="7"/>
  <c r="P63" i="7"/>
  <c r="P54" i="7"/>
  <c r="P45" i="7"/>
  <c r="P36" i="7"/>
  <c r="P27" i="7"/>
  <c r="P18" i="7"/>
  <c r="P9" i="7"/>
  <c r="Q191" i="7"/>
  <c r="Q182" i="7"/>
  <c r="Q173" i="7"/>
  <c r="Q155" i="7"/>
  <c r="Q146" i="7"/>
  <c r="Q137" i="7"/>
  <c r="Q119" i="7"/>
  <c r="Q110" i="7"/>
  <c r="Q101" i="7"/>
  <c r="Q74" i="7"/>
  <c r="Q44" i="7"/>
  <c r="Q32" i="7"/>
  <c r="Q20" i="7"/>
  <c r="Q8" i="7"/>
  <c r="R196" i="7"/>
  <c r="R184" i="7"/>
  <c r="R172" i="7"/>
  <c r="R160" i="7"/>
  <c r="R148" i="7"/>
  <c r="R136" i="7"/>
  <c r="R124" i="7"/>
  <c r="R112" i="7"/>
  <c r="R100" i="7"/>
  <c r="R88" i="7"/>
  <c r="R76" i="7"/>
  <c r="R64" i="7"/>
  <c r="R52" i="7"/>
  <c r="R40" i="7"/>
  <c r="P95" i="7"/>
  <c r="R95" i="7"/>
  <c r="P77" i="7"/>
  <c r="R77" i="7"/>
  <c r="P65" i="7"/>
  <c r="R65" i="7"/>
  <c r="P53" i="7"/>
  <c r="R53" i="7"/>
  <c r="P41" i="7"/>
  <c r="R41" i="7"/>
  <c r="P29" i="7"/>
  <c r="R29" i="7"/>
  <c r="P17" i="7"/>
  <c r="R17" i="7"/>
  <c r="P5" i="7"/>
  <c r="R5" i="7"/>
  <c r="P101" i="7"/>
  <c r="Q77" i="7"/>
  <c r="P46" i="7"/>
  <c r="R201" i="7"/>
  <c r="Q201" i="7"/>
  <c r="R195" i="7"/>
  <c r="Q195" i="7"/>
  <c r="R189" i="7"/>
  <c r="Q189" i="7"/>
  <c r="R183" i="7"/>
  <c r="Q183" i="7"/>
  <c r="R177" i="7"/>
  <c r="Q177" i="7"/>
  <c r="R171" i="7"/>
  <c r="Q171" i="7"/>
  <c r="R165" i="7"/>
  <c r="Q165" i="7"/>
  <c r="R159" i="7"/>
  <c r="Q159" i="7"/>
  <c r="R153" i="7"/>
  <c r="Q153" i="7"/>
  <c r="R147" i="7"/>
  <c r="Q147" i="7"/>
  <c r="R141" i="7"/>
  <c r="Q141" i="7"/>
  <c r="R135" i="7"/>
  <c r="Q135" i="7"/>
  <c r="R129" i="7"/>
  <c r="Q129" i="7"/>
  <c r="R123" i="7"/>
  <c r="Q123" i="7"/>
  <c r="R117" i="7"/>
  <c r="Q117" i="7"/>
  <c r="R111" i="7"/>
  <c r="Q111" i="7"/>
  <c r="R105" i="7"/>
  <c r="Q105" i="7"/>
  <c r="R99" i="7"/>
  <c r="Q99" i="7"/>
  <c r="R93" i="7"/>
  <c r="Q93" i="7"/>
  <c r="P196" i="7"/>
  <c r="P190" i="7"/>
  <c r="P178" i="7"/>
  <c r="P172" i="7"/>
  <c r="P166" i="7"/>
  <c r="P160" i="7"/>
  <c r="P154" i="7"/>
  <c r="P142" i="7"/>
  <c r="P136" i="7"/>
  <c r="P130" i="7"/>
  <c r="P124" i="7"/>
  <c r="P118" i="7"/>
  <c r="P105" i="7"/>
  <c r="P98" i="7"/>
  <c r="P88" i="7"/>
  <c r="P80" i="7"/>
  <c r="P70" i="7"/>
  <c r="P62" i="7"/>
  <c r="P52" i="7"/>
  <c r="P34" i="7"/>
  <c r="P26" i="7"/>
  <c r="P16" i="7"/>
  <c r="P8" i="7"/>
  <c r="Q198" i="7"/>
  <c r="Q190" i="7"/>
  <c r="Q180" i="7"/>
  <c r="Q162" i="7"/>
  <c r="Q154" i="7"/>
  <c r="Q144" i="7"/>
  <c r="Q126" i="7"/>
  <c r="Q118" i="7"/>
  <c r="Q108" i="7"/>
  <c r="Q90" i="7"/>
  <c r="Q82" i="7"/>
  <c r="Q72" i="7"/>
  <c r="Q54" i="7"/>
  <c r="Q42" i="7"/>
  <c r="Q30" i="7"/>
  <c r="Q18" i="7"/>
  <c r="Q6" i="7"/>
  <c r="R170" i="7"/>
  <c r="R134" i="7"/>
  <c r="R98" i="7"/>
  <c r="R62" i="7"/>
  <c r="R50" i="7"/>
  <c r="R38" i="7"/>
  <c r="R22" i="7"/>
  <c r="R4" i="7"/>
  <c r="P89" i="7"/>
  <c r="R89" i="7"/>
  <c r="P83" i="7"/>
  <c r="R83" i="7"/>
  <c r="P71" i="7"/>
  <c r="R71" i="7"/>
  <c r="P59" i="7"/>
  <c r="R59" i="7"/>
  <c r="P47" i="7"/>
  <c r="R47" i="7"/>
  <c r="P35" i="7"/>
  <c r="R35" i="7"/>
  <c r="P23" i="7"/>
  <c r="R23" i="7"/>
  <c r="P11" i="7"/>
  <c r="R11" i="7"/>
  <c r="P108" i="7"/>
  <c r="Q185" i="7"/>
  <c r="Q167" i="7"/>
  <c r="Q149" i="7"/>
  <c r="Q131" i="7"/>
  <c r="Q113" i="7"/>
  <c r="Q95" i="7"/>
  <c r="Q59" i="7"/>
  <c r="Q109" i="7"/>
  <c r="P109" i="7"/>
  <c r="Q103" i="7"/>
  <c r="P103" i="7"/>
  <c r="Q97" i="7"/>
  <c r="P97" i="7"/>
  <c r="Q91" i="7"/>
  <c r="P91" i="7"/>
  <c r="Q85" i="7"/>
  <c r="P85" i="7"/>
  <c r="Q79" i="7"/>
  <c r="P79" i="7"/>
  <c r="Q73" i="7"/>
  <c r="P73" i="7"/>
  <c r="Q67" i="7"/>
  <c r="P67" i="7"/>
  <c r="Q61" i="7"/>
  <c r="P61" i="7"/>
  <c r="Q55" i="7"/>
  <c r="P55" i="7"/>
  <c r="Q49" i="7"/>
  <c r="P49" i="7"/>
  <c r="Q43" i="7"/>
  <c r="P43" i="7"/>
  <c r="Q37" i="7"/>
  <c r="P37" i="7"/>
  <c r="Q31" i="7"/>
  <c r="P31" i="7"/>
  <c r="Q25" i="7"/>
  <c r="P25" i="7"/>
  <c r="Q19" i="7"/>
  <c r="P19" i="7"/>
  <c r="Q13" i="7"/>
  <c r="P13" i="7"/>
  <c r="Q7" i="7"/>
  <c r="P7" i="7"/>
  <c r="P201" i="7"/>
  <c r="P195" i="7"/>
  <c r="P189" i="7"/>
  <c r="P183" i="7"/>
  <c r="P177" i="7"/>
  <c r="P171" i="7"/>
  <c r="P165" i="7"/>
  <c r="P159" i="7"/>
  <c r="P153" i="7"/>
  <c r="P147" i="7"/>
  <c r="P141" i="7"/>
  <c r="P135" i="7"/>
  <c r="P129" i="7"/>
  <c r="P123" i="7"/>
  <c r="P117" i="7"/>
  <c r="P111" i="7"/>
  <c r="P96" i="7"/>
  <c r="P87" i="7"/>
  <c r="P78" i="7"/>
  <c r="P69" i="7"/>
  <c r="P60" i="7"/>
  <c r="P51" i="7"/>
  <c r="P42" i="7"/>
  <c r="P33" i="7"/>
  <c r="P24" i="7"/>
  <c r="P15" i="7"/>
  <c r="P6" i="7"/>
  <c r="Q197" i="7"/>
  <c r="Q179" i="7"/>
  <c r="Q161" i="7"/>
  <c r="Q143" i="7"/>
  <c r="Q125" i="7"/>
  <c r="Q107" i="7"/>
  <c r="Q89" i="7"/>
  <c r="Q71" i="7"/>
  <c r="Q53" i="7"/>
  <c r="Q41" i="7"/>
  <c r="Q29" i="7"/>
  <c r="Q17" i="7"/>
  <c r="Q5" i="7"/>
  <c r="R193" i="7"/>
  <c r="R181" i="7"/>
  <c r="R169" i="7"/>
  <c r="R157" i="7"/>
  <c r="R145" i="7"/>
  <c r="R133" i="7"/>
  <c r="R121" i="7"/>
  <c r="R109" i="7"/>
  <c r="R97" i="7"/>
  <c r="R85" i="7"/>
  <c r="R73" i="7"/>
  <c r="R61" i="7"/>
  <c r="R49" i="7"/>
  <c r="R37" i="7"/>
  <c r="R19" i="7"/>
  <c r="P102" i="7"/>
  <c r="P94" i="7"/>
  <c r="P58" i="7"/>
  <c r="P40" i="7"/>
  <c r="P22" i="7"/>
  <c r="P4" i="7"/>
  <c r="Q186" i="7"/>
  <c r="Q178" i="7"/>
  <c r="Q168" i="7"/>
  <c r="Q150" i="7"/>
  <c r="Q142" i="7"/>
  <c r="Q132" i="7"/>
  <c r="Q114" i="7"/>
  <c r="Q106" i="7"/>
  <c r="Q96" i="7"/>
  <c r="Q78" i="7"/>
  <c r="Q70" i="7"/>
  <c r="Q60" i="7"/>
  <c r="Q26" i="7"/>
  <c r="Q14" i="7"/>
  <c r="Q2" i="7"/>
  <c r="R46" i="7"/>
  <c r="R34" i="7"/>
  <c r="R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140BF9-783C-4345-8654-7B4D24F75443}" keepAlive="1" name="Zapytanie — pomiary" description="Połączenie z zapytaniem „pomiary” w skoroszycie." type="5" refreshedVersion="8" background="1" saveData="1">
    <dbPr connection="Provider=Microsoft.Mashup.OleDb.1;Data Source=$Workbook$;Location=pomiary;Extended Properties=&quot;&quot;" command="SELECT * FROM [pomiary]"/>
  </connection>
  <connection id="2" xr16:uid="{F35914AF-5462-4B23-A075-EB564A2466AA}" keepAlive="1" name="Zapytanie — pomiary (2)" description="Połączenie z zapytaniem „pomiary (2)” w skoroszycie." type="5" refreshedVersion="8" background="1" saveData="1">
    <dbPr connection="Provider=Microsoft.Mashup.OleDb.1;Data Source=$Workbook$;Location=&quot;pomiary (2)&quot;;Extended Properties=&quot;&quot;" command="SELECT * FROM [pomiary (2)]"/>
  </connection>
  <connection id="3" xr16:uid="{81C49A1F-BE13-4090-B89E-9FCC65166874}" keepAlive="1" name="Zapytanie — pomiary (3)" description="Połączenie z zapytaniem „pomiary (3)” w skoroszycie." type="5" refreshedVersion="8" background="1" saveData="1">
    <dbPr connection="Provider=Microsoft.Mashup.OleDb.1;Data Source=$Workbook$;Location=&quot;pomiary (3)&quot;;Extended Properties=&quot;&quot;" command="SELECT * FROM [pomiary (3)]"/>
  </connection>
  <connection id="4" xr16:uid="{4D7C28E2-D565-4834-9C2D-C33DBEB8EC25}" keepAlive="1" name="Zapytanie — pomiary (4)" description="Połączenie z zapytaniem „pomiary (4)” w skoroszycie." type="5" refreshedVersion="8" background="1" saveData="1">
    <dbPr connection="Provider=Microsoft.Mashup.OleDb.1;Data Source=$Workbook$;Location=&quot;pomiary (4)&quot;;Extended Properties=&quot;&quot;" command="SELECT * FROM [pomiary (4)]"/>
  </connection>
</connections>
</file>

<file path=xl/sharedStrings.xml><?xml version="1.0" encoding="utf-8"?>
<sst xmlns="http://schemas.openxmlformats.org/spreadsheetml/2006/main" count="128" uniqueCount="72">
  <si>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</si>
  <si>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</si>
  <si>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</si>
  <si>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</si>
  <si>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</si>
  <si>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</si>
  <si>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</si>
  <si>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</si>
  <si>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</si>
  <si>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</si>
  <si>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</si>
  <si>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</si>
  <si>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czy 5-12</t>
  </si>
  <si>
    <t>czas</t>
  </si>
  <si>
    <t>temperatura dla 5</t>
  </si>
  <si>
    <t>Zad 1</t>
  </si>
  <si>
    <t>1 k</t>
  </si>
  <si>
    <t>2 k</t>
  </si>
  <si>
    <t>3 k</t>
  </si>
  <si>
    <t>4 k</t>
  </si>
  <si>
    <t>5 k</t>
  </si>
  <si>
    <t>6 k</t>
  </si>
  <si>
    <t>7 k</t>
  </si>
  <si>
    <t>8 k</t>
  </si>
  <si>
    <t>9 k</t>
  </si>
  <si>
    <t>10 k</t>
  </si>
  <si>
    <t>Zad 2</t>
  </si>
  <si>
    <t>Zad 3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</si>
  <si>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</si>
  <si>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</si>
  <si>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</si>
  <si>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</si>
  <si>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</si>
  <si>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</si>
  <si>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</si>
  <si>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</si>
  <si>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</si>
  <si>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</si>
  <si>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</si>
  <si>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</si>
  <si>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</si>
  <si>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</si>
  <si>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 z czujnik10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</si>
  <si>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</si>
  <si>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</si>
  <si>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</si>
  <si>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</si>
  <si>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</si>
  <si>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</si>
  <si>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</si>
  <si>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</si>
  <si>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</si>
  <si>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</si>
  <si>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</si>
  <si>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</si>
  <si>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Rok 2016</t>
  </si>
  <si>
    <t>Średnia temperatura z czujnika 10</t>
  </si>
  <si>
    <t>Zakres (-10;15]</t>
  </si>
  <si>
    <t>Zakres (15;20]</t>
  </si>
  <si>
    <t>Zad 4</t>
  </si>
  <si>
    <t>wniosek 1</t>
  </si>
  <si>
    <t>wniosek 2</t>
  </si>
  <si>
    <t>wniosek 3</t>
  </si>
  <si>
    <t>a cz1</t>
  </si>
  <si>
    <t>a cz2</t>
  </si>
  <si>
    <t>a cz9</t>
  </si>
  <si>
    <t>b cz8</t>
  </si>
  <si>
    <t>c cz1</t>
  </si>
  <si>
    <t>c cz2</t>
  </si>
  <si>
    <t>c cz9</t>
  </si>
  <si>
    <t>c cz8</t>
  </si>
  <si>
    <t>Zad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</si>
</sst>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applyNumberFormat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0" fontId="0" fillId="4" borderId="0" xfId="0" applyNumberFormat="1" applyFill="1"/>
  </cellXfs>
  <cellStyles count="1">
    <cellStyle name="Normalny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'zad 3'!$E$5</c:f>
              <c:strCache>
                <c:ptCount val="1"/>
                <c:pt idx="0">
                  <c:v>Średnia temperatura z czujnika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3'!$D$6:$D$17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 3'!$E$6:$E$17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4-47C8-B67B-B75DE079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064160"/>
        <c:axId val="23631488"/>
      </c:barChart>
      <c:catAx>
        <c:axId val="105106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  <a:r>
                  <a:rPr lang="pl-PL" baseline="0"/>
                  <a:t> roku 2016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31488"/>
        <c:crosses val="autoZero"/>
        <c:auto val="1"/>
        <c:lblAlgn val="ctr"/>
        <c:lblOffset val="100"/>
        <c:noMultiLvlLbl val="0"/>
      </c:catAx>
      <c:valAx>
        <c:axId val="23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10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'zad 3'!$E$5</c:f>
              <c:strCache>
                <c:ptCount val="1"/>
                <c:pt idx="0">
                  <c:v>Średnia temperatura z czujnika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3'!$D$6:$D$17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'zad 3'!$E$6:$E$17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6-4D86-ADC4-427E7465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1064160"/>
        <c:axId val="23631488"/>
      </c:barChart>
      <c:catAx>
        <c:axId val="1051064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  <a:r>
                  <a:rPr lang="pl-PL" baseline="0"/>
                  <a:t> roku 2016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631488"/>
        <c:crosses val="autoZero"/>
        <c:auto val="1"/>
        <c:lblAlgn val="ctr"/>
        <c:lblOffset val="100"/>
        <c:noMultiLvlLbl val="0"/>
      </c:catAx>
      <c:valAx>
        <c:axId val="236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106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5</xdr:row>
      <xdr:rowOff>14286</xdr:rowOff>
    </xdr:from>
    <xdr:to>
      <xdr:col>20</xdr:col>
      <xdr:colOff>590550</xdr:colOff>
      <xdr:row>31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D827BC-8BE2-7A1A-B68D-0FE38BD38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10</xdr:row>
      <xdr:rowOff>38100</xdr:rowOff>
    </xdr:from>
    <xdr:to>
      <xdr:col>15</xdr:col>
      <xdr:colOff>423863</xdr:colOff>
      <xdr:row>36</xdr:row>
      <xdr:rowOff>176213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C24A1A6-2FA2-416C-8E31-73E2A075C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75.455447337961" createdVersion="8" refreshedVersion="8" minRefreshableVersion="3" recordCount="200" xr:uid="{D10117B6-CC4A-45E2-A156-78B55A43A0D3}">
  <cacheSource type="worksheet">
    <worksheetSource name="pomiary__2"/>
  </cacheSource>
  <cacheFields count="24">
    <cacheField name="data" numFmtId="14">
      <sharedItems containsSemiMixedTypes="0" containsNonDate="0" containsDate="1" containsString="0" minDate="2016-01-05T00:00:00" maxDate="2016-12-29T00:00:00" count="158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</sharedItems>
      <fieldGroup par="23"/>
    </cacheField>
    <cacheField name="godzina" numFmtId="164">
      <sharedItems containsSemiMixedTypes="0" containsNonDate="0" containsDate="1" containsString="0" minDate="1899-12-30T00:00:00" maxDate="1899-12-30T12:10:00"/>
    </cacheField>
    <cacheField name="czujnik1" numFmtId="0">
      <sharedItems containsSemiMixedTypes="0" containsString="0" containsNumber="1" minValue="-7.37" maxValue="24.97"/>
    </cacheField>
    <cacheField name="czujnik2" numFmtId="0">
      <sharedItems containsSemiMixedTypes="0" containsString="0" containsNumber="1" minValue="-7.98" maxValue="24.93"/>
    </cacheField>
    <cacheField name="czujnik3" numFmtId="0">
      <sharedItems containsSemiMixedTypes="0" containsString="0" containsNumber="1" minValue="-7.83" maxValue="24.91"/>
    </cacheField>
    <cacheField name="czujnik4" numFmtId="0">
      <sharedItems containsSemiMixedTypes="0" containsString="0" containsNumber="1" minValue="-7.67" maxValue="24.76"/>
    </cacheField>
    <cacheField name="czujnik5" numFmtId="0">
      <sharedItems containsSemiMixedTypes="0" containsString="0" containsNumber="1" minValue="-7.58" maxValue="24.61"/>
    </cacheField>
    <cacheField name="czujnik6" numFmtId="0">
      <sharedItems containsSemiMixedTypes="0" containsString="0" containsNumber="1" minValue="-7.74" maxValue="24.99"/>
    </cacheField>
    <cacheField name="czujnik7" numFmtId="0">
      <sharedItems containsSemiMixedTypes="0" containsString="0" containsNumber="1" minValue="-7.96" maxValue="24.85"/>
    </cacheField>
    <cacheField name="czujnik8" numFmtId="0">
      <sharedItems containsSemiMixedTypes="0" containsString="0" containsNumber="1" minValue="-7.17" maxValue="24.93"/>
    </cacheField>
    <cacheField name="czujnik9" numFmtId="0">
      <sharedItems containsSemiMixedTypes="0" containsString="0" containsNumber="1" minValue="-7.56" maxValue="24.9"/>
    </cacheField>
    <cacheField name="czujnik10" numFmtId="0">
      <sharedItems containsSemiMixedTypes="0" containsString="0" containsNumber="1" minValue="-7.39" maxValue="24.8" count="193">
        <n v="4.53"/>
        <n v="0.03"/>
        <n v="-4.25"/>
        <n v="-2.96"/>
        <n v="-3.49"/>
        <n v="4.67"/>
        <n v="7.83"/>
        <n v="-2.82"/>
        <n v="7.35"/>
        <n v="-7.35"/>
        <n v="-6.66"/>
        <n v="-1.43"/>
        <n v="8.5299999999999994"/>
        <n v="0.5"/>
        <n v="-5.55"/>
        <n v="3.43"/>
        <n v="3.21"/>
        <n v="-3.25"/>
        <n v="8.69"/>
        <n v="-2.02"/>
        <n v="2.82"/>
        <n v="-3.09"/>
        <n v="-6.44"/>
        <n v="-2.61"/>
        <n v="8.8699999999999992"/>
        <n v="-1.1200000000000001"/>
        <n v="7.82"/>
        <n v="6.28"/>
        <n v="-2.5099999999999998"/>
        <n v="8.17"/>
        <n v="-7.39"/>
        <n v="8.25"/>
        <n v="2.69"/>
        <n v="-5.94"/>
        <n v="7.75"/>
        <n v="1.39"/>
        <n v="-4.67"/>
        <n v="7.28"/>
        <n v="7.99"/>
        <n v="6.48"/>
        <n v="1.36"/>
        <n v="13.78"/>
        <n v="14.21"/>
        <n v="12.9"/>
        <n v="12.1"/>
        <n v="10.08"/>
        <n v="13.6"/>
        <n v="13.03"/>
        <n v="13.14"/>
        <n v="12.33"/>
        <n v="14.16"/>
        <n v="12.8"/>
        <n v="11.15"/>
        <n v="13.67"/>
        <n v="15.37"/>
        <n v="12.52"/>
        <n v="15.58"/>
        <n v="10.47"/>
        <n v="11.93"/>
        <n v="15.53"/>
        <n v="13.61"/>
        <n v="10.97"/>
        <n v="11.55"/>
        <n v="13.95"/>
        <n v="10.54"/>
        <n v="13.55"/>
        <n v="15.42"/>
        <n v="15.34"/>
        <n v="15.72"/>
        <n v="14.15"/>
        <n v="14.67"/>
        <n v="11.17"/>
        <n v="15.68"/>
        <n v="19.329999999999998"/>
        <n v="12.94"/>
        <n v="12.24"/>
        <n v="18.690000000000001"/>
        <n v="13.19"/>
        <n v="15.91"/>
        <n v="11.46"/>
        <n v="16.47"/>
        <n v="10.26"/>
        <n v="14.58"/>
        <n v="12.66"/>
        <n v="15.76"/>
        <n v="14.23"/>
        <n v="19.73"/>
        <n v="17.22"/>
        <n v="12.5"/>
        <n v="12.04"/>
        <n v="15.9"/>
        <n v="13.54"/>
        <n v="14.5"/>
        <n v="13.96"/>
        <n v="11.35"/>
        <n v="18.52"/>
        <n v="21.31"/>
        <n v="23.87"/>
        <n v="23.77"/>
        <n v="21.13"/>
        <n v="20.04"/>
        <n v="20.5"/>
        <n v="20.49"/>
        <n v="22.53"/>
        <n v="22.54"/>
        <n v="23.03"/>
        <n v="24.8"/>
        <n v="21.42"/>
        <n v="22.32"/>
        <n v="22.3"/>
        <n v="22.02"/>
        <n v="24.51"/>
        <n v="21.9"/>
        <n v="22.09"/>
        <n v="21.66"/>
        <n v="20.73"/>
        <n v="21.93"/>
        <n v="23.53"/>
        <n v="23.21"/>
        <n v="20.98"/>
        <n v="24.53"/>
        <n v="24.22"/>
        <n v="22.78"/>
        <n v="20.05"/>
        <n v="24.76"/>
        <n v="22.84"/>
        <n v="23.02"/>
        <n v="20.36"/>
        <n v="23.09"/>
        <n v="24.1"/>
        <n v="20.99"/>
        <n v="20.260000000000002"/>
        <n v="20.71"/>
        <n v="23.78"/>
        <n v="22.48"/>
        <n v="21.43"/>
        <n v="20.8"/>
        <n v="22.41"/>
        <n v="14.37"/>
        <n v="15.82"/>
        <n v="11.12"/>
        <n v="17.64"/>
        <n v="19.510000000000002"/>
        <n v="16.04"/>
        <n v="19.96"/>
        <n v="10.44"/>
        <n v="17.690000000000001"/>
        <n v="16.95"/>
        <n v="16.170000000000002"/>
        <n v="18.489999999999998"/>
        <n v="15.46"/>
        <n v="15.26"/>
        <n v="12.42"/>
        <n v="19.149999999999999"/>
        <n v="10.17"/>
        <n v="11.72"/>
        <n v="11.75"/>
        <n v="17.760000000000002"/>
        <n v="13.87"/>
        <n v="13.27"/>
        <n v="18.22"/>
        <n v="12.67"/>
        <n v="18.43"/>
        <n v="19.170000000000002"/>
        <n v="13.57"/>
        <n v="11.08"/>
        <n v="16.52"/>
        <n v="18.37"/>
        <n v="19.760000000000002"/>
        <n v="13.18"/>
        <n v="17.09"/>
        <n v="14.51"/>
        <n v="19.25"/>
        <n v="19.36"/>
        <n v="17.12"/>
        <n v="15.66"/>
        <n v="12.78"/>
        <n v="10.33"/>
        <n v="19.66"/>
        <n v="10.62"/>
        <n v="11.84"/>
        <n v="16.760000000000002"/>
        <n v="10.19"/>
        <n v="18.3"/>
        <n v="-0.74"/>
        <n v="-4.6100000000000003"/>
        <n v="-1.52"/>
        <n v="4.71"/>
        <n v="-5.82"/>
        <n v="0.14000000000000001"/>
        <n v="8.58"/>
        <n v="-0.95"/>
        <n v="6.04"/>
      </sharedItems>
    </cacheField>
    <cacheField name="1 k" numFmtId="0">
      <sharedItems containsSemiMixedTypes="0" containsString="0" containsNumber="1" containsInteger="1" minValue="265" maxValue="298"/>
    </cacheField>
    <cacheField name="2 k" numFmtId="0">
      <sharedItems containsSemiMixedTypes="0" containsString="0" containsNumber="1" containsInteger="1" minValue="265" maxValue="298"/>
    </cacheField>
    <cacheField name="3 k" numFmtId="0">
      <sharedItems containsSemiMixedTypes="0" containsString="0" containsNumber="1" containsInteger="1" minValue="265" maxValue="298"/>
    </cacheField>
    <cacheField name="4 k" numFmtId="0">
      <sharedItems containsSemiMixedTypes="0" containsString="0" containsNumber="1" containsInteger="1" minValue="265" maxValue="297"/>
    </cacheField>
    <cacheField name="5 k" numFmtId="0">
      <sharedItems containsSemiMixedTypes="0" containsString="0" containsNumber="1" containsInteger="1" minValue="265" maxValue="297"/>
    </cacheField>
    <cacheField name="6 k" numFmtId="0">
      <sharedItems containsSemiMixedTypes="0" containsString="0" containsNumber="1" containsInteger="1" minValue="265" maxValue="298"/>
    </cacheField>
    <cacheField name="7 k" numFmtId="0">
      <sharedItems containsSemiMixedTypes="0" containsString="0" containsNumber="1" containsInteger="1" minValue="265" maxValue="298"/>
    </cacheField>
    <cacheField name="8 k" numFmtId="0">
      <sharedItems containsSemiMixedTypes="0" containsString="0" containsNumber="1" containsInteger="1" minValue="265" maxValue="298"/>
    </cacheField>
    <cacheField name="9 k" numFmtId="0">
      <sharedItems containsSemiMixedTypes="0" containsString="0" containsNumber="1" containsInteger="1" minValue="265" maxValue="298"/>
    </cacheField>
    <cacheField name="10 k" numFmtId="0">
      <sharedItems containsSemiMixedTypes="0" containsString="0" containsNumber="1" containsInteger="1" minValue="265" maxValue="297"/>
    </cacheField>
    <cacheField name="Dni (data)" numFmtId="0" databaseField="0">
      <fieldGroup base="0">
        <rangePr groupBy="days" startDate="2016-01-05T00:00:00" endDate="2016-12-29T00:00:00"/>
        <groupItems count="368">
          <s v="&lt;05.01.2016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29.12.2016"/>
        </groupItems>
      </fieldGroup>
    </cacheField>
    <cacheField name="Miesiące (data)" numFmtId="0" databaseField="0">
      <fieldGroup base="0">
        <rangePr groupBy="months" startDate="2016-01-05T00:00:00" endDate="2016-12-29T00:00:00"/>
        <groupItems count="14">
          <s v="&lt;05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12.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d v="1899-12-30T11:11:00"/>
    <n v="0.61"/>
    <n v="-4.9800000000000004"/>
    <n v="-1.56"/>
    <n v="-5.59"/>
    <n v="-2.8"/>
    <n v="3.39"/>
    <n v="2.81"/>
    <n v="-1.6"/>
    <n v="1.71"/>
    <x v="0"/>
    <n v="273"/>
    <n v="268"/>
    <n v="271"/>
    <n v="267"/>
    <n v="270"/>
    <n v="276"/>
    <n v="275"/>
    <n v="271"/>
    <n v="274"/>
    <n v="277"/>
  </r>
  <r>
    <x v="1"/>
    <d v="1899-12-30T07:00:00"/>
    <n v="-4.5"/>
    <n v="2.56"/>
    <n v="-5.28"/>
    <n v="-6.02"/>
    <n v="-5.78"/>
    <n v="-7.56"/>
    <n v="-2.48"/>
    <n v="3.31"/>
    <n v="-5.4"/>
    <x v="1"/>
    <n v="268"/>
    <n v="275"/>
    <n v="267"/>
    <n v="267"/>
    <n v="267"/>
    <n v="265"/>
    <n v="270"/>
    <n v="276"/>
    <n v="267"/>
    <n v="273"/>
  </r>
  <r>
    <x v="2"/>
    <d v="1899-12-30T10:12:00"/>
    <n v="2.59"/>
    <n v="-7.29"/>
    <n v="1.55"/>
    <n v="6.79"/>
    <n v="3.87"/>
    <n v="-7.74"/>
    <n v="4.5199999999999996"/>
    <n v="-4.7699999999999996"/>
    <n v="-3.88"/>
    <x v="2"/>
    <n v="275"/>
    <n v="265"/>
    <n v="274"/>
    <n v="279"/>
    <n v="277"/>
    <n v="265"/>
    <n v="277"/>
    <n v="268"/>
    <n v="269"/>
    <n v="268"/>
  </r>
  <r>
    <x v="3"/>
    <d v="1899-12-30T00:08:00"/>
    <n v="7.76"/>
    <n v="-7.18"/>
    <n v="-0.49"/>
    <n v="-2.23"/>
    <n v="6.46"/>
    <n v="3.09"/>
    <n v="-0.48"/>
    <n v="-2.84"/>
    <n v="-1.31"/>
    <x v="3"/>
    <n v="280"/>
    <n v="265"/>
    <n v="272"/>
    <n v="270"/>
    <n v="279"/>
    <n v="276"/>
    <n v="272"/>
    <n v="270"/>
    <n v="271"/>
    <n v="270"/>
  </r>
  <r>
    <x v="4"/>
    <d v="1899-12-30T10:02:00"/>
    <n v="7.12"/>
    <n v="5.13"/>
    <n v="-3.67"/>
    <n v="-3.5"/>
    <n v="8.14"/>
    <n v="-5.31"/>
    <n v="-0.44"/>
    <n v="0.87"/>
    <n v="-5.21"/>
    <x v="4"/>
    <n v="280"/>
    <n v="278"/>
    <n v="269"/>
    <n v="269"/>
    <n v="281"/>
    <n v="267"/>
    <n v="272"/>
    <n v="274"/>
    <n v="267"/>
    <n v="269"/>
  </r>
  <r>
    <x v="5"/>
    <d v="1899-12-30T03:11:00"/>
    <n v="4.1100000000000003"/>
    <n v="0.85"/>
    <n v="-3.78"/>
    <n v="-7.4"/>
    <n v="3.55"/>
    <n v="-3.54"/>
    <n v="-3.92"/>
    <n v="1.5"/>
    <n v="-3.41"/>
    <x v="5"/>
    <n v="277"/>
    <n v="274"/>
    <n v="269"/>
    <n v="265"/>
    <n v="276"/>
    <n v="269"/>
    <n v="269"/>
    <n v="274"/>
    <n v="269"/>
    <n v="277"/>
  </r>
  <r>
    <x v="6"/>
    <d v="1899-12-30T01:06:00"/>
    <n v="-5.38"/>
    <n v="5.93"/>
    <n v="-7.57"/>
    <n v="4.72"/>
    <n v="2.64"/>
    <n v="7.75"/>
    <n v="-4.3499999999999996"/>
    <n v="-6.59"/>
    <n v="-7.28"/>
    <x v="6"/>
    <n v="267"/>
    <n v="279"/>
    <n v="265"/>
    <n v="277"/>
    <n v="275"/>
    <n v="280"/>
    <n v="268"/>
    <n v="266"/>
    <n v="265"/>
    <n v="280"/>
  </r>
  <r>
    <x v="7"/>
    <d v="1899-12-30T03:02:00"/>
    <n v="3.21"/>
    <n v="-7.03"/>
    <n v="-6.63"/>
    <n v="-2.59"/>
    <n v="6.44"/>
    <n v="1.67"/>
    <n v="7.34"/>
    <n v="7.78"/>
    <n v="2.48"/>
    <x v="7"/>
    <n v="276"/>
    <n v="266"/>
    <n v="266"/>
    <n v="270"/>
    <n v="279"/>
    <n v="274"/>
    <n v="280"/>
    <n v="280"/>
    <n v="275"/>
    <n v="270"/>
  </r>
  <r>
    <x v="8"/>
    <d v="1899-12-30T02:06:00"/>
    <n v="1.94"/>
    <n v="1.72"/>
    <n v="-1.91"/>
    <n v="-5.44"/>
    <n v="2.11"/>
    <n v="-2.93"/>
    <n v="-3.28"/>
    <n v="-7.12"/>
    <n v="2.12"/>
    <x v="8"/>
    <n v="275"/>
    <n v="274"/>
    <n v="271"/>
    <n v="267"/>
    <n v="275"/>
    <n v="270"/>
    <n v="269"/>
    <n v="266"/>
    <n v="275"/>
    <n v="280"/>
  </r>
  <r>
    <x v="8"/>
    <d v="1899-12-30T05:04:00"/>
    <n v="8.81"/>
    <n v="-1.66"/>
    <n v="2.0099999999999998"/>
    <n v="1.63"/>
    <n v="8.82"/>
    <n v="4.05"/>
    <n v="-5.04"/>
    <n v="8.32"/>
    <n v="-6.62"/>
    <x v="9"/>
    <n v="281"/>
    <n v="271"/>
    <n v="275"/>
    <n v="274"/>
    <n v="281"/>
    <n v="277"/>
    <n v="268"/>
    <n v="281"/>
    <n v="266"/>
    <n v="265"/>
  </r>
  <r>
    <x v="9"/>
    <d v="1899-12-30T08:03:00"/>
    <n v="4"/>
    <n v="-6.72"/>
    <n v="2.4300000000000002"/>
    <n v="-2.0299999999999998"/>
    <n v="-3.87"/>
    <n v="-3.7"/>
    <n v="-7.09"/>
    <n v="2.88"/>
    <n v="2.58"/>
    <x v="10"/>
    <n v="277"/>
    <n v="266"/>
    <n v="275"/>
    <n v="271"/>
    <n v="269"/>
    <n v="269"/>
    <n v="266"/>
    <n v="276"/>
    <n v="275"/>
    <n v="266"/>
  </r>
  <r>
    <x v="10"/>
    <d v="1899-12-30T06:07:00"/>
    <n v="-4.59"/>
    <n v="5.74"/>
    <n v="-6.21"/>
    <n v="-3.63"/>
    <n v="7.35"/>
    <n v="-7.64"/>
    <n v="-5.73"/>
    <n v="-6.54"/>
    <n v="-2.4300000000000002"/>
    <x v="11"/>
    <n v="268"/>
    <n v="278"/>
    <n v="266"/>
    <n v="269"/>
    <n v="280"/>
    <n v="265"/>
    <n v="267"/>
    <n v="266"/>
    <n v="270"/>
    <n v="271"/>
  </r>
  <r>
    <x v="10"/>
    <d v="1899-12-30T08:07:00"/>
    <n v="-5.82"/>
    <n v="5.44"/>
    <n v="-2.4700000000000002"/>
    <n v="-5.69"/>
    <n v="8.43"/>
    <n v="-6.41"/>
    <n v="-7.59"/>
    <n v="4.29"/>
    <n v="-7.29"/>
    <x v="12"/>
    <n v="267"/>
    <n v="278"/>
    <n v="270"/>
    <n v="267"/>
    <n v="281"/>
    <n v="266"/>
    <n v="265"/>
    <n v="277"/>
    <n v="265"/>
    <n v="281"/>
  </r>
  <r>
    <x v="11"/>
    <d v="1899-12-30T00:02:00"/>
    <n v="8.26"/>
    <n v="8.5"/>
    <n v="-7.75"/>
    <n v="-2.67"/>
    <n v="6.6"/>
    <n v="1.58"/>
    <n v="-3.2"/>
    <n v="5.46"/>
    <n v="-4.66"/>
    <x v="13"/>
    <n v="281"/>
    <n v="281"/>
    <n v="265"/>
    <n v="270"/>
    <n v="279"/>
    <n v="274"/>
    <n v="269"/>
    <n v="278"/>
    <n v="268"/>
    <n v="273"/>
  </r>
  <r>
    <x v="12"/>
    <d v="1899-12-30T04:06:00"/>
    <n v="7.43"/>
    <n v="7.88"/>
    <n v="-0.11"/>
    <n v="-2.4700000000000002"/>
    <n v="-7.25"/>
    <n v="7.27"/>
    <n v="-5.15"/>
    <n v="-4.8499999999999996"/>
    <n v="-4.21"/>
    <x v="14"/>
    <n v="280"/>
    <n v="281"/>
    <n v="273"/>
    <n v="270"/>
    <n v="265"/>
    <n v="280"/>
    <n v="268"/>
    <n v="268"/>
    <n v="268"/>
    <n v="267"/>
  </r>
  <r>
    <x v="12"/>
    <d v="1899-12-30T07:02:00"/>
    <n v="-7.37"/>
    <n v="2.31"/>
    <n v="-0.37"/>
    <n v="-4.1900000000000004"/>
    <n v="-6.75"/>
    <n v="0.15"/>
    <n v="0.08"/>
    <n v="-4.58"/>
    <n v="-6.18"/>
    <x v="15"/>
    <n v="265"/>
    <n v="275"/>
    <n v="272"/>
    <n v="268"/>
    <n v="266"/>
    <n v="273"/>
    <n v="273"/>
    <n v="268"/>
    <n v="266"/>
    <n v="276"/>
  </r>
  <r>
    <x v="13"/>
    <d v="1899-12-30T04:06:00"/>
    <n v="7.78"/>
    <n v="1.59"/>
    <n v="-5.23"/>
    <n v="-2.54"/>
    <n v="3.66"/>
    <n v="-0.8"/>
    <n v="-2.56"/>
    <n v="-6.56"/>
    <n v="-6.35"/>
    <x v="16"/>
    <n v="280"/>
    <n v="274"/>
    <n v="267"/>
    <n v="270"/>
    <n v="276"/>
    <n v="272"/>
    <n v="270"/>
    <n v="266"/>
    <n v="266"/>
    <n v="276"/>
  </r>
  <r>
    <x v="13"/>
    <d v="1899-12-30T07:00:00"/>
    <n v="-5.59"/>
    <n v="1.44"/>
    <n v="-6.2"/>
    <n v="-5.44"/>
    <n v="1.63"/>
    <n v="1.55"/>
    <n v="8.8000000000000007"/>
    <n v="0.74"/>
    <n v="1.7"/>
    <x v="17"/>
    <n v="267"/>
    <n v="274"/>
    <n v="266"/>
    <n v="267"/>
    <n v="274"/>
    <n v="274"/>
    <n v="281"/>
    <n v="273"/>
    <n v="274"/>
    <n v="269"/>
  </r>
  <r>
    <x v="13"/>
    <d v="1899-12-30T11:05:00"/>
    <n v="-5.61"/>
    <n v="-2.42"/>
    <n v="0.12"/>
    <n v="3.36"/>
    <n v="5.61"/>
    <n v="-1.1399999999999999"/>
    <n v="4.45"/>
    <n v="2.27"/>
    <n v="1.38"/>
    <x v="18"/>
    <n v="267"/>
    <n v="270"/>
    <n v="273"/>
    <n v="276"/>
    <n v="278"/>
    <n v="272"/>
    <n v="277"/>
    <n v="275"/>
    <n v="274"/>
    <n v="281"/>
  </r>
  <r>
    <x v="14"/>
    <d v="1899-12-30T05:03:00"/>
    <n v="8.91"/>
    <n v="-0.83"/>
    <n v="6.24"/>
    <n v="4.74"/>
    <n v="1.06"/>
    <n v="-0.73"/>
    <n v="4.0199999999999996"/>
    <n v="2.9"/>
    <n v="-2.0099999999999998"/>
    <x v="19"/>
    <n v="282"/>
    <n v="272"/>
    <n v="279"/>
    <n v="277"/>
    <n v="274"/>
    <n v="272"/>
    <n v="277"/>
    <n v="276"/>
    <n v="271"/>
    <n v="271"/>
  </r>
  <r>
    <x v="15"/>
    <d v="1899-12-30T11:07:00"/>
    <n v="6.18"/>
    <n v="6.14"/>
    <n v="4.24"/>
    <n v="-4"/>
    <n v="-2.92"/>
    <n v="5.0599999999999996"/>
    <n v="-1.26"/>
    <n v="4.6399999999999997"/>
    <n v="-2.96"/>
    <x v="20"/>
    <n v="279"/>
    <n v="279"/>
    <n v="277"/>
    <n v="269"/>
    <n v="270"/>
    <n v="278"/>
    <n v="271"/>
    <n v="277"/>
    <n v="270"/>
    <n v="275"/>
  </r>
  <r>
    <x v="16"/>
    <d v="1899-12-30T04:06:00"/>
    <n v="-3.2"/>
    <n v="-4.18"/>
    <n v="2.99"/>
    <n v="0.22"/>
    <n v="-3.48"/>
    <n v="-2.68"/>
    <n v="0.11"/>
    <n v="-3.65"/>
    <n v="-4.0999999999999996"/>
    <x v="21"/>
    <n v="269"/>
    <n v="268"/>
    <n v="276"/>
    <n v="273"/>
    <n v="269"/>
    <n v="270"/>
    <n v="273"/>
    <n v="269"/>
    <n v="269"/>
    <n v="270"/>
  </r>
  <r>
    <x v="17"/>
    <d v="1899-12-30T00:00:00"/>
    <n v="6.8"/>
    <n v="-2.64"/>
    <n v="5.9"/>
    <n v="-2.1"/>
    <n v="1.89"/>
    <n v="6.73"/>
    <n v="-7.96"/>
    <n v="7.18"/>
    <n v="7.33"/>
    <x v="22"/>
    <n v="279"/>
    <n v="270"/>
    <n v="279"/>
    <n v="271"/>
    <n v="275"/>
    <n v="279"/>
    <n v="265"/>
    <n v="280"/>
    <n v="280"/>
    <n v="266"/>
  </r>
  <r>
    <x v="18"/>
    <d v="1899-12-30T04:03:00"/>
    <n v="-3.15"/>
    <n v="-1.58"/>
    <n v="-7.5"/>
    <n v="6.68"/>
    <n v="-4.1900000000000004"/>
    <n v="-7.39"/>
    <n v="3.37"/>
    <n v="-2.67"/>
    <n v="6.36"/>
    <x v="23"/>
    <n v="270"/>
    <n v="271"/>
    <n v="265"/>
    <n v="279"/>
    <n v="268"/>
    <n v="265"/>
    <n v="276"/>
    <n v="270"/>
    <n v="279"/>
    <n v="270"/>
  </r>
  <r>
    <x v="19"/>
    <d v="1899-12-30T07:00:00"/>
    <n v="-4.3899999999999997"/>
    <n v="-3.86"/>
    <n v="-0.97"/>
    <n v="-4.82"/>
    <n v="-1.0900000000000001"/>
    <n v="1.4"/>
    <n v="6.56"/>
    <n v="-2.7"/>
    <n v="5.24"/>
    <x v="24"/>
    <n v="268"/>
    <n v="269"/>
    <n v="272"/>
    <n v="268"/>
    <n v="272"/>
    <n v="274"/>
    <n v="279"/>
    <n v="270"/>
    <n v="278"/>
    <n v="282"/>
  </r>
  <r>
    <x v="20"/>
    <d v="1899-12-30T08:09:00"/>
    <n v="1.07"/>
    <n v="4.49"/>
    <n v="4.04"/>
    <n v="7.86"/>
    <n v="-1.99"/>
    <n v="-0.56999999999999995"/>
    <n v="8.09"/>
    <n v="-0.82"/>
    <n v="1.63"/>
    <x v="25"/>
    <n v="274"/>
    <n v="277"/>
    <n v="277"/>
    <n v="281"/>
    <n v="271"/>
    <n v="272"/>
    <n v="281"/>
    <n v="272"/>
    <n v="274"/>
    <n v="272"/>
  </r>
  <r>
    <x v="21"/>
    <d v="1899-12-30T11:03:00"/>
    <n v="-4.32"/>
    <n v="-4.3"/>
    <n v="-6.06"/>
    <n v="0.23"/>
    <n v="-3.83"/>
    <n v="-6.11"/>
    <n v="-7.52"/>
    <n v="1.75"/>
    <n v="2.57"/>
    <x v="26"/>
    <n v="268"/>
    <n v="268"/>
    <n v="267"/>
    <n v="273"/>
    <n v="269"/>
    <n v="267"/>
    <n v="265"/>
    <n v="274"/>
    <n v="275"/>
    <n v="280"/>
  </r>
  <r>
    <x v="22"/>
    <d v="1899-12-30T12:04:00"/>
    <n v="8.94"/>
    <n v="-7.98"/>
    <n v="7.41"/>
    <n v="4.46"/>
    <n v="-3.8"/>
    <n v="-7.71"/>
    <n v="3.58"/>
    <n v="-3.33"/>
    <n v="3.39"/>
    <x v="27"/>
    <n v="282"/>
    <n v="265"/>
    <n v="280"/>
    <n v="277"/>
    <n v="269"/>
    <n v="265"/>
    <n v="276"/>
    <n v="269"/>
    <n v="276"/>
    <n v="279"/>
  </r>
  <r>
    <x v="23"/>
    <d v="1899-12-30T05:08:00"/>
    <n v="-2.84"/>
    <n v="-3.79"/>
    <n v="4.34"/>
    <n v="6.3"/>
    <n v="-7.58"/>
    <n v="8.26"/>
    <n v="-6.5"/>
    <n v="-5.8"/>
    <n v="-7.56"/>
    <x v="28"/>
    <n v="270"/>
    <n v="269"/>
    <n v="277"/>
    <n v="279"/>
    <n v="265"/>
    <n v="281"/>
    <n v="266"/>
    <n v="267"/>
    <n v="265"/>
    <n v="270"/>
  </r>
  <r>
    <x v="24"/>
    <d v="1899-12-30T03:02:00"/>
    <n v="-2.0099999999999998"/>
    <n v="0.62"/>
    <n v="4.95"/>
    <n v="6.62"/>
    <n v="-2.5"/>
    <n v="7.05"/>
    <n v="-7.33"/>
    <n v="7.96"/>
    <n v="4.51"/>
    <x v="29"/>
    <n v="271"/>
    <n v="273"/>
    <n v="278"/>
    <n v="279"/>
    <n v="270"/>
    <n v="280"/>
    <n v="265"/>
    <n v="281"/>
    <n v="277"/>
    <n v="281"/>
  </r>
  <r>
    <x v="25"/>
    <d v="1899-12-30T00:12:00"/>
    <n v="1.44"/>
    <n v="-7.21"/>
    <n v="-6.65"/>
    <n v="2.21"/>
    <n v="4.62"/>
    <n v="1.66"/>
    <n v="5.0999999999999996"/>
    <n v="-6.89"/>
    <n v="-3.19"/>
    <x v="30"/>
    <n v="274"/>
    <n v="265"/>
    <n v="266"/>
    <n v="275"/>
    <n v="277"/>
    <n v="274"/>
    <n v="278"/>
    <n v="266"/>
    <n v="269"/>
    <n v="265"/>
  </r>
  <r>
    <x v="26"/>
    <d v="1899-12-30T03:01:00"/>
    <n v="0.98"/>
    <n v="7.64"/>
    <n v="6.1"/>
    <n v="6.46"/>
    <n v="-7.0000000000000007E-2"/>
    <n v="-2.93"/>
    <n v="-5.81"/>
    <n v="5.65"/>
    <n v="5.0999999999999996"/>
    <x v="31"/>
    <n v="274"/>
    <n v="280"/>
    <n v="279"/>
    <n v="279"/>
    <n v="273"/>
    <n v="270"/>
    <n v="267"/>
    <n v="278"/>
    <n v="278"/>
    <n v="281"/>
  </r>
  <r>
    <x v="27"/>
    <d v="1899-12-30T12:10:00"/>
    <n v="5.83"/>
    <n v="7.18"/>
    <n v="-0.19"/>
    <n v="-2.12"/>
    <n v="4.26"/>
    <n v="-7.55"/>
    <n v="-6.66"/>
    <n v="-4.8"/>
    <n v="2.92"/>
    <x v="32"/>
    <n v="278"/>
    <n v="280"/>
    <n v="272"/>
    <n v="271"/>
    <n v="277"/>
    <n v="265"/>
    <n v="266"/>
    <n v="268"/>
    <n v="276"/>
    <n v="275"/>
  </r>
  <r>
    <x v="28"/>
    <d v="1899-12-30T04:03:00"/>
    <n v="-5.39"/>
    <n v="-7.41"/>
    <n v="-3.6"/>
    <n v="0.98"/>
    <n v="-0.56000000000000005"/>
    <n v="-2.33"/>
    <n v="3.28"/>
    <n v="-2.19"/>
    <n v="4.6100000000000003"/>
    <x v="33"/>
    <n v="267"/>
    <n v="265"/>
    <n v="269"/>
    <n v="274"/>
    <n v="272"/>
    <n v="270"/>
    <n v="276"/>
    <n v="270"/>
    <n v="277"/>
    <n v="267"/>
  </r>
  <r>
    <x v="28"/>
    <d v="1899-12-30T06:02:00"/>
    <n v="7.98"/>
    <n v="4.6100000000000003"/>
    <n v="7.87"/>
    <n v="-1.44"/>
    <n v="4.1500000000000004"/>
    <n v="-2.5299999999999998"/>
    <n v="-5.96"/>
    <n v="3.23"/>
    <n v="-7.13"/>
    <x v="34"/>
    <n v="281"/>
    <n v="277"/>
    <n v="281"/>
    <n v="271"/>
    <n v="277"/>
    <n v="270"/>
    <n v="267"/>
    <n v="276"/>
    <n v="266"/>
    <n v="280"/>
  </r>
  <r>
    <x v="29"/>
    <d v="1899-12-30T03:07:00"/>
    <n v="2.92"/>
    <n v="0.43"/>
    <n v="-7.83"/>
    <n v="-7.67"/>
    <n v="1.19"/>
    <n v="5.35"/>
    <n v="-4.1500000000000004"/>
    <n v="6.34"/>
    <n v="-5.17"/>
    <x v="35"/>
    <n v="276"/>
    <n v="273"/>
    <n v="265"/>
    <n v="265"/>
    <n v="274"/>
    <n v="278"/>
    <n v="269"/>
    <n v="279"/>
    <n v="267"/>
    <n v="274"/>
  </r>
  <r>
    <x v="30"/>
    <d v="1899-12-30T08:08:00"/>
    <n v="5.68"/>
    <n v="-5.18"/>
    <n v="8.6199999999999992"/>
    <n v="3.66"/>
    <n v="7.27"/>
    <n v="-0.88"/>
    <n v="8.69"/>
    <n v="-6.24"/>
    <n v="-5.52"/>
    <x v="36"/>
    <n v="278"/>
    <n v="267"/>
    <n v="281"/>
    <n v="276"/>
    <n v="280"/>
    <n v="272"/>
    <n v="281"/>
    <n v="266"/>
    <n v="267"/>
    <n v="268"/>
  </r>
  <r>
    <x v="30"/>
    <d v="1899-12-30T09:05:00"/>
    <n v="-3.88"/>
    <n v="-5.21"/>
    <n v="8.26"/>
    <n v="-0.96"/>
    <n v="4.05"/>
    <n v="-4.3099999999999996"/>
    <n v="7.8"/>
    <n v="6.75"/>
    <n v="-0.73"/>
    <x v="37"/>
    <n v="269"/>
    <n v="267"/>
    <n v="281"/>
    <n v="272"/>
    <n v="277"/>
    <n v="268"/>
    <n v="280"/>
    <n v="279"/>
    <n v="272"/>
    <n v="280"/>
  </r>
  <r>
    <x v="31"/>
    <d v="1899-12-30T05:08:00"/>
    <n v="-4.4800000000000004"/>
    <n v="-2.0499999999999998"/>
    <n v="-7.14"/>
    <n v="5.1100000000000003"/>
    <n v="6.37"/>
    <n v="7.34"/>
    <n v="-4.9000000000000004"/>
    <n v="-2.2599999999999998"/>
    <n v="0.23"/>
    <x v="38"/>
    <n v="268"/>
    <n v="271"/>
    <n v="266"/>
    <n v="278"/>
    <n v="279"/>
    <n v="280"/>
    <n v="268"/>
    <n v="270"/>
    <n v="273"/>
    <n v="281"/>
  </r>
  <r>
    <x v="32"/>
    <d v="1899-12-30T04:08:00"/>
    <n v="-3.04"/>
    <n v="-1.24"/>
    <n v="2.62"/>
    <n v="4.42"/>
    <n v="7.46"/>
    <n v="0.77"/>
    <n v="-0.67"/>
    <n v="5.8"/>
    <n v="-7.14"/>
    <x v="39"/>
    <n v="270"/>
    <n v="271"/>
    <n v="275"/>
    <n v="277"/>
    <n v="280"/>
    <n v="273"/>
    <n v="272"/>
    <n v="278"/>
    <n v="266"/>
    <n v="279"/>
  </r>
  <r>
    <x v="33"/>
    <d v="1899-12-30T07:09:00"/>
    <n v="-2.12"/>
    <n v="-6.19"/>
    <n v="4.76"/>
    <n v="4.5599999999999996"/>
    <n v="3.19"/>
    <n v="-2.29"/>
    <n v="5.0999999999999996"/>
    <n v="-5.75"/>
    <n v="3.63"/>
    <x v="40"/>
    <n v="271"/>
    <n v="266"/>
    <n v="277"/>
    <n v="277"/>
    <n v="276"/>
    <n v="270"/>
    <n v="278"/>
    <n v="267"/>
    <n v="276"/>
    <n v="274"/>
  </r>
  <r>
    <x v="34"/>
    <d v="1899-12-30T05:05:00"/>
    <n v="10.07"/>
    <n v="12.84"/>
    <n v="10.24"/>
    <n v="13.91"/>
    <n v="10.67"/>
    <n v="14.11"/>
    <n v="15.18"/>
    <n v="13.07"/>
    <n v="14.39"/>
    <x v="41"/>
    <n v="283"/>
    <n v="285"/>
    <n v="283"/>
    <n v="287"/>
    <n v="283"/>
    <n v="287"/>
    <n v="288"/>
    <n v="286"/>
    <n v="287"/>
    <n v="286"/>
  </r>
  <r>
    <x v="35"/>
    <d v="1899-12-30T09:08:00"/>
    <n v="14.14"/>
    <n v="15.33"/>
    <n v="13.07"/>
    <n v="12.04"/>
    <n v="13.18"/>
    <n v="12.65"/>
    <n v="10.72"/>
    <n v="11.66"/>
    <n v="13"/>
    <x v="42"/>
    <n v="287"/>
    <n v="288"/>
    <n v="286"/>
    <n v="285"/>
    <n v="286"/>
    <n v="285"/>
    <n v="283"/>
    <n v="284"/>
    <n v="286"/>
    <n v="287"/>
  </r>
  <r>
    <x v="36"/>
    <d v="1899-12-30T01:05:00"/>
    <n v="11.6"/>
    <n v="13.95"/>
    <n v="15.13"/>
    <n v="10.73"/>
    <n v="15.09"/>
    <n v="15.98"/>
    <n v="11.74"/>
    <n v="15.38"/>
    <n v="15.98"/>
    <x v="43"/>
    <n v="284"/>
    <n v="287"/>
    <n v="288"/>
    <n v="283"/>
    <n v="288"/>
    <n v="289"/>
    <n v="284"/>
    <n v="288"/>
    <n v="289"/>
    <n v="286"/>
  </r>
  <r>
    <x v="37"/>
    <d v="1899-12-30T10:04:00"/>
    <n v="14.13"/>
    <n v="13.61"/>
    <n v="14.61"/>
    <n v="13.88"/>
    <n v="15.76"/>
    <n v="10.85"/>
    <n v="12.11"/>
    <n v="12.05"/>
    <n v="11.87"/>
    <x v="44"/>
    <n v="287"/>
    <n v="286"/>
    <n v="287"/>
    <n v="287"/>
    <n v="288"/>
    <n v="284"/>
    <n v="285"/>
    <n v="285"/>
    <n v="285"/>
    <n v="285"/>
  </r>
  <r>
    <x v="38"/>
    <d v="1899-12-30T07:05:00"/>
    <n v="10.88"/>
    <n v="12.02"/>
    <n v="10.26"/>
    <n v="15.41"/>
    <n v="15.57"/>
    <n v="13.27"/>
    <n v="12.18"/>
    <n v="13.91"/>
    <n v="13.86"/>
    <x v="45"/>
    <n v="284"/>
    <n v="285"/>
    <n v="283"/>
    <n v="288"/>
    <n v="288"/>
    <n v="286"/>
    <n v="285"/>
    <n v="287"/>
    <n v="287"/>
    <n v="283"/>
  </r>
  <r>
    <x v="39"/>
    <d v="1899-12-30T00:03:00"/>
    <n v="15.28"/>
    <n v="13.58"/>
    <n v="12.71"/>
    <n v="14.72"/>
    <n v="12.47"/>
    <n v="12.44"/>
    <n v="14.64"/>
    <n v="14.58"/>
    <n v="13.66"/>
    <x v="46"/>
    <n v="288"/>
    <n v="286"/>
    <n v="285"/>
    <n v="287"/>
    <n v="285"/>
    <n v="285"/>
    <n v="287"/>
    <n v="287"/>
    <n v="286"/>
    <n v="286"/>
  </r>
  <r>
    <x v="40"/>
    <d v="1899-12-30T09:09:00"/>
    <n v="11.09"/>
    <n v="15.36"/>
    <n v="11.14"/>
    <n v="13.51"/>
    <n v="10.08"/>
    <n v="15.95"/>
    <n v="14.45"/>
    <n v="13.94"/>
    <n v="15.76"/>
    <x v="47"/>
    <n v="284"/>
    <n v="288"/>
    <n v="284"/>
    <n v="286"/>
    <n v="283"/>
    <n v="289"/>
    <n v="287"/>
    <n v="287"/>
    <n v="288"/>
    <n v="286"/>
  </r>
  <r>
    <x v="40"/>
    <d v="1899-12-30T11:01:00"/>
    <n v="10.38"/>
    <n v="13.04"/>
    <n v="11.9"/>
    <n v="10.14"/>
    <n v="12.18"/>
    <n v="14.79"/>
    <n v="13.13"/>
    <n v="13.52"/>
    <n v="15.54"/>
    <x v="48"/>
    <n v="283"/>
    <n v="286"/>
    <n v="285"/>
    <n v="283"/>
    <n v="285"/>
    <n v="287"/>
    <n v="286"/>
    <n v="286"/>
    <n v="288"/>
    <n v="286"/>
  </r>
  <r>
    <x v="41"/>
    <d v="1899-12-30T06:06:00"/>
    <n v="15.66"/>
    <n v="10.97"/>
    <n v="10.1"/>
    <n v="12.99"/>
    <n v="11.07"/>
    <n v="11.1"/>
    <n v="10.64"/>
    <n v="12.18"/>
    <n v="12.63"/>
    <x v="49"/>
    <n v="288"/>
    <n v="284"/>
    <n v="283"/>
    <n v="286"/>
    <n v="284"/>
    <n v="284"/>
    <n v="283"/>
    <n v="285"/>
    <n v="285"/>
    <n v="285"/>
  </r>
  <r>
    <x v="42"/>
    <d v="1899-12-30T02:01:00"/>
    <n v="11.94"/>
    <n v="13.57"/>
    <n v="10.050000000000001"/>
    <n v="11.85"/>
    <n v="10.59"/>
    <n v="14.12"/>
    <n v="14.27"/>
    <n v="15.81"/>
    <n v="14"/>
    <x v="50"/>
    <n v="285"/>
    <n v="286"/>
    <n v="283"/>
    <n v="285"/>
    <n v="283"/>
    <n v="287"/>
    <n v="287"/>
    <n v="288"/>
    <n v="287"/>
    <n v="287"/>
  </r>
  <r>
    <x v="42"/>
    <d v="1899-12-30T02:02:00"/>
    <n v="14.53"/>
    <n v="13.21"/>
    <n v="10.84"/>
    <n v="10.95"/>
    <n v="11.65"/>
    <n v="11.34"/>
    <n v="13.76"/>
    <n v="12.75"/>
    <n v="10.43"/>
    <x v="51"/>
    <n v="287"/>
    <n v="286"/>
    <n v="283"/>
    <n v="284"/>
    <n v="284"/>
    <n v="284"/>
    <n v="286"/>
    <n v="285"/>
    <n v="283"/>
    <n v="285"/>
  </r>
  <r>
    <x v="43"/>
    <d v="1899-12-30T10:07:00"/>
    <n v="10.98"/>
    <n v="10.53"/>
    <n v="14.64"/>
    <n v="15.37"/>
    <n v="13.4"/>
    <n v="14.22"/>
    <n v="11.15"/>
    <n v="12.45"/>
    <n v="12.96"/>
    <x v="52"/>
    <n v="284"/>
    <n v="283"/>
    <n v="287"/>
    <n v="288"/>
    <n v="286"/>
    <n v="287"/>
    <n v="284"/>
    <n v="285"/>
    <n v="286"/>
    <n v="284"/>
  </r>
  <r>
    <x v="44"/>
    <d v="1899-12-30T08:00:00"/>
    <n v="12.88"/>
    <n v="11.25"/>
    <n v="12.97"/>
    <n v="11.16"/>
    <n v="10.89"/>
    <n v="10.210000000000001"/>
    <n v="11.49"/>
    <n v="15.32"/>
    <n v="12.4"/>
    <x v="53"/>
    <n v="286"/>
    <n v="284"/>
    <n v="286"/>
    <n v="284"/>
    <n v="284"/>
    <n v="283"/>
    <n v="284"/>
    <n v="288"/>
    <n v="285"/>
    <n v="286"/>
  </r>
  <r>
    <x v="45"/>
    <d v="1899-12-30T10:04:00"/>
    <n v="11.74"/>
    <n v="12.79"/>
    <n v="11.07"/>
    <n v="15.77"/>
    <n v="14.3"/>
    <n v="11.61"/>
    <n v="12.88"/>
    <n v="12.58"/>
    <n v="13.63"/>
    <x v="54"/>
    <n v="284"/>
    <n v="285"/>
    <n v="284"/>
    <n v="288"/>
    <n v="287"/>
    <n v="284"/>
    <n v="286"/>
    <n v="285"/>
    <n v="286"/>
    <n v="288"/>
  </r>
  <r>
    <x v="46"/>
    <d v="1899-12-30T08:03:00"/>
    <n v="13.25"/>
    <n v="14.97"/>
    <n v="14.88"/>
    <n v="14.41"/>
    <n v="10.82"/>
    <n v="14.32"/>
    <n v="13.72"/>
    <n v="10.88"/>
    <n v="12.95"/>
    <x v="55"/>
    <n v="286"/>
    <n v="288"/>
    <n v="288"/>
    <n v="287"/>
    <n v="283"/>
    <n v="287"/>
    <n v="286"/>
    <n v="284"/>
    <n v="286"/>
    <n v="285"/>
  </r>
  <r>
    <x v="47"/>
    <d v="1899-12-30T07:05:00"/>
    <n v="10.66"/>
    <n v="10.59"/>
    <n v="15.14"/>
    <n v="12.6"/>
    <n v="11.47"/>
    <n v="14.91"/>
    <n v="14.33"/>
    <n v="14.52"/>
    <n v="11.65"/>
    <x v="56"/>
    <n v="283"/>
    <n v="283"/>
    <n v="288"/>
    <n v="285"/>
    <n v="284"/>
    <n v="288"/>
    <n v="287"/>
    <n v="287"/>
    <n v="284"/>
    <n v="288"/>
  </r>
  <r>
    <x v="47"/>
    <d v="1899-12-30T10:07:00"/>
    <n v="12.4"/>
    <n v="11.85"/>
    <n v="12.06"/>
    <n v="14.95"/>
    <n v="15.02"/>
    <n v="15.09"/>
    <n v="12.53"/>
    <n v="11.35"/>
    <n v="13.64"/>
    <x v="57"/>
    <n v="285"/>
    <n v="285"/>
    <n v="285"/>
    <n v="288"/>
    <n v="288"/>
    <n v="288"/>
    <n v="285"/>
    <n v="284"/>
    <n v="286"/>
    <n v="283"/>
  </r>
  <r>
    <x v="47"/>
    <d v="1899-12-30T11:10:00"/>
    <n v="14.22"/>
    <n v="11.25"/>
    <n v="14.05"/>
    <n v="12.08"/>
    <n v="10.1"/>
    <n v="15.84"/>
    <n v="12.87"/>
    <n v="15.35"/>
    <n v="12.14"/>
    <x v="58"/>
    <n v="287"/>
    <n v="284"/>
    <n v="287"/>
    <n v="285"/>
    <n v="283"/>
    <n v="288"/>
    <n v="286"/>
    <n v="288"/>
    <n v="285"/>
    <n v="285"/>
  </r>
  <r>
    <x v="48"/>
    <d v="1899-12-30T10:06:00"/>
    <n v="14.83"/>
    <n v="10.01"/>
    <n v="15.51"/>
    <n v="11"/>
    <n v="11.29"/>
    <n v="13.42"/>
    <n v="15.92"/>
    <n v="15.81"/>
    <n v="11.2"/>
    <x v="59"/>
    <n v="287"/>
    <n v="283"/>
    <n v="288"/>
    <n v="284"/>
    <n v="284"/>
    <n v="286"/>
    <n v="289"/>
    <n v="288"/>
    <n v="284"/>
    <n v="288"/>
  </r>
  <r>
    <x v="49"/>
    <d v="1899-12-30T03:06:00"/>
    <n v="13.62"/>
    <n v="13.57"/>
    <n v="12.68"/>
    <n v="15.88"/>
    <n v="13.23"/>
    <n v="14.1"/>
    <n v="15.41"/>
    <n v="11.12"/>
    <n v="10.81"/>
    <x v="60"/>
    <n v="286"/>
    <n v="286"/>
    <n v="285"/>
    <n v="289"/>
    <n v="286"/>
    <n v="287"/>
    <n v="288"/>
    <n v="284"/>
    <n v="283"/>
    <n v="286"/>
  </r>
  <r>
    <x v="49"/>
    <d v="1899-12-30T05:05:00"/>
    <n v="12.25"/>
    <n v="14.89"/>
    <n v="13.86"/>
    <n v="13.98"/>
    <n v="11.99"/>
    <n v="15.06"/>
    <n v="11.13"/>
    <n v="13.91"/>
    <n v="15.56"/>
    <x v="61"/>
    <n v="285"/>
    <n v="288"/>
    <n v="287"/>
    <n v="287"/>
    <n v="285"/>
    <n v="288"/>
    <n v="284"/>
    <n v="287"/>
    <n v="288"/>
    <n v="284"/>
  </r>
  <r>
    <x v="50"/>
    <d v="1899-12-30T05:05:00"/>
    <n v="15.82"/>
    <n v="14.33"/>
    <n v="10.41"/>
    <n v="11.75"/>
    <n v="15.72"/>
    <n v="11.51"/>
    <n v="11.37"/>
    <n v="15.73"/>
    <n v="15.44"/>
    <x v="62"/>
    <n v="288"/>
    <n v="287"/>
    <n v="283"/>
    <n v="284"/>
    <n v="288"/>
    <n v="284"/>
    <n v="284"/>
    <n v="288"/>
    <n v="288"/>
    <n v="284"/>
  </r>
  <r>
    <x v="51"/>
    <d v="1899-12-30T08:04:00"/>
    <n v="12.47"/>
    <n v="14.01"/>
    <n v="15.38"/>
    <n v="12.72"/>
    <n v="12.33"/>
    <n v="14.07"/>
    <n v="11.91"/>
    <n v="14.59"/>
    <n v="10.58"/>
    <x v="63"/>
    <n v="285"/>
    <n v="287"/>
    <n v="288"/>
    <n v="285"/>
    <n v="285"/>
    <n v="287"/>
    <n v="285"/>
    <n v="287"/>
    <n v="283"/>
    <n v="287"/>
  </r>
  <r>
    <x v="52"/>
    <d v="1899-12-30T07:00:00"/>
    <n v="15.8"/>
    <n v="13.11"/>
    <n v="13.43"/>
    <n v="10.32"/>
    <n v="14.2"/>
    <n v="11.41"/>
    <n v="10.69"/>
    <n v="15.02"/>
    <n v="12.21"/>
    <x v="64"/>
    <n v="288"/>
    <n v="286"/>
    <n v="286"/>
    <n v="283"/>
    <n v="287"/>
    <n v="284"/>
    <n v="283"/>
    <n v="288"/>
    <n v="285"/>
    <n v="283"/>
  </r>
  <r>
    <x v="53"/>
    <d v="1899-12-30T05:06:00"/>
    <n v="11.1"/>
    <n v="10.71"/>
    <n v="10.75"/>
    <n v="13.22"/>
    <n v="14.26"/>
    <n v="12.59"/>
    <n v="12.93"/>
    <n v="15.27"/>
    <n v="13"/>
    <x v="65"/>
    <n v="284"/>
    <n v="283"/>
    <n v="283"/>
    <n v="286"/>
    <n v="287"/>
    <n v="285"/>
    <n v="286"/>
    <n v="288"/>
    <n v="286"/>
    <n v="286"/>
  </r>
  <r>
    <x v="54"/>
    <d v="1899-12-30T06:04:00"/>
    <n v="11.68"/>
    <n v="11.47"/>
    <n v="13.02"/>
    <n v="15.91"/>
    <n v="15.06"/>
    <n v="12.81"/>
    <n v="13.48"/>
    <n v="15.31"/>
    <n v="12.15"/>
    <x v="66"/>
    <n v="284"/>
    <n v="284"/>
    <n v="286"/>
    <n v="289"/>
    <n v="288"/>
    <n v="285"/>
    <n v="286"/>
    <n v="288"/>
    <n v="285"/>
    <n v="288"/>
  </r>
  <r>
    <x v="55"/>
    <d v="1899-12-30T05:12:00"/>
    <n v="10.51"/>
    <n v="14.98"/>
    <n v="11.3"/>
    <n v="13.92"/>
    <n v="11.65"/>
    <n v="11.59"/>
    <n v="12.63"/>
    <n v="11.94"/>
    <n v="15.32"/>
    <x v="67"/>
    <n v="283"/>
    <n v="288"/>
    <n v="284"/>
    <n v="287"/>
    <n v="284"/>
    <n v="284"/>
    <n v="285"/>
    <n v="285"/>
    <n v="288"/>
    <n v="288"/>
  </r>
  <r>
    <x v="56"/>
    <d v="1899-12-30T10:07:00"/>
    <n v="15.87"/>
    <n v="13.65"/>
    <n v="11.34"/>
    <n v="11.16"/>
    <n v="13.12"/>
    <n v="15.5"/>
    <n v="15.84"/>
    <n v="12.26"/>
    <n v="10.69"/>
    <x v="68"/>
    <n v="289"/>
    <n v="286"/>
    <n v="284"/>
    <n v="284"/>
    <n v="286"/>
    <n v="288"/>
    <n v="288"/>
    <n v="285"/>
    <n v="283"/>
    <n v="288"/>
  </r>
  <r>
    <x v="57"/>
    <d v="1899-12-30T04:01:00"/>
    <n v="10.07"/>
    <n v="14.53"/>
    <n v="10.54"/>
    <n v="13.02"/>
    <n v="10.56"/>
    <n v="15.58"/>
    <n v="14.05"/>
    <n v="13.12"/>
    <n v="14.65"/>
    <x v="69"/>
    <n v="283"/>
    <n v="287"/>
    <n v="283"/>
    <n v="286"/>
    <n v="283"/>
    <n v="288"/>
    <n v="287"/>
    <n v="286"/>
    <n v="287"/>
    <n v="287"/>
  </r>
  <r>
    <x v="58"/>
    <d v="1899-12-30T07:08:00"/>
    <n v="13.92"/>
    <n v="10.86"/>
    <n v="11.05"/>
    <n v="14.16"/>
    <n v="11.48"/>
    <n v="10.45"/>
    <n v="14.61"/>
    <n v="12.83"/>
    <n v="12.25"/>
    <x v="70"/>
    <n v="287"/>
    <n v="284"/>
    <n v="284"/>
    <n v="287"/>
    <n v="284"/>
    <n v="283"/>
    <n v="287"/>
    <n v="285"/>
    <n v="285"/>
    <n v="287"/>
  </r>
  <r>
    <x v="59"/>
    <d v="1899-12-30T09:08:00"/>
    <n v="15.58"/>
    <n v="13.33"/>
    <n v="15.53"/>
    <n v="12.12"/>
    <n v="10.78"/>
    <n v="15.67"/>
    <n v="12.74"/>
    <n v="12.88"/>
    <n v="11.93"/>
    <x v="71"/>
    <n v="288"/>
    <n v="286"/>
    <n v="288"/>
    <n v="285"/>
    <n v="283"/>
    <n v="288"/>
    <n v="285"/>
    <n v="286"/>
    <n v="285"/>
    <n v="284"/>
  </r>
  <r>
    <x v="60"/>
    <d v="1899-12-30T02:09:00"/>
    <n v="14.66"/>
    <n v="12.46"/>
    <n v="12.31"/>
    <n v="10.050000000000001"/>
    <n v="15.48"/>
    <n v="15.29"/>
    <n v="15.23"/>
    <n v="15.32"/>
    <n v="13.62"/>
    <x v="72"/>
    <n v="287"/>
    <n v="285"/>
    <n v="285"/>
    <n v="283"/>
    <n v="288"/>
    <n v="288"/>
    <n v="288"/>
    <n v="288"/>
    <n v="286"/>
    <n v="288"/>
  </r>
  <r>
    <x v="61"/>
    <d v="1899-12-30T10:05:00"/>
    <n v="19.510000000000002"/>
    <n v="12.69"/>
    <n v="11.38"/>
    <n v="15.99"/>
    <n v="15.35"/>
    <n v="17.239999999999998"/>
    <n v="12.54"/>
    <n v="12.24"/>
    <n v="13.03"/>
    <x v="73"/>
    <n v="292"/>
    <n v="285"/>
    <n v="284"/>
    <n v="289"/>
    <n v="288"/>
    <n v="290"/>
    <n v="285"/>
    <n v="285"/>
    <n v="286"/>
    <n v="292"/>
  </r>
  <r>
    <x v="62"/>
    <d v="1899-12-30T02:03:00"/>
    <n v="10.039999999999999"/>
    <n v="10.19"/>
    <n v="19.75"/>
    <n v="15.2"/>
    <n v="18.100000000000001"/>
    <n v="14.37"/>
    <n v="15.28"/>
    <n v="11.85"/>
    <n v="12.32"/>
    <x v="74"/>
    <n v="283"/>
    <n v="283"/>
    <n v="292"/>
    <n v="288"/>
    <n v="291"/>
    <n v="287"/>
    <n v="288"/>
    <n v="285"/>
    <n v="285"/>
    <n v="286"/>
  </r>
  <r>
    <x v="63"/>
    <d v="1899-12-30T03:02:00"/>
    <n v="11.12"/>
    <n v="15.77"/>
    <n v="19.170000000000002"/>
    <n v="10.32"/>
    <n v="10.9"/>
    <n v="10.58"/>
    <n v="16.86"/>
    <n v="17.149999999999999"/>
    <n v="19.41"/>
    <x v="75"/>
    <n v="284"/>
    <n v="288"/>
    <n v="292"/>
    <n v="283"/>
    <n v="284"/>
    <n v="283"/>
    <n v="290"/>
    <n v="290"/>
    <n v="292"/>
    <n v="285"/>
  </r>
  <r>
    <x v="64"/>
    <d v="1899-12-30T01:05:00"/>
    <n v="14.55"/>
    <n v="15.16"/>
    <n v="11.74"/>
    <n v="18.350000000000001"/>
    <n v="10.87"/>
    <n v="14.03"/>
    <n v="14.75"/>
    <n v="18.78"/>
    <n v="15.52"/>
    <x v="76"/>
    <n v="287"/>
    <n v="288"/>
    <n v="284"/>
    <n v="291"/>
    <n v="284"/>
    <n v="287"/>
    <n v="287"/>
    <n v="291"/>
    <n v="288"/>
    <n v="291"/>
  </r>
  <r>
    <x v="65"/>
    <d v="1899-12-30T04:08:00"/>
    <n v="17.7"/>
    <n v="15.76"/>
    <n v="11.34"/>
    <n v="15.04"/>
    <n v="16.18"/>
    <n v="12.14"/>
    <n v="13.44"/>
    <n v="14.12"/>
    <n v="15.27"/>
    <x v="77"/>
    <n v="290"/>
    <n v="288"/>
    <n v="284"/>
    <n v="288"/>
    <n v="289"/>
    <n v="285"/>
    <n v="286"/>
    <n v="287"/>
    <n v="288"/>
    <n v="286"/>
  </r>
  <r>
    <x v="65"/>
    <d v="1899-12-30T10:03:00"/>
    <n v="13.13"/>
    <n v="12.12"/>
    <n v="11.6"/>
    <n v="11.76"/>
    <n v="16.309999999999999"/>
    <n v="19.27"/>
    <n v="17.64"/>
    <n v="14.87"/>
    <n v="11.94"/>
    <x v="78"/>
    <n v="286"/>
    <n v="285"/>
    <n v="284"/>
    <n v="284"/>
    <n v="289"/>
    <n v="292"/>
    <n v="290"/>
    <n v="288"/>
    <n v="285"/>
    <n v="289"/>
  </r>
  <r>
    <x v="66"/>
    <d v="1899-12-30T04:09:00"/>
    <n v="10.39"/>
    <n v="13.61"/>
    <n v="11.2"/>
    <n v="14.79"/>
    <n v="12.21"/>
    <n v="16.760000000000002"/>
    <n v="13.09"/>
    <n v="14.26"/>
    <n v="10.45"/>
    <x v="79"/>
    <n v="283"/>
    <n v="286"/>
    <n v="284"/>
    <n v="287"/>
    <n v="285"/>
    <n v="289"/>
    <n v="286"/>
    <n v="287"/>
    <n v="283"/>
    <n v="284"/>
  </r>
  <r>
    <x v="66"/>
    <d v="1899-12-30T11:00:00"/>
    <n v="13.07"/>
    <n v="17.61"/>
    <n v="13.36"/>
    <n v="19.489999999999998"/>
    <n v="17.190000000000001"/>
    <n v="12.99"/>
    <n v="17.79"/>
    <n v="18.54"/>
    <n v="11.92"/>
    <x v="80"/>
    <n v="286"/>
    <n v="290"/>
    <n v="286"/>
    <n v="292"/>
    <n v="290"/>
    <n v="286"/>
    <n v="290"/>
    <n v="291"/>
    <n v="285"/>
    <n v="289"/>
  </r>
  <r>
    <x v="67"/>
    <d v="1899-12-30T06:09:00"/>
    <n v="17.18"/>
    <n v="18.510000000000002"/>
    <n v="18.23"/>
    <n v="18.190000000000001"/>
    <n v="17.61"/>
    <n v="16.04"/>
    <n v="14.39"/>
    <n v="18.010000000000002"/>
    <n v="14.9"/>
    <x v="81"/>
    <n v="290"/>
    <n v="291"/>
    <n v="291"/>
    <n v="291"/>
    <n v="290"/>
    <n v="289"/>
    <n v="287"/>
    <n v="291"/>
    <n v="288"/>
    <n v="283"/>
  </r>
  <r>
    <x v="67"/>
    <d v="1899-12-30T11:04:00"/>
    <n v="11.02"/>
    <n v="16.95"/>
    <n v="12.02"/>
    <n v="10.31"/>
    <n v="17.45"/>
    <n v="18"/>
    <n v="10.19"/>
    <n v="13.26"/>
    <n v="12.17"/>
    <x v="82"/>
    <n v="284"/>
    <n v="290"/>
    <n v="285"/>
    <n v="283"/>
    <n v="290"/>
    <n v="291"/>
    <n v="283"/>
    <n v="286"/>
    <n v="285"/>
    <n v="287"/>
  </r>
  <r>
    <x v="68"/>
    <d v="1899-12-30T02:09:00"/>
    <n v="12.05"/>
    <n v="13.7"/>
    <n v="12.71"/>
    <n v="15.73"/>
    <n v="19.93"/>
    <n v="19.27"/>
    <n v="11.13"/>
    <n v="14.74"/>
    <n v="15.42"/>
    <x v="83"/>
    <n v="285"/>
    <n v="286"/>
    <n v="285"/>
    <n v="288"/>
    <n v="293"/>
    <n v="292"/>
    <n v="284"/>
    <n v="287"/>
    <n v="288"/>
    <n v="285"/>
  </r>
  <r>
    <x v="69"/>
    <d v="1899-12-30T09:03:00"/>
    <n v="13.82"/>
    <n v="17.8"/>
    <n v="19.18"/>
    <n v="10.64"/>
    <n v="11.3"/>
    <n v="11.15"/>
    <n v="14.03"/>
    <n v="17.32"/>
    <n v="18.63"/>
    <x v="84"/>
    <n v="286"/>
    <n v="290"/>
    <n v="292"/>
    <n v="283"/>
    <n v="284"/>
    <n v="284"/>
    <n v="287"/>
    <n v="290"/>
    <n v="291"/>
    <n v="288"/>
  </r>
  <r>
    <x v="69"/>
    <d v="1899-12-30T11:10:00"/>
    <n v="19.010000000000002"/>
    <n v="13.1"/>
    <n v="14.77"/>
    <n v="11"/>
    <n v="19.510000000000002"/>
    <n v="15.48"/>
    <n v="11.75"/>
    <n v="17.54"/>
    <n v="11.08"/>
    <x v="85"/>
    <n v="292"/>
    <n v="286"/>
    <n v="287"/>
    <n v="284"/>
    <n v="292"/>
    <n v="288"/>
    <n v="284"/>
    <n v="290"/>
    <n v="284"/>
    <n v="287"/>
  </r>
  <r>
    <x v="70"/>
    <d v="1899-12-30T00:03:00"/>
    <n v="17.27"/>
    <n v="13.06"/>
    <n v="16.12"/>
    <n v="19.010000000000002"/>
    <n v="13.96"/>
    <n v="10.029999999999999"/>
    <n v="14.22"/>
    <n v="14.88"/>
    <n v="15.12"/>
    <x v="86"/>
    <n v="290"/>
    <n v="286"/>
    <n v="289"/>
    <n v="292"/>
    <n v="287"/>
    <n v="283"/>
    <n v="287"/>
    <n v="288"/>
    <n v="288"/>
    <n v="292"/>
  </r>
  <r>
    <x v="71"/>
    <d v="1899-12-30T04:05:00"/>
    <n v="14.93"/>
    <n v="18.36"/>
    <n v="18.34"/>
    <n v="10.06"/>
    <n v="16.440000000000001"/>
    <n v="16.829999999999998"/>
    <n v="18.079999999999998"/>
    <n v="11.2"/>
    <n v="10.56"/>
    <x v="87"/>
    <n v="288"/>
    <n v="291"/>
    <n v="291"/>
    <n v="283"/>
    <n v="289"/>
    <n v="289"/>
    <n v="291"/>
    <n v="284"/>
    <n v="283"/>
    <n v="290"/>
  </r>
  <r>
    <x v="72"/>
    <d v="1899-12-30T07:10:00"/>
    <n v="15.51"/>
    <n v="16.440000000000001"/>
    <n v="10.02"/>
    <n v="13.71"/>
    <n v="10.98"/>
    <n v="17.39"/>
    <n v="13.73"/>
    <n v="17.8"/>
    <n v="14.59"/>
    <x v="88"/>
    <n v="288"/>
    <n v="289"/>
    <n v="283"/>
    <n v="286"/>
    <n v="284"/>
    <n v="290"/>
    <n v="286"/>
    <n v="290"/>
    <n v="287"/>
    <n v="285"/>
  </r>
  <r>
    <x v="72"/>
    <d v="1899-12-30T09:04:00"/>
    <n v="12.83"/>
    <n v="14.61"/>
    <n v="19.86"/>
    <n v="19.43"/>
    <n v="12.83"/>
    <n v="14"/>
    <n v="17.329999999999998"/>
    <n v="12.58"/>
    <n v="12.47"/>
    <x v="89"/>
    <n v="285"/>
    <n v="287"/>
    <n v="293"/>
    <n v="292"/>
    <n v="285"/>
    <n v="287"/>
    <n v="290"/>
    <n v="285"/>
    <n v="285"/>
    <n v="285"/>
  </r>
  <r>
    <x v="73"/>
    <d v="1899-12-30T06:05:00"/>
    <n v="16.3"/>
    <n v="10.32"/>
    <n v="17.690000000000001"/>
    <n v="19"/>
    <n v="17.54"/>
    <n v="16.2"/>
    <n v="15.17"/>
    <n v="10.66"/>
    <n v="10.1"/>
    <x v="89"/>
    <n v="289"/>
    <n v="283"/>
    <n v="290"/>
    <n v="292"/>
    <n v="290"/>
    <n v="289"/>
    <n v="288"/>
    <n v="283"/>
    <n v="283"/>
    <n v="285"/>
  </r>
  <r>
    <x v="74"/>
    <d v="1899-12-30T02:02:00"/>
    <n v="16.03"/>
    <n v="12.49"/>
    <n v="18.23"/>
    <n v="11.56"/>
    <n v="15.34"/>
    <n v="18.190000000000001"/>
    <n v="12.2"/>
    <n v="18.04"/>
    <n v="14.52"/>
    <x v="90"/>
    <n v="289"/>
    <n v="285"/>
    <n v="291"/>
    <n v="284"/>
    <n v="288"/>
    <n v="291"/>
    <n v="285"/>
    <n v="291"/>
    <n v="287"/>
    <n v="289"/>
  </r>
  <r>
    <x v="74"/>
    <d v="1899-12-30T04:03:00"/>
    <n v="19.47"/>
    <n v="19.760000000000002"/>
    <n v="11.95"/>
    <n v="16.28"/>
    <n v="13.33"/>
    <n v="19.91"/>
    <n v="19.73"/>
    <n v="15.06"/>
    <n v="15.39"/>
    <x v="91"/>
    <n v="292"/>
    <n v="292"/>
    <n v="285"/>
    <n v="289"/>
    <n v="286"/>
    <n v="293"/>
    <n v="292"/>
    <n v="288"/>
    <n v="288"/>
    <n v="286"/>
  </r>
  <r>
    <x v="74"/>
    <d v="1899-12-30T08:12:00"/>
    <n v="14.55"/>
    <n v="11.62"/>
    <n v="12.91"/>
    <n v="18.72"/>
    <n v="18.2"/>
    <n v="12.03"/>
    <n v="16.760000000000002"/>
    <n v="10.38"/>
    <n v="18.149999999999999"/>
    <x v="92"/>
    <n v="287"/>
    <n v="284"/>
    <n v="286"/>
    <n v="291"/>
    <n v="291"/>
    <n v="285"/>
    <n v="289"/>
    <n v="283"/>
    <n v="291"/>
    <n v="287"/>
  </r>
  <r>
    <x v="75"/>
    <d v="1899-12-30T08:03:00"/>
    <n v="11.26"/>
    <n v="11.81"/>
    <n v="12.66"/>
    <n v="16"/>
    <n v="11.63"/>
    <n v="19.61"/>
    <n v="12.55"/>
    <n v="11.68"/>
    <n v="14.08"/>
    <x v="93"/>
    <n v="284"/>
    <n v="284"/>
    <n v="285"/>
    <n v="289"/>
    <n v="284"/>
    <n v="292"/>
    <n v="285"/>
    <n v="284"/>
    <n v="287"/>
    <n v="287"/>
  </r>
  <r>
    <x v="76"/>
    <d v="1899-12-30T12:09:00"/>
    <n v="10.77"/>
    <n v="10.91"/>
    <n v="17.600000000000001"/>
    <n v="13.5"/>
    <n v="16.27"/>
    <n v="12.44"/>
    <n v="11.01"/>
    <n v="16.079999999999998"/>
    <n v="12.3"/>
    <x v="94"/>
    <n v="283"/>
    <n v="284"/>
    <n v="290"/>
    <n v="286"/>
    <n v="289"/>
    <n v="285"/>
    <n v="284"/>
    <n v="289"/>
    <n v="285"/>
    <n v="284"/>
  </r>
  <r>
    <x v="77"/>
    <d v="1899-12-30T01:06:00"/>
    <n v="15.43"/>
    <n v="17.52"/>
    <n v="12.01"/>
    <n v="10.31"/>
    <n v="13.52"/>
    <n v="13.39"/>
    <n v="11.34"/>
    <n v="10.31"/>
    <n v="11.07"/>
    <x v="95"/>
    <n v="288"/>
    <n v="290"/>
    <n v="285"/>
    <n v="283"/>
    <n v="286"/>
    <n v="286"/>
    <n v="284"/>
    <n v="283"/>
    <n v="284"/>
    <n v="291"/>
  </r>
  <r>
    <x v="78"/>
    <d v="1899-12-30T05:11:00"/>
    <n v="22.57"/>
    <n v="24.93"/>
    <n v="23.16"/>
    <n v="21.19"/>
    <n v="22.95"/>
    <n v="20.79"/>
    <n v="23.65"/>
    <n v="24.3"/>
    <n v="22.91"/>
    <x v="96"/>
    <n v="295"/>
    <n v="298"/>
    <n v="296"/>
    <n v="294"/>
    <n v="296"/>
    <n v="293"/>
    <n v="296"/>
    <n v="297"/>
    <n v="296"/>
    <n v="294"/>
  </r>
  <r>
    <x v="79"/>
    <d v="1899-12-30T00:06:00"/>
    <n v="21.12"/>
    <n v="24.03"/>
    <n v="20.46"/>
    <n v="20.329999999999998"/>
    <n v="24.18"/>
    <n v="23.01"/>
    <n v="24.57"/>
    <n v="22.83"/>
    <n v="21.55"/>
    <x v="97"/>
    <n v="294"/>
    <n v="297"/>
    <n v="293"/>
    <n v="293"/>
    <n v="297"/>
    <n v="296"/>
    <n v="297"/>
    <n v="295"/>
    <n v="294"/>
    <n v="297"/>
  </r>
  <r>
    <x v="80"/>
    <d v="1899-12-30T02:05:00"/>
    <n v="22.29"/>
    <n v="22.16"/>
    <n v="22.9"/>
    <n v="20.04"/>
    <n v="21.27"/>
    <n v="21.55"/>
    <n v="21.51"/>
    <n v="23.98"/>
    <n v="24.01"/>
    <x v="98"/>
    <n v="295"/>
    <n v="295"/>
    <n v="296"/>
    <n v="293"/>
    <n v="294"/>
    <n v="294"/>
    <n v="294"/>
    <n v="297"/>
    <n v="297"/>
    <n v="296"/>
  </r>
  <r>
    <x v="81"/>
    <d v="1899-12-30T01:08:00"/>
    <n v="20.5"/>
    <n v="21.83"/>
    <n v="21.96"/>
    <n v="20.58"/>
    <n v="23.33"/>
    <n v="23.73"/>
    <n v="23.65"/>
    <n v="20.9"/>
    <n v="24.06"/>
    <x v="99"/>
    <n v="293"/>
    <n v="294"/>
    <n v="295"/>
    <n v="293"/>
    <n v="296"/>
    <n v="296"/>
    <n v="296"/>
    <n v="294"/>
    <n v="297"/>
    <n v="294"/>
  </r>
  <r>
    <x v="81"/>
    <d v="1899-12-30T11:03:00"/>
    <n v="20.62"/>
    <n v="20.23"/>
    <n v="22.96"/>
    <n v="22.48"/>
    <n v="23.59"/>
    <n v="24.99"/>
    <n v="21.26"/>
    <n v="20.149999999999999"/>
    <n v="23.52"/>
    <x v="100"/>
    <n v="293"/>
    <n v="293"/>
    <n v="296"/>
    <n v="295"/>
    <n v="296"/>
    <n v="298"/>
    <n v="294"/>
    <n v="293"/>
    <n v="296"/>
    <n v="293"/>
  </r>
  <r>
    <x v="82"/>
    <d v="1899-12-30T00:04:00"/>
    <n v="24.62"/>
    <n v="20.59"/>
    <n v="23.7"/>
    <n v="21.55"/>
    <n v="21.85"/>
    <n v="21.12"/>
    <n v="21.24"/>
    <n v="24.93"/>
    <n v="21.9"/>
    <x v="101"/>
    <n v="297"/>
    <n v="293"/>
    <n v="296"/>
    <n v="294"/>
    <n v="295"/>
    <n v="294"/>
    <n v="294"/>
    <n v="298"/>
    <n v="295"/>
    <n v="293"/>
  </r>
  <r>
    <x v="82"/>
    <d v="1899-12-30T00:08:00"/>
    <n v="23.53"/>
    <n v="22.47"/>
    <n v="24.91"/>
    <n v="22.53"/>
    <n v="20.56"/>
    <n v="23.64"/>
    <n v="21"/>
    <n v="20.55"/>
    <n v="24.08"/>
    <x v="102"/>
    <n v="296"/>
    <n v="295"/>
    <n v="298"/>
    <n v="295"/>
    <n v="293"/>
    <n v="296"/>
    <n v="294"/>
    <n v="293"/>
    <n v="297"/>
    <n v="293"/>
  </r>
  <r>
    <x v="82"/>
    <d v="1899-12-30T01:05:00"/>
    <n v="23.8"/>
    <n v="20.78"/>
    <n v="20.56"/>
    <n v="20.5"/>
    <n v="20.16"/>
    <n v="21.68"/>
    <n v="23.86"/>
    <n v="21.14"/>
    <n v="23.1"/>
    <x v="103"/>
    <n v="296"/>
    <n v="293"/>
    <n v="293"/>
    <n v="293"/>
    <n v="293"/>
    <n v="294"/>
    <n v="297"/>
    <n v="294"/>
    <n v="296"/>
    <n v="295"/>
  </r>
  <r>
    <x v="82"/>
    <d v="1899-12-30T11:11:00"/>
    <n v="21.04"/>
    <n v="22.45"/>
    <n v="21.06"/>
    <n v="20.149999999999999"/>
    <n v="24.31"/>
    <n v="22.72"/>
    <n v="24.67"/>
    <n v="21.12"/>
    <n v="23.35"/>
    <x v="104"/>
    <n v="294"/>
    <n v="295"/>
    <n v="294"/>
    <n v="293"/>
    <n v="297"/>
    <n v="295"/>
    <n v="297"/>
    <n v="294"/>
    <n v="296"/>
    <n v="295"/>
  </r>
  <r>
    <x v="83"/>
    <d v="1899-12-30T10:07:00"/>
    <n v="23.49"/>
    <n v="22.55"/>
    <n v="24.66"/>
    <n v="23.56"/>
    <n v="20.260000000000002"/>
    <n v="22.27"/>
    <n v="20.440000000000001"/>
    <n v="22.27"/>
    <n v="24.47"/>
    <x v="105"/>
    <n v="296"/>
    <n v="295"/>
    <n v="297"/>
    <n v="296"/>
    <n v="293"/>
    <n v="295"/>
    <n v="293"/>
    <n v="295"/>
    <n v="297"/>
    <n v="296"/>
  </r>
  <r>
    <x v="84"/>
    <d v="1899-12-30T01:00:00"/>
    <n v="20.99"/>
    <n v="21.37"/>
    <n v="22.15"/>
    <n v="22.76"/>
    <n v="20.25"/>
    <n v="23.8"/>
    <n v="23.38"/>
    <n v="20.5"/>
    <n v="21.65"/>
    <x v="106"/>
    <n v="294"/>
    <n v="294"/>
    <n v="295"/>
    <n v="295"/>
    <n v="293"/>
    <n v="296"/>
    <n v="296"/>
    <n v="293"/>
    <n v="294"/>
    <n v="297"/>
  </r>
  <r>
    <x v="85"/>
    <d v="1899-12-30T09:08:00"/>
    <n v="20.18"/>
    <n v="24.07"/>
    <n v="24.25"/>
    <n v="20.170000000000002"/>
    <n v="21.08"/>
    <n v="22.83"/>
    <n v="23.53"/>
    <n v="23.6"/>
    <n v="23.16"/>
    <x v="107"/>
    <n v="293"/>
    <n v="297"/>
    <n v="297"/>
    <n v="293"/>
    <n v="294"/>
    <n v="295"/>
    <n v="296"/>
    <n v="296"/>
    <n v="296"/>
    <n v="294"/>
  </r>
  <r>
    <x v="86"/>
    <d v="1899-12-30T01:07:00"/>
    <n v="24.46"/>
    <n v="23.9"/>
    <n v="24.19"/>
    <n v="20.14"/>
    <n v="23.6"/>
    <n v="23.67"/>
    <n v="24.85"/>
    <n v="24.77"/>
    <n v="24.75"/>
    <x v="108"/>
    <n v="297"/>
    <n v="297"/>
    <n v="297"/>
    <n v="293"/>
    <n v="296"/>
    <n v="296"/>
    <n v="298"/>
    <n v="297"/>
    <n v="297"/>
    <n v="295"/>
  </r>
  <r>
    <x v="87"/>
    <d v="1899-12-30T01:05:00"/>
    <n v="20.62"/>
    <n v="21.57"/>
    <n v="22.99"/>
    <n v="23.14"/>
    <n v="22.4"/>
    <n v="23.83"/>
    <n v="21.63"/>
    <n v="21.9"/>
    <n v="22.89"/>
    <x v="109"/>
    <n v="293"/>
    <n v="294"/>
    <n v="296"/>
    <n v="296"/>
    <n v="295"/>
    <n v="296"/>
    <n v="294"/>
    <n v="295"/>
    <n v="296"/>
    <n v="295"/>
  </r>
  <r>
    <x v="87"/>
    <d v="1899-12-30T01:07:00"/>
    <n v="24.97"/>
    <n v="23.55"/>
    <n v="24.91"/>
    <n v="21.77"/>
    <n v="23.58"/>
    <n v="23.03"/>
    <n v="22.25"/>
    <n v="22.37"/>
    <n v="22.57"/>
    <x v="110"/>
    <n v="298"/>
    <n v="296"/>
    <n v="298"/>
    <n v="294"/>
    <n v="296"/>
    <n v="296"/>
    <n v="295"/>
    <n v="295"/>
    <n v="295"/>
    <n v="295"/>
  </r>
  <r>
    <x v="88"/>
    <d v="1899-12-30T04:02:00"/>
    <n v="24.04"/>
    <n v="21.89"/>
    <n v="23.85"/>
    <n v="22.87"/>
    <n v="24.33"/>
    <n v="24.38"/>
    <n v="21.95"/>
    <n v="21.37"/>
    <n v="20.45"/>
    <x v="111"/>
    <n v="297"/>
    <n v="295"/>
    <n v="297"/>
    <n v="296"/>
    <n v="297"/>
    <n v="297"/>
    <n v="295"/>
    <n v="294"/>
    <n v="293"/>
    <n v="297"/>
  </r>
  <r>
    <x v="89"/>
    <d v="1899-12-30T06:02:00"/>
    <n v="20.96"/>
    <n v="22.03"/>
    <n v="20.89"/>
    <n v="24.62"/>
    <n v="22.22"/>
    <n v="24.32"/>
    <n v="22.24"/>
    <n v="20.079999999999998"/>
    <n v="20.18"/>
    <x v="112"/>
    <n v="294"/>
    <n v="295"/>
    <n v="294"/>
    <n v="297"/>
    <n v="295"/>
    <n v="297"/>
    <n v="295"/>
    <n v="293"/>
    <n v="293"/>
    <n v="295"/>
  </r>
  <r>
    <x v="90"/>
    <d v="1899-12-30T04:11:00"/>
    <n v="23.01"/>
    <n v="24.6"/>
    <n v="24.7"/>
    <n v="23.45"/>
    <n v="24.59"/>
    <n v="23.65"/>
    <n v="23.52"/>
    <n v="21.6"/>
    <n v="21.42"/>
    <x v="113"/>
    <n v="296"/>
    <n v="297"/>
    <n v="297"/>
    <n v="296"/>
    <n v="297"/>
    <n v="296"/>
    <n v="296"/>
    <n v="294"/>
    <n v="294"/>
    <n v="295"/>
  </r>
  <r>
    <x v="91"/>
    <d v="1899-12-30T00:03:00"/>
    <n v="22.46"/>
    <n v="24.11"/>
    <n v="22.12"/>
    <n v="24.08"/>
    <n v="23.14"/>
    <n v="24.56"/>
    <n v="22.95"/>
    <n v="21.53"/>
    <n v="21.19"/>
    <x v="114"/>
    <n v="295"/>
    <n v="297"/>
    <n v="295"/>
    <n v="297"/>
    <n v="296"/>
    <n v="297"/>
    <n v="296"/>
    <n v="294"/>
    <n v="294"/>
    <n v="294"/>
  </r>
  <r>
    <x v="92"/>
    <d v="1899-12-30T02:12:00"/>
    <n v="21.46"/>
    <n v="20.81"/>
    <n v="22.16"/>
    <n v="23.39"/>
    <n v="21.06"/>
    <n v="23.13"/>
    <n v="24.81"/>
    <n v="21.89"/>
    <n v="21.04"/>
    <x v="115"/>
    <n v="294"/>
    <n v="293"/>
    <n v="295"/>
    <n v="296"/>
    <n v="294"/>
    <n v="296"/>
    <n v="297"/>
    <n v="295"/>
    <n v="294"/>
    <n v="293"/>
  </r>
  <r>
    <x v="93"/>
    <d v="1899-12-30T04:06:00"/>
    <n v="24.3"/>
    <n v="21.17"/>
    <n v="20.45"/>
    <n v="21.07"/>
    <n v="23.27"/>
    <n v="21.82"/>
    <n v="21.32"/>
    <n v="21.89"/>
    <n v="23.96"/>
    <x v="116"/>
    <n v="297"/>
    <n v="294"/>
    <n v="293"/>
    <n v="294"/>
    <n v="296"/>
    <n v="294"/>
    <n v="294"/>
    <n v="295"/>
    <n v="297"/>
    <n v="295"/>
  </r>
  <r>
    <x v="94"/>
    <d v="1899-12-30T10:06:00"/>
    <n v="20.79"/>
    <n v="20.149999999999999"/>
    <n v="24.61"/>
    <n v="21.03"/>
    <n v="20.75"/>
    <n v="23.58"/>
    <n v="24.1"/>
    <n v="20.18"/>
    <n v="20.25"/>
    <x v="117"/>
    <n v="293"/>
    <n v="293"/>
    <n v="297"/>
    <n v="294"/>
    <n v="293"/>
    <n v="296"/>
    <n v="297"/>
    <n v="293"/>
    <n v="293"/>
    <n v="296"/>
  </r>
  <r>
    <x v="95"/>
    <d v="1899-12-30T09:11:00"/>
    <n v="24.53"/>
    <n v="20.23"/>
    <n v="23.44"/>
    <n v="21.79"/>
    <n v="22.16"/>
    <n v="23.23"/>
    <n v="24.25"/>
    <n v="22.23"/>
    <n v="23.64"/>
    <x v="118"/>
    <n v="297"/>
    <n v="293"/>
    <n v="296"/>
    <n v="294"/>
    <n v="295"/>
    <n v="296"/>
    <n v="297"/>
    <n v="295"/>
    <n v="296"/>
    <n v="296"/>
  </r>
  <r>
    <x v="96"/>
    <d v="1899-12-30T02:08:00"/>
    <n v="22.93"/>
    <n v="21.83"/>
    <n v="22.2"/>
    <n v="20.66"/>
    <n v="21.05"/>
    <n v="22.52"/>
    <n v="24.58"/>
    <n v="24.21"/>
    <n v="24.25"/>
    <x v="119"/>
    <n v="296"/>
    <n v="294"/>
    <n v="295"/>
    <n v="293"/>
    <n v="294"/>
    <n v="295"/>
    <n v="297"/>
    <n v="297"/>
    <n v="297"/>
    <n v="294"/>
  </r>
  <r>
    <x v="97"/>
    <d v="1899-12-30T10:08:00"/>
    <n v="23.61"/>
    <n v="22.31"/>
    <n v="22.54"/>
    <n v="23.68"/>
    <n v="24.34"/>
    <n v="23.6"/>
    <n v="20.260000000000002"/>
    <n v="20.29"/>
    <n v="24.84"/>
    <x v="120"/>
    <n v="296"/>
    <n v="295"/>
    <n v="295"/>
    <n v="296"/>
    <n v="297"/>
    <n v="296"/>
    <n v="293"/>
    <n v="293"/>
    <n v="297"/>
    <n v="297"/>
  </r>
  <r>
    <x v="98"/>
    <d v="1899-12-30T02:04:00"/>
    <n v="21.99"/>
    <n v="21.03"/>
    <n v="21.98"/>
    <n v="24.71"/>
    <n v="22.25"/>
    <n v="21.03"/>
    <n v="20.059999999999999"/>
    <n v="23.44"/>
    <n v="23.35"/>
    <x v="121"/>
    <n v="295"/>
    <n v="294"/>
    <n v="295"/>
    <n v="297"/>
    <n v="295"/>
    <n v="294"/>
    <n v="293"/>
    <n v="296"/>
    <n v="296"/>
    <n v="297"/>
  </r>
  <r>
    <x v="98"/>
    <d v="1899-12-30T03:03:00"/>
    <n v="21.25"/>
    <n v="22.63"/>
    <n v="22.5"/>
    <n v="22.53"/>
    <n v="22.55"/>
    <n v="23.75"/>
    <n v="22.37"/>
    <n v="20.83"/>
    <n v="22.24"/>
    <x v="122"/>
    <n v="294"/>
    <n v="295"/>
    <n v="295"/>
    <n v="295"/>
    <n v="295"/>
    <n v="296"/>
    <n v="295"/>
    <n v="293"/>
    <n v="295"/>
    <n v="295"/>
  </r>
  <r>
    <x v="99"/>
    <d v="1899-12-30T01:03:00"/>
    <n v="22.19"/>
    <n v="23.63"/>
    <n v="20.6"/>
    <n v="22.57"/>
    <n v="24.22"/>
    <n v="22.01"/>
    <n v="21.12"/>
    <n v="24.52"/>
    <n v="21.28"/>
    <x v="123"/>
    <n v="295"/>
    <n v="296"/>
    <n v="293"/>
    <n v="295"/>
    <n v="297"/>
    <n v="295"/>
    <n v="294"/>
    <n v="297"/>
    <n v="294"/>
    <n v="293"/>
  </r>
  <r>
    <x v="100"/>
    <d v="1899-12-30T10:01:00"/>
    <n v="22.74"/>
    <n v="20.72"/>
    <n v="24.74"/>
    <n v="23.94"/>
    <n v="22.07"/>
    <n v="24.33"/>
    <n v="20.62"/>
    <n v="24.62"/>
    <n v="20.96"/>
    <x v="124"/>
    <n v="295"/>
    <n v="293"/>
    <n v="297"/>
    <n v="297"/>
    <n v="295"/>
    <n v="297"/>
    <n v="293"/>
    <n v="297"/>
    <n v="294"/>
    <n v="297"/>
  </r>
  <r>
    <x v="101"/>
    <d v="1899-12-30T05:08:00"/>
    <n v="24.25"/>
    <n v="21.83"/>
    <n v="23.97"/>
    <n v="22.48"/>
    <n v="21.36"/>
    <n v="20.2"/>
    <n v="23.33"/>
    <n v="22.17"/>
    <n v="22.32"/>
    <x v="125"/>
    <n v="297"/>
    <n v="294"/>
    <n v="297"/>
    <n v="295"/>
    <n v="294"/>
    <n v="293"/>
    <n v="296"/>
    <n v="295"/>
    <n v="295"/>
    <n v="295"/>
  </r>
  <r>
    <x v="101"/>
    <d v="1899-12-30T07:09:00"/>
    <n v="22.33"/>
    <n v="20"/>
    <n v="24.04"/>
    <n v="24.76"/>
    <n v="23.02"/>
    <n v="23.75"/>
    <n v="20.46"/>
    <n v="22.05"/>
    <n v="21.31"/>
    <x v="126"/>
    <n v="295"/>
    <n v="293"/>
    <n v="297"/>
    <n v="297"/>
    <n v="296"/>
    <n v="296"/>
    <n v="293"/>
    <n v="295"/>
    <n v="294"/>
    <n v="296"/>
  </r>
  <r>
    <x v="101"/>
    <d v="1899-12-30T10:09:00"/>
    <n v="20.89"/>
    <n v="20.28"/>
    <n v="23.53"/>
    <n v="22.74"/>
    <n v="20.13"/>
    <n v="22.16"/>
    <n v="22.63"/>
    <n v="21.6"/>
    <n v="23"/>
    <x v="101"/>
    <n v="294"/>
    <n v="293"/>
    <n v="296"/>
    <n v="295"/>
    <n v="293"/>
    <n v="295"/>
    <n v="295"/>
    <n v="294"/>
    <n v="296"/>
    <n v="293"/>
  </r>
  <r>
    <x v="102"/>
    <d v="1899-12-30T00:05:00"/>
    <n v="21.25"/>
    <n v="22.01"/>
    <n v="20.190000000000001"/>
    <n v="24.36"/>
    <n v="24.61"/>
    <n v="24.99"/>
    <n v="22.55"/>
    <n v="24.32"/>
    <n v="20.89"/>
    <x v="127"/>
    <n v="294"/>
    <n v="295"/>
    <n v="293"/>
    <n v="297"/>
    <n v="297"/>
    <n v="298"/>
    <n v="295"/>
    <n v="297"/>
    <n v="294"/>
    <n v="293"/>
  </r>
  <r>
    <x v="102"/>
    <d v="1899-12-30T03:05:00"/>
    <n v="23.52"/>
    <n v="21.62"/>
    <n v="22.59"/>
    <n v="22.21"/>
    <n v="21.78"/>
    <n v="24.26"/>
    <n v="24.31"/>
    <n v="20.53"/>
    <n v="23.51"/>
    <x v="128"/>
    <n v="296"/>
    <n v="294"/>
    <n v="295"/>
    <n v="295"/>
    <n v="294"/>
    <n v="297"/>
    <n v="297"/>
    <n v="293"/>
    <n v="296"/>
    <n v="296"/>
  </r>
  <r>
    <x v="103"/>
    <d v="1899-12-30T11:11:00"/>
    <n v="20.11"/>
    <n v="23.11"/>
    <n v="24.5"/>
    <n v="20.38"/>
    <n v="22.23"/>
    <n v="23.96"/>
    <n v="21.22"/>
    <n v="24.89"/>
    <n v="20.12"/>
    <x v="129"/>
    <n v="293"/>
    <n v="296"/>
    <n v="297"/>
    <n v="293"/>
    <n v="295"/>
    <n v="297"/>
    <n v="294"/>
    <n v="298"/>
    <n v="293"/>
    <n v="297"/>
  </r>
  <r>
    <x v="104"/>
    <d v="1899-12-30T01:08:00"/>
    <n v="22.99"/>
    <n v="21.77"/>
    <n v="20.63"/>
    <n v="20.59"/>
    <n v="21.52"/>
    <n v="23.7"/>
    <n v="22.05"/>
    <n v="23.02"/>
    <n v="24.59"/>
    <x v="130"/>
    <n v="296"/>
    <n v="294"/>
    <n v="293"/>
    <n v="293"/>
    <n v="294"/>
    <n v="296"/>
    <n v="295"/>
    <n v="296"/>
    <n v="297"/>
    <n v="294"/>
  </r>
  <r>
    <x v="104"/>
    <d v="1899-12-30T06:03:00"/>
    <n v="22.09"/>
    <n v="22.11"/>
    <n v="23.82"/>
    <n v="21.8"/>
    <n v="23.42"/>
    <n v="23.48"/>
    <n v="23.86"/>
    <n v="21.65"/>
    <n v="24.9"/>
    <x v="131"/>
    <n v="295"/>
    <n v="295"/>
    <n v="296"/>
    <n v="294"/>
    <n v="296"/>
    <n v="296"/>
    <n v="297"/>
    <n v="294"/>
    <n v="298"/>
    <n v="293"/>
  </r>
  <r>
    <x v="105"/>
    <d v="1899-12-30T11:06:00"/>
    <n v="22.15"/>
    <n v="20.68"/>
    <n v="22.12"/>
    <n v="21.59"/>
    <n v="22.45"/>
    <n v="22.03"/>
    <n v="20.58"/>
    <n v="21.08"/>
    <n v="22.52"/>
    <x v="132"/>
    <n v="295"/>
    <n v="293"/>
    <n v="295"/>
    <n v="294"/>
    <n v="295"/>
    <n v="295"/>
    <n v="293"/>
    <n v="294"/>
    <n v="295"/>
    <n v="293"/>
  </r>
  <r>
    <x v="106"/>
    <d v="1899-12-30T00:09:00"/>
    <n v="20.149999999999999"/>
    <n v="21.69"/>
    <n v="22.88"/>
    <n v="23.7"/>
    <n v="22.32"/>
    <n v="20.55"/>
    <n v="24.02"/>
    <n v="23.15"/>
    <n v="21.8"/>
    <x v="133"/>
    <n v="293"/>
    <n v="294"/>
    <n v="296"/>
    <n v="296"/>
    <n v="295"/>
    <n v="293"/>
    <n v="297"/>
    <n v="296"/>
    <n v="294"/>
    <n v="296"/>
  </r>
  <r>
    <x v="106"/>
    <d v="1899-12-30T04:01:00"/>
    <n v="21.66"/>
    <n v="23.29"/>
    <n v="23.15"/>
    <n v="21.38"/>
    <n v="22.83"/>
    <n v="23.77"/>
    <n v="23.64"/>
    <n v="23.45"/>
    <n v="23.36"/>
    <x v="134"/>
    <n v="294"/>
    <n v="296"/>
    <n v="296"/>
    <n v="294"/>
    <n v="295"/>
    <n v="296"/>
    <n v="296"/>
    <n v="296"/>
    <n v="296"/>
    <n v="295"/>
  </r>
  <r>
    <x v="107"/>
    <d v="1899-12-30T10:09:00"/>
    <n v="20.57"/>
    <n v="21.99"/>
    <n v="23.24"/>
    <n v="20.5"/>
    <n v="23.35"/>
    <n v="21.21"/>
    <n v="24.55"/>
    <n v="20.53"/>
    <n v="22.69"/>
    <x v="135"/>
    <n v="293"/>
    <n v="295"/>
    <n v="296"/>
    <n v="293"/>
    <n v="296"/>
    <n v="294"/>
    <n v="297"/>
    <n v="293"/>
    <n v="295"/>
    <n v="294"/>
  </r>
  <r>
    <x v="108"/>
    <d v="1899-12-30T00:11:00"/>
    <n v="21.59"/>
    <n v="23.58"/>
    <n v="20.88"/>
    <n v="23.01"/>
    <n v="23"/>
    <n v="24.37"/>
    <n v="23.73"/>
    <n v="20.41"/>
    <n v="20.39"/>
    <x v="136"/>
    <n v="294"/>
    <n v="296"/>
    <n v="294"/>
    <n v="296"/>
    <n v="296"/>
    <n v="297"/>
    <n v="296"/>
    <n v="293"/>
    <n v="293"/>
    <n v="293"/>
  </r>
  <r>
    <x v="108"/>
    <d v="1899-12-30T05:10:00"/>
    <n v="20.93"/>
    <n v="20.239999999999998"/>
    <n v="22.85"/>
    <n v="21.54"/>
    <n v="23.07"/>
    <n v="20.65"/>
    <n v="24.44"/>
    <n v="20.95"/>
    <n v="21.69"/>
    <x v="137"/>
    <n v="294"/>
    <n v="293"/>
    <n v="296"/>
    <n v="294"/>
    <n v="296"/>
    <n v="293"/>
    <n v="297"/>
    <n v="294"/>
    <n v="294"/>
    <n v="295"/>
  </r>
  <r>
    <x v="109"/>
    <d v="1899-12-30T08:04:00"/>
    <n v="16.41"/>
    <n v="15.29"/>
    <n v="10.48"/>
    <n v="14.09"/>
    <n v="19.38"/>
    <n v="10.14"/>
    <n v="10.74"/>
    <n v="15.18"/>
    <n v="12.67"/>
    <x v="138"/>
    <n v="289"/>
    <n v="288"/>
    <n v="283"/>
    <n v="287"/>
    <n v="292"/>
    <n v="283"/>
    <n v="283"/>
    <n v="288"/>
    <n v="285"/>
    <n v="287"/>
  </r>
  <r>
    <x v="109"/>
    <d v="1899-12-30T08:10:00"/>
    <n v="16.52"/>
    <n v="12.24"/>
    <n v="15.91"/>
    <n v="15.35"/>
    <n v="17"/>
    <n v="16.29"/>
    <n v="10.94"/>
    <n v="17.579999999999998"/>
    <n v="14.73"/>
    <x v="139"/>
    <n v="289"/>
    <n v="285"/>
    <n v="289"/>
    <n v="288"/>
    <n v="290"/>
    <n v="289"/>
    <n v="284"/>
    <n v="290"/>
    <n v="287"/>
    <n v="288"/>
  </r>
  <r>
    <x v="110"/>
    <d v="1899-12-30T11:09:00"/>
    <n v="13.93"/>
    <n v="15.26"/>
    <n v="13.17"/>
    <n v="15.12"/>
    <n v="16.059999999999999"/>
    <n v="14.37"/>
    <n v="20"/>
    <n v="14.27"/>
    <n v="12.07"/>
    <x v="140"/>
    <n v="287"/>
    <n v="288"/>
    <n v="286"/>
    <n v="288"/>
    <n v="289"/>
    <n v="287"/>
    <n v="293"/>
    <n v="287"/>
    <n v="285"/>
    <n v="284"/>
  </r>
  <r>
    <x v="111"/>
    <d v="1899-12-30T08:02:00"/>
    <n v="10.24"/>
    <n v="18.010000000000002"/>
    <n v="15.2"/>
    <n v="14.43"/>
    <n v="10.85"/>
    <n v="16.73"/>
    <n v="19.93"/>
    <n v="17.36"/>
    <n v="16.77"/>
    <x v="141"/>
    <n v="283"/>
    <n v="291"/>
    <n v="288"/>
    <n v="287"/>
    <n v="284"/>
    <n v="289"/>
    <n v="293"/>
    <n v="290"/>
    <n v="289"/>
    <n v="290"/>
  </r>
  <r>
    <x v="111"/>
    <d v="1899-12-30T10:08:00"/>
    <n v="17.559999999999999"/>
    <n v="14.82"/>
    <n v="12.26"/>
    <n v="17.920000000000002"/>
    <n v="14.86"/>
    <n v="11.11"/>
    <n v="16.11"/>
    <n v="18.66"/>
    <n v="14.11"/>
    <x v="142"/>
    <n v="290"/>
    <n v="287"/>
    <n v="285"/>
    <n v="291"/>
    <n v="288"/>
    <n v="284"/>
    <n v="289"/>
    <n v="291"/>
    <n v="287"/>
    <n v="292"/>
  </r>
  <r>
    <x v="112"/>
    <d v="1899-12-30T10:09:00"/>
    <n v="13.59"/>
    <n v="11.82"/>
    <n v="11.56"/>
    <n v="19.809999999999999"/>
    <n v="16.45"/>
    <n v="13.39"/>
    <n v="17.64"/>
    <n v="13.05"/>
    <n v="13.95"/>
    <x v="143"/>
    <n v="286"/>
    <n v="284"/>
    <n v="284"/>
    <n v="292"/>
    <n v="289"/>
    <n v="286"/>
    <n v="290"/>
    <n v="286"/>
    <n v="287"/>
    <n v="289"/>
  </r>
  <r>
    <x v="113"/>
    <d v="1899-12-30T04:01:00"/>
    <n v="12.35"/>
    <n v="18.39"/>
    <n v="19.010000000000002"/>
    <n v="18.13"/>
    <n v="18.46"/>
    <n v="19.600000000000001"/>
    <n v="12.16"/>
    <n v="19.899999999999999"/>
    <n v="10.16"/>
    <x v="144"/>
    <n v="285"/>
    <n v="291"/>
    <n v="292"/>
    <n v="291"/>
    <n v="291"/>
    <n v="292"/>
    <n v="285"/>
    <n v="293"/>
    <n v="283"/>
    <n v="293"/>
  </r>
  <r>
    <x v="114"/>
    <d v="1899-12-30T06:07:00"/>
    <n v="14.18"/>
    <n v="18.43"/>
    <n v="14.71"/>
    <n v="13.45"/>
    <n v="11.14"/>
    <n v="17.7"/>
    <n v="16.39"/>
    <n v="13.4"/>
    <n v="15.05"/>
    <x v="145"/>
    <n v="287"/>
    <n v="291"/>
    <n v="287"/>
    <n v="286"/>
    <n v="284"/>
    <n v="290"/>
    <n v="289"/>
    <n v="286"/>
    <n v="288"/>
    <n v="283"/>
  </r>
  <r>
    <x v="115"/>
    <d v="1899-12-30T07:09:00"/>
    <n v="14.63"/>
    <n v="10.26"/>
    <n v="19.79"/>
    <n v="10.91"/>
    <n v="12.37"/>
    <n v="11.52"/>
    <n v="16.690000000000001"/>
    <n v="15.2"/>
    <n v="16.13"/>
    <x v="146"/>
    <n v="287"/>
    <n v="283"/>
    <n v="292"/>
    <n v="284"/>
    <n v="285"/>
    <n v="284"/>
    <n v="289"/>
    <n v="288"/>
    <n v="289"/>
    <n v="290"/>
  </r>
  <r>
    <x v="116"/>
    <d v="1899-12-30T03:06:00"/>
    <n v="19.21"/>
    <n v="19.71"/>
    <n v="17.29"/>
    <n v="12.07"/>
    <n v="18.739999999999998"/>
    <n v="18.8"/>
    <n v="17.55"/>
    <n v="13.23"/>
    <n v="16.34"/>
    <x v="147"/>
    <n v="292"/>
    <n v="292"/>
    <n v="290"/>
    <n v="285"/>
    <n v="291"/>
    <n v="291"/>
    <n v="290"/>
    <n v="286"/>
    <n v="289"/>
    <n v="290"/>
  </r>
  <r>
    <x v="117"/>
    <d v="1899-12-30T08:06:00"/>
    <n v="15.89"/>
    <n v="17.95"/>
    <n v="12.8"/>
    <n v="15"/>
    <n v="12.22"/>
    <n v="18.25"/>
    <n v="10.6"/>
    <n v="19.399999999999999"/>
    <n v="12.84"/>
    <x v="148"/>
    <n v="289"/>
    <n v="291"/>
    <n v="285"/>
    <n v="288"/>
    <n v="285"/>
    <n v="291"/>
    <n v="283"/>
    <n v="292"/>
    <n v="285"/>
    <n v="289"/>
  </r>
  <r>
    <x v="117"/>
    <d v="1899-12-30T10:06:00"/>
    <n v="18.32"/>
    <n v="19.73"/>
    <n v="15.21"/>
    <n v="17.899999999999999"/>
    <n v="18.29"/>
    <n v="14.78"/>
    <n v="16.59"/>
    <n v="18.350000000000001"/>
    <n v="12.69"/>
    <x v="149"/>
    <n v="291"/>
    <n v="292"/>
    <n v="288"/>
    <n v="291"/>
    <n v="291"/>
    <n v="287"/>
    <n v="289"/>
    <n v="291"/>
    <n v="285"/>
    <n v="291"/>
  </r>
  <r>
    <x v="118"/>
    <d v="1899-12-30T10:10:00"/>
    <n v="13.6"/>
    <n v="12.67"/>
    <n v="15.96"/>
    <n v="19.79"/>
    <n v="15"/>
    <n v="17.829999999999998"/>
    <n v="11.56"/>
    <n v="19.489999999999998"/>
    <n v="13.76"/>
    <x v="150"/>
    <n v="286"/>
    <n v="285"/>
    <n v="289"/>
    <n v="292"/>
    <n v="288"/>
    <n v="290"/>
    <n v="284"/>
    <n v="292"/>
    <n v="286"/>
    <n v="288"/>
  </r>
  <r>
    <x v="119"/>
    <d v="1899-12-30T01:06:00"/>
    <n v="10.199999999999999"/>
    <n v="14.87"/>
    <n v="17.510000000000002"/>
    <n v="17.190000000000001"/>
    <n v="12.5"/>
    <n v="15.71"/>
    <n v="12.15"/>
    <n v="13.01"/>
    <n v="17.21"/>
    <x v="150"/>
    <n v="283"/>
    <n v="288"/>
    <n v="290"/>
    <n v="290"/>
    <n v="285"/>
    <n v="288"/>
    <n v="285"/>
    <n v="286"/>
    <n v="290"/>
    <n v="288"/>
  </r>
  <r>
    <x v="120"/>
    <d v="1899-12-30T09:03:00"/>
    <n v="18.23"/>
    <n v="10.62"/>
    <n v="14.89"/>
    <n v="13.97"/>
    <n v="14.88"/>
    <n v="18.62"/>
    <n v="12.9"/>
    <n v="17.5"/>
    <n v="12.26"/>
    <x v="151"/>
    <n v="291"/>
    <n v="283"/>
    <n v="288"/>
    <n v="287"/>
    <n v="288"/>
    <n v="291"/>
    <n v="286"/>
    <n v="290"/>
    <n v="285"/>
    <n v="288"/>
  </r>
  <r>
    <x v="121"/>
    <d v="1899-12-30T08:08:00"/>
    <n v="10.99"/>
    <n v="19.11"/>
    <n v="18.8"/>
    <n v="12.14"/>
    <n v="11.19"/>
    <n v="11.97"/>
    <n v="19.8"/>
    <n v="19.72"/>
    <n v="15.04"/>
    <x v="152"/>
    <n v="284"/>
    <n v="292"/>
    <n v="291"/>
    <n v="285"/>
    <n v="284"/>
    <n v="285"/>
    <n v="292"/>
    <n v="292"/>
    <n v="288"/>
    <n v="285"/>
  </r>
  <r>
    <x v="122"/>
    <d v="1899-12-30T02:02:00"/>
    <n v="16.5"/>
    <n v="18.18"/>
    <n v="15.63"/>
    <n v="11.46"/>
    <n v="17.399999999999999"/>
    <n v="16.75"/>
    <n v="11.85"/>
    <n v="13.64"/>
    <n v="10.43"/>
    <x v="153"/>
    <n v="289"/>
    <n v="291"/>
    <n v="288"/>
    <n v="284"/>
    <n v="290"/>
    <n v="289"/>
    <n v="285"/>
    <n v="286"/>
    <n v="283"/>
    <n v="292"/>
  </r>
  <r>
    <x v="122"/>
    <d v="1899-12-30T10:05:00"/>
    <n v="14.76"/>
    <n v="10.74"/>
    <n v="16.3"/>
    <n v="10.39"/>
    <n v="11.24"/>
    <n v="18.98"/>
    <n v="15.79"/>
    <n v="12.57"/>
    <n v="19.2"/>
    <x v="154"/>
    <n v="287"/>
    <n v="283"/>
    <n v="289"/>
    <n v="283"/>
    <n v="284"/>
    <n v="292"/>
    <n v="288"/>
    <n v="285"/>
    <n v="292"/>
    <n v="283"/>
  </r>
  <r>
    <x v="123"/>
    <d v="1899-12-30T04:05:00"/>
    <n v="19.149999999999999"/>
    <n v="15.35"/>
    <n v="10.71"/>
    <n v="14.76"/>
    <n v="17.57"/>
    <n v="16.05"/>
    <n v="19.690000000000001"/>
    <n v="15.96"/>
    <n v="11.27"/>
    <x v="155"/>
    <n v="292"/>
    <n v="288"/>
    <n v="283"/>
    <n v="287"/>
    <n v="290"/>
    <n v="289"/>
    <n v="292"/>
    <n v="289"/>
    <n v="284"/>
    <n v="284"/>
  </r>
  <r>
    <x v="124"/>
    <d v="1899-12-30T07:01:00"/>
    <n v="14.52"/>
    <n v="15.36"/>
    <n v="10.01"/>
    <n v="19.440000000000001"/>
    <n v="11.62"/>
    <n v="17.75"/>
    <n v="14.63"/>
    <n v="11.83"/>
    <n v="15.26"/>
    <x v="156"/>
    <n v="287"/>
    <n v="288"/>
    <n v="283"/>
    <n v="292"/>
    <n v="284"/>
    <n v="290"/>
    <n v="287"/>
    <n v="284"/>
    <n v="288"/>
    <n v="284"/>
  </r>
  <r>
    <x v="125"/>
    <d v="1899-12-30T01:11:00"/>
    <n v="14.04"/>
    <n v="12.39"/>
    <n v="16.54"/>
    <n v="16.02"/>
    <n v="10.46"/>
    <n v="10.8"/>
    <n v="13.25"/>
    <n v="19.96"/>
    <n v="19.989999999999998"/>
    <x v="78"/>
    <n v="287"/>
    <n v="285"/>
    <n v="289"/>
    <n v="289"/>
    <n v="283"/>
    <n v="283"/>
    <n v="286"/>
    <n v="293"/>
    <n v="293"/>
    <n v="289"/>
  </r>
  <r>
    <x v="125"/>
    <d v="1899-12-30T02:02:00"/>
    <n v="15.75"/>
    <n v="18.39"/>
    <n v="13.61"/>
    <n v="10.15"/>
    <n v="19.989999999999998"/>
    <n v="14.87"/>
    <n v="14.72"/>
    <n v="14.66"/>
    <n v="19.100000000000001"/>
    <x v="157"/>
    <n v="288"/>
    <n v="291"/>
    <n v="286"/>
    <n v="283"/>
    <n v="293"/>
    <n v="288"/>
    <n v="287"/>
    <n v="287"/>
    <n v="292"/>
    <n v="290"/>
  </r>
  <r>
    <x v="125"/>
    <d v="1899-12-30T06:09:00"/>
    <n v="14.16"/>
    <n v="19.989999999999998"/>
    <n v="15.52"/>
    <n v="11.59"/>
    <n v="13.63"/>
    <n v="12.92"/>
    <n v="13.18"/>
    <n v="18.84"/>
    <n v="10.7"/>
    <x v="158"/>
    <n v="287"/>
    <n v="293"/>
    <n v="288"/>
    <n v="284"/>
    <n v="286"/>
    <n v="286"/>
    <n v="286"/>
    <n v="291"/>
    <n v="283"/>
    <n v="287"/>
  </r>
  <r>
    <x v="126"/>
    <d v="1899-12-30T04:01:00"/>
    <n v="17.32"/>
    <n v="10.029999999999999"/>
    <n v="15.19"/>
    <n v="17.38"/>
    <n v="12.08"/>
    <n v="19.09"/>
    <n v="12.83"/>
    <n v="18.420000000000002"/>
    <n v="14.05"/>
    <x v="159"/>
    <n v="290"/>
    <n v="283"/>
    <n v="288"/>
    <n v="290"/>
    <n v="285"/>
    <n v="292"/>
    <n v="285"/>
    <n v="291"/>
    <n v="287"/>
    <n v="286"/>
  </r>
  <r>
    <x v="127"/>
    <d v="1899-12-30T00:05:00"/>
    <n v="17.7"/>
    <n v="12.05"/>
    <n v="19.64"/>
    <n v="15.73"/>
    <n v="19.87"/>
    <n v="16.72"/>
    <n v="11.73"/>
    <n v="16.41"/>
    <n v="18.29"/>
    <x v="160"/>
    <n v="290"/>
    <n v="285"/>
    <n v="292"/>
    <n v="288"/>
    <n v="293"/>
    <n v="289"/>
    <n v="284"/>
    <n v="289"/>
    <n v="291"/>
    <n v="291"/>
  </r>
  <r>
    <x v="128"/>
    <d v="1899-12-30T05:06:00"/>
    <n v="11.01"/>
    <n v="14.84"/>
    <n v="11.29"/>
    <n v="17.72"/>
    <n v="12.61"/>
    <n v="16.55"/>
    <n v="11.63"/>
    <n v="12.88"/>
    <n v="14.01"/>
    <x v="161"/>
    <n v="284"/>
    <n v="287"/>
    <n v="284"/>
    <n v="290"/>
    <n v="285"/>
    <n v="289"/>
    <n v="284"/>
    <n v="286"/>
    <n v="287"/>
    <n v="285"/>
  </r>
  <r>
    <x v="129"/>
    <d v="1899-12-30T05:08:00"/>
    <n v="11.11"/>
    <n v="16.350000000000001"/>
    <n v="13.97"/>
    <n v="11.7"/>
    <n v="18.649999999999999"/>
    <n v="14.28"/>
    <n v="17.690000000000001"/>
    <n v="13.25"/>
    <n v="10.69"/>
    <x v="146"/>
    <n v="284"/>
    <n v="289"/>
    <n v="287"/>
    <n v="284"/>
    <n v="291"/>
    <n v="287"/>
    <n v="290"/>
    <n v="286"/>
    <n v="283"/>
    <n v="290"/>
  </r>
  <r>
    <x v="130"/>
    <d v="1899-12-30T04:05:00"/>
    <n v="13.09"/>
    <n v="15.83"/>
    <n v="18.55"/>
    <n v="17.37"/>
    <n v="18.489999999999998"/>
    <n v="14.59"/>
    <n v="19.329999999999998"/>
    <n v="13.54"/>
    <n v="11.35"/>
    <x v="162"/>
    <n v="286"/>
    <n v="288"/>
    <n v="291"/>
    <n v="290"/>
    <n v="291"/>
    <n v="287"/>
    <n v="292"/>
    <n v="286"/>
    <n v="284"/>
    <n v="291"/>
  </r>
  <r>
    <x v="130"/>
    <d v="1899-12-30T07:09:00"/>
    <n v="13.13"/>
    <n v="12.77"/>
    <n v="19"/>
    <n v="10.71"/>
    <n v="17.16"/>
    <n v="16.100000000000001"/>
    <n v="11.78"/>
    <n v="18.670000000000002"/>
    <n v="14.56"/>
    <x v="163"/>
    <n v="286"/>
    <n v="285"/>
    <n v="292"/>
    <n v="283"/>
    <n v="290"/>
    <n v="289"/>
    <n v="284"/>
    <n v="291"/>
    <n v="287"/>
    <n v="292"/>
  </r>
  <r>
    <x v="131"/>
    <d v="1899-12-30T05:07:00"/>
    <n v="12.13"/>
    <n v="13.07"/>
    <n v="15.72"/>
    <n v="12.27"/>
    <n v="13.41"/>
    <n v="13.75"/>
    <n v="12.79"/>
    <n v="17.98"/>
    <n v="18.2"/>
    <x v="158"/>
    <n v="285"/>
    <n v="286"/>
    <n v="288"/>
    <n v="285"/>
    <n v="286"/>
    <n v="286"/>
    <n v="285"/>
    <n v="291"/>
    <n v="291"/>
    <n v="287"/>
  </r>
  <r>
    <x v="132"/>
    <d v="1899-12-30T02:03:00"/>
    <n v="10.53"/>
    <n v="15.53"/>
    <n v="17.63"/>
    <n v="19.84"/>
    <n v="10.76"/>
    <n v="14.15"/>
    <n v="13.54"/>
    <n v="11.75"/>
    <n v="12.65"/>
    <x v="164"/>
    <n v="283"/>
    <n v="288"/>
    <n v="290"/>
    <n v="292"/>
    <n v="283"/>
    <n v="287"/>
    <n v="286"/>
    <n v="284"/>
    <n v="285"/>
    <n v="286"/>
  </r>
  <r>
    <x v="132"/>
    <d v="1899-12-30T06:01:00"/>
    <n v="11.99"/>
    <n v="13.44"/>
    <n v="19.18"/>
    <n v="11.19"/>
    <n v="19.05"/>
    <n v="15.07"/>
    <n v="17.510000000000002"/>
    <n v="18.72"/>
    <n v="11.62"/>
    <x v="165"/>
    <n v="285"/>
    <n v="286"/>
    <n v="292"/>
    <n v="284"/>
    <n v="292"/>
    <n v="288"/>
    <n v="290"/>
    <n v="291"/>
    <n v="284"/>
    <n v="284"/>
  </r>
  <r>
    <x v="133"/>
    <d v="1899-12-30T01:09:00"/>
    <n v="11.42"/>
    <n v="18.52"/>
    <n v="13.52"/>
    <n v="18.75"/>
    <n v="11.07"/>
    <n v="13.24"/>
    <n v="16.14"/>
    <n v="10.94"/>
    <n v="13.13"/>
    <x v="166"/>
    <n v="284"/>
    <n v="291"/>
    <n v="286"/>
    <n v="291"/>
    <n v="284"/>
    <n v="286"/>
    <n v="289"/>
    <n v="284"/>
    <n v="286"/>
    <n v="289"/>
  </r>
  <r>
    <x v="133"/>
    <d v="1899-12-30T09:00:00"/>
    <n v="13.11"/>
    <n v="11.09"/>
    <n v="13.22"/>
    <n v="17.07"/>
    <n v="16.09"/>
    <n v="18.420000000000002"/>
    <n v="12.03"/>
    <n v="19.899999999999999"/>
    <n v="13.54"/>
    <x v="167"/>
    <n v="286"/>
    <n v="284"/>
    <n v="286"/>
    <n v="290"/>
    <n v="289"/>
    <n v="291"/>
    <n v="285"/>
    <n v="293"/>
    <n v="286"/>
    <n v="291"/>
  </r>
  <r>
    <x v="134"/>
    <d v="1899-12-30T08:03:00"/>
    <n v="12.14"/>
    <n v="12.99"/>
    <n v="16.260000000000002"/>
    <n v="17.68"/>
    <n v="13.47"/>
    <n v="18.79"/>
    <n v="13.56"/>
    <n v="12.8"/>
    <n v="15.11"/>
    <x v="168"/>
    <n v="285"/>
    <n v="286"/>
    <n v="289"/>
    <n v="290"/>
    <n v="286"/>
    <n v="291"/>
    <n v="286"/>
    <n v="285"/>
    <n v="288"/>
    <n v="292"/>
  </r>
  <r>
    <x v="134"/>
    <d v="1899-12-30T08:12:00"/>
    <n v="16.190000000000001"/>
    <n v="12.36"/>
    <n v="10"/>
    <n v="12.27"/>
    <n v="18.2"/>
    <n v="13.68"/>
    <n v="19.16"/>
    <n v="19.39"/>
    <n v="11.01"/>
    <x v="169"/>
    <n v="289"/>
    <n v="285"/>
    <n v="283"/>
    <n v="285"/>
    <n v="291"/>
    <n v="286"/>
    <n v="292"/>
    <n v="292"/>
    <n v="284"/>
    <n v="286"/>
  </r>
  <r>
    <x v="135"/>
    <d v="1899-12-30T07:09:00"/>
    <n v="17.34"/>
    <n v="12.39"/>
    <n v="10.89"/>
    <n v="11.43"/>
    <n v="16.13"/>
    <n v="11.48"/>
    <n v="10.43"/>
    <n v="16.149999999999999"/>
    <n v="15.62"/>
    <x v="170"/>
    <n v="290"/>
    <n v="285"/>
    <n v="284"/>
    <n v="284"/>
    <n v="289"/>
    <n v="284"/>
    <n v="283"/>
    <n v="289"/>
    <n v="288"/>
    <n v="290"/>
  </r>
  <r>
    <x v="136"/>
    <d v="1899-12-30T08:07:00"/>
    <n v="19.46"/>
    <n v="14.85"/>
    <n v="15.99"/>
    <n v="18.440000000000001"/>
    <n v="10.42"/>
    <n v="18.78"/>
    <n v="11.05"/>
    <n v="18.7"/>
    <n v="10.35"/>
    <x v="171"/>
    <n v="292"/>
    <n v="288"/>
    <n v="289"/>
    <n v="291"/>
    <n v="283"/>
    <n v="291"/>
    <n v="284"/>
    <n v="291"/>
    <n v="283"/>
    <n v="287"/>
  </r>
  <r>
    <x v="137"/>
    <d v="1899-12-30T02:02:00"/>
    <n v="14.42"/>
    <n v="19.23"/>
    <n v="19.98"/>
    <n v="11.87"/>
    <n v="11.95"/>
    <n v="10.7"/>
    <n v="13.96"/>
    <n v="11.65"/>
    <n v="10.73"/>
    <x v="172"/>
    <n v="287"/>
    <n v="292"/>
    <n v="293"/>
    <n v="285"/>
    <n v="285"/>
    <n v="283"/>
    <n v="287"/>
    <n v="284"/>
    <n v="283"/>
    <n v="292"/>
  </r>
  <r>
    <x v="138"/>
    <d v="1899-12-30T05:11:00"/>
    <n v="12.2"/>
    <n v="14.35"/>
    <n v="11.37"/>
    <n v="12.07"/>
    <n v="14.32"/>
    <n v="13.34"/>
    <n v="18.739999999999998"/>
    <n v="15.82"/>
    <n v="13.79"/>
    <x v="173"/>
    <n v="285"/>
    <n v="287"/>
    <n v="284"/>
    <n v="285"/>
    <n v="287"/>
    <n v="286"/>
    <n v="291"/>
    <n v="288"/>
    <n v="286"/>
    <n v="292"/>
  </r>
  <r>
    <x v="139"/>
    <d v="1899-12-30T01:08:00"/>
    <n v="10.3"/>
    <n v="14.81"/>
    <n v="12.96"/>
    <n v="12.99"/>
    <n v="19"/>
    <n v="17.73"/>
    <n v="12.97"/>
    <n v="17.96"/>
    <n v="19.07"/>
    <x v="174"/>
    <n v="283"/>
    <n v="287"/>
    <n v="286"/>
    <n v="286"/>
    <n v="292"/>
    <n v="290"/>
    <n v="286"/>
    <n v="291"/>
    <n v="292"/>
    <n v="290"/>
  </r>
  <r>
    <x v="140"/>
    <d v="1899-12-30T03:10:00"/>
    <n v="10.029999999999999"/>
    <n v="14.28"/>
    <n v="11.97"/>
    <n v="17.7"/>
    <n v="18.2"/>
    <n v="19.2"/>
    <n v="17.43"/>
    <n v="14.46"/>
    <n v="16.48"/>
    <x v="175"/>
    <n v="283"/>
    <n v="287"/>
    <n v="285"/>
    <n v="290"/>
    <n v="291"/>
    <n v="292"/>
    <n v="290"/>
    <n v="287"/>
    <n v="289"/>
    <n v="288"/>
  </r>
  <r>
    <x v="140"/>
    <d v="1899-12-30T08:12:00"/>
    <n v="14"/>
    <n v="12.83"/>
    <n v="18.72"/>
    <n v="11.22"/>
    <n v="13.79"/>
    <n v="18.559999999999999"/>
    <n v="11.19"/>
    <n v="12.81"/>
    <n v="14.5"/>
    <x v="176"/>
    <n v="287"/>
    <n v="285"/>
    <n v="291"/>
    <n v="284"/>
    <n v="286"/>
    <n v="291"/>
    <n v="284"/>
    <n v="285"/>
    <n v="287"/>
    <n v="285"/>
  </r>
  <r>
    <x v="141"/>
    <d v="1899-12-30T07:06:00"/>
    <n v="15.42"/>
    <n v="10.37"/>
    <n v="18.739999999999998"/>
    <n v="18.670000000000002"/>
    <n v="15.22"/>
    <n v="12.83"/>
    <n v="13.11"/>
    <n v="11.77"/>
    <n v="18.57"/>
    <x v="177"/>
    <n v="288"/>
    <n v="283"/>
    <n v="291"/>
    <n v="291"/>
    <n v="288"/>
    <n v="285"/>
    <n v="286"/>
    <n v="284"/>
    <n v="291"/>
    <n v="283"/>
  </r>
  <r>
    <x v="142"/>
    <d v="1899-12-30T11:07:00"/>
    <n v="15.98"/>
    <n v="13.48"/>
    <n v="10.69"/>
    <n v="15.11"/>
    <n v="14.51"/>
    <n v="17.100000000000001"/>
    <n v="15.65"/>
    <n v="10.44"/>
    <n v="13.73"/>
    <x v="178"/>
    <n v="289"/>
    <n v="286"/>
    <n v="283"/>
    <n v="288"/>
    <n v="287"/>
    <n v="290"/>
    <n v="288"/>
    <n v="283"/>
    <n v="286"/>
    <n v="292"/>
  </r>
  <r>
    <x v="143"/>
    <d v="1899-12-30T05:08:00"/>
    <n v="10.8"/>
    <n v="16.079999999999998"/>
    <n v="16.47"/>
    <n v="12.88"/>
    <n v="18.579999999999998"/>
    <n v="13.96"/>
    <n v="12.92"/>
    <n v="10.74"/>
    <n v="10.5"/>
    <x v="179"/>
    <n v="283"/>
    <n v="289"/>
    <n v="289"/>
    <n v="286"/>
    <n v="291"/>
    <n v="287"/>
    <n v="286"/>
    <n v="283"/>
    <n v="283"/>
    <n v="283"/>
  </r>
  <r>
    <x v="144"/>
    <d v="1899-12-30T11:02:00"/>
    <n v="10.61"/>
    <n v="15.59"/>
    <n v="10.52"/>
    <n v="18.55"/>
    <n v="11.33"/>
    <n v="11.82"/>
    <n v="18.579999999999998"/>
    <n v="18.72"/>
    <n v="11.95"/>
    <x v="180"/>
    <n v="283"/>
    <n v="288"/>
    <n v="283"/>
    <n v="291"/>
    <n v="284"/>
    <n v="284"/>
    <n v="291"/>
    <n v="291"/>
    <n v="285"/>
    <n v="284"/>
  </r>
  <r>
    <x v="145"/>
    <d v="1899-12-30T01:02:00"/>
    <n v="17.66"/>
    <n v="15.83"/>
    <n v="16.350000000000001"/>
    <n v="13.72"/>
    <n v="19.440000000000001"/>
    <n v="18.989999999999998"/>
    <n v="10.94"/>
    <n v="10.47"/>
    <n v="17.46"/>
    <x v="146"/>
    <n v="290"/>
    <n v="288"/>
    <n v="289"/>
    <n v="286"/>
    <n v="292"/>
    <n v="292"/>
    <n v="284"/>
    <n v="283"/>
    <n v="290"/>
    <n v="290"/>
  </r>
  <r>
    <x v="146"/>
    <d v="1899-12-30T09:02:00"/>
    <n v="15.3"/>
    <n v="13.83"/>
    <n v="11.97"/>
    <n v="15.5"/>
    <n v="11.06"/>
    <n v="14.22"/>
    <n v="18.66"/>
    <n v="18.95"/>
    <n v="11.79"/>
    <x v="181"/>
    <n v="288"/>
    <n v="286"/>
    <n v="285"/>
    <n v="288"/>
    <n v="284"/>
    <n v="287"/>
    <n v="291"/>
    <n v="292"/>
    <n v="284"/>
    <n v="289"/>
  </r>
  <r>
    <x v="147"/>
    <d v="1899-12-30T12:04:00"/>
    <n v="10.77"/>
    <n v="18.07"/>
    <n v="17.87"/>
    <n v="16.760000000000002"/>
    <n v="19.04"/>
    <n v="18.55"/>
    <n v="15"/>
    <n v="16.649999999999999"/>
    <n v="11.24"/>
    <x v="182"/>
    <n v="283"/>
    <n v="291"/>
    <n v="291"/>
    <n v="289"/>
    <n v="292"/>
    <n v="291"/>
    <n v="288"/>
    <n v="289"/>
    <n v="284"/>
    <n v="283"/>
  </r>
  <r>
    <x v="148"/>
    <d v="1899-12-30T03:02:00"/>
    <n v="15.81"/>
    <n v="14.72"/>
    <n v="18.12"/>
    <n v="18.82"/>
    <n v="15.14"/>
    <n v="18.850000000000001"/>
    <n v="17.940000000000001"/>
    <n v="12.26"/>
    <n v="19.34"/>
    <x v="183"/>
    <n v="288"/>
    <n v="287"/>
    <n v="291"/>
    <n v="291"/>
    <n v="288"/>
    <n v="292"/>
    <n v="291"/>
    <n v="285"/>
    <n v="292"/>
    <n v="291"/>
  </r>
  <r>
    <x v="149"/>
    <d v="1899-12-30T03:02:00"/>
    <n v="-1.03"/>
    <n v="8.4"/>
    <n v="7.65"/>
    <n v="-1.5"/>
    <n v="-1.63"/>
    <n v="8.16"/>
    <n v="-4.8899999999999997"/>
    <n v="-2.09"/>
    <n v="-2.0299999999999998"/>
    <x v="184"/>
    <n v="272"/>
    <n v="281"/>
    <n v="280"/>
    <n v="271"/>
    <n v="271"/>
    <n v="281"/>
    <n v="268"/>
    <n v="271"/>
    <n v="271"/>
    <n v="272"/>
  </r>
  <r>
    <x v="150"/>
    <d v="1899-12-30T00:12:00"/>
    <n v="-0.64"/>
    <n v="-3.46"/>
    <n v="-4.01"/>
    <n v="8.49"/>
    <n v="-1.87"/>
    <n v="-5.51"/>
    <n v="6.22"/>
    <n v="-5.76"/>
    <n v="-2.0499999999999998"/>
    <x v="185"/>
    <n v="272"/>
    <n v="269"/>
    <n v="269"/>
    <n v="281"/>
    <n v="271"/>
    <n v="267"/>
    <n v="279"/>
    <n v="267"/>
    <n v="271"/>
    <n v="268"/>
  </r>
  <r>
    <x v="151"/>
    <d v="1899-12-30T07:11:00"/>
    <n v="-4.66"/>
    <n v="7.8"/>
    <n v="-5.83"/>
    <n v="8.77"/>
    <n v="-1.64"/>
    <n v="2.81"/>
    <n v="5.64"/>
    <n v="7.27"/>
    <n v="0"/>
    <x v="186"/>
    <n v="268"/>
    <n v="280"/>
    <n v="267"/>
    <n v="281"/>
    <n v="271"/>
    <n v="275"/>
    <n v="278"/>
    <n v="280"/>
    <n v="273"/>
    <n v="271"/>
  </r>
  <r>
    <x v="152"/>
    <d v="1899-12-30T01:00:00"/>
    <n v="5.58"/>
    <n v="-4.47"/>
    <n v="-4.4000000000000004"/>
    <n v="-0.05"/>
    <n v="6.51"/>
    <n v="4.99"/>
    <n v="-6.3"/>
    <n v="0.7"/>
    <n v="-6.74"/>
    <x v="187"/>
    <n v="278"/>
    <n v="268"/>
    <n v="268"/>
    <n v="273"/>
    <n v="279"/>
    <n v="278"/>
    <n v="266"/>
    <n v="273"/>
    <n v="266"/>
    <n v="277"/>
  </r>
  <r>
    <x v="153"/>
    <d v="1899-12-30T09:02:00"/>
    <n v="3.23"/>
    <n v="3.29"/>
    <n v="-2.15"/>
    <n v="-5.53"/>
    <n v="-0.68"/>
    <n v="-6.8"/>
    <n v="6.96"/>
    <n v="-3.33"/>
    <n v="-7.14"/>
    <x v="188"/>
    <n v="276"/>
    <n v="276"/>
    <n v="271"/>
    <n v="267"/>
    <n v="272"/>
    <n v="266"/>
    <n v="280"/>
    <n v="269"/>
    <n v="266"/>
    <n v="267"/>
  </r>
  <r>
    <x v="154"/>
    <d v="1899-12-30T04:04:00"/>
    <n v="-1.46"/>
    <n v="-7.76"/>
    <n v="3.7"/>
    <n v="4.9800000000000004"/>
    <n v="-6.83"/>
    <n v="7.9"/>
    <n v="8.35"/>
    <n v="0.16"/>
    <n v="3.83"/>
    <x v="189"/>
    <n v="271"/>
    <n v="265"/>
    <n v="276"/>
    <n v="278"/>
    <n v="266"/>
    <n v="281"/>
    <n v="281"/>
    <n v="273"/>
    <n v="276"/>
    <n v="273"/>
  </r>
  <r>
    <x v="155"/>
    <d v="1899-12-30T07:06:00"/>
    <n v="-7.3"/>
    <n v="-4.8600000000000003"/>
    <n v="6.95"/>
    <n v="-0.6"/>
    <n v="-3.3"/>
    <n v="-2.1"/>
    <n v="3.44"/>
    <n v="-6.38"/>
    <n v="8.1"/>
    <x v="190"/>
    <n v="265"/>
    <n v="268"/>
    <n v="280"/>
    <n v="272"/>
    <n v="269"/>
    <n v="271"/>
    <n v="276"/>
    <n v="266"/>
    <n v="281"/>
    <n v="281"/>
  </r>
  <r>
    <x v="156"/>
    <d v="1899-12-30T01:04:00"/>
    <n v="-2.37"/>
    <n v="4.95"/>
    <n v="2.2200000000000002"/>
    <n v="-5.27"/>
    <n v="1.52"/>
    <n v="-3.35"/>
    <n v="3.59"/>
    <n v="-7.17"/>
    <n v="2.2599999999999998"/>
    <x v="191"/>
    <n v="270"/>
    <n v="278"/>
    <n v="275"/>
    <n v="267"/>
    <n v="274"/>
    <n v="269"/>
    <n v="276"/>
    <n v="265"/>
    <n v="275"/>
    <n v="272"/>
  </r>
  <r>
    <x v="157"/>
    <d v="1899-12-30T01:03:00"/>
    <n v="-6.44"/>
    <n v="6.45"/>
    <n v="-6.08"/>
    <n v="5.6"/>
    <n v="-3.18"/>
    <n v="-4.45"/>
    <n v="-0.27"/>
    <n v="3.14"/>
    <n v="-6.82"/>
    <x v="192"/>
    <n v="266"/>
    <n v="279"/>
    <n v="267"/>
    <n v="278"/>
    <n v="269"/>
    <n v="268"/>
    <n v="272"/>
    <n v="276"/>
    <n v="266"/>
    <n v="2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9131D-4522-451D-AC29-455318B43201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>
  <location ref="A3:B16" firstHeaderRow="1" firstDataRow="1" firstDataCol="1"/>
  <pivotFields count="24">
    <pivotField numFmtId="14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4">
        <item x="30"/>
        <item x="9"/>
        <item x="10"/>
        <item x="22"/>
        <item x="33"/>
        <item x="188"/>
        <item x="14"/>
        <item x="36"/>
        <item x="185"/>
        <item x="2"/>
        <item x="4"/>
        <item x="17"/>
        <item x="21"/>
        <item x="3"/>
        <item x="7"/>
        <item x="23"/>
        <item x="28"/>
        <item x="19"/>
        <item x="186"/>
        <item x="11"/>
        <item x="25"/>
        <item x="191"/>
        <item x="184"/>
        <item x="1"/>
        <item x="189"/>
        <item x="13"/>
        <item x="40"/>
        <item x="35"/>
        <item x="32"/>
        <item x="20"/>
        <item x="16"/>
        <item x="15"/>
        <item x="0"/>
        <item x="5"/>
        <item x="187"/>
        <item x="192"/>
        <item x="27"/>
        <item x="39"/>
        <item x="37"/>
        <item x="8"/>
        <item x="34"/>
        <item x="26"/>
        <item x="6"/>
        <item x="38"/>
        <item x="29"/>
        <item x="31"/>
        <item x="12"/>
        <item x="190"/>
        <item x="18"/>
        <item x="24"/>
        <item x="45"/>
        <item x="154"/>
        <item x="182"/>
        <item x="81"/>
        <item x="177"/>
        <item x="145"/>
        <item x="57"/>
        <item x="64"/>
        <item x="179"/>
        <item x="61"/>
        <item x="165"/>
        <item x="140"/>
        <item x="52"/>
        <item x="71"/>
        <item x="94"/>
        <item x="79"/>
        <item x="62"/>
        <item x="155"/>
        <item x="156"/>
        <item x="180"/>
        <item x="58"/>
        <item x="89"/>
        <item x="44"/>
        <item x="75"/>
        <item x="49"/>
        <item x="152"/>
        <item x="88"/>
        <item x="55"/>
        <item x="83"/>
        <item x="161"/>
        <item x="176"/>
        <item x="51"/>
        <item x="43"/>
        <item x="74"/>
        <item x="47"/>
        <item x="48"/>
        <item x="169"/>
        <item x="77"/>
        <item x="159"/>
        <item x="91"/>
        <item x="65"/>
        <item x="164"/>
        <item x="46"/>
        <item x="60"/>
        <item x="53"/>
        <item x="41"/>
        <item x="158"/>
        <item x="63"/>
        <item x="93"/>
        <item x="69"/>
        <item x="50"/>
        <item x="42"/>
        <item x="85"/>
        <item x="138"/>
        <item x="92"/>
        <item x="171"/>
        <item x="82"/>
        <item x="70"/>
        <item x="151"/>
        <item x="67"/>
        <item x="54"/>
        <item x="66"/>
        <item x="150"/>
        <item x="59"/>
        <item x="56"/>
        <item x="175"/>
        <item x="72"/>
        <item x="68"/>
        <item x="84"/>
        <item x="139"/>
        <item x="90"/>
        <item x="78"/>
        <item x="143"/>
        <item x="148"/>
        <item x="80"/>
        <item x="166"/>
        <item x="181"/>
        <item x="147"/>
        <item x="170"/>
        <item x="174"/>
        <item x="87"/>
        <item x="141"/>
        <item x="146"/>
        <item x="157"/>
        <item x="160"/>
        <item x="183"/>
        <item x="167"/>
        <item x="162"/>
        <item x="149"/>
        <item x="95"/>
        <item x="76"/>
        <item x="153"/>
        <item x="163"/>
        <item x="172"/>
        <item x="73"/>
        <item x="173"/>
        <item x="142"/>
        <item x="178"/>
        <item x="86"/>
        <item x="168"/>
        <item x="144"/>
        <item x="100"/>
        <item x="123"/>
        <item x="131"/>
        <item x="127"/>
        <item x="102"/>
        <item x="101"/>
        <item x="132"/>
        <item x="115"/>
        <item x="136"/>
        <item x="119"/>
        <item x="130"/>
        <item x="99"/>
        <item x="96"/>
        <item x="107"/>
        <item x="135"/>
        <item x="114"/>
        <item x="112"/>
        <item x="116"/>
        <item x="110"/>
        <item x="113"/>
        <item x="109"/>
        <item x="108"/>
        <item x="137"/>
        <item x="134"/>
        <item x="103"/>
        <item x="104"/>
        <item x="122"/>
        <item x="125"/>
        <item x="126"/>
        <item x="105"/>
        <item x="128"/>
        <item x="118"/>
        <item x="117"/>
        <item x="98"/>
        <item x="133"/>
        <item x="97"/>
        <item x="129"/>
        <item x="121"/>
        <item x="111"/>
        <item x="120"/>
        <item x="124"/>
        <item x="10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czujnik10" fld="11" subtotal="average" baseField="23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AFDDD-9448-475A-9226-702228EF5DFB}" autoFormatId="16" applyNumberFormats="0" applyBorderFormats="0" applyFontFormats="0" applyPatternFormats="0" applyAlignmentFormats="0" applyWidthHeightFormats="0">
  <queryTableRefresh nextId="15" unboundColumnsRight="2">
    <queryTableFields count="14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53B8D75-BC78-4CE7-A531-700651304E0F}" autoFormatId="16" applyNumberFormats="0" applyBorderFormats="0" applyFontFormats="0" applyPatternFormats="0" applyAlignmentFormats="0" applyWidthHeightFormats="0">
  <queryTableRefresh nextId="23" unboundColumnsRight="10">
    <queryTableFields count="2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4E5CF1-68F9-47A6-A120-98FF6E02822D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B02907-6C5D-4E65-A324-993B0E012A69}" autoFormatId="16" applyNumberFormats="0" applyBorderFormats="0" applyFontFormats="0" applyPatternFormats="0" applyAlignmentFormats="0" applyWidthHeightFormats="0">
  <queryTableRefresh nextId="24" unboundColumnsRight="11">
    <queryTableFields count="23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84F7D-4509-43DF-9E3D-1BF0D935BD19}" name="pomiary" displayName="pomiary" ref="A1:N202" tableType="queryTable" totalsRowCount="1">
  <autoFilter ref="A1:N201" xr:uid="{B5084F7D-4509-43DF-9E3D-1BF0D935BD19}"/>
  <tableColumns count="14">
    <tableColumn id="1" xr3:uid="{72009854-662A-440D-9559-AFDE977909F5}" uniqueName="1" name="data" queryTableFieldId="1" dataDxfId="36" totalsRowDxfId="35"/>
    <tableColumn id="2" xr3:uid="{6C4149D7-1CF7-4BCE-92AB-E06D01A6133E}" uniqueName="2" name="godzina" queryTableFieldId="2" dataDxfId="34" totalsRowDxfId="33"/>
    <tableColumn id="3" xr3:uid="{71F419EB-F6B2-4430-B893-1995772B417C}" uniqueName="3" name="czujnik1" queryTableFieldId="3"/>
    <tableColumn id="4" xr3:uid="{3C0AC11B-FE46-4539-BC66-778616B51AEB}" uniqueName="4" name="czujnik2" queryTableFieldId="4"/>
    <tableColumn id="5" xr3:uid="{B221787D-C3E4-49BD-8F8E-CA4C22405BE3}" uniqueName="5" name="czujnik3" queryTableFieldId="5"/>
    <tableColumn id="6" xr3:uid="{0C9D1578-A6F4-4AE6-8ABB-82DB035931E0}" uniqueName="6" name="czujnik4" queryTableFieldId="6"/>
    <tableColumn id="7" xr3:uid="{B33FB6B6-1B80-43B8-82EB-BE3335435B24}" uniqueName="7" name="czujnik5" queryTableFieldId="7"/>
    <tableColumn id="8" xr3:uid="{C832775D-53A5-4710-9D46-3F2F55667BAD}" uniqueName="8" name="czujnik6" queryTableFieldId="8"/>
    <tableColumn id="9" xr3:uid="{88703289-DA76-449C-9108-C75889714E1D}" uniqueName="9" name="czujnik7" queryTableFieldId="9"/>
    <tableColumn id="10" xr3:uid="{FDBBC5AF-C1D7-4345-9303-AEFC159C2743}" uniqueName="10" name="czujnik8" queryTableFieldId="10"/>
    <tableColumn id="11" xr3:uid="{927F6DBA-5C62-4F54-B73D-B525889BDCDF}" uniqueName="11" name="czujnik9" queryTableFieldId="11"/>
    <tableColumn id="12" xr3:uid="{905ECA17-8A6A-443F-BF11-BA4754446632}" uniqueName="12" name="czujnik10" queryTableFieldId="12"/>
    <tableColumn id="13" xr3:uid="{865D6136-1A54-4135-B87F-02BF51F651E7}" uniqueName="13" name="czy 5-12" totalsRowFunction="custom" queryTableFieldId="13" totalsRowDxfId="32">
      <calculatedColumnFormula>IF(AND(B2&gt;=$W$4,B2&lt;=$X$4),1,0)</calculatedColumnFormula>
      <totalsRowFormula>SUM(M2:M201)</totalsRowFormula>
    </tableColumn>
    <tableColumn id="14" xr3:uid="{64BA4DB1-F900-4E8D-8E02-E1849A21C4BC}" uniqueName="14" name="temperatura dla 5" totalsRowFunction="custom" queryTableFieldId="14" totalsRowDxfId="31">
      <totalsRowFormula>ROUND(N201/M202,2)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2548F-4169-4618-9412-D83667A82300}" name="pomiary__2" displayName="pomiary__2" ref="A1:V202" tableType="queryTable" totalsRowCount="1">
  <autoFilter ref="A1:V201" xr:uid="{9022548F-4169-4618-9412-D83667A82300}"/>
  <tableColumns count="22">
    <tableColumn id="1" xr3:uid="{09D8D11D-DBFC-4CB4-83C6-20AAED0EF100}" uniqueName="1" name="data" queryTableFieldId="1" dataDxfId="30" totalsRowDxfId="26"/>
    <tableColumn id="2" xr3:uid="{8C430775-E2B3-47FD-A692-7925402BC1FD}" uniqueName="2" name="godzina" queryTableFieldId="2" dataDxfId="29" totalsRowDxfId="25"/>
    <tableColumn id="3" xr3:uid="{D6CE2E15-C220-4A14-9B35-083E66ECAAC2}" uniqueName="3" name="czujnik1" queryTableFieldId="3"/>
    <tableColumn id="4" xr3:uid="{4FFB8F9F-E1F3-4BE8-A9E6-91B97D2D7F83}" uniqueName="4" name="czujnik2" queryTableFieldId="4"/>
    <tableColumn id="5" xr3:uid="{B49BA2AD-7284-4F38-9E1D-4A5C68B67A6A}" uniqueName="5" name="czujnik3" queryTableFieldId="5"/>
    <tableColumn id="6" xr3:uid="{B95BAD5F-5E48-47DB-B0E2-BAF9071ECD26}" uniqueName="6" name="czujnik4" queryTableFieldId="6"/>
    <tableColumn id="7" xr3:uid="{09C3B202-D2BE-4A39-A0F4-3A31A0D9479E}" uniqueName="7" name="czujnik5" queryTableFieldId="7"/>
    <tableColumn id="8" xr3:uid="{D69293E0-E31B-4A8F-AF54-EBCA8CEF64E6}" uniqueName="8" name="czujnik6" queryTableFieldId="8"/>
    <tableColumn id="9" xr3:uid="{518B25B5-5670-4FFB-8AED-C01AF0626120}" uniqueName="9" name="czujnik7" queryTableFieldId="9"/>
    <tableColumn id="10" xr3:uid="{972E9F9B-EDC5-4B35-B981-F45910AFCAA9}" uniqueName="10" name="czujnik8" queryTableFieldId="10"/>
    <tableColumn id="11" xr3:uid="{A36892A1-7615-48B0-BA01-AB06C17568DA}" uniqueName="11" name="czujnik9" queryTableFieldId="11"/>
    <tableColumn id="12" xr3:uid="{1A37292A-29DB-471B-90E0-F5B25B2DCAA5}" uniqueName="12" name="czujnik10" queryTableFieldId="12"/>
    <tableColumn id="13" xr3:uid="{44BA474F-FC52-458B-8D10-DE87C6032A08}" uniqueName="13" name="1 k" totalsRowFunction="custom" queryTableFieldId="13" dataDxfId="28" totalsRowDxfId="24">
      <calculatedColumnFormula>ROUNDDOWN(C2+273.15,0)</calculatedColumnFormula>
      <totalsRowFormula>_xlfn.MODE.SNGL(M2:M201)</totalsRowFormula>
    </tableColumn>
    <tableColumn id="14" xr3:uid="{A7149B56-601A-46C0-B6B4-1BE4DC869083}" uniqueName="14" name="2 k" totalsRowFunction="custom" queryTableFieldId="14" dataDxfId="27" totalsRowDxfId="23">
      <calculatedColumnFormula>ROUNDDOWN(D2+273.15,0)</calculatedColumnFormula>
      <totalsRowFormula>_xlfn.MODE.SNGL(N2:N201)</totalsRowFormula>
    </tableColumn>
    <tableColumn id="15" xr3:uid="{662854BF-4BAC-479C-9863-588B23365C74}" uniqueName="15" name="3 k" totalsRowFunction="custom" queryTableFieldId="15" totalsRowDxfId="22">
      <calculatedColumnFormula>ROUNDDOWN(E2+273.15,0)</calculatedColumnFormula>
      <totalsRowFormula>_xlfn.MODE.SNGL(O2:O201)</totalsRowFormula>
    </tableColumn>
    <tableColumn id="16" xr3:uid="{C8411915-DC82-4582-8BB1-C6053EFC79BD}" uniqueName="16" name="4 k" totalsRowFunction="custom" queryTableFieldId="16" totalsRowDxfId="21">
      <calculatedColumnFormula>ROUNDDOWN(F2+273.15,0)</calculatedColumnFormula>
      <totalsRowFormula>_xlfn.MODE.SNGL(P2:P201)</totalsRowFormula>
    </tableColumn>
    <tableColumn id="17" xr3:uid="{C83F2EC0-B7FE-487D-82EB-A325FDE03E0E}" uniqueName="17" name="5 k" totalsRowFunction="custom" queryTableFieldId="17" totalsRowDxfId="20">
      <calculatedColumnFormula>ROUNDDOWN(G2+273.15,0)</calculatedColumnFormula>
      <totalsRowFormula>_xlfn.MODE.SNGL(Q2:Q201)</totalsRowFormula>
    </tableColumn>
    <tableColumn id="18" xr3:uid="{EA1B5CD7-876B-409D-A837-73EE5C731BA9}" uniqueName="18" name="6 k" totalsRowFunction="custom" queryTableFieldId="18" totalsRowDxfId="19">
      <calculatedColumnFormula>ROUNDDOWN(H2+273.15,0)</calculatedColumnFormula>
      <totalsRowFormula>_xlfn.MODE.SNGL(R2:R201)</totalsRowFormula>
    </tableColumn>
    <tableColumn id="19" xr3:uid="{D392FB4D-AD59-4E18-9054-6B129A760609}" uniqueName="19" name="7 k" totalsRowFunction="custom" queryTableFieldId="19" totalsRowDxfId="18">
      <calculatedColumnFormula>ROUNDDOWN(I2+273.15,0)</calculatedColumnFormula>
      <totalsRowFormula>_xlfn.MODE.SNGL(S2:S201)</totalsRowFormula>
    </tableColumn>
    <tableColumn id="20" xr3:uid="{EBA45E78-8073-4CE4-BD24-008AE1B56730}" uniqueName="20" name="8 k" totalsRowFunction="custom" queryTableFieldId="20" totalsRowDxfId="17">
      <calculatedColumnFormula>ROUNDDOWN(J2+273.15,0)</calculatedColumnFormula>
      <totalsRowFormula>_xlfn.MODE.SNGL(T2:T201)</totalsRowFormula>
    </tableColumn>
    <tableColumn id="21" xr3:uid="{08B7A1E3-F15F-4E0A-A556-AD95BE9F2CEE}" uniqueName="21" name="9 k" totalsRowFunction="custom" queryTableFieldId="21" totalsRowDxfId="16">
      <calculatedColumnFormula>ROUNDDOWN(K2+273.15,0)</calculatedColumnFormula>
      <totalsRowFormula>_xlfn.MODE.SNGL(U2:U201)</totalsRowFormula>
    </tableColumn>
    <tableColumn id="22" xr3:uid="{B5E36A51-FACF-4F81-8A0F-EEA842DD709C}" uniqueName="22" name="10 k" totalsRowFunction="custom" queryTableFieldId="22" totalsRowDxfId="15">
      <calculatedColumnFormula>ROUNDDOWN(L2+273.15,0)</calculatedColumnFormula>
      <totalsRowFormula>_xlfn.MODE.SNGL(V2:V201)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36F3AF-683D-410D-B316-62F6CF9A1F4D}" name="pomiary__3" displayName="pomiary__3" ref="A1:L201" tableType="queryTable" totalsRowShown="0">
  <autoFilter ref="A1:L201" xr:uid="{4236F3AF-683D-410D-B316-62F6CF9A1F4D}"/>
  <tableColumns count="12">
    <tableColumn id="1" xr3:uid="{E1B72646-5364-4C7B-A854-1F6D2DFEEC22}" uniqueName="1" name="data" queryTableFieldId="1" dataDxfId="14"/>
    <tableColumn id="2" xr3:uid="{692B10C6-98A5-4A6C-B593-99D006351D8D}" uniqueName="2" name="godzina" queryTableFieldId="2" dataDxfId="13"/>
    <tableColumn id="3" xr3:uid="{5ED0E81F-AF44-4A95-BFD7-B627C2808EC7}" uniqueName="3" name="czujnik1" queryTableFieldId="3"/>
    <tableColumn id="4" xr3:uid="{F059D5FA-D29D-4DF0-8A3E-E2CF4C4AF5F9}" uniqueName="4" name="czujnik2" queryTableFieldId="4"/>
    <tableColumn id="5" xr3:uid="{154C7D01-1A2B-45AB-BC1F-FADE79208A44}" uniqueName="5" name="czujnik3" queryTableFieldId="5"/>
    <tableColumn id="6" xr3:uid="{AF162F9F-EC47-4E5E-907F-EE63EDC81190}" uniqueName="6" name="czujnik4" queryTableFieldId="6"/>
    <tableColumn id="7" xr3:uid="{32A3908B-F2FE-42F1-95E9-4FE06A30679C}" uniqueName="7" name="czujnik5" queryTableFieldId="7"/>
    <tableColumn id="8" xr3:uid="{70C83B2F-ECFA-453B-BF59-156CD27487C5}" uniqueName="8" name="czujnik6" queryTableFieldId="8"/>
    <tableColumn id="9" xr3:uid="{CED649B7-DF7C-4182-8096-F3DD0FA18322}" uniqueName="9" name="czujnik7" queryTableFieldId="9"/>
    <tableColumn id="10" xr3:uid="{E34C8D7E-49E3-4383-986D-DA9A6F91D1C4}" uniqueName="10" name="czujnik8" queryTableFieldId="10"/>
    <tableColumn id="11" xr3:uid="{30B46019-C7A0-4B2C-BA09-29E84FFD2DCB}" uniqueName="11" name="czujnik9" queryTableFieldId="11"/>
    <tableColumn id="12" xr3:uid="{C2D4AD1F-60DD-4095-8B64-F4CC6FE6A3B4}" uniqueName="12" name="czujnik10" queryTableField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123DDD-9B28-42BB-8AEA-9E8FFE04C983}" name="pomiary__4" displayName="pomiary__4" ref="A1:W201" tableType="queryTable" totalsRowShown="0">
  <autoFilter ref="A1:W201" xr:uid="{7D123DDD-9B28-42BB-8AEA-9E8FFE04C983}"/>
  <tableColumns count="23">
    <tableColumn id="1" xr3:uid="{36B18E12-8596-4797-ACAB-0BD9DFCBEE86}" uniqueName="1" name="data" queryTableFieldId="1" dataDxfId="12"/>
    <tableColumn id="2" xr3:uid="{A77DEABD-4ACD-4E7E-8215-ECCE986C6F8E}" uniqueName="2" name="godzina" queryTableFieldId="2" dataDxfId="11"/>
    <tableColumn id="3" xr3:uid="{10A6967B-D7B2-4D9A-B485-3B4B30B5BF73}" uniqueName="3" name="czujnik1" queryTableFieldId="3"/>
    <tableColumn id="4" xr3:uid="{81D19AFB-39CD-4748-BF64-B5C098C19BE6}" uniqueName="4" name="czujnik2" queryTableFieldId="4"/>
    <tableColumn id="5" xr3:uid="{0FA1D277-9B33-477C-934F-49F4948292CC}" uniqueName="5" name="czujnik3" queryTableFieldId="5"/>
    <tableColumn id="6" xr3:uid="{45F384E8-17CD-444B-B3E8-25032FBDB253}" uniqueName="6" name="czujnik4" queryTableFieldId="6"/>
    <tableColumn id="7" xr3:uid="{2618B84E-D3B2-429E-890C-C55E4A6AEB39}" uniqueName="7" name="czujnik5" queryTableFieldId="7"/>
    <tableColumn id="8" xr3:uid="{E061BDE4-A569-4CCB-90A8-B8FC76978B13}" uniqueName="8" name="czujnik6" queryTableFieldId="8"/>
    <tableColumn id="9" xr3:uid="{062121EF-FC6B-4584-8038-24F70E7F7E97}" uniqueName="9" name="czujnik7" queryTableFieldId="9"/>
    <tableColumn id="10" xr3:uid="{F18CC726-EA5E-40D9-A0C8-30A6B62A8FD3}" uniqueName="10" name="czujnik8" queryTableFieldId="10"/>
    <tableColumn id="11" xr3:uid="{4CBFEC8B-8260-40D1-A602-C29F03142DC3}" uniqueName="11" name="czujnik9" queryTableFieldId="11"/>
    <tableColumn id="12" xr3:uid="{4145B9CC-8C6D-4243-ACCE-F1911C41A5DB}" uniqueName="12" name="czujnik10" queryTableFieldId="12"/>
    <tableColumn id="13" xr3:uid="{0B2DEF9C-62E7-4C54-A44D-45ECF29949DF}" uniqueName="13" name="wniosek 1" queryTableFieldId="13" dataDxfId="10">
      <calculatedColumnFormula>IF(AND(DAY(A2)&gt;=5,DAY(A2)&lt;=10),1,0)</calculatedColumnFormula>
    </tableColumn>
    <tableColumn id="14" xr3:uid="{6E1FAF8F-28BD-4E7A-8E7A-FDCA21D17817}" uniqueName="14" name="wniosek 2" queryTableFieldId="14" dataDxfId="6">
      <calculatedColumnFormula>IF(OR(MONTH(A2)=7,MONTH(A2)=8),1,0)</calculatedColumnFormula>
    </tableColumn>
    <tableColumn id="15" xr3:uid="{C1908D0F-D96F-420F-9206-2BB720C3F63F}" uniqueName="15" name="wniosek 3" queryTableFieldId="15" dataDxfId="5">
      <calculatedColumnFormula>IF(MONTH(A2)=5,1,0)</calculatedColumnFormula>
    </tableColumn>
    <tableColumn id="16" xr3:uid="{E7F62CE2-9B3C-4519-BAC0-E34B8EB4915E}" uniqueName="16" name="a cz1" queryTableFieldId="16" dataDxfId="9">
      <calculatedColumnFormula>IF(M2=1,C2-1.2,C2)</calculatedColumnFormula>
    </tableColumn>
    <tableColumn id="17" xr3:uid="{3CF81A92-C55E-4EFF-A7E4-F87F3B8CC944}" uniqueName="17" name="a cz2" queryTableFieldId="17" dataDxfId="8">
      <calculatedColumnFormula>IF(M2=1,D2-1.2,D2)</calculatedColumnFormula>
    </tableColumn>
    <tableColumn id="18" xr3:uid="{E4385A5B-3AE9-4062-9291-E06911CE12AA}" uniqueName="18" name="a cz9" queryTableFieldId="18" dataDxfId="7">
      <calculatedColumnFormula>IF(M2=1,K2-1.2,K2)</calculatedColumnFormula>
    </tableColumn>
    <tableColumn id="19" xr3:uid="{B5E2C474-E25B-4305-8611-C5E25529BF1C}" uniqueName="19" name="b cz8" queryTableFieldId="19" dataDxfId="4">
      <calculatedColumnFormula>ROUNDDOWN(IF(N2=1,J2*1.07,J2),2)</calculatedColumnFormula>
    </tableColumn>
    <tableColumn id="20" xr3:uid="{9BEB537E-C91B-43E0-ABA9-285D0921087E}" uniqueName="20" name="c cz1" queryTableFieldId="20" dataDxfId="3">
      <calculatedColumnFormula>IF($O2=1,P2+0.9,P2)</calculatedColumnFormula>
    </tableColumn>
    <tableColumn id="21" xr3:uid="{5815B878-98E6-4592-8201-9529B581123F}" uniqueName="21" name="c cz2" queryTableFieldId="21" dataDxfId="2">
      <calculatedColumnFormula>IF($O2=1,Q2+0.9,Q2)</calculatedColumnFormula>
    </tableColumn>
    <tableColumn id="22" xr3:uid="{6676810F-BCE2-4D87-80DC-75F507BCDF4D}" uniqueName="22" name="c cz9" queryTableFieldId="22" dataDxfId="1">
      <calculatedColumnFormula>IF($O2=1,R2+0.9,R2)</calculatedColumnFormula>
    </tableColumn>
    <tableColumn id="23" xr3:uid="{D6A2BDAB-BF40-4406-9F13-C8374DD66C01}" uniqueName="23" name="c cz8" queryTableFieldId="23" dataDxfId="0">
      <calculatedColumnFormula>IF($O2=1,S2+0.9,S2)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90138-7CE7-4BCC-863F-126E2BB5D29C}">
  <dimension ref="A1:X202"/>
  <sheetViews>
    <sheetView topLeftCell="A187" workbookViewId="0">
      <selection activeCell="O1" sqref="O1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</row>
    <row r="2" spans="1:24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 t="shared" ref="M2:M33" si="0">IF(AND(B2&gt;=$W$4,B2&lt;=$X$4),1,0)</f>
        <v>1</v>
      </c>
      <c r="N2">
        <v>-2.8</v>
      </c>
    </row>
    <row r="3" spans="1:24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si="0"/>
        <v>1</v>
      </c>
      <c r="N3">
        <f xml:space="preserve"> IF(M3=1,G3+N2,N2)</f>
        <v>-8.58</v>
      </c>
      <c r="W3" t="s">
        <v>13</v>
      </c>
    </row>
    <row r="4" spans="1:24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1</v>
      </c>
      <c r="N4">
        <f t="shared" ref="N4:N67" si="1" xml:space="preserve"> IF(M4=1,G4+N3,N3)</f>
        <v>-4.71</v>
      </c>
      <c r="W4" s="3">
        <v>0.20833333333333334</v>
      </c>
      <c r="X4" s="3">
        <v>0.5</v>
      </c>
    </row>
    <row r="5" spans="1:24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0</v>
      </c>
      <c r="N5">
        <f t="shared" si="1"/>
        <v>-4.71</v>
      </c>
    </row>
    <row r="6" spans="1:24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1</v>
      </c>
      <c r="N6">
        <f t="shared" si="1"/>
        <v>3.4300000000000006</v>
      </c>
    </row>
    <row r="7" spans="1:24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0</v>
      </c>
      <c r="N7">
        <f t="shared" si="1"/>
        <v>3.4300000000000006</v>
      </c>
    </row>
    <row r="8" spans="1:24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0</v>
      </c>
      <c r="N8">
        <f t="shared" si="1"/>
        <v>3.4300000000000006</v>
      </c>
    </row>
    <row r="9" spans="1:24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0</v>
      </c>
      <c r="N9">
        <f t="shared" si="1"/>
        <v>3.4300000000000006</v>
      </c>
    </row>
    <row r="10" spans="1:24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0</v>
      </c>
      <c r="N10">
        <f t="shared" si="1"/>
        <v>3.4300000000000006</v>
      </c>
    </row>
    <row r="11" spans="1:24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1</v>
      </c>
      <c r="N11">
        <f t="shared" si="1"/>
        <v>12.25</v>
      </c>
    </row>
    <row r="12" spans="1:24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1</v>
      </c>
      <c r="N12">
        <f t="shared" si="1"/>
        <v>8.379999999999999</v>
      </c>
    </row>
    <row r="13" spans="1:24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1</v>
      </c>
      <c r="N13">
        <f t="shared" si="1"/>
        <v>15.729999999999999</v>
      </c>
    </row>
    <row r="14" spans="1:24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1</v>
      </c>
      <c r="N14">
        <f t="shared" si="1"/>
        <v>24.159999999999997</v>
      </c>
    </row>
    <row r="15" spans="1:24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0</v>
      </c>
      <c r="N15">
        <f t="shared" si="1"/>
        <v>24.159999999999997</v>
      </c>
    </row>
    <row r="16" spans="1:24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0</v>
      </c>
      <c r="N16">
        <f t="shared" si="1"/>
        <v>24.159999999999997</v>
      </c>
    </row>
    <row r="17" spans="1:14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1</v>
      </c>
      <c r="N17">
        <f t="shared" si="1"/>
        <v>17.409999999999997</v>
      </c>
    </row>
    <row r="18" spans="1:14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0</v>
      </c>
      <c r="N18">
        <f t="shared" si="1"/>
        <v>17.409999999999997</v>
      </c>
    </row>
    <row r="19" spans="1:14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1</v>
      </c>
      <c r="N19">
        <f t="shared" si="1"/>
        <v>19.039999999999996</v>
      </c>
    </row>
    <row r="20" spans="1:14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1</v>
      </c>
      <c r="N20">
        <f t="shared" si="1"/>
        <v>24.649999999999995</v>
      </c>
    </row>
    <row r="21" spans="1:14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1</v>
      </c>
      <c r="N21">
        <f t="shared" si="1"/>
        <v>25.709999999999994</v>
      </c>
    </row>
    <row r="22" spans="1:14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1</v>
      </c>
      <c r="N22">
        <f t="shared" si="1"/>
        <v>22.789999999999992</v>
      </c>
    </row>
    <row r="23" spans="1:14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0</v>
      </c>
      <c r="N23">
        <f t="shared" si="1"/>
        <v>22.789999999999992</v>
      </c>
    </row>
    <row r="24" spans="1:14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0</v>
      </c>
      <c r="N24">
        <f t="shared" si="1"/>
        <v>22.789999999999992</v>
      </c>
    </row>
    <row r="25" spans="1:14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0</v>
      </c>
      <c r="N25">
        <f t="shared" si="1"/>
        <v>22.789999999999992</v>
      </c>
    </row>
    <row r="26" spans="1:14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1</v>
      </c>
      <c r="N26">
        <f t="shared" si="1"/>
        <v>21.699999999999992</v>
      </c>
    </row>
    <row r="27" spans="1:14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1</v>
      </c>
      <c r="N27">
        <f t="shared" si="1"/>
        <v>19.709999999999994</v>
      </c>
    </row>
    <row r="28" spans="1:14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1</v>
      </c>
      <c r="N28">
        <f t="shared" si="1"/>
        <v>15.879999999999994</v>
      </c>
    </row>
    <row r="29" spans="1:14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0</v>
      </c>
      <c r="N29">
        <f t="shared" si="1"/>
        <v>15.879999999999994</v>
      </c>
    </row>
    <row r="30" spans="1:14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1</v>
      </c>
      <c r="N30">
        <f t="shared" si="1"/>
        <v>8.2999999999999936</v>
      </c>
    </row>
    <row r="31" spans="1:14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0</v>
      </c>
      <c r="N31">
        <f t="shared" si="1"/>
        <v>8.2999999999999936</v>
      </c>
    </row>
    <row r="32" spans="1:14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0</v>
      </c>
      <c r="N32">
        <f t="shared" si="1"/>
        <v>8.2999999999999936</v>
      </c>
    </row>
    <row r="33" spans="1:14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0</v>
      </c>
      <c r="N33">
        <f t="shared" si="1"/>
        <v>8.2999999999999936</v>
      </c>
    </row>
    <row r="34" spans="1:14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ref="M34:M65" si="2">IF(AND(B34&gt;=$W$4,B34&lt;=$X$4),1,0)</f>
        <v>0</v>
      </c>
      <c r="N34">
        <f t="shared" si="1"/>
        <v>8.2999999999999936</v>
      </c>
    </row>
    <row r="35" spans="1:14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2"/>
        <v>0</v>
      </c>
      <c r="N35">
        <f t="shared" si="1"/>
        <v>8.2999999999999936</v>
      </c>
    </row>
    <row r="36" spans="1:14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2"/>
        <v>1</v>
      </c>
      <c r="N36">
        <f t="shared" si="1"/>
        <v>12.449999999999994</v>
      </c>
    </row>
    <row r="37" spans="1:14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2"/>
        <v>0</v>
      </c>
      <c r="N37">
        <f t="shared" si="1"/>
        <v>12.449999999999994</v>
      </c>
    </row>
    <row r="38" spans="1:14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2"/>
        <v>1</v>
      </c>
      <c r="N38">
        <f t="shared" si="1"/>
        <v>19.719999999999992</v>
      </c>
    </row>
    <row r="39" spans="1:14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2"/>
        <v>1</v>
      </c>
      <c r="N39">
        <f t="shared" si="1"/>
        <v>23.769999999999992</v>
      </c>
    </row>
    <row r="40" spans="1:14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2"/>
        <v>1</v>
      </c>
      <c r="N40">
        <f t="shared" si="1"/>
        <v>30.139999999999993</v>
      </c>
    </row>
    <row r="41" spans="1:14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2"/>
        <v>0</v>
      </c>
      <c r="N41">
        <f t="shared" si="1"/>
        <v>30.139999999999993</v>
      </c>
    </row>
    <row r="42" spans="1:14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2"/>
        <v>1</v>
      </c>
      <c r="N42">
        <f t="shared" si="1"/>
        <v>33.329999999999991</v>
      </c>
    </row>
    <row r="43" spans="1:14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2"/>
        <v>1</v>
      </c>
      <c r="N43">
        <f t="shared" si="1"/>
        <v>43.999999999999993</v>
      </c>
    </row>
    <row r="44" spans="1:14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2"/>
        <v>1</v>
      </c>
      <c r="N44">
        <f t="shared" si="1"/>
        <v>57.179999999999993</v>
      </c>
    </row>
    <row r="45" spans="1:14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2"/>
        <v>0</v>
      </c>
      <c r="N45">
        <f t="shared" si="1"/>
        <v>57.179999999999993</v>
      </c>
    </row>
    <row r="46" spans="1:14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2"/>
        <v>1</v>
      </c>
      <c r="N46">
        <f t="shared" si="1"/>
        <v>72.94</v>
      </c>
    </row>
    <row r="47" spans="1:14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2"/>
        <v>1</v>
      </c>
      <c r="N47">
        <f t="shared" si="1"/>
        <v>88.509999999999991</v>
      </c>
    </row>
    <row r="48" spans="1:14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2"/>
        <v>0</v>
      </c>
      <c r="N48">
        <f t="shared" si="1"/>
        <v>88.509999999999991</v>
      </c>
    </row>
    <row r="49" spans="1:14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2"/>
        <v>1</v>
      </c>
      <c r="N49">
        <f t="shared" si="1"/>
        <v>98.589999999999989</v>
      </c>
    </row>
    <row r="50" spans="1:14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2"/>
        <v>1</v>
      </c>
      <c r="N50">
        <f t="shared" si="1"/>
        <v>110.76999999999998</v>
      </c>
    </row>
    <row r="51" spans="1:14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2"/>
        <v>1</v>
      </c>
      <c r="N51">
        <f t="shared" si="1"/>
        <v>121.83999999999997</v>
      </c>
    </row>
    <row r="52" spans="1:14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2"/>
        <v>0</v>
      </c>
      <c r="N52">
        <f t="shared" si="1"/>
        <v>121.83999999999997</v>
      </c>
    </row>
    <row r="53" spans="1:14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2"/>
        <v>0</v>
      </c>
      <c r="N53">
        <f t="shared" si="1"/>
        <v>121.83999999999997</v>
      </c>
    </row>
    <row r="54" spans="1:14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2"/>
        <v>1</v>
      </c>
      <c r="N54">
        <f t="shared" si="1"/>
        <v>135.23999999999998</v>
      </c>
    </row>
    <row r="55" spans="1:14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2"/>
        <v>1</v>
      </c>
      <c r="N55">
        <f t="shared" si="1"/>
        <v>146.13</v>
      </c>
    </row>
    <row r="56" spans="1:14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2"/>
        <v>1</v>
      </c>
      <c r="N56">
        <f t="shared" si="1"/>
        <v>160.43</v>
      </c>
    </row>
    <row r="57" spans="1:14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2"/>
        <v>1</v>
      </c>
      <c r="N57">
        <f t="shared" si="1"/>
        <v>171.25</v>
      </c>
    </row>
    <row r="58" spans="1:14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2"/>
        <v>1</v>
      </c>
      <c r="N58">
        <f t="shared" si="1"/>
        <v>182.72</v>
      </c>
    </row>
    <row r="59" spans="1:14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2"/>
        <v>1</v>
      </c>
      <c r="N59">
        <f t="shared" si="1"/>
        <v>197.74</v>
      </c>
    </row>
    <row r="60" spans="1:14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2"/>
        <v>1</v>
      </c>
      <c r="N60">
        <f t="shared" si="1"/>
        <v>207.84</v>
      </c>
    </row>
    <row r="61" spans="1:14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2"/>
        <v>1</v>
      </c>
      <c r="N61">
        <f t="shared" si="1"/>
        <v>219.13</v>
      </c>
    </row>
    <row r="62" spans="1:14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2"/>
        <v>0</v>
      </c>
      <c r="N62">
        <f t="shared" si="1"/>
        <v>219.13</v>
      </c>
    </row>
    <row r="63" spans="1:14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2"/>
        <v>1</v>
      </c>
      <c r="N63">
        <f t="shared" si="1"/>
        <v>231.12</v>
      </c>
    </row>
    <row r="64" spans="1:14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2"/>
        <v>1</v>
      </c>
      <c r="N64">
        <f t="shared" si="1"/>
        <v>246.84</v>
      </c>
    </row>
    <row r="65" spans="1:14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2"/>
        <v>1</v>
      </c>
      <c r="N65">
        <f t="shared" si="1"/>
        <v>259.17</v>
      </c>
    </row>
    <row r="66" spans="1:14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ref="M66:M97" si="3">IF(AND(B66&gt;=$W$4,B66&lt;=$X$4),1,0)</f>
        <v>1</v>
      </c>
      <c r="N66">
        <f t="shared" si="1"/>
        <v>273.37</v>
      </c>
    </row>
    <row r="67" spans="1:14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si="3"/>
        <v>1</v>
      </c>
      <c r="N67">
        <f t="shared" si="1"/>
        <v>287.63</v>
      </c>
    </row>
    <row r="68" spans="1:14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3"/>
        <v>1</v>
      </c>
      <c r="N68">
        <f t="shared" ref="N68:N131" si="4" xml:space="preserve"> IF(M68=1,G68+N67,N67)</f>
        <v>302.69</v>
      </c>
    </row>
    <row r="69" spans="1:14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3"/>
        <v>1</v>
      </c>
      <c r="N69">
        <f t="shared" si="4"/>
        <v>314.33999999999997</v>
      </c>
    </row>
    <row r="70" spans="1:14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3"/>
        <v>1</v>
      </c>
      <c r="N70">
        <f t="shared" si="4"/>
        <v>327.45999999999998</v>
      </c>
    </row>
    <row r="71" spans="1:14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3"/>
        <v>0</v>
      </c>
      <c r="N71">
        <f t="shared" si="4"/>
        <v>327.45999999999998</v>
      </c>
    </row>
    <row r="72" spans="1:14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3"/>
        <v>1</v>
      </c>
      <c r="N72">
        <f t="shared" si="4"/>
        <v>338.94</v>
      </c>
    </row>
    <row r="73" spans="1:14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3"/>
        <v>1</v>
      </c>
      <c r="N73">
        <f t="shared" si="4"/>
        <v>349.71999999999997</v>
      </c>
    </row>
    <row r="74" spans="1:14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3"/>
        <v>0</v>
      </c>
      <c r="N74">
        <f t="shared" si="4"/>
        <v>349.71999999999997</v>
      </c>
    </row>
    <row r="75" spans="1:14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3"/>
        <v>1</v>
      </c>
      <c r="N75">
        <f t="shared" si="4"/>
        <v>365.07</v>
      </c>
    </row>
    <row r="76" spans="1:14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3"/>
        <v>0</v>
      </c>
      <c r="N76">
        <f t="shared" si="4"/>
        <v>365.07</v>
      </c>
    </row>
    <row r="77" spans="1:14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3"/>
        <v>0</v>
      </c>
      <c r="N77">
        <f t="shared" si="4"/>
        <v>365.07</v>
      </c>
    </row>
    <row r="78" spans="1:14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3"/>
        <v>0</v>
      </c>
      <c r="N78">
        <f t="shared" si="4"/>
        <v>365.07</v>
      </c>
    </row>
    <row r="79" spans="1:14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3"/>
        <v>0</v>
      </c>
      <c r="N79">
        <f t="shared" si="4"/>
        <v>365.07</v>
      </c>
    </row>
    <row r="80" spans="1:14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3"/>
        <v>1</v>
      </c>
      <c r="N80">
        <f t="shared" si="4"/>
        <v>381.38</v>
      </c>
    </row>
    <row r="81" spans="1:14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3"/>
        <v>0</v>
      </c>
      <c r="N81">
        <f t="shared" si="4"/>
        <v>381.38</v>
      </c>
    </row>
    <row r="82" spans="1:14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3"/>
        <v>1</v>
      </c>
      <c r="N82">
        <f t="shared" si="4"/>
        <v>398.57</v>
      </c>
    </row>
    <row r="83" spans="1:14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3"/>
        <v>1</v>
      </c>
      <c r="N83">
        <f t="shared" si="4"/>
        <v>416.18</v>
      </c>
    </row>
    <row r="84" spans="1:14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3"/>
        <v>1</v>
      </c>
      <c r="N84">
        <f t="shared" si="4"/>
        <v>433.63</v>
      </c>
    </row>
    <row r="85" spans="1:14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3"/>
        <v>0</v>
      </c>
      <c r="N85">
        <f t="shared" si="4"/>
        <v>433.63</v>
      </c>
    </row>
    <row r="86" spans="1:14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3"/>
        <v>1</v>
      </c>
      <c r="N86">
        <f t="shared" si="4"/>
        <v>444.93</v>
      </c>
    </row>
    <row r="87" spans="1:14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3"/>
        <v>1</v>
      </c>
      <c r="N87">
        <f t="shared" si="4"/>
        <v>464.44</v>
      </c>
    </row>
    <row r="88" spans="1:14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3"/>
        <v>0</v>
      </c>
      <c r="N88">
        <f t="shared" si="4"/>
        <v>464.44</v>
      </c>
    </row>
    <row r="89" spans="1:14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3"/>
        <v>0</v>
      </c>
      <c r="N89">
        <f t="shared" si="4"/>
        <v>464.44</v>
      </c>
    </row>
    <row r="90" spans="1:14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3"/>
        <v>1</v>
      </c>
      <c r="N90">
        <f t="shared" si="4"/>
        <v>475.42</v>
      </c>
    </row>
    <row r="91" spans="1:14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3"/>
        <v>1</v>
      </c>
      <c r="N91">
        <f t="shared" si="4"/>
        <v>488.25</v>
      </c>
    </row>
    <row r="92" spans="1:14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3"/>
        <v>1</v>
      </c>
      <c r="N92">
        <f t="shared" si="4"/>
        <v>505.79</v>
      </c>
    </row>
    <row r="93" spans="1:14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3"/>
        <v>0</v>
      </c>
      <c r="N93">
        <f t="shared" si="4"/>
        <v>505.79</v>
      </c>
    </row>
    <row r="94" spans="1:14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3"/>
        <v>0</v>
      </c>
      <c r="N94">
        <f t="shared" si="4"/>
        <v>505.79</v>
      </c>
    </row>
    <row r="95" spans="1:14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3"/>
        <v>1</v>
      </c>
      <c r="N95">
        <f t="shared" si="4"/>
        <v>523.99</v>
      </c>
    </row>
    <row r="96" spans="1:14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3"/>
        <v>1</v>
      </c>
      <c r="N96">
        <f t="shared" si="4"/>
        <v>535.62</v>
      </c>
    </row>
    <row r="97" spans="1:14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3"/>
        <v>0</v>
      </c>
      <c r="N97">
        <f t="shared" si="4"/>
        <v>535.62</v>
      </c>
    </row>
    <row r="98" spans="1:14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ref="M98:M129" si="5">IF(AND(B98&gt;=$W$4,B98&lt;=$X$4),1,0)</f>
        <v>0</v>
      </c>
      <c r="N98">
        <f t="shared" si="4"/>
        <v>535.62</v>
      </c>
    </row>
    <row r="99" spans="1:14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5"/>
        <v>1</v>
      </c>
      <c r="N99">
        <f t="shared" si="4"/>
        <v>558.57000000000005</v>
      </c>
    </row>
    <row r="100" spans="1:14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5"/>
        <v>0</v>
      </c>
      <c r="N100">
        <f t="shared" si="4"/>
        <v>558.57000000000005</v>
      </c>
    </row>
    <row r="101" spans="1:14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5"/>
        <v>0</v>
      </c>
      <c r="N101">
        <f t="shared" si="4"/>
        <v>558.57000000000005</v>
      </c>
    </row>
    <row r="102" spans="1:14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5"/>
        <v>0</v>
      </c>
      <c r="N102">
        <f t="shared" si="4"/>
        <v>558.57000000000005</v>
      </c>
    </row>
    <row r="103" spans="1:14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5"/>
        <v>1</v>
      </c>
      <c r="N103">
        <f t="shared" si="4"/>
        <v>582.16000000000008</v>
      </c>
    </row>
    <row r="104" spans="1:14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5"/>
        <v>0</v>
      </c>
      <c r="N104">
        <f t="shared" si="4"/>
        <v>582.16000000000008</v>
      </c>
    </row>
    <row r="105" spans="1:14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5"/>
        <v>0</v>
      </c>
      <c r="N105">
        <f t="shared" si="4"/>
        <v>582.16000000000008</v>
      </c>
    </row>
    <row r="106" spans="1:14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5"/>
        <v>0</v>
      </c>
      <c r="N106">
        <f t="shared" si="4"/>
        <v>582.16000000000008</v>
      </c>
    </row>
    <row r="107" spans="1:14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5"/>
        <v>1</v>
      </c>
      <c r="N107">
        <f t="shared" si="4"/>
        <v>606.47</v>
      </c>
    </row>
    <row r="108" spans="1:14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5"/>
        <v>1</v>
      </c>
      <c r="N108">
        <f t="shared" si="4"/>
        <v>626.73</v>
      </c>
    </row>
    <row r="109" spans="1:14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5"/>
        <v>0</v>
      </c>
      <c r="N109">
        <f t="shared" si="4"/>
        <v>626.73</v>
      </c>
    </row>
    <row r="110" spans="1:14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5"/>
        <v>1</v>
      </c>
      <c r="N110">
        <f t="shared" si="4"/>
        <v>647.81000000000006</v>
      </c>
    </row>
    <row r="111" spans="1:14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5"/>
        <v>0</v>
      </c>
      <c r="N111">
        <f t="shared" si="4"/>
        <v>647.81000000000006</v>
      </c>
    </row>
    <row r="112" spans="1:14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5"/>
        <v>0</v>
      </c>
      <c r="N112">
        <f t="shared" si="4"/>
        <v>647.81000000000006</v>
      </c>
    </row>
    <row r="113" spans="1:14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5"/>
        <v>0</v>
      </c>
      <c r="N113">
        <f t="shared" si="4"/>
        <v>647.81000000000006</v>
      </c>
    </row>
    <row r="114" spans="1:14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5"/>
        <v>0</v>
      </c>
      <c r="N114">
        <f t="shared" si="4"/>
        <v>647.81000000000006</v>
      </c>
    </row>
    <row r="115" spans="1:14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5"/>
        <v>1</v>
      </c>
      <c r="N115">
        <f t="shared" si="4"/>
        <v>670.03000000000009</v>
      </c>
    </row>
    <row r="116" spans="1:14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5"/>
        <v>0</v>
      </c>
      <c r="N116">
        <f t="shared" si="4"/>
        <v>670.03000000000009</v>
      </c>
    </row>
    <row r="117" spans="1:14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5"/>
        <v>0</v>
      </c>
      <c r="N117">
        <f t="shared" si="4"/>
        <v>670.03000000000009</v>
      </c>
    </row>
    <row r="118" spans="1:14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5"/>
        <v>0</v>
      </c>
      <c r="N118">
        <f t="shared" si="4"/>
        <v>670.03000000000009</v>
      </c>
    </row>
    <row r="119" spans="1:14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5"/>
        <v>0</v>
      </c>
      <c r="N119">
        <f t="shared" si="4"/>
        <v>670.03000000000009</v>
      </c>
    </row>
    <row r="120" spans="1:14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5"/>
        <v>1</v>
      </c>
      <c r="N120">
        <f t="shared" si="4"/>
        <v>690.78000000000009</v>
      </c>
    </row>
    <row r="121" spans="1:14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5"/>
        <v>1</v>
      </c>
      <c r="N121">
        <f t="shared" si="4"/>
        <v>712.94</v>
      </c>
    </row>
    <row r="122" spans="1:14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5"/>
        <v>0</v>
      </c>
      <c r="N122">
        <f t="shared" si="4"/>
        <v>712.94</v>
      </c>
    </row>
    <row r="123" spans="1:14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5"/>
        <v>1</v>
      </c>
      <c r="N123">
        <f t="shared" si="4"/>
        <v>737.28000000000009</v>
      </c>
    </row>
    <row r="124" spans="1:14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5"/>
        <v>0</v>
      </c>
      <c r="N124">
        <f t="shared" si="4"/>
        <v>737.28000000000009</v>
      </c>
    </row>
    <row r="125" spans="1:14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5"/>
        <v>0</v>
      </c>
      <c r="N125">
        <f t="shared" si="4"/>
        <v>737.28000000000009</v>
      </c>
    </row>
    <row r="126" spans="1:14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5"/>
        <v>0</v>
      </c>
      <c r="N126">
        <f t="shared" si="4"/>
        <v>737.28000000000009</v>
      </c>
    </row>
    <row r="127" spans="1:14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5"/>
        <v>1</v>
      </c>
      <c r="N127">
        <f t="shared" si="4"/>
        <v>759.35000000000014</v>
      </c>
    </row>
    <row r="128" spans="1:14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5"/>
        <v>1</v>
      </c>
      <c r="N128">
        <f t="shared" si="4"/>
        <v>780.71000000000015</v>
      </c>
    </row>
    <row r="129" spans="1:14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5"/>
        <v>1</v>
      </c>
      <c r="N129">
        <f t="shared" si="4"/>
        <v>803.73000000000013</v>
      </c>
    </row>
    <row r="130" spans="1:14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ref="M130:M161" si="6">IF(AND(B130&gt;=$W$4,B130&lt;=$X$4),1,0)</f>
        <v>1</v>
      </c>
      <c r="N130">
        <f t="shared" si="4"/>
        <v>823.86000000000013</v>
      </c>
    </row>
    <row r="131" spans="1:14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si="6"/>
        <v>0</v>
      </c>
      <c r="N131">
        <f t="shared" si="4"/>
        <v>823.86000000000013</v>
      </c>
    </row>
    <row r="132" spans="1:14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6"/>
        <v>0</v>
      </c>
      <c r="N132">
        <f t="shared" ref="N132:N195" si="7" xml:space="preserve"> IF(M132=1,G132+N131,N131)</f>
        <v>823.86000000000013</v>
      </c>
    </row>
    <row r="133" spans="1:14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6"/>
        <v>1</v>
      </c>
      <c r="N133">
        <f t="shared" si="7"/>
        <v>846.09000000000015</v>
      </c>
    </row>
    <row r="134" spans="1:14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6"/>
        <v>0</v>
      </c>
      <c r="N134">
        <f t="shared" si="7"/>
        <v>846.09000000000015</v>
      </c>
    </row>
    <row r="135" spans="1:14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6"/>
        <v>1</v>
      </c>
      <c r="N135">
        <f t="shared" si="7"/>
        <v>869.5100000000001</v>
      </c>
    </row>
    <row r="136" spans="1:14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6"/>
        <v>1</v>
      </c>
      <c r="N136">
        <f t="shared" si="7"/>
        <v>891.96000000000015</v>
      </c>
    </row>
    <row r="137" spans="1:14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6"/>
        <v>0</v>
      </c>
      <c r="N137">
        <f t="shared" si="7"/>
        <v>891.96000000000015</v>
      </c>
    </row>
    <row r="138" spans="1:14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6"/>
        <v>0</v>
      </c>
      <c r="N138">
        <f t="shared" si="7"/>
        <v>891.96000000000015</v>
      </c>
    </row>
    <row r="139" spans="1:14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6"/>
        <v>1</v>
      </c>
      <c r="N139">
        <f t="shared" si="7"/>
        <v>915.31000000000017</v>
      </c>
    </row>
    <row r="140" spans="1:14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6"/>
        <v>0</v>
      </c>
      <c r="N140">
        <f t="shared" si="7"/>
        <v>915.31000000000017</v>
      </c>
    </row>
    <row r="141" spans="1:14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6"/>
        <v>1</v>
      </c>
      <c r="N141">
        <f t="shared" si="7"/>
        <v>938.38000000000022</v>
      </c>
    </row>
    <row r="142" spans="1:14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6"/>
        <v>1</v>
      </c>
      <c r="N142">
        <f t="shared" si="7"/>
        <v>957.76000000000022</v>
      </c>
    </row>
    <row r="143" spans="1:14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6"/>
        <v>1</v>
      </c>
      <c r="N143">
        <f t="shared" si="7"/>
        <v>974.76000000000022</v>
      </c>
    </row>
    <row r="144" spans="1:14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6"/>
        <v>1</v>
      </c>
      <c r="N144">
        <f t="shared" si="7"/>
        <v>990.82000000000016</v>
      </c>
    </row>
    <row r="145" spans="1:14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6"/>
        <v>1</v>
      </c>
      <c r="N145">
        <f t="shared" si="7"/>
        <v>1001.6700000000002</v>
      </c>
    </row>
    <row r="146" spans="1:14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6"/>
        <v>1</v>
      </c>
      <c r="N146">
        <f t="shared" si="7"/>
        <v>1016.5300000000002</v>
      </c>
    </row>
    <row r="147" spans="1:14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6"/>
        <v>1</v>
      </c>
      <c r="N147">
        <f t="shared" si="7"/>
        <v>1032.9800000000002</v>
      </c>
    </row>
    <row r="148" spans="1:14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6"/>
        <v>0</v>
      </c>
      <c r="N148">
        <f t="shared" si="7"/>
        <v>1032.9800000000002</v>
      </c>
    </row>
    <row r="149" spans="1:14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6"/>
        <v>1</v>
      </c>
      <c r="N149">
        <f t="shared" si="7"/>
        <v>1044.1200000000003</v>
      </c>
    </row>
    <row r="150" spans="1:14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6"/>
        <v>1</v>
      </c>
      <c r="N150">
        <f t="shared" si="7"/>
        <v>1056.4900000000002</v>
      </c>
    </row>
    <row r="151" spans="1:14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6"/>
        <v>0</v>
      </c>
      <c r="N151">
        <f t="shared" si="7"/>
        <v>1056.4900000000002</v>
      </c>
    </row>
    <row r="152" spans="1:14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6"/>
        <v>1</v>
      </c>
      <c r="N152">
        <f t="shared" si="7"/>
        <v>1068.7100000000003</v>
      </c>
    </row>
    <row r="153" spans="1:14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6"/>
        <v>1</v>
      </c>
      <c r="N153">
        <f t="shared" si="7"/>
        <v>1087.0000000000002</v>
      </c>
    </row>
    <row r="154" spans="1:14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6"/>
        <v>1</v>
      </c>
      <c r="N154">
        <f t="shared" si="7"/>
        <v>1102.0000000000002</v>
      </c>
    </row>
    <row r="155" spans="1:14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6"/>
        <v>0</v>
      </c>
      <c r="N155">
        <f t="shared" si="7"/>
        <v>1102.0000000000002</v>
      </c>
    </row>
    <row r="156" spans="1:14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6"/>
        <v>1</v>
      </c>
      <c r="N156">
        <f t="shared" si="7"/>
        <v>1116.8800000000003</v>
      </c>
    </row>
    <row r="157" spans="1:14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6"/>
        <v>1</v>
      </c>
      <c r="N157">
        <f t="shared" si="7"/>
        <v>1128.0700000000004</v>
      </c>
    </row>
    <row r="158" spans="1:14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6"/>
        <v>0</v>
      </c>
      <c r="N158">
        <f t="shared" si="7"/>
        <v>1128.0700000000004</v>
      </c>
    </row>
    <row r="159" spans="1:14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6"/>
        <v>1</v>
      </c>
      <c r="N159">
        <f t="shared" si="7"/>
        <v>1139.3100000000004</v>
      </c>
    </row>
    <row r="160" spans="1:14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6"/>
        <v>0</v>
      </c>
      <c r="N160">
        <f t="shared" si="7"/>
        <v>1139.3100000000004</v>
      </c>
    </row>
    <row r="161" spans="1:14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6"/>
        <v>1</v>
      </c>
      <c r="N161">
        <f t="shared" si="7"/>
        <v>1150.9300000000003</v>
      </c>
    </row>
    <row r="162" spans="1:14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ref="M162:M193" si="8">IF(AND(B162&gt;=$W$4,B162&lt;=$X$4),1,0)</f>
        <v>0</v>
      </c>
      <c r="N162">
        <f t="shared" si="7"/>
        <v>1150.9300000000003</v>
      </c>
    </row>
    <row r="163" spans="1:14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8"/>
        <v>0</v>
      </c>
      <c r="N163">
        <f t="shared" si="7"/>
        <v>1150.9300000000003</v>
      </c>
    </row>
    <row r="164" spans="1:14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8"/>
        <v>1</v>
      </c>
      <c r="N164">
        <f t="shared" si="7"/>
        <v>1164.5600000000004</v>
      </c>
    </row>
    <row r="165" spans="1:14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8"/>
        <v>0</v>
      </c>
      <c r="N165">
        <f t="shared" si="7"/>
        <v>1164.5600000000004</v>
      </c>
    </row>
    <row r="166" spans="1:14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8"/>
        <v>0</v>
      </c>
      <c r="N166">
        <f t="shared" si="7"/>
        <v>1164.5600000000004</v>
      </c>
    </row>
    <row r="167" spans="1:14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8"/>
        <v>1</v>
      </c>
      <c r="N167">
        <f t="shared" si="7"/>
        <v>1177.1700000000003</v>
      </c>
    </row>
    <row r="168" spans="1:14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8"/>
        <v>1</v>
      </c>
      <c r="N168">
        <f t="shared" si="7"/>
        <v>1195.8200000000004</v>
      </c>
    </row>
    <row r="169" spans="1:14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8"/>
        <v>0</v>
      </c>
      <c r="N169">
        <f t="shared" si="7"/>
        <v>1195.8200000000004</v>
      </c>
    </row>
    <row r="170" spans="1:14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8"/>
        <v>1</v>
      </c>
      <c r="N170">
        <f t="shared" si="7"/>
        <v>1212.9800000000005</v>
      </c>
    </row>
    <row r="171" spans="1:14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8"/>
        <v>1</v>
      </c>
      <c r="N171">
        <f t="shared" si="7"/>
        <v>1226.3900000000006</v>
      </c>
    </row>
    <row r="172" spans="1:14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8"/>
        <v>0</v>
      </c>
      <c r="N172">
        <f t="shared" si="7"/>
        <v>1226.3900000000006</v>
      </c>
    </row>
    <row r="173" spans="1:14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8"/>
        <v>1</v>
      </c>
      <c r="N173">
        <f t="shared" si="7"/>
        <v>1245.4400000000005</v>
      </c>
    </row>
    <row r="174" spans="1:14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8"/>
        <v>0</v>
      </c>
      <c r="N174">
        <f t="shared" si="7"/>
        <v>1245.4400000000005</v>
      </c>
    </row>
    <row r="175" spans="1:14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8"/>
        <v>1</v>
      </c>
      <c r="N175">
        <f t="shared" si="7"/>
        <v>1261.5300000000004</v>
      </c>
    </row>
    <row r="176" spans="1:14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8"/>
        <v>1</v>
      </c>
      <c r="N176">
        <f t="shared" si="7"/>
        <v>1275.0000000000005</v>
      </c>
    </row>
    <row r="177" spans="1:14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8"/>
        <v>1</v>
      </c>
      <c r="N177">
        <f t="shared" si="7"/>
        <v>1293.2000000000005</v>
      </c>
    </row>
    <row r="178" spans="1:14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8"/>
        <v>1</v>
      </c>
      <c r="N178">
        <f t="shared" si="7"/>
        <v>1309.3300000000006</v>
      </c>
    </row>
    <row r="179" spans="1:14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8"/>
        <v>1</v>
      </c>
      <c r="N179">
        <f t="shared" si="7"/>
        <v>1319.7500000000007</v>
      </c>
    </row>
    <row r="180" spans="1:14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8"/>
        <v>0</v>
      </c>
      <c r="N180">
        <f t="shared" si="7"/>
        <v>1319.7500000000007</v>
      </c>
    </row>
    <row r="181" spans="1:14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8"/>
        <v>1</v>
      </c>
      <c r="N181">
        <f t="shared" si="7"/>
        <v>1334.0700000000006</v>
      </c>
    </row>
    <row r="182" spans="1:14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8"/>
        <v>0</v>
      </c>
      <c r="N182">
        <f t="shared" si="7"/>
        <v>1334.0700000000006</v>
      </c>
    </row>
    <row r="183" spans="1:14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8"/>
        <v>0</v>
      </c>
      <c r="N183">
        <f t="shared" si="7"/>
        <v>1334.0700000000006</v>
      </c>
    </row>
    <row r="184" spans="1:14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8"/>
        <v>1</v>
      </c>
      <c r="N184">
        <f t="shared" si="7"/>
        <v>1347.8600000000006</v>
      </c>
    </row>
    <row r="185" spans="1:14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8"/>
        <v>1</v>
      </c>
      <c r="N185">
        <f t="shared" si="7"/>
        <v>1363.0800000000006</v>
      </c>
    </row>
    <row r="186" spans="1:14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8"/>
        <v>1</v>
      </c>
      <c r="N186">
        <f t="shared" si="7"/>
        <v>1377.5900000000006</v>
      </c>
    </row>
    <row r="187" spans="1:14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8"/>
        <v>1</v>
      </c>
      <c r="N187">
        <f t="shared" si="7"/>
        <v>1396.1700000000005</v>
      </c>
    </row>
    <row r="188" spans="1:14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8"/>
        <v>1</v>
      </c>
      <c r="N188">
        <f t="shared" si="7"/>
        <v>1407.5000000000005</v>
      </c>
    </row>
    <row r="189" spans="1:14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8"/>
        <v>0</v>
      </c>
      <c r="N189">
        <f t="shared" si="7"/>
        <v>1407.5000000000005</v>
      </c>
    </row>
    <row r="190" spans="1:14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8"/>
        <v>1</v>
      </c>
      <c r="N190">
        <f t="shared" si="7"/>
        <v>1418.5600000000004</v>
      </c>
    </row>
    <row r="191" spans="1:14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8"/>
        <v>0</v>
      </c>
      <c r="N191">
        <f t="shared" si="7"/>
        <v>1418.5600000000004</v>
      </c>
    </row>
    <row r="192" spans="1:14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8"/>
        <v>0</v>
      </c>
      <c r="N192">
        <f t="shared" si="7"/>
        <v>1418.5600000000004</v>
      </c>
    </row>
    <row r="193" spans="1:14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8"/>
        <v>0</v>
      </c>
      <c r="N193">
        <f t="shared" si="7"/>
        <v>1418.5600000000004</v>
      </c>
    </row>
    <row r="194" spans="1:14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ref="M194:M201" si="9">IF(AND(B194&gt;=$W$4,B194&lt;=$X$4),1,0)</f>
        <v>0</v>
      </c>
      <c r="N194">
        <f t="shared" si="7"/>
        <v>1418.5600000000004</v>
      </c>
    </row>
    <row r="195" spans="1:14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si="9"/>
        <v>1</v>
      </c>
      <c r="N195">
        <f t="shared" si="7"/>
        <v>1416.9200000000003</v>
      </c>
    </row>
    <row r="196" spans="1:14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9"/>
        <v>0</v>
      </c>
      <c r="N196">
        <f t="shared" ref="N196:N201" si="10" xml:space="preserve"> IF(M196=1,G196+N195,N195)</f>
        <v>1416.9200000000003</v>
      </c>
    </row>
    <row r="197" spans="1:14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9"/>
        <v>1</v>
      </c>
      <c r="N197">
        <f t="shared" si="10"/>
        <v>1416.2400000000002</v>
      </c>
    </row>
    <row r="198" spans="1:14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9"/>
        <v>0</v>
      </c>
      <c r="N198">
        <f t="shared" si="10"/>
        <v>1416.2400000000002</v>
      </c>
    </row>
    <row r="199" spans="1:14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9"/>
        <v>1</v>
      </c>
      <c r="N199">
        <f t="shared" si="10"/>
        <v>1412.9400000000003</v>
      </c>
    </row>
    <row r="200" spans="1:14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9"/>
        <v>0</v>
      </c>
      <c r="N200">
        <f t="shared" si="10"/>
        <v>1412.9400000000003</v>
      </c>
    </row>
    <row r="201" spans="1:14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9"/>
        <v>0</v>
      </c>
      <c r="N201">
        <f t="shared" si="10"/>
        <v>1412.9400000000003</v>
      </c>
    </row>
    <row r="202" spans="1:14" x14ac:dyDescent="0.25">
      <c r="A202" s="1"/>
      <c r="B202" s="2"/>
      <c r="M202">
        <f>SUM(M2:M201)</f>
        <v>113</v>
      </c>
      <c r="N202" s="4">
        <f>ROUND(N201/M202,2)</f>
        <v>12.5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BC44-0F10-4704-8565-CA0BE0FF1280}">
  <dimension ref="A1:V202"/>
  <sheetViews>
    <sheetView workbookViewId="0">
      <pane ySplit="1" topLeftCell="A2" activePane="bottomLeft" state="frozen"/>
      <selection pane="bottomLeft" activeCell="E198" sqref="A2:V201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 t="shared" ref="M2:N33" si="0">ROUNDDOWN(C2+273.15,0)</f>
        <v>273</v>
      </c>
      <c r="N2">
        <f t="shared" ref="N2:N65" si="1">ROUNDDOWN(D2+273.15,0)</f>
        <v>268</v>
      </c>
      <c r="O2">
        <f t="shared" ref="O2:O65" si="2">ROUNDDOWN(E2+273.15,0)</f>
        <v>271</v>
      </c>
      <c r="P2">
        <f t="shared" ref="P2:P65" si="3">ROUNDDOWN(F2+273.15,0)</f>
        <v>267</v>
      </c>
      <c r="Q2">
        <f t="shared" ref="Q2:Q65" si="4">ROUNDDOWN(G2+273.15,0)</f>
        <v>270</v>
      </c>
      <c r="R2">
        <f t="shared" ref="R2:R65" si="5">ROUNDDOWN(H2+273.15,0)</f>
        <v>276</v>
      </c>
      <c r="S2">
        <f t="shared" ref="S2:S65" si="6">ROUNDDOWN(I2+273.15,0)</f>
        <v>275</v>
      </c>
      <c r="T2">
        <f t="shared" ref="T2:T65" si="7">ROUNDDOWN(J2+273.15,0)</f>
        <v>271</v>
      </c>
      <c r="U2">
        <f t="shared" ref="U2:U65" si="8">ROUNDDOWN(K2+273.15,0)</f>
        <v>274</v>
      </c>
      <c r="V2">
        <f t="shared" ref="V2:V65" si="9">ROUNDDOWN(L2+273.15,0)</f>
        <v>277</v>
      </c>
    </row>
    <row r="3" spans="1:2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si="0"/>
        <v>268</v>
      </c>
      <c r="N3">
        <f t="shared" si="1"/>
        <v>275</v>
      </c>
      <c r="O3">
        <f t="shared" si="2"/>
        <v>267</v>
      </c>
      <c r="P3">
        <f t="shared" si="3"/>
        <v>267</v>
      </c>
      <c r="Q3">
        <f t="shared" si="4"/>
        <v>267</v>
      </c>
      <c r="R3">
        <f t="shared" si="5"/>
        <v>265</v>
      </c>
      <c r="S3">
        <f t="shared" si="6"/>
        <v>270</v>
      </c>
      <c r="T3">
        <f t="shared" si="7"/>
        <v>276</v>
      </c>
      <c r="U3">
        <f t="shared" si="8"/>
        <v>267</v>
      </c>
      <c r="V3">
        <f t="shared" si="9"/>
        <v>273</v>
      </c>
    </row>
    <row r="4" spans="1:2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275</v>
      </c>
      <c r="N4">
        <f t="shared" si="1"/>
        <v>265</v>
      </c>
      <c r="O4">
        <f t="shared" si="2"/>
        <v>274</v>
      </c>
      <c r="P4">
        <f t="shared" si="3"/>
        <v>279</v>
      </c>
      <c r="Q4">
        <f t="shared" si="4"/>
        <v>277</v>
      </c>
      <c r="R4">
        <f t="shared" si="5"/>
        <v>265</v>
      </c>
      <c r="S4">
        <f t="shared" si="6"/>
        <v>277</v>
      </c>
      <c r="T4">
        <f t="shared" si="7"/>
        <v>268</v>
      </c>
      <c r="U4">
        <f t="shared" si="8"/>
        <v>269</v>
      </c>
      <c r="V4">
        <f t="shared" si="9"/>
        <v>268</v>
      </c>
    </row>
    <row r="5" spans="1:2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280</v>
      </c>
      <c r="N5">
        <f t="shared" si="1"/>
        <v>265</v>
      </c>
      <c r="O5">
        <f t="shared" si="2"/>
        <v>272</v>
      </c>
      <c r="P5">
        <f t="shared" si="3"/>
        <v>270</v>
      </c>
      <c r="Q5">
        <f t="shared" si="4"/>
        <v>279</v>
      </c>
      <c r="R5">
        <f t="shared" si="5"/>
        <v>276</v>
      </c>
      <c r="S5">
        <f t="shared" si="6"/>
        <v>272</v>
      </c>
      <c r="T5">
        <f t="shared" si="7"/>
        <v>270</v>
      </c>
      <c r="U5">
        <f t="shared" si="8"/>
        <v>271</v>
      </c>
      <c r="V5">
        <f t="shared" si="9"/>
        <v>270</v>
      </c>
    </row>
    <row r="6" spans="1:2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280</v>
      </c>
      <c r="N6">
        <f t="shared" si="1"/>
        <v>278</v>
      </c>
      <c r="O6">
        <f t="shared" si="2"/>
        <v>269</v>
      </c>
      <c r="P6">
        <f t="shared" si="3"/>
        <v>269</v>
      </c>
      <c r="Q6">
        <f t="shared" si="4"/>
        <v>281</v>
      </c>
      <c r="R6">
        <f t="shared" si="5"/>
        <v>267</v>
      </c>
      <c r="S6">
        <f t="shared" si="6"/>
        <v>272</v>
      </c>
      <c r="T6">
        <f t="shared" si="7"/>
        <v>274</v>
      </c>
      <c r="U6">
        <f t="shared" si="8"/>
        <v>267</v>
      </c>
      <c r="V6">
        <f t="shared" si="9"/>
        <v>269</v>
      </c>
    </row>
    <row r="7" spans="1:2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277</v>
      </c>
      <c r="N7">
        <f t="shared" si="1"/>
        <v>274</v>
      </c>
      <c r="O7">
        <f t="shared" si="2"/>
        <v>269</v>
      </c>
      <c r="P7">
        <f t="shared" si="3"/>
        <v>265</v>
      </c>
      <c r="Q7">
        <f t="shared" si="4"/>
        <v>276</v>
      </c>
      <c r="R7">
        <f t="shared" si="5"/>
        <v>269</v>
      </c>
      <c r="S7">
        <f t="shared" si="6"/>
        <v>269</v>
      </c>
      <c r="T7">
        <f t="shared" si="7"/>
        <v>274</v>
      </c>
      <c r="U7">
        <f t="shared" si="8"/>
        <v>269</v>
      </c>
      <c r="V7">
        <f t="shared" si="9"/>
        <v>277</v>
      </c>
    </row>
    <row r="8" spans="1:22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267</v>
      </c>
      <c r="N8">
        <f t="shared" si="1"/>
        <v>279</v>
      </c>
      <c r="O8">
        <f t="shared" si="2"/>
        <v>265</v>
      </c>
      <c r="P8">
        <f t="shared" si="3"/>
        <v>277</v>
      </c>
      <c r="Q8">
        <f t="shared" si="4"/>
        <v>275</v>
      </c>
      <c r="R8">
        <f t="shared" si="5"/>
        <v>280</v>
      </c>
      <c r="S8">
        <f t="shared" si="6"/>
        <v>268</v>
      </c>
      <c r="T8">
        <f t="shared" si="7"/>
        <v>266</v>
      </c>
      <c r="U8">
        <f t="shared" si="8"/>
        <v>265</v>
      </c>
      <c r="V8">
        <f t="shared" si="9"/>
        <v>280</v>
      </c>
    </row>
    <row r="9" spans="1:2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276</v>
      </c>
      <c r="N9">
        <f t="shared" si="1"/>
        <v>266</v>
      </c>
      <c r="O9">
        <f t="shared" si="2"/>
        <v>266</v>
      </c>
      <c r="P9">
        <f t="shared" si="3"/>
        <v>270</v>
      </c>
      <c r="Q9">
        <f t="shared" si="4"/>
        <v>279</v>
      </c>
      <c r="R9">
        <f t="shared" si="5"/>
        <v>274</v>
      </c>
      <c r="S9">
        <f t="shared" si="6"/>
        <v>280</v>
      </c>
      <c r="T9">
        <f t="shared" si="7"/>
        <v>280</v>
      </c>
      <c r="U9">
        <f t="shared" si="8"/>
        <v>275</v>
      </c>
      <c r="V9">
        <f t="shared" si="9"/>
        <v>270</v>
      </c>
    </row>
    <row r="10" spans="1:22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275</v>
      </c>
      <c r="N10">
        <f t="shared" si="1"/>
        <v>274</v>
      </c>
      <c r="O10">
        <f t="shared" si="2"/>
        <v>271</v>
      </c>
      <c r="P10">
        <f t="shared" si="3"/>
        <v>267</v>
      </c>
      <c r="Q10">
        <f t="shared" si="4"/>
        <v>275</v>
      </c>
      <c r="R10">
        <f t="shared" si="5"/>
        <v>270</v>
      </c>
      <c r="S10">
        <f t="shared" si="6"/>
        <v>269</v>
      </c>
      <c r="T10">
        <f t="shared" si="7"/>
        <v>266</v>
      </c>
      <c r="U10">
        <f t="shared" si="8"/>
        <v>275</v>
      </c>
      <c r="V10">
        <f t="shared" si="9"/>
        <v>280</v>
      </c>
    </row>
    <row r="11" spans="1:2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281</v>
      </c>
      <c r="N11">
        <f t="shared" si="1"/>
        <v>271</v>
      </c>
      <c r="O11">
        <f t="shared" si="2"/>
        <v>275</v>
      </c>
      <c r="P11">
        <f t="shared" si="3"/>
        <v>274</v>
      </c>
      <c r="Q11">
        <f t="shared" si="4"/>
        <v>281</v>
      </c>
      <c r="R11">
        <f t="shared" si="5"/>
        <v>277</v>
      </c>
      <c r="S11">
        <f t="shared" si="6"/>
        <v>268</v>
      </c>
      <c r="T11">
        <f t="shared" si="7"/>
        <v>281</v>
      </c>
      <c r="U11">
        <f t="shared" si="8"/>
        <v>266</v>
      </c>
      <c r="V11">
        <f t="shared" si="9"/>
        <v>265</v>
      </c>
    </row>
    <row r="12" spans="1:22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277</v>
      </c>
      <c r="N12">
        <f t="shared" si="1"/>
        <v>266</v>
      </c>
      <c r="O12">
        <f t="shared" si="2"/>
        <v>275</v>
      </c>
      <c r="P12">
        <f t="shared" si="3"/>
        <v>271</v>
      </c>
      <c r="Q12">
        <f t="shared" si="4"/>
        <v>269</v>
      </c>
      <c r="R12">
        <f t="shared" si="5"/>
        <v>269</v>
      </c>
      <c r="S12">
        <f t="shared" si="6"/>
        <v>266</v>
      </c>
      <c r="T12">
        <f t="shared" si="7"/>
        <v>276</v>
      </c>
      <c r="U12">
        <f t="shared" si="8"/>
        <v>275</v>
      </c>
      <c r="V12">
        <f t="shared" si="9"/>
        <v>266</v>
      </c>
    </row>
    <row r="13" spans="1:2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268</v>
      </c>
      <c r="N13">
        <f t="shared" si="1"/>
        <v>278</v>
      </c>
      <c r="O13">
        <f t="shared" si="2"/>
        <v>266</v>
      </c>
      <c r="P13">
        <f t="shared" si="3"/>
        <v>269</v>
      </c>
      <c r="Q13">
        <f t="shared" si="4"/>
        <v>280</v>
      </c>
      <c r="R13">
        <f t="shared" si="5"/>
        <v>265</v>
      </c>
      <c r="S13">
        <f t="shared" si="6"/>
        <v>267</v>
      </c>
      <c r="T13">
        <f t="shared" si="7"/>
        <v>266</v>
      </c>
      <c r="U13">
        <f t="shared" si="8"/>
        <v>270</v>
      </c>
      <c r="V13">
        <f t="shared" si="9"/>
        <v>271</v>
      </c>
    </row>
    <row r="14" spans="1:2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267</v>
      </c>
      <c r="N14">
        <f t="shared" si="1"/>
        <v>278</v>
      </c>
      <c r="O14">
        <f t="shared" si="2"/>
        <v>270</v>
      </c>
      <c r="P14">
        <f t="shared" si="3"/>
        <v>267</v>
      </c>
      <c r="Q14">
        <f t="shared" si="4"/>
        <v>281</v>
      </c>
      <c r="R14">
        <f t="shared" si="5"/>
        <v>266</v>
      </c>
      <c r="S14">
        <f t="shared" si="6"/>
        <v>265</v>
      </c>
      <c r="T14">
        <f t="shared" si="7"/>
        <v>277</v>
      </c>
      <c r="U14">
        <f t="shared" si="8"/>
        <v>265</v>
      </c>
      <c r="V14">
        <f t="shared" si="9"/>
        <v>281</v>
      </c>
    </row>
    <row r="15" spans="1:2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281</v>
      </c>
      <c r="N15">
        <f t="shared" si="1"/>
        <v>281</v>
      </c>
      <c r="O15">
        <f t="shared" si="2"/>
        <v>265</v>
      </c>
      <c r="P15">
        <f t="shared" si="3"/>
        <v>270</v>
      </c>
      <c r="Q15">
        <f t="shared" si="4"/>
        <v>279</v>
      </c>
      <c r="R15">
        <f t="shared" si="5"/>
        <v>274</v>
      </c>
      <c r="S15">
        <f t="shared" si="6"/>
        <v>269</v>
      </c>
      <c r="T15">
        <f t="shared" si="7"/>
        <v>278</v>
      </c>
      <c r="U15">
        <f t="shared" si="8"/>
        <v>268</v>
      </c>
      <c r="V15">
        <f t="shared" si="9"/>
        <v>273</v>
      </c>
    </row>
    <row r="16" spans="1:22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280</v>
      </c>
      <c r="N16">
        <f t="shared" si="1"/>
        <v>281</v>
      </c>
      <c r="O16">
        <f t="shared" si="2"/>
        <v>273</v>
      </c>
      <c r="P16">
        <f t="shared" si="3"/>
        <v>270</v>
      </c>
      <c r="Q16">
        <f t="shared" si="4"/>
        <v>265</v>
      </c>
      <c r="R16">
        <f t="shared" si="5"/>
        <v>280</v>
      </c>
      <c r="S16">
        <f t="shared" si="6"/>
        <v>268</v>
      </c>
      <c r="T16">
        <f t="shared" si="7"/>
        <v>268</v>
      </c>
      <c r="U16">
        <f t="shared" si="8"/>
        <v>268</v>
      </c>
      <c r="V16">
        <f t="shared" si="9"/>
        <v>267</v>
      </c>
    </row>
    <row r="17" spans="1:2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265</v>
      </c>
      <c r="N17">
        <f t="shared" si="1"/>
        <v>275</v>
      </c>
      <c r="O17">
        <f t="shared" si="2"/>
        <v>272</v>
      </c>
      <c r="P17">
        <f t="shared" si="3"/>
        <v>268</v>
      </c>
      <c r="Q17">
        <f t="shared" si="4"/>
        <v>266</v>
      </c>
      <c r="R17">
        <f t="shared" si="5"/>
        <v>273</v>
      </c>
      <c r="S17">
        <f t="shared" si="6"/>
        <v>273</v>
      </c>
      <c r="T17">
        <f t="shared" si="7"/>
        <v>268</v>
      </c>
      <c r="U17">
        <f t="shared" si="8"/>
        <v>266</v>
      </c>
      <c r="V17">
        <f t="shared" si="9"/>
        <v>276</v>
      </c>
    </row>
    <row r="18" spans="1:22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280</v>
      </c>
      <c r="N18">
        <f t="shared" si="1"/>
        <v>274</v>
      </c>
      <c r="O18">
        <f t="shared" si="2"/>
        <v>267</v>
      </c>
      <c r="P18">
        <f t="shared" si="3"/>
        <v>270</v>
      </c>
      <c r="Q18">
        <f t="shared" si="4"/>
        <v>276</v>
      </c>
      <c r="R18">
        <f t="shared" si="5"/>
        <v>272</v>
      </c>
      <c r="S18">
        <f t="shared" si="6"/>
        <v>270</v>
      </c>
      <c r="T18">
        <f t="shared" si="7"/>
        <v>266</v>
      </c>
      <c r="U18">
        <f t="shared" si="8"/>
        <v>266</v>
      </c>
      <c r="V18">
        <f t="shared" si="9"/>
        <v>276</v>
      </c>
    </row>
    <row r="19" spans="1:2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267</v>
      </c>
      <c r="N19">
        <f t="shared" si="1"/>
        <v>274</v>
      </c>
      <c r="O19">
        <f t="shared" si="2"/>
        <v>266</v>
      </c>
      <c r="P19">
        <f t="shared" si="3"/>
        <v>267</v>
      </c>
      <c r="Q19">
        <f t="shared" si="4"/>
        <v>274</v>
      </c>
      <c r="R19">
        <f t="shared" si="5"/>
        <v>274</v>
      </c>
      <c r="S19">
        <f t="shared" si="6"/>
        <v>281</v>
      </c>
      <c r="T19">
        <f t="shared" si="7"/>
        <v>273</v>
      </c>
      <c r="U19">
        <f t="shared" si="8"/>
        <v>274</v>
      </c>
      <c r="V19">
        <f t="shared" si="9"/>
        <v>269</v>
      </c>
    </row>
    <row r="20" spans="1:2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267</v>
      </c>
      <c r="N20">
        <f t="shared" si="1"/>
        <v>270</v>
      </c>
      <c r="O20">
        <f t="shared" si="2"/>
        <v>273</v>
      </c>
      <c r="P20">
        <f t="shared" si="3"/>
        <v>276</v>
      </c>
      <c r="Q20">
        <f t="shared" si="4"/>
        <v>278</v>
      </c>
      <c r="R20">
        <f t="shared" si="5"/>
        <v>272</v>
      </c>
      <c r="S20">
        <f t="shared" si="6"/>
        <v>277</v>
      </c>
      <c r="T20">
        <f t="shared" si="7"/>
        <v>275</v>
      </c>
      <c r="U20">
        <f t="shared" si="8"/>
        <v>274</v>
      </c>
      <c r="V20">
        <f t="shared" si="9"/>
        <v>281</v>
      </c>
    </row>
    <row r="21" spans="1:2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282</v>
      </c>
      <c r="N21">
        <f t="shared" si="1"/>
        <v>272</v>
      </c>
      <c r="O21">
        <f t="shared" si="2"/>
        <v>279</v>
      </c>
      <c r="P21">
        <f t="shared" si="3"/>
        <v>277</v>
      </c>
      <c r="Q21">
        <f t="shared" si="4"/>
        <v>274</v>
      </c>
      <c r="R21">
        <f t="shared" si="5"/>
        <v>272</v>
      </c>
      <c r="S21">
        <f t="shared" si="6"/>
        <v>277</v>
      </c>
      <c r="T21">
        <f t="shared" si="7"/>
        <v>276</v>
      </c>
      <c r="U21">
        <f t="shared" si="8"/>
        <v>271</v>
      </c>
      <c r="V21">
        <f t="shared" si="9"/>
        <v>271</v>
      </c>
    </row>
    <row r="22" spans="1:2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279</v>
      </c>
      <c r="N22">
        <f t="shared" si="1"/>
        <v>279</v>
      </c>
      <c r="O22">
        <f t="shared" si="2"/>
        <v>277</v>
      </c>
      <c r="P22">
        <f t="shared" si="3"/>
        <v>269</v>
      </c>
      <c r="Q22">
        <f t="shared" si="4"/>
        <v>270</v>
      </c>
      <c r="R22">
        <f t="shared" si="5"/>
        <v>278</v>
      </c>
      <c r="S22">
        <f t="shared" si="6"/>
        <v>271</v>
      </c>
      <c r="T22">
        <f t="shared" si="7"/>
        <v>277</v>
      </c>
      <c r="U22">
        <f t="shared" si="8"/>
        <v>270</v>
      </c>
      <c r="V22">
        <f t="shared" si="9"/>
        <v>275</v>
      </c>
    </row>
    <row r="23" spans="1:22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269</v>
      </c>
      <c r="N23">
        <f t="shared" si="1"/>
        <v>268</v>
      </c>
      <c r="O23">
        <f t="shared" si="2"/>
        <v>276</v>
      </c>
      <c r="P23">
        <f t="shared" si="3"/>
        <v>273</v>
      </c>
      <c r="Q23">
        <f t="shared" si="4"/>
        <v>269</v>
      </c>
      <c r="R23">
        <f t="shared" si="5"/>
        <v>270</v>
      </c>
      <c r="S23">
        <f t="shared" si="6"/>
        <v>273</v>
      </c>
      <c r="T23">
        <f t="shared" si="7"/>
        <v>269</v>
      </c>
      <c r="U23">
        <f t="shared" si="8"/>
        <v>269</v>
      </c>
      <c r="V23">
        <f t="shared" si="9"/>
        <v>270</v>
      </c>
    </row>
    <row r="24" spans="1:2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279</v>
      </c>
      <c r="N24">
        <f t="shared" si="1"/>
        <v>270</v>
      </c>
      <c r="O24">
        <f t="shared" si="2"/>
        <v>279</v>
      </c>
      <c r="P24">
        <f t="shared" si="3"/>
        <v>271</v>
      </c>
      <c r="Q24">
        <f t="shared" si="4"/>
        <v>275</v>
      </c>
      <c r="R24">
        <f t="shared" si="5"/>
        <v>279</v>
      </c>
      <c r="S24">
        <f t="shared" si="6"/>
        <v>265</v>
      </c>
      <c r="T24">
        <f t="shared" si="7"/>
        <v>280</v>
      </c>
      <c r="U24">
        <f t="shared" si="8"/>
        <v>280</v>
      </c>
      <c r="V24">
        <f t="shared" si="9"/>
        <v>266</v>
      </c>
    </row>
    <row r="25" spans="1:22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270</v>
      </c>
      <c r="N25">
        <f t="shared" si="1"/>
        <v>271</v>
      </c>
      <c r="O25">
        <f t="shared" si="2"/>
        <v>265</v>
      </c>
      <c r="P25">
        <f t="shared" si="3"/>
        <v>279</v>
      </c>
      <c r="Q25">
        <f t="shared" si="4"/>
        <v>268</v>
      </c>
      <c r="R25">
        <f t="shared" si="5"/>
        <v>265</v>
      </c>
      <c r="S25">
        <f t="shared" si="6"/>
        <v>276</v>
      </c>
      <c r="T25">
        <f t="shared" si="7"/>
        <v>270</v>
      </c>
      <c r="U25">
        <f t="shared" si="8"/>
        <v>279</v>
      </c>
      <c r="V25">
        <f t="shared" si="9"/>
        <v>270</v>
      </c>
    </row>
    <row r="26" spans="1:2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268</v>
      </c>
      <c r="N26">
        <f t="shared" si="1"/>
        <v>269</v>
      </c>
      <c r="O26">
        <f t="shared" si="2"/>
        <v>272</v>
      </c>
      <c r="P26">
        <f t="shared" si="3"/>
        <v>268</v>
      </c>
      <c r="Q26">
        <f t="shared" si="4"/>
        <v>272</v>
      </c>
      <c r="R26">
        <f t="shared" si="5"/>
        <v>274</v>
      </c>
      <c r="S26">
        <f t="shared" si="6"/>
        <v>279</v>
      </c>
      <c r="T26">
        <f t="shared" si="7"/>
        <v>270</v>
      </c>
      <c r="U26">
        <f t="shared" si="8"/>
        <v>278</v>
      </c>
      <c r="V26">
        <f t="shared" si="9"/>
        <v>282</v>
      </c>
    </row>
    <row r="27" spans="1:2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274</v>
      </c>
      <c r="N27">
        <f t="shared" si="1"/>
        <v>277</v>
      </c>
      <c r="O27">
        <f t="shared" si="2"/>
        <v>277</v>
      </c>
      <c r="P27">
        <f t="shared" si="3"/>
        <v>281</v>
      </c>
      <c r="Q27">
        <f t="shared" si="4"/>
        <v>271</v>
      </c>
      <c r="R27">
        <f t="shared" si="5"/>
        <v>272</v>
      </c>
      <c r="S27">
        <f t="shared" si="6"/>
        <v>281</v>
      </c>
      <c r="T27">
        <f t="shared" si="7"/>
        <v>272</v>
      </c>
      <c r="U27">
        <f t="shared" si="8"/>
        <v>274</v>
      </c>
      <c r="V27">
        <f t="shared" si="9"/>
        <v>272</v>
      </c>
    </row>
    <row r="28" spans="1:22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268</v>
      </c>
      <c r="N28">
        <f t="shared" si="1"/>
        <v>268</v>
      </c>
      <c r="O28">
        <f t="shared" si="2"/>
        <v>267</v>
      </c>
      <c r="P28">
        <f t="shared" si="3"/>
        <v>273</v>
      </c>
      <c r="Q28">
        <f t="shared" si="4"/>
        <v>269</v>
      </c>
      <c r="R28">
        <f t="shared" si="5"/>
        <v>267</v>
      </c>
      <c r="S28">
        <f t="shared" si="6"/>
        <v>265</v>
      </c>
      <c r="T28">
        <f t="shared" si="7"/>
        <v>274</v>
      </c>
      <c r="U28">
        <f t="shared" si="8"/>
        <v>275</v>
      </c>
      <c r="V28">
        <f t="shared" si="9"/>
        <v>280</v>
      </c>
    </row>
    <row r="29" spans="1:2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282</v>
      </c>
      <c r="N29">
        <f t="shared" si="1"/>
        <v>265</v>
      </c>
      <c r="O29">
        <f t="shared" si="2"/>
        <v>280</v>
      </c>
      <c r="P29">
        <f t="shared" si="3"/>
        <v>277</v>
      </c>
      <c r="Q29">
        <f t="shared" si="4"/>
        <v>269</v>
      </c>
      <c r="R29">
        <f t="shared" si="5"/>
        <v>265</v>
      </c>
      <c r="S29">
        <f t="shared" si="6"/>
        <v>276</v>
      </c>
      <c r="T29">
        <f t="shared" si="7"/>
        <v>269</v>
      </c>
      <c r="U29">
        <f t="shared" si="8"/>
        <v>276</v>
      </c>
      <c r="V29">
        <f t="shared" si="9"/>
        <v>279</v>
      </c>
    </row>
    <row r="30" spans="1:22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270</v>
      </c>
      <c r="N30">
        <f t="shared" si="1"/>
        <v>269</v>
      </c>
      <c r="O30">
        <f t="shared" si="2"/>
        <v>277</v>
      </c>
      <c r="P30">
        <f t="shared" si="3"/>
        <v>279</v>
      </c>
      <c r="Q30">
        <f t="shared" si="4"/>
        <v>265</v>
      </c>
      <c r="R30">
        <f t="shared" si="5"/>
        <v>281</v>
      </c>
      <c r="S30">
        <f t="shared" si="6"/>
        <v>266</v>
      </c>
      <c r="T30">
        <f t="shared" si="7"/>
        <v>267</v>
      </c>
      <c r="U30">
        <f t="shared" si="8"/>
        <v>265</v>
      </c>
      <c r="V30">
        <f t="shared" si="9"/>
        <v>270</v>
      </c>
    </row>
    <row r="31" spans="1:2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271</v>
      </c>
      <c r="N31">
        <f t="shared" si="1"/>
        <v>273</v>
      </c>
      <c r="O31">
        <f t="shared" si="2"/>
        <v>278</v>
      </c>
      <c r="P31">
        <f t="shared" si="3"/>
        <v>279</v>
      </c>
      <c r="Q31">
        <f t="shared" si="4"/>
        <v>270</v>
      </c>
      <c r="R31">
        <f t="shared" si="5"/>
        <v>280</v>
      </c>
      <c r="S31">
        <f t="shared" si="6"/>
        <v>265</v>
      </c>
      <c r="T31">
        <f t="shared" si="7"/>
        <v>281</v>
      </c>
      <c r="U31">
        <f t="shared" si="8"/>
        <v>277</v>
      </c>
      <c r="V31">
        <f t="shared" si="9"/>
        <v>281</v>
      </c>
    </row>
    <row r="32" spans="1:2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274</v>
      </c>
      <c r="N32">
        <f t="shared" si="1"/>
        <v>265</v>
      </c>
      <c r="O32">
        <f t="shared" si="2"/>
        <v>266</v>
      </c>
      <c r="P32">
        <f t="shared" si="3"/>
        <v>275</v>
      </c>
      <c r="Q32">
        <f t="shared" si="4"/>
        <v>277</v>
      </c>
      <c r="R32">
        <f t="shared" si="5"/>
        <v>274</v>
      </c>
      <c r="S32">
        <f t="shared" si="6"/>
        <v>278</v>
      </c>
      <c r="T32">
        <f t="shared" si="7"/>
        <v>266</v>
      </c>
      <c r="U32">
        <f t="shared" si="8"/>
        <v>269</v>
      </c>
      <c r="V32">
        <f t="shared" si="9"/>
        <v>265</v>
      </c>
    </row>
    <row r="33" spans="1:2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274</v>
      </c>
      <c r="N33">
        <f t="shared" si="1"/>
        <v>280</v>
      </c>
      <c r="O33">
        <f t="shared" si="2"/>
        <v>279</v>
      </c>
      <c r="P33">
        <f t="shared" si="3"/>
        <v>279</v>
      </c>
      <c r="Q33">
        <f t="shared" si="4"/>
        <v>273</v>
      </c>
      <c r="R33">
        <f t="shared" si="5"/>
        <v>270</v>
      </c>
      <c r="S33">
        <f t="shared" si="6"/>
        <v>267</v>
      </c>
      <c r="T33">
        <f t="shared" si="7"/>
        <v>278</v>
      </c>
      <c r="U33">
        <f t="shared" si="8"/>
        <v>278</v>
      </c>
      <c r="V33">
        <f t="shared" si="9"/>
        <v>281</v>
      </c>
    </row>
    <row r="34" spans="1:2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ref="M34:M65" si="10">ROUNDDOWN(C34+273.15,0)</f>
        <v>278</v>
      </c>
      <c r="N34">
        <f t="shared" si="1"/>
        <v>280</v>
      </c>
      <c r="O34">
        <f t="shared" si="2"/>
        <v>272</v>
      </c>
      <c r="P34">
        <f t="shared" si="3"/>
        <v>271</v>
      </c>
      <c r="Q34">
        <f t="shared" si="4"/>
        <v>277</v>
      </c>
      <c r="R34">
        <f t="shared" si="5"/>
        <v>265</v>
      </c>
      <c r="S34">
        <f t="shared" si="6"/>
        <v>266</v>
      </c>
      <c r="T34">
        <f t="shared" si="7"/>
        <v>268</v>
      </c>
      <c r="U34">
        <f t="shared" si="8"/>
        <v>276</v>
      </c>
      <c r="V34">
        <f t="shared" si="9"/>
        <v>275</v>
      </c>
    </row>
    <row r="35" spans="1:22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10"/>
        <v>267</v>
      </c>
      <c r="N35">
        <f t="shared" si="1"/>
        <v>265</v>
      </c>
      <c r="O35">
        <f t="shared" si="2"/>
        <v>269</v>
      </c>
      <c r="P35">
        <f t="shared" si="3"/>
        <v>274</v>
      </c>
      <c r="Q35">
        <f t="shared" si="4"/>
        <v>272</v>
      </c>
      <c r="R35">
        <f t="shared" si="5"/>
        <v>270</v>
      </c>
      <c r="S35">
        <f t="shared" si="6"/>
        <v>276</v>
      </c>
      <c r="T35">
        <f t="shared" si="7"/>
        <v>270</v>
      </c>
      <c r="U35">
        <f t="shared" si="8"/>
        <v>277</v>
      </c>
      <c r="V35">
        <f t="shared" si="9"/>
        <v>267</v>
      </c>
    </row>
    <row r="36" spans="1:2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10"/>
        <v>281</v>
      </c>
      <c r="N36">
        <f t="shared" si="1"/>
        <v>277</v>
      </c>
      <c r="O36">
        <f t="shared" si="2"/>
        <v>281</v>
      </c>
      <c r="P36">
        <f t="shared" si="3"/>
        <v>271</v>
      </c>
      <c r="Q36">
        <f t="shared" si="4"/>
        <v>277</v>
      </c>
      <c r="R36">
        <f t="shared" si="5"/>
        <v>270</v>
      </c>
      <c r="S36">
        <f t="shared" si="6"/>
        <v>267</v>
      </c>
      <c r="T36">
        <f t="shared" si="7"/>
        <v>276</v>
      </c>
      <c r="U36">
        <f t="shared" si="8"/>
        <v>266</v>
      </c>
      <c r="V36">
        <f t="shared" si="9"/>
        <v>280</v>
      </c>
    </row>
    <row r="37" spans="1:2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10"/>
        <v>276</v>
      </c>
      <c r="N37">
        <f t="shared" si="1"/>
        <v>273</v>
      </c>
      <c r="O37">
        <f t="shared" si="2"/>
        <v>265</v>
      </c>
      <c r="P37">
        <f t="shared" si="3"/>
        <v>265</v>
      </c>
      <c r="Q37">
        <f t="shared" si="4"/>
        <v>274</v>
      </c>
      <c r="R37">
        <f t="shared" si="5"/>
        <v>278</v>
      </c>
      <c r="S37">
        <f t="shared" si="6"/>
        <v>269</v>
      </c>
      <c r="T37">
        <f t="shared" si="7"/>
        <v>279</v>
      </c>
      <c r="U37">
        <f t="shared" si="8"/>
        <v>267</v>
      </c>
      <c r="V37">
        <f t="shared" si="9"/>
        <v>274</v>
      </c>
    </row>
    <row r="38" spans="1:22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10"/>
        <v>278</v>
      </c>
      <c r="N38">
        <f t="shared" si="1"/>
        <v>267</v>
      </c>
      <c r="O38">
        <f t="shared" si="2"/>
        <v>281</v>
      </c>
      <c r="P38">
        <f t="shared" si="3"/>
        <v>276</v>
      </c>
      <c r="Q38">
        <f t="shared" si="4"/>
        <v>280</v>
      </c>
      <c r="R38">
        <f t="shared" si="5"/>
        <v>272</v>
      </c>
      <c r="S38">
        <f t="shared" si="6"/>
        <v>281</v>
      </c>
      <c r="T38">
        <f t="shared" si="7"/>
        <v>266</v>
      </c>
      <c r="U38">
        <f t="shared" si="8"/>
        <v>267</v>
      </c>
      <c r="V38">
        <f t="shared" si="9"/>
        <v>268</v>
      </c>
    </row>
    <row r="39" spans="1:22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10"/>
        <v>269</v>
      </c>
      <c r="N39">
        <f t="shared" si="1"/>
        <v>267</v>
      </c>
      <c r="O39">
        <f t="shared" si="2"/>
        <v>281</v>
      </c>
      <c r="P39">
        <f t="shared" si="3"/>
        <v>272</v>
      </c>
      <c r="Q39">
        <f t="shared" si="4"/>
        <v>277</v>
      </c>
      <c r="R39">
        <f t="shared" si="5"/>
        <v>268</v>
      </c>
      <c r="S39">
        <f t="shared" si="6"/>
        <v>280</v>
      </c>
      <c r="T39">
        <f t="shared" si="7"/>
        <v>279</v>
      </c>
      <c r="U39">
        <f t="shared" si="8"/>
        <v>272</v>
      </c>
      <c r="V39">
        <f t="shared" si="9"/>
        <v>280</v>
      </c>
    </row>
    <row r="40" spans="1:22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10"/>
        <v>268</v>
      </c>
      <c r="N40">
        <f t="shared" si="1"/>
        <v>271</v>
      </c>
      <c r="O40">
        <f t="shared" si="2"/>
        <v>266</v>
      </c>
      <c r="P40">
        <f t="shared" si="3"/>
        <v>278</v>
      </c>
      <c r="Q40">
        <f t="shared" si="4"/>
        <v>279</v>
      </c>
      <c r="R40">
        <f t="shared" si="5"/>
        <v>280</v>
      </c>
      <c r="S40">
        <f t="shared" si="6"/>
        <v>268</v>
      </c>
      <c r="T40">
        <f t="shared" si="7"/>
        <v>270</v>
      </c>
      <c r="U40">
        <f t="shared" si="8"/>
        <v>273</v>
      </c>
      <c r="V40">
        <f t="shared" si="9"/>
        <v>281</v>
      </c>
    </row>
    <row r="41" spans="1:22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10"/>
        <v>270</v>
      </c>
      <c r="N41">
        <f t="shared" si="1"/>
        <v>271</v>
      </c>
      <c r="O41">
        <f t="shared" si="2"/>
        <v>275</v>
      </c>
      <c r="P41">
        <f t="shared" si="3"/>
        <v>277</v>
      </c>
      <c r="Q41">
        <f t="shared" si="4"/>
        <v>280</v>
      </c>
      <c r="R41">
        <f t="shared" si="5"/>
        <v>273</v>
      </c>
      <c r="S41">
        <f t="shared" si="6"/>
        <v>272</v>
      </c>
      <c r="T41">
        <f t="shared" si="7"/>
        <v>278</v>
      </c>
      <c r="U41">
        <f t="shared" si="8"/>
        <v>266</v>
      </c>
      <c r="V41">
        <f t="shared" si="9"/>
        <v>279</v>
      </c>
    </row>
    <row r="42" spans="1:2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10"/>
        <v>271</v>
      </c>
      <c r="N42">
        <f t="shared" si="1"/>
        <v>266</v>
      </c>
      <c r="O42">
        <f t="shared" si="2"/>
        <v>277</v>
      </c>
      <c r="P42">
        <f t="shared" si="3"/>
        <v>277</v>
      </c>
      <c r="Q42">
        <f t="shared" si="4"/>
        <v>276</v>
      </c>
      <c r="R42">
        <f t="shared" si="5"/>
        <v>270</v>
      </c>
      <c r="S42">
        <f t="shared" si="6"/>
        <v>278</v>
      </c>
      <c r="T42">
        <f t="shared" si="7"/>
        <v>267</v>
      </c>
      <c r="U42">
        <f t="shared" si="8"/>
        <v>276</v>
      </c>
      <c r="V42">
        <f t="shared" si="9"/>
        <v>274</v>
      </c>
    </row>
    <row r="43" spans="1:2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10"/>
        <v>283</v>
      </c>
      <c r="N43">
        <f t="shared" si="1"/>
        <v>285</v>
      </c>
      <c r="O43">
        <f t="shared" si="2"/>
        <v>283</v>
      </c>
      <c r="P43">
        <f t="shared" si="3"/>
        <v>287</v>
      </c>
      <c r="Q43">
        <f t="shared" si="4"/>
        <v>283</v>
      </c>
      <c r="R43">
        <f t="shared" si="5"/>
        <v>287</v>
      </c>
      <c r="S43">
        <f t="shared" si="6"/>
        <v>288</v>
      </c>
      <c r="T43">
        <f t="shared" si="7"/>
        <v>286</v>
      </c>
      <c r="U43">
        <f t="shared" si="8"/>
        <v>287</v>
      </c>
      <c r="V43">
        <f t="shared" si="9"/>
        <v>286</v>
      </c>
    </row>
    <row r="44" spans="1:2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10"/>
        <v>287</v>
      </c>
      <c r="N44">
        <f t="shared" si="1"/>
        <v>288</v>
      </c>
      <c r="O44">
        <f t="shared" si="2"/>
        <v>286</v>
      </c>
      <c r="P44">
        <f t="shared" si="3"/>
        <v>285</v>
      </c>
      <c r="Q44">
        <f t="shared" si="4"/>
        <v>286</v>
      </c>
      <c r="R44">
        <f t="shared" si="5"/>
        <v>285</v>
      </c>
      <c r="S44">
        <f t="shared" si="6"/>
        <v>283</v>
      </c>
      <c r="T44">
        <f t="shared" si="7"/>
        <v>284</v>
      </c>
      <c r="U44">
        <f t="shared" si="8"/>
        <v>286</v>
      </c>
      <c r="V44">
        <f t="shared" si="9"/>
        <v>287</v>
      </c>
    </row>
    <row r="45" spans="1:2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10"/>
        <v>284</v>
      </c>
      <c r="N45">
        <f t="shared" si="1"/>
        <v>287</v>
      </c>
      <c r="O45">
        <f t="shared" si="2"/>
        <v>288</v>
      </c>
      <c r="P45">
        <f t="shared" si="3"/>
        <v>283</v>
      </c>
      <c r="Q45">
        <f t="shared" si="4"/>
        <v>288</v>
      </c>
      <c r="R45">
        <f t="shared" si="5"/>
        <v>289</v>
      </c>
      <c r="S45">
        <f t="shared" si="6"/>
        <v>284</v>
      </c>
      <c r="T45">
        <f t="shared" si="7"/>
        <v>288</v>
      </c>
      <c r="U45">
        <f t="shared" si="8"/>
        <v>289</v>
      </c>
      <c r="V45">
        <f t="shared" si="9"/>
        <v>286</v>
      </c>
    </row>
    <row r="46" spans="1:2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10"/>
        <v>287</v>
      </c>
      <c r="N46">
        <f t="shared" si="1"/>
        <v>286</v>
      </c>
      <c r="O46">
        <f t="shared" si="2"/>
        <v>287</v>
      </c>
      <c r="P46">
        <f t="shared" si="3"/>
        <v>287</v>
      </c>
      <c r="Q46">
        <f t="shared" si="4"/>
        <v>288</v>
      </c>
      <c r="R46">
        <f t="shared" si="5"/>
        <v>284</v>
      </c>
      <c r="S46">
        <f t="shared" si="6"/>
        <v>285</v>
      </c>
      <c r="T46">
        <f t="shared" si="7"/>
        <v>285</v>
      </c>
      <c r="U46">
        <f t="shared" si="8"/>
        <v>285</v>
      </c>
      <c r="V46">
        <f t="shared" si="9"/>
        <v>285</v>
      </c>
    </row>
    <row r="47" spans="1:2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10"/>
        <v>284</v>
      </c>
      <c r="N47">
        <f t="shared" si="1"/>
        <v>285</v>
      </c>
      <c r="O47">
        <f t="shared" si="2"/>
        <v>283</v>
      </c>
      <c r="P47">
        <f t="shared" si="3"/>
        <v>288</v>
      </c>
      <c r="Q47">
        <f t="shared" si="4"/>
        <v>288</v>
      </c>
      <c r="R47">
        <f t="shared" si="5"/>
        <v>286</v>
      </c>
      <c r="S47">
        <f t="shared" si="6"/>
        <v>285</v>
      </c>
      <c r="T47">
        <f t="shared" si="7"/>
        <v>287</v>
      </c>
      <c r="U47">
        <f t="shared" si="8"/>
        <v>287</v>
      </c>
      <c r="V47">
        <f t="shared" si="9"/>
        <v>283</v>
      </c>
    </row>
    <row r="48" spans="1:2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10"/>
        <v>288</v>
      </c>
      <c r="N48">
        <f t="shared" si="1"/>
        <v>286</v>
      </c>
      <c r="O48">
        <f t="shared" si="2"/>
        <v>285</v>
      </c>
      <c r="P48">
        <f t="shared" si="3"/>
        <v>287</v>
      </c>
      <c r="Q48">
        <f t="shared" si="4"/>
        <v>285</v>
      </c>
      <c r="R48">
        <f t="shared" si="5"/>
        <v>285</v>
      </c>
      <c r="S48">
        <f t="shared" si="6"/>
        <v>287</v>
      </c>
      <c r="T48">
        <f t="shared" si="7"/>
        <v>287</v>
      </c>
      <c r="U48">
        <f t="shared" si="8"/>
        <v>286</v>
      </c>
      <c r="V48">
        <f t="shared" si="9"/>
        <v>286</v>
      </c>
    </row>
    <row r="49" spans="1:22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10"/>
        <v>284</v>
      </c>
      <c r="N49">
        <f t="shared" si="1"/>
        <v>288</v>
      </c>
      <c r="O49">
        <f t="shared" si="2"/>
        <v>284</v>
      </c>
      <c r="P49">
        <f t="shared" si="3"/>
        <v>286</v>
      </c>
      <c r="Q49">
        <f t="shared" si="4"/>
        <v>283</v>
      </c>
      <c r="R49">
        <f t="shared" si="5"/>
        <v>289</v>
      </c>
      <c r="S49">
        <f t="shared" si="6"/>
        <v>287</v>
      </c>
      <c r="T49">
        <f t="shared" si="7"/>
        <v>287</v>
      </c>
      <c r="U49">
        <f t="shared" si="8"/>
        <v>288</v>
      </c>
      <c r="V49">
        <f t="shared" si="9"/>
        <v>286</v>
      </c>
    </row>
    <row r="50" spans="1:22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10"/>
        <v>283</v>
      </c>
      <c r="N50">
        <f t="shared" si="1"/>
        <v>286</v>
      </c>
      <c r="O50">
        <f t="shared" si="2"/>
        <v>285</v>
      </c>
      <c r="P50">
        <f t="shared" si="3"/>
        <v>283</v>
      </c>
      <c r="Q50">
        <f t="shared" si="4"/>
        <v>285</v>
      </c>
      <c r="R50">
        <f t="shared" si="5"/>
        <v>287</v>
      </c>
      <c r="S50">
        <f t="shared" si="6"/>
        <v>286</v>
      </c>
      <c r="T50">
        <f t="shared" si="7"/>
        <v>286</v>
      </c>
      <c r="U50">
        <f t="shared" si="8"/>
        <v>288</v>
      </c>
      <c r="V50">
        <f t="shared" si="9"/>
        <v>286</v>
      </c>
    </row>
    <row r="51" spans="1:2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10"/>
        <v>288</v>
      </c>
      <c r="N51">
        <f t="shared" si="1"/>
        <v>284</v>
      </c>
      <c r="O51">
        <f t="shared" si="2"/>
        <v>283</v>
      </c>
      <c r="P51">
        <f t="shared" si="3"/>
        <v>286</v>
      </c>
      <c r="Q51">
        <f t="shared" si="4"/>
        <v>284</v>
      </c>
      <c r="R51">
        <f t="shared" si="5"/>
        <v>284</v>
      </c>
      <c r="S51">
        <f t="shared" si="6"/>
        <v>283</v>
      </c>
      <c r="T51">
        <f t="shared" si="7"/>
        <v>285</v>
      </c>
      <c r="U51">
        <f t="shared" si="8"/>
        <v>285</v>
      </c>
      <c r="V51">
        <f t="shared" si="9"/>
        <v>285</v>
      </c>
    </row>
    <row r="52" spans="1:22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10"/>
        <v>285</v>
      </c>
      <c r="N52">
        <f t="shared" si="1"/>
        <v>286</v>
      </c>
      <c r="O52">
        <f t="shared" si="2"/>
        <v>283</v>
      </c>
      <c r="P52">
        <f t="shared" si="3"/>
        <v>285</v>
      </c>
      <c r="Q52">
        <f t="shared" si="4"/>
        <v>283</v>
      </c>
      <c r="R52">
        <f t="shared" si="5"/>
        <v>287</v>
      </c>
      <c r="S52">
        <f t="shared" si="6"/>
        <v>287</v>
      </c>
      <c r="T52">
        <f t="shared" si="7"/>
        <v>288</v>
      </c>
      <c r="U52">
        <f t="shared" si="8"/>
        <v>287</v>
      </c>
      <c r="V52">
        <f t="shared" si="9"/>
        <v>287</v>
      </c>
    </row>
    <row r="53" spans="1:22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10"/>
        <v>287</v>
      </c>
      <c r="N53">
        <f t="shared" si="1"/>
        <v>286</v>
      </c>
      <c r="O53">
        <f t="shared" si="2"/>
        <v>283</v>
      </c>
      <c r="P53">
        <f t="shared" si="3"/>
        <v>284</v>
      </c>
      <c r="Q53">
        <f t="shared" si="4"/>
        <v>284</v>
      </c>
      <c r="R53">
        <f t="shared" si="5"/>
        <v>284</v>
      </c>
      <c r="S53">
        <f t="shared" si="6"/>
        <v>286</v>
      </c>
      <c r="T53">
        <f t="shared" si="7"/>
        <v>285</v>
      </c>
      <c r="U53">
        <f t="shared" si="8"/>
        <v>283</v>
      </c>
      <c r="V53">
        <f t="shared" si="9"/>
        <v>285</v>
      </c>
    </row>
    <row r="54" spans="1:2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10"/>
        <v>284</v>
      </c>
      <c r="N54">
        <f t="shared" si="1"/>
        <v>283</v>
      </c>
      <c r="O54">
        <f t="shared" si="2"/>
        <v>287</v>
      </c>
      <c r="P54">
        <f t="shared" si="3"/>
        <v>288</v>
      </c>
      <c r="Q54">
        <f t="shared" si="4"/>
        <v>286</v>
      </c>
      <c r="R54">
        <f t="shared" si="5"/>
        <v>287</v>
      </c>
      <c r="S54">
        <f t="shared" si="6"/>
        <v>284</v>
      </c>
      <c r="T54">
        <f t="shared" si="7"/>
        <v>285</v>
      </c>
      <c r="U54">
        <f t="shared" si="8"/>
        <v>286</v>
      </c>
      <c r="V54">
        <f t="shared" si="9"/>
        <v>284</v>
      </c>
    </row>
    <row r="55" spans="1:2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10"/>
        <v>286</v>
      </c>
      <c r="N55">
        <f t="shared" si="1"/>
        <v>284</v>
      </c>
      <c r="O55">
        <f t="shared" si="2"/>
        <v>286</v>
      </c>
      <c r="P55">
        <f t="shared" si="3"/>
        <v>284</v>
      </c>
      <c r="Q55">
        <f t="shared" si="4"/>
        <v>284</v>
      </c>
      <c r="R55">
        <f t="shared" si="5"/>
        <v>283</v>
      </c>
      <c r="S55">
        <f t="shared" si="6"/>
        <v>284</v>
      </c>
      <c r="T55">
        <f t="shared" si="7"/>
        <v>288</v>
      </c>
      <c r="U55">
        <f t="shared" si="8"/>
        <v>285</v>
      </c>
      <c r="V55">
        <f t="shared" si="9"/>
        <v>286</v>
      </c>
    </row>
    <row r="56" spans="1:2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10"/>
        <v>284</v>
      </c>
      <c r="N56">
        <f t="shared" si="1"/>
        <v>285</v>
      </c>
      <c r="O56">
        <f t="shared" si="2"/>
        <v>284</v>
      </c>
      <c r="P56">
        <f t="shared" si="3"/>
        <v>288</v>
      </c>
      <c r="Q56">
        <f t="shared" si="4"/>
        <v>287</v>
      </c>
      <c r="R56">
        <f t="shared" si="5"/>
        <v>284</v>
      </c>
      <c r="S56">
        <f t="shared" si="6"/>
        <v>286</v>
      </c>
      <c r="T56">
        <f t="shared" si="7"/>
        <v>285</v>
      </c>
      <c r="U56">
        <f t="shared" si="8"/>
        <v>286</v>
      </c>
      <c r="V56">
        <f t="shared" si="9"/>
        <v>288</v>
      </c>
    </row>
    <row r="57" spans="1:22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10"/>
        <v>286</v>
      </c>
      <c r="N57">
        <f t="shared" si="1"/>
        <v>288</v>
      </c>
      <c r="O57">
        <f t="shared" si="2"/>
        <v>288</v>
      </c>
      <c r="P57">
        <f t="shared" si="3"/>
        <v>287</v>
      </c>
      <c r="Q57">
        <f t="shared" si="4"/>
        <v>283</v>
      </c>
      <c r="R57">
        <f t="shared" si="5"/>
        <v>287</v>
      </c>
      <c r="S57">
        <f t="shared" si="6"/>
        <v>286</v>
      </c>
      <c r="T57">
        <f t="shared" si="7"/>
        <v>284</v>
      </c>
      <c r="U57">
        <f t="shared" si="8"/>
        <v>286</v>
      </c>
      <c r="V57">
        <f t="shared" si="9"/>
        <v>285</v>
      </c>
    </row>
    <row r="58" spans="1:2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10"/>
        <v>283</v>
      </c>
      <c r="N58">
        <f t="shared" si="1"/>
        <v>283</v>
      </c>
      <c r="O58">
        <f t="shared" si="2"/>
        <v>288</v>
      </c>
      <c r="P58">
        <f t="shared" si="3"/>
        <v>285</v>
      </c>
      <c r="Q58">
        <f t="shared" si="4"/>
        <v>284</v>
      </c>
      <c r="R58">
        <f t="shared" si="5"/>
        <v>288</v>
      </c>
      <c r="S58">
        <f t="shared" si="6"/>
        <v>287</v>
      </c>
      <c r="T58">
        <f t="shared" si="7"/>
        <v>287</v>
      </c>
      <c r="U58">
        <f t="shared" si="8"/>
        <v>284</v>
      </c>
      <c r="V58">
        <f t="shared" si="9"/>
        <v>288</v>
      </c>
    </row>
    <row r="59" spans="1:2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10"/>
        <v>285</v>
      </c>
      <c r="N59">
        <f t="shared" si="1"/>
        <v>285</v>
      </c>
      <c r="O59">
        <f t="shared" si="2"/>
        <v>285</v>
      </c>
      <c r="P59">
        <f t="shared" si="3"/>
        <v>288</v>
      </c>
      <c r="Q59">
        <f t="shared" si="4"/>
        <v>288</v>
      </c>
      <c r="R59">
        <f t="shared" si="5"/>
        <v>288</v>
      </c>
      <c r="S59">
        <f t="shared" si="6"/>
        <v>285</v>
      </c>
      <c r="T59">
        <f t="shared" si="7"/>
        <v>284</v>
      </c>
      <c r="U59">
        <f t="shared" si="8"/>
        <v>286</v>
      </c>
      <c r="V59">
        <f t="shared" si="9"/>
        <v>283</v>
      </c>
    </row>
    <row r="60" spans="1:22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10"/>
        <v>287</v>
      </c>
      <c r="N60">
        <f t="shared" si="1"/>
        <v>284</v>
      </c>
      <c r="O60">
        <f t="shared" si="2"/>
        <v>287</v>
      </c>
      <c r="P60">
        <f t="shared" si="3"/>
        <v>285</v>
      </c>
      <c r="Q60">
        <f t="shared" si="4"/>
        <v>283</v>
      </c>
      <c r="R60">
        <f t="shared" si="5"/>
        <v>288</v>
      </c>
      <c r="S60">
        <f t="shared" si="6"/>
        <v>286</v>
      </c>
      <c r="T60">
        <f t="shared" si="7"/>
        <v>288</v>
      </c>
      <c r="U60">
        <f t="shared" si="8"/>
        <v>285</v>
      </c>
      <c r="V60">
        <f t="shared" si="9"/>
        <v>285</v>
      </c>
    </row>
    <row r="61" spans="1:2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10"/>
        <v>287</v>
      </c>
      <c r="N61">
        <f t="shared" si="1"/>
        <v>283</v>
      </c>
      <c r="O61">
        <f t="shared" si="2"/>
        <v>288</v>
      </c>
      <c r="P61">
        <f t="shared" si="3"/>
        <v>284</v>
      </c>
      <c r="Q61">
        <f t="shared" si="4"/>
        <v>284</v>
      </c>
      <c r="R61">
        <f t="shared" si="5"/>
        <v>286</v>
      </c>
      <c r="S61">
        <f t="shared" si="6"/>
        <v>289</v>
      </c>
      <c r="T61">
        <f t="shared" si="7"/>
        <v>288</v>
      </c>
      <c r="U61">
        <f t="shared" si="8"/>
        <v>284</v>
      </c>
      <c r="V61">
        <f t="shared" si="9"/>
        <v>288</v>
      </c>
    </row>
    <row r="62" spans="1:2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10"/>
        <v>286</v>
      </c>
      <c r="N62">
        <f t="shared" si="1"/>
        <v>286</v>
      </c>
      <c r="O62">
        <f t="shared" si="2"/>
        <v>285</v>
      </c>
      <c r="P62">
        <f t="shared" si="3"/>
        <v>289</v>
      </c>
      <c r="Q62">
        <f t="shared" si="4"/>
        <v>286</v>
      </c>
      <c r="R62">
        <f t="shared" si="5"/>
        <v>287</v>
      </c>
      <c r="S62">
        <f t="shared" si="6"/>
        <v>288</v>
      </c>
      <c r="T62">
        <f t="shared" si="7"/>
        <v>284</v>
      </c>
      <c r="U62">
        <f t="shared" si="8"/>
        <v>283</v>
      </c>
      <c r="V62">
        <f t="shared" si="9"/>
        <v>286</v>
      </c>
    </row>
    <row r="63" spans="1:2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10"/>
        <v>285</v>
      </c>
      <c r="N63">
        <f t="shared" si="1"/>
        <v>288</v>
      </c>
      <c r="O63">
        <f t="shared" si="2"/>
        <v>287</v>
      </c>
      <c r="P63">
        <f t="shared" si="3"/>
        <v>287</v>
      </c>
      <c r="Q63">
        <f t="shared" si="4"/>
        <v>285</v>
      </c>
      <c r="R63">
        <f t="shared" si="5"/>
        <v>288</v>
      </c>
      <c r="S63">
        <f t="shared" si="6"/>
        <v>284</v>
      </c>
      <c r="T63">
        <f t="shared" si="7"/>
        <v>287</v>
      </c>
      <c r="U63">
        <f t="shared" si="8"/>
        <v>288</v>
      </c>
      <c r="V63">
        <f t="shared" si="9"/>
        <v>284</v>
      </c>
    </row>
    <row r="64" spans="1:2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10"/>
        <v>288</v>
      </c>
      <c r="N64">
        <f t="shared" si="1"/>
        <v>287</v>
      </c>
      <c r="O64">
        <f t="shared" si="2"/>
        <v>283</v>
      </c>
      <c r="P64">
        <f t="shared" si="3"/>
        <v>284</v>
      </c>
      <c r="Q64">
        <f t="shared" si="4"/>
        <v>288</v>
      </c>
      <c r="R64">
        <f t="shared" si="5"/>
        <v>284</v>
      </c>
      <c r="S64">
        <f t="shared" si="6"/>
        <v>284</v>
      </c>
      <c r="T64">
        <f t="shared" si="7"/>
        <v>288</v>
      </c>
      <c r="U64">
        <f t="shared" si="8"/>
        <v>288</v>
      </c>
      <c r="V64">
        <f t="shared" si="9"/>
        <v>284</v>
      </c>
    </row>
    <row r="65" spans="1:22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10"/>
        <v>285</v>
      </c>
      <c r="N65">
        <f t="shared" si="1"/>
        <v>287</v>
      </c>
      <c r="O65">
        <f t="shared" si="2"/>
        <v>288</v>
      </c>
      <c r="P65">
        <f t="shared" si="3"/>
        <v>285</v>
      </c>
      <c r="Q65">
        <f t="shared" si="4"/>
        <v>285</v>
      </c>
      <c r="R65">
        <f t="shared" si="5"/>
        <v>287</v>
      </c>
      <c r="S65">
        <f t="shared" si="6"/>
        <v>285</v>
      </c>
      <c r="T65">
        <f t="shared" si="7"/>
        <v>287</v>
      </c>
      <c r="U65">
        <f t="shared" si="8"/>
        <v>283</v>
      </c>
      <c r="V65">
        <f t="shared" si="9"/>
        <v>287</v>
      </c>
    </row>
    <row r="66" spans="1:2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ref="M66:T97" si="11">ROUNDDOWN(C66+273.15,0)</f>
        <v>288</v>
      </c>
      <c r="N66">
        <f t="shared" si="11"/>
        <v>286</v>
      </c>
      <c r="O66">
        <f t="shared" si="11"/>
        <v>286</v>
      </c>
      <c r="P66">
        <f t="shared" si="11"/>
        <v>283</v>
      </c>
      <c r="Q66">
        <f t="shared" si="11"/>
        <v>287</v>
      </c>
      <c r="R66">
        <f t="shared" si="11"/>
        <v>284</v>
      </c>
      <c r="S66">
        <f t="shared" si="11"/>
        <v>283</v>
      </c>
      <c r="T66">
        <f t="shared" si="11"/>
        <v>288</v>
      </c>
      <c r="U66">
        <f t="shared" ref="U66:V129" si="12">ROUNDDOWN(K66+273.15,0)</f>
        <v>285</v>
      </c>
      <c r="V66">
        <f t="shared" si="12"/>
        <v>283</v>
      </c>
    </row>
    <row r="67" spans="1:2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si="11"/>
        <v>284</v>
      </c>
      <c r="N67">
        <f t="shared" si="11"/>
        <v>283</v>
      </c>
      <c r="O67">
        <f t="shared" si="11"/>
        <v>283</v>
      </c>
      <c r="P67">
        <f t="shared" si="11"/>
        <v>286</v>
      </c>
      <c r="Q67">
        <f t="shared" si="11"/>
        <v>287</v>
      </c>
      <c r="R67">
        <f t="shared" si="11"/>
        <v>285</v>
      </c>
      <c r="S67">
        <f t="shared" si="11"/>
        <v>286</v>
      </c>
      <c r="T67">
        <f t="shared" si="11"/>
        <v>288</v>
      </c>
      <c r="U67">
        <f t="shared" si="12"/>
        <v>286</v>
      </c>
      <c r="V67">
        <f t="shared" si="12"/>
        <v>286</v>
      </c>
    </row>
    <row r="68" spans="1:2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11"/>
        <v>284</v>
      </c>
      <c r="N68">
        <f t="shared" si="11"/>
        <v>284</v>
      </c>
      <c r="O68">
        <f t="shared" si="11"/>
        <v>286</v>
      </c>
      <c r="P68">
        <f t="shared" si="11"/>
        <v>289</v>
      </c>
      <c r="Q68">
        <f t="shared" si="11"/>
        <v>288</v>
      </c>
      <c r="R68">
        <f t="shared" si="11"/>
        <v>285</v>
      </c>
      <c r="S68">
        <f t="shared" si="11"/>
        <v>286</v>
      </c>
      <c r="T68">
        <f t="shared" si="11"/>
        <v>288</v>
      </c>
      <c r="U68">
        <f t="shared" si="12"/>
        <v>285</v>
      </c>
      <c r="V68">
        <f t="shared" si="12"/>
        <v>288</v>
      </c>
    </row>
    <row r="69" spans="1:2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11"/>
        <v>283</v>
      </c>
      <c r="N69">
        <f t="shared" si="11"/>
        <v>288</v>
      </c>
      <c r="O69">
        <f t="shared" si="11"/>
        <v>284</v>
      </c>
      <c r="P69">
        <f t="shared" si="11"/>
        <v>287</v>
      </c>
      <c r="Q69">
        <f t="shared" si="11"/>
        <v>284</v>
      </c>
      <c r="R69">
        <f t="shared" si="11"/>
        <v>284</v>
      </c>
      <c r="S69">
        <f t="shared" si="11"/>
        <v>285</v>
      </c>
      <c r="T69">
        <f t="shared" si="11"/>
        <v>285</v>
      </c>
      <c r="U69">
        <f t="shared" si="12"/>
        <v>288</v>
      </c>
      <c r="V69">
        <f t="shared" si="12"/>
        <v>288</v>
      </c>
    </row>
    <row r="70" spans="1:2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11"/>
        <v>289</v>
      </c>
      <c r="N70">
        <f t="shared" si="11"/>
        <v>286</v>
      </c>
      <c r="O70">
        <f t="shared" si="11"/>
        <v>284</v>
      </c>
      <c r="P70">
        <f t="shared" si="11"/>
        <v>284</v>
      </c>
      <c r="Q70">
        <f t="shared" si="11"/>
        <v>286</v>
      </c>
      <c r="R70">
        <f t="shared" si="11"/>
        <v>288</v>
      </c>
      <c r="S70">
        <f t="shared" si="11"/>
        <v>288</v>
      </c>
      <c r="T70">
        <f t="shared" si="11"/>
        <v>285</v>
      </c>
      <c r="U70">
        <f t="shared" si="12"/>
        <v>283</v>
      </c>
      <c r="V70">
        <f t="shared" si="12"/>
        <v>288</v>
      </c>
    </row>
    <row r="71" spans="1:2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11"/>
        <v>283</v>
      </c>
      <c r="N71">
        <f t="shared" si="11"/>
        <v>287</v>
      </c>
      <c r="O71">
        <f t="shared" si="11"/>
        <v>283</v>
      </c>
      <c r="P71">
        <f t="shared" si="11"/>
        <v>286</v>
      </c>
      <c r="Q71">
        <f t="shared" si="11"/>
        <v>283</v>
      </c>
      <c r="R71">
        <f t="shared" si="11"/>
        <v>288</v>
      </c>
      <c r="S71">
        <f t="shared" si="11"/>
        <v>287</v>
      </c>
      <c r="T71">
        <f t="shared" si="11"/>
        <v>286</v>
      </c>
      <c r="U71">
        <f t="shared" si="12"/>
        <v>287</v>
      </c>
      <c r="V71">
        <f t="shared" si="12"/>
        <v>287</v>
      </c>
    </row>
    <row r="72" spans="1:2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11"/>
        <v>287</v>
      </c>
      <c r="N72">
        <f t="shared" si="11"/>
        <v>284</v>
      </c>
      <c r="O72">
        <f t="shared" si="11"/>
        <v>284</v>
      </c>
      <c r="P72">
        <f t="shared" si="11"/>
        <v>287</v>
      </c>
      <c r="Q72">
        <f t="shared" si="11"/>
        <v>284</v>
      </c>
      <c r="R72">
        <f t="shared" si="11"/>
        <v>283</v>
      </c>
      <c r="S72">
        <f t="shared" si="11"/>
        <v>287</v>
      </c>
      <c r="T72">
        <f t="shared" si="11"/>
        <v>285</v>
      </c>
      <c r="U72">
        <f t="shared" si="12"/>
        <v>285</v>
      </c>
      <c r="V72">
        <f t="shared" si="12"/>
        <v>287</v>
      </c>
    </row>
    <row r="73" spans="1:2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11"/>
        <v>288</v>
      </c>
      <c r="N73">
        <f t="shared" si="11"/>
        <v>286</v>
      </c>
      <c r="O73">
        <f t="shared" si="11"/>
        <v>288</v>
      </c>
      <c r="P73">
        <f t="shared" si="11"/>
        <v>285</v>
      </c>
      <c r="Q73">
        <f t="shared" si="11"/>
        <v>283</v>
      </c>
      <c r="R73">
        <f t="shared" si="11"/>
        <v>288</v>
      </c>
      <c r="S73">
        <f t="shared" si="11"/>
        <v>285</v>
      </c>
      <c r="T73">
        <f t="shared" si="11"/>
        <v>286</v>
      </c>
      <c r="U73">
        <f t="shared" si="12"/>
        <v>285</v>
      </c>
      <c r="V73">
        <f t="shared" si="12"/>
        <v>284</v>
      </c>
    </row>
    <row r="74" spans="1:2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11"/>
        <v>287</v>
      </c>
      <c r="N74">
        <f t="shared" si="11"/>
        <v>285</v>
      </c>
      <c r="O74">
        <f t="shared" si="11"/>
        <v>285</v>
      </c>
      <c r="P74">
        <f t="shared" si="11"/>
        <v>283</v>
      </c>
      <c r="Q74">
        <f t="shared" si="11"/>
        <v>288</v>
      </c>
      <c r="R74">
        <f t="shared" si="11"/>
        <v>288</v>
      </c>
      <c r="S74">
        <f t="shared" si="11"/>
        <v>288</v>
      </c>
      <c r="T74">
        <f t="shared" si="11"/>
        <v>288</v>
      </c>
      <c r="U74">
        <f t="shared" si="12"/>
        <v>286</v>
      </c>
      <c r="V74">
        <f t="shared" si="12"/>
        <v>288</v>
      </c>
    </row>
    <row r="75" spans="1:2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11"/>
        <v>292</v>
      </c>
      <c r="N75">
        <f t="shared" si="11"/>
        <v>285</v>
      </c>
      <c r="O75">
        <f t="shared" si="11"/>
        <v>284</v>
      </c>
      <c r="P75">
        <f t="shared" si="11"/>
        <v>289</v>
      </c>
      <c r="Q75">
        <f t="shared" si="11"/>
        <v>288</v>
      </c>
      <c r="R75">
        <f t="shared" si="11"/>
        <v>290</v>
      </c>
      <c r="S75">
        <f t="shared" si="11"/>
        <v>285</v>
      </c>
      <c r="T75">
        <f t="shared" si="11"/>
        <v>285</v>
      </c>
      <c r="U75">
        <f t="shared" si="12"/>
        <v>286</v>
      </c>
      <c r="V75">
        <f t="shared" si="12"/>
        <v>292</v>
      </c>
    </row>
    <row r="76" spans="1:22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11"/>
        <v>283</v>
      </c>
      <c r="N76">
        <f t="shared" si="11"/>
        <v>283</v>
      </c>
      <c r="O76">
        <f t="shared" si="11"/>
        <v>292</v>
      </c>
      <c r="P76">
        <f t="shared" si="11"/>
        <v>288</v>
      </c>
      <c r="Q76">
        <f t="shared" si="11"/>
        <v>291</v>
      </c>
      <c r="R76">
        <f t="shared" si="11"/>
        <v>287</v>
      </c>
      <c r="S76">
        <f t="shared" si="11"/>
        <v>288</v>
      </c>
      <c r="T76">
        <f t="shared" si="11"/>
        <v>285</v>
      </c>
      <c r="U76">
        <f t="shared" si="12"/>
        <v>285</v>
      </c>
      <c r="V76">
        <f t="shared" si="12"/>
        <v>286</v>
      </c>
    </row>
    <row r="77" spans="1:2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11"/>
        <v>284</v>
      </c>
      <c r="N77">
        <f t="shared" si="11"/>
        <v>288</v>
      </c>
      <c r="O77">
        <f t="shared" si="11"/>
        <v>292</v>
      </c>
      <c r="P77">
        <f t="shared" si="11"/>
        <v>283</v>
      </c>
      <c r="Q77">
        <f t="shared" si="11"/>
        <v>284</v>
      </c>
      <c r="R77">
        <f t="shared" si="11"/>
        <v>283</v>
      </c>
      <c r="S77">
        <f t="shared" si="11"/>
        <v>290</v>
      </c>
      <c r="T77">
        <f t="shared" si="11"/>
        <v>290</v>
      </c>
      <c r="U77">
        <f t="shared" si="12"/>
        <v>292</v>
      </c>
      <c r="V77">
        <f t="shared" si="12"/>
        <v>285</v>
      </c>
    </row>
    <row r="78" spans="1:2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11"/>
        <v>287</v>
      </c>
      <c r="N78">
        <f t="shared" si="11"/>
        <v>288</v>
      </c>
      <c r="O78">
        <f t="shared" si="11"/>
        <v>284</v>
      </c>
      <c r="P78">
        <f t="shared" si="11"/>
        <v>291</v>
      </c>
      <c r="Q78">
        <f t="shared" si="11"/>
        <v>284</v>
      </c>
      <c r="R78">
        <f t="shared" si="11"/>
        <v>287</v>
      </c>
      <c r="S78">
        <f t="shared" si="11"/>
        <v>287</v>
      </c>
      <c r="T78">
        <f t="shared" si="11"/>
        <v>291</v>
      </c>
      <c r="U78">
        <f t="shared" si="12"/>
        <v>288</v>
      </c>
      <c r="V78">
        <f t="shared" si="12"/>
        <v>291</v>
      </c>
    </row>
    <row r="79" spans="1:22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11"/>
        <v>290</v>
      </c>
      <c r="N79">
        <f t="shared" si="11"/>
        <v>288</v>
      </c>
      <c r="O79">
        <f t="shared" si="11"/>
        <v>284</v>
      </c>
      <c r="P79">
        <f t="shared" si="11"/>
        <v>288</v>
      </c>
      <c r="Q79">
        <f t="shared" si="11"/>
        <v>289</v>
      </c>
      <c r="R79">
        <f t="shared" si="11"/>
        <v>285</v>
      </c>
      <c r="S79">
        <f t="shared" si="11"/>
        <v>286</v>
      </c>
      <c r="T79">
        <f t="shared" si="11"/>
        <v>287</v>
      </c>
      <c r="U79">
        <f t="shared" si="12"/>
        <v>288</v>
      </c>
      <c r="V79">
        <f t="shared" si="12"/>
        <v>286</v>
      </c>
    </row>
    <row r="80" spans="1:2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11"/>
        <v>286</v>
      </c>
      <c r="N80">
        <f t="shared" si="11"/>
        <v>285</v>
      </c>
      <c r="O80">
        <f t="shared" si="11"/>
        <v>284</v>
      </c>
      <c r="P80">
        <f t="shared" si="11"/>
        <v>284</v>
      </c>
      <c r="Q80">
        <f t="shared" si="11"/>
        <v>289</v>
      </c>
      <c r="R80">
        <f t="shared" si="11"/>
        <v>292</v>
      </c>
      <c r="S80">
        <f t="shared" si="11"/>
        <v>290</v>
      </c>
      <c r="T80">
        <f t="shared" si="11"/>
        <v>288</v>
      </c>
      <c r="U80">
        <f t="shared" si="12"/>
        <v>285</v>
      </c>
      <c r="V80">
        <f t="shared" si="12"/>
        <v>289</v>
      </c>
    </row>
    <row r="81" spans="1:22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11"/>
        <v>283</v>
      </c>
      <c r="N81">
        <f t="shared" si="11"/>
        <v>286</v>
      </c>
      <c r="O81">
        <f t="shared" si="11"/>
        <v>284</v>
      </c>
      <c r="P81">
        <f t="shared" si="11"/>
        <v>287</v>
      </c>
      <c r="Q81">
        <f t="shared" si="11"/>
        <v>285</v>
      </c>
      <c r="R81">
        <f t="shared" si="11"/>
        <v>289</v>
      </c>
      <c r="S81">
        <f t="shared" si="11"/>
        <v>286</v>
      </c>
      <c r="T81">
        <f t="shared" si="11"/>
        <v>287</v>
      </c>
      <c r="U81">
        <f t="shared" si="12"/>
        <v>283</v>
      </c>
      <c r="V81">
        <f t="shared" si="12"/>
        <v>284</v>
      </c>
    </row>
    <row r="82" spans="1:2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11"/>
        <v>286</v>
      </c>
      <c r="N82">
        <f t="shared" si="11"/>
        <v>290</v>
      </c>
      <c r="O82">
        <f t="shared" si="11"/>
        <v>286</v>
      </c>
      <c r="P82">
        <f t="shared" si="11"/>
        <v>292</v>
      </c>
      <c r="Q82">
        <f t="shared" si="11"/>
        <v>290</v>
      </c>
      <c r="R82">
        <f t="shared" si="11"/>
        <v>286</v>
      </c>
      <c r="S82">
        <f t="shared" si="11"/>
        <v>290</v>
      </c>
      <c r="T82">
        <f t="shared" si="11"/>
        <v>291</v>
      </c>
      <c r="U82">
        <f t="shared" si="12"/>
        <v>285</v>
      </c>
      <c r="V82">
        <f t="shared" si="12"/>
        <v>289</v>
      </c>
    </row>
    <row r="83" spans="1:22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11"/>
        <v>290</v>
      </c>
      <c r="N83">
        <f t="shared" si="11"/>
        <v>291</v>
      </c>
      <c r="O83">
        <f t="shared" si="11"/>
        <v>291</v>
      </c>
      <c r="P83">
        <f t="shared" si="11"/>
        <v>291</v>
      </c>
      <c r="Q83">
        <f t="shared" si="11"/>
        <v>290</v>
      </c>
      <c r="R83">
        <f t="shared" si="11"/>
        <v>289</v>
      </c>
      <c r="S83">
        <f t="shared" si="11"/>
        <v>287</v>
      </c>
      <c r="T83">
        <f t="shared" si="11"/>
        <v>291</v>
      </c>
      <c r="U83">
        <f t="shared" si="12"/>
        <v>288</v>
      </c>
      <c r="V83">
        <f t="shared" si="12"/>
        <v>283</v>
      </c>
    </row>
    <row r="84" spans="1:22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11"/>
        <v>284</v>
      </c>
      <c r="N84">
        <f t="shared" si="11"/>
        <v>290</v>
      </c>
      <c r="O84">
        <f t="shared" si="11"/>
        <v>285</v>
      </c>
      <c r="P84">
        <f t="shared" si="11"/>
        <v>283</v>
      </c>
      <c r="Q84">
        <f t="shared" si="11"/>
        <v>290</v>
      </c>
      <c r="R84">
        <f t="shared" si="11"/>
        <v>291</v>
      </c>
      <c r="S84">
        <f t="shared" si="11"/>
        <v>283</v>
      </c>
      <c r="T84">
        <f t="shared" si="11"/>
        <v>286</v>
      </c>
      <c r="U84">
        <f t="shared" si="12"/>
        <v>285</v>
      </c>
      <c r="V84">
        <f t="shared" si="12"/>
        <v>287</v>
      </c>
    </row>
    <row r="85" spans="1:2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11"/>
        <v>285</v>
      </c>
      <c r="N85">
        <f t="shared" si="11"/>
        <v>286</v>
      </c>
      <c r="O85">
        <f t="shared" si="11"/>
        <v>285</v>
      </c>
      <c r="P85">
        <f t="shared" si="11"/>
        <v>288</v>
      </c>
      <c r="Q85">
        <f t="shared" si="11"/>
        <v>293</v>
      </c>
      <c r="R85">
        <f t="shared" si="11"/>
        <v>292</v>
      </c>
      <c r="S85">
        <f t="shared" si="11"/>
        <v>284</v>
      </c>
      <c r="T85">
        <f t="shared" si="11"/>
        <v>287</v>
      </c>
      <c r="U85">
        <f t="shared" si="12"/>
        <v>288</v>
      </c>
      <c r="V85">
        <f t="shared" si="12"/>
        <v>285</v>
      </c>
    </row>
    <row r="86" spans="1:22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11"/>
        <v>286</v>
      </c>
      <c r="N86">
        <f t="shared" si="11"/>
        <v>290</v>
      </c>
      <c r="O86">
        <f t="shared" si="11"/>
        <v>292</v>
      </c>
      <c r="P86">
        <f t="shared" si="11"/>
        <v>283</v>
      </c>
      <c r="Q86">
        <f t="shared" si="11"/>
        <v>284</v>
      </c>
      <c r="R86">
        <f t="shared" si="11"/>
        <v>284</v>
      </c>
      <c r="S86">
        <f t="shared" si="11"/>
        <v>287</v>
      </c>
      <c r="T86">
        <f t="shared" si="11"/>
        <v>290</v>
      </c>
      <c r="U86">
        <f t="shared" si="12"/>
        <v>291</v>
      </c>
      <c r="V86">
        <f t="shared" si="12"/>
        <v>288</v>
      </c>
    </row>
    <row r="87" spans="1:22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11"/>
        <v>292</v>
      </c>
      <c r="N87">
        <f t="shared" si="11"/>
        <v>286</v>
      </c>
      <c r="O87">
        <f t="shared" si="11"/>
        <v>287</v>
      </c>
      <c r="P87">
        <f t="shared" si="11"/>
        <v>284</v>
      </c>
      <c r="Q87">
        <f t="shared" si="11"/>
        <v>292</v>
      </c>
      <c r="R87">
        <f t="shared" si="11"/>
        <v>288</v>
      </c>
      <c r="S87">
        <f t="shared" si="11"/>
        <v>284</v>
      </c>
      <c r="T87">
        <f t="shared" si="11"/>
        <v>290</v>
      </c>
      <c r="U87">
        <f t="shared" si="12"/>
        <v>284</v>
      </c>
      <c r="V87">
        <f t="shared" si="12"/>
        <v>287</v>
      </c>
    </row>
    <row r="88" spans="1:2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11"/>
        <v>290</v>
      </c>
      <c r="N88">
        <f t="shared" si="11"/>
        <v>286</v>
      </c>
      <c r="O88">
        <f t="shared" si="11"/>
        <v>289</v>
      </c>
      <c r="P88">
        <f t="shared" si="11"/>
        <v>292</v>
      </c>
      <c r="Q88">
        <f t="shared" si="11"/>
        <v>287</v>
      </c>
      <c r="R88">
        <f t="shared" si="11"/>
        <v>283</v>
      </c>
      <c r="S88">
        <f t="shared" si="11"/>
        <v>287</v>
      </c>
      <c r="T88">
        <f t="shared" si="11"/>
        <v>288</v>
      </c>
      <c r="U88">
        <f t="shared" si="12"/>
        <v>288</v>
      </c>
      <c r="V88">
        <f t="shared" si="12"/>
        <v>292</v>
      </c>
    </row>
    <row r="89" spans="1:22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11"/>
        <v>288</v>
      </c>
      <c r="N89">
        <f t="shared" si="11"/>
        <v>291</v>
      </c>
      <c r="O89">
        <f t="shared" si="11"/>
        <v>291</v>
      </c>
      <c r="P89">
        <f t="shared" si="11"/>
        <v>283</v>
      </c>
      <c r="Q89">
        <f t="shared" si="11"/>
        <v>289</v>
      </c>
      <c r="R89">
        <f t="shared" si="11"/>
        <v>289</v>
      </c>
      <c r="S89">
        <f t="shared" si="11"/>
        <v>291</v>
      </c>
      <c r="T89">
        <f t="shared" si="11"/>
        <v>284</v>
      </c>
      <c r="U89">
        <f t="shared" si="12"/>
        <v>283</v>
      </c>
      <c r="V89">
        <f t="shared" si="12"/>
        <v>290</v>
      </c>
    </row>
    <row r="90" spans="1:2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11"/>
        <v>288</v>
      </c>
      <c r="N90">
        <f t="shared" si="11"/>
        <v>289</v>
      </c>
      <c r="O90">
        <f t="shared" si="11"/>
        <v>283</v>
      </c>
      <c r="P90">
        <f t="shared" si="11"/>
        <v>286</v>
      </c>
      <c r="Q90">
        <f t="shared" si="11"/>
        <v>284</v>
      </c>
      <c r="R90">
        <f t="shared" si="11"/>
        <v>290</v>
      </c>
      <c r="S90">
        <f t="shared" si="11"/>
        <v>286</v>
      </c>
      <c r="T90">
        <f t="shared" si="11"/>
        <v>290</v>
      </c>
      <c r="U90">
        <f t="shared" si="12"/>
        <v>287</v>
      </c>
      <c r="V90">
        <f t="shared" si="12"/>
        <v>285</v>
      </c>
    </row>
    <row r="91" spans="1:2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11"/>
        <v>285</v>
      </c>
      <c r="N91">
        <f t="shared" si="11"/>
        <v>287</v>
      </c>
      <c r="O91">
        <f t="shared" si="11"/>
        <v>293</v>
      </c>
      <c r="P91">
        <f t="shared" si="11"/>
        <v>292</v>
      </c>
      <c r="Q91">
        <f t="shared" si="11"/>
        <v>285</v>
      </c>
      <c r="R91">
        <f t="shared" si="11"/>
        <v>287</v>
      </c>
      <c r="S91">
        <f t="shared" si="11"/>
        <v>290</v>
      </c>
      <c r="T91">
        <f t="shared" si="11"/>
        <v>285</v>
      </c>
      <c r="U91">
        <f t="shared" si="12"/>
        <v>285</v>
      </c>
      <c r="V91">
        <f t="shared" si="12"/>
        <v>285</v>
      </c>
    </row>
    <row r="92" spans="1:2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11"/>
        <v>289</v>
      </c>
      <c r="N92">
        <f t="shared" si="11"/>
        <v>283</v>
      </c>
      <c r="O92">
        <f t="shared" si="11"/>
        <v>290</v>
      </c>
      <c r="P92">
        <f t="shared" si="11"/>
        <v>292</v>
      </c>
      <c r="Q92">
        <f t="shared" si="11"/>
        <v>290</v>
      </c>
      <c r="R92">
        <f t="shared" si="11"/>
        <v>289</v>
      </c>
      <c r="S92">
        <f t="shared" si="11"/>
        <v>288</v>
      </c>
      <c r="T92">
        <f t="shared" si="11"/>
        <v>283</v>
      </c>
      <c r="U92">
        <f t="shared" si="12"/>
        <v>283</v>
      </c>
      <c r="V92">
        <f t="shared" si="12"/>
        <v>285</v>
      </c>
    </row>
    <row r="93" spans="1:22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11"/>
        <v>289</v>
      </c>
      <c r="N93">
        <f t="shared" si="11"/>
        <v>285</v>
      </c>
      <c r="O93">
        <f t="shared" si="11"/>
        <v>291</v>
      </c>
      <c r="P93">
        <f t="shared" si="11"/>
        <v>284</v>
      </c>
      <c r="Q93">
        <f t="shared" si="11"/>
        <v>288</v>
      </c>
      <c r="R93">
        <f t="shared" si="11"/>
        <v>291</v>
      </c>
      <c r="S93">
        <f t="shared" si="11"/>
        <v>285</v>
      </c>
      <c r="T93">
        <f t="shared" si="11"/>
        <v>291</v>
      </c>
      <c r="U93">
        <f t="shared" si="12"/>
        <v>287</v>
      </c>
      <c r="V93">
        <f t="shared" si="12"/>
        <v>289</v>
      </c>
    </row>
    <row r="94" spans="1:22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11"/>
        <v>292</v>
      </c>
      <c r="N94">
        <f t="shared" si="11"/>
        <v>292</v>
      </c>
      <c r="O94">
        <f t="shared" si="11"/>
        <v>285</v>
      </c>
      <c r="P94">
        <f t="shared" si="11"/>
        <v>289</v>
      </c>
      <c r="Q94">
        <f t="shared" si="11"/>
        <v>286</v>
      </c>
      <c r="R94">
        <f t="shared" si="11"/>
        <v>293</v>
      </c>
      <c r="S94">
        <f t="shared" si="11"/>
        <v>292</v>
      </c>
      <c r="T94">
        <f t="shared" si="11"/>
        <v>288</v>
      </c>
      <c r="U94">
        <f t="shared" si="12"/>
        <v>288</v>
      </c>
      <c r="V94">
        <f t="shared" si="12"/>
        <v>286</v>
      </c>
    </row>
    <row r="95" spans="1:22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11"/>
        <v>287</v>
      </c>
      <c r="N95">
        <f t="shared" si="11"/>
        <v>284</v>
      </c>
      <c r="O95">
        <f t="shared" si="11"/>
        <v>286</v>
      </c>
      <c r="P95">
        <f t="shared" si="11"/>
        <v>291</v>
      </c>
      <c r="Q95">
        <f t="shared" si="11"/>
        <v>291</v>
      </c>
      <c r="R95">
        <f t="shared" si="11"/>
        <v>285</v>
      </c>
      <c r="S95">
        <f t="shared" si="11"/>
        <v>289</v>
      </c>
      <c r="T95">
        <f t="shared" si="11"/>
        <v>283</v>
      </c>
      <c r="U95">
        <f t="shared" si="12"/>
        <v>291</v>
      </c>
      <c r="V95">
        <f t="shared" si="12"/>
        <v>287</v>
      </c>
    </row>
    <row r="96" spans="1:22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11"/>
        <v>284</v>
      </c>
      <c r="N96">
        <f t="shared" si="11"/>
        <v>284</v>
      </c>
      <c r="O96">
        <f t="shared" si="11"/>
        <v>285</v>
      </c>
      <c r="P96">
        <f t="shared" si="11"/>
        <v>289</v>
      </c>
      <c r="Q96">
        <f t="shared" si="11"/>
        <v>284</v>
      </c>
      <c r="R96">
        <f t="shared" si="11"/>
        <v>292</v>
      </c>
      <c r="S96">
        <f t="shared" si="11"/>
        <v>285</v>
      </c>
      <c r="T96">
        <f t="shared" si="11"/>
        <v>284</v>
      </c>
      <c r="U96">
        <f t="shared" si="12"/>
        <v>287</v>
      </c>
      <c r="V96">
        <f t="shared" si="12"/>
        <v>287</v>
      </c>
    </row>
    <row r="97" spans="1:2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11"/>
        <v>283</v>
      </c>
      <c r="N97">
        <f t="shared" si="11"/>
        <v>284</v>
      </c>
      <c r="O97">
        <f t="shared" si="11"/>
        <v>290</v>
      </c>
      <c r="P97">
        <f t="shared" si="11"/>
        <v>286</v>
      </c>
      <c r="Q97">
        <f t="shared" si="11"/>
        <v>289</v>
      </c>
      <c r="R97">
        <f t="shared" si="11"/>
        <v>285</v>
      </c>
      <c r="S97">
        <f t="shared" si="11"/>
        <v>284</v>
      </c>
      <c r="T97">
        <f t="shared" ref="T97:V160" si="13">ROUNDDOWN(J97+273.15,0)</f>
        <v>289</v>
      </c>
      <c r="U97">
        <f t="shared" si="12"/>
        <v>285</v>
      </c>
      <c r="V97">
        <f t="shared" si="12"/>
        <v>284</v>
      </c>
    </row>
    <row r="98" spans="1:22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ref="M98:S129" si="14">ROUNDDOWN(C98+273.15,0)</f>
        <v>288</v>
      </c>
      <c r="N98">
        <f t="shared" si="14"/>
        <v>290</v>
      </c>
      <c r="O98">
        <f t="shared" si="14"/>
        <v>285</v>
      </c>
      <c r="P98">
        <f t="shared" si="14"/>
        <v>283</v>
      </c>
      <c r="Q98">
        <f t="shared" si="14"/>
        <v>286</v>
      </c>
      <c r="R98">
        <f t="shared" si="14"/>
        <v>286</v>
      </c>
      <c r="S98">
        <f t="shared" si="14"/>
        <v>284</v>
      </c>
      <c r="T98">
        <f t="shared" si="13"/>
        <v>283</v>
      </c>
      <c r="U98">
        <f t="shared" si="12"/>
        <v>284</v>
      </c>
      <c r="V98">
        <f t="shared" si="12"/>
        <v>291</v>
      </c>
    </row>
    <row r="99" spans="1:2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14"/>
        <v>295</v>
      </c>
      <c r="N99">
        <f t="shared" si="14"/>
        <v>298</v>
      </c>
      <c r="O99">
        <f t="shared" si="14"/>
        <v>296</v>
      </c>
      <c r="P99">
        <f t="shared" si="14"/>
        <v>294</v>
      </c>
      <c r="Q99">
        <f t="shared" si="14"/>
        <v>296</v>
      </c>
      <c r="R99">
        <f t="shared" si="14"/>
        <v>293</v>
      </c>
      <c r="S99">
        <f t="shared" si="14"/>
        <v>296</v>
      </c>
      <c r="T99">
        <f t="shared" si="13"/>
        <v>297</v>
      </c>
      <c r="U99">
        <f t="shared" si="12"/>
        <v>296</v>
      </c>
      <c r="V99">
        <f t="shared" si="12"/>
        <v>294</v>
      </c>
    </row>
    <row r="100" spans="1:2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14"/>
        <v>294</v>
      </c>
      <c r="N100">
        <f t="shared" si="14"/>
        <v>297</v>
      </c>
      <c r="O100">
        <f t="shared" si="14"/>
        <v>293</v>
      </c>
      <c r="P100">
        <f t="shared" si="14"/>
        <v>293</v>
      </c>
      <c r="Q100">
        <f t="shared" si="14"/>
        <v>297</v>
      </c>
      <c r="R100">
        <f t="shared" si="14"/>
        <v>296</v>
      </c>
      <c r="S100">
        <f t="shared" si="14"/>
        <v>297</v>
      </c>
      <c r="T100">
        <f t="shared" si="13"/>
        <v>295</v>
      </c>
      <c r="U100">
        <f t="shared" si="12"/>
        <v>294</v>
      </c>
      <c r="V100">
        <f t="shared" si="12"/>
        <v>297</v>
      </c>
    </row>
    <row r="101" spans="1:22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14"/>
        <v>295</v>
      </c>
      <c r="N101">
        <f t="shared" si="14"/>
        <v>295</v>
      </c>
      <c r="O101">
        <f t="shared" si="14"/>
        <v>296</v>
      </c>
      <c r="P101">
        <f t="shared" si="14"/>
        <v>293</v>
      </c>
      <c r="Q101">
        <f t="shared" si="14"/>
        <v>294</v>
      </c>
      <c r="R101">
        <f t="shared" si="14"/>
        <v>294</v>
      </c>
      <c r="S101">
        <f t="shared" si="14"/>
        <v>294</v>
      </c>
      <c r="T101">
        <f t="shared" si="13"/>
        <v>297</v>
      </c>
      <c r="U101">
        <f t="shared" si="12"/>
        <v>297</v>
      </c>
      <c r="V101">
        <f t="shared" si="12"/>
        <v>296</v>
      </c>
    </row>
    <row r="102" spans="1:2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14"/>
        <v>293</v>
      </c>
      <c r="N102">
        <f t="shared" si="14"/>
        <v>294</v>
      </c>
      <c r="O102">
        <f t="shared" si="14"/>
        <v>295</v>
      </c>
      <c r="P102">
        <f t="shared" si="14"/>
        <v>293</v>
      </c>
      <c r="Q102">
        <f t="shared" si="14"/>
        <v>296</v>
      </c>
      <c r="R102">
        <f t="shared" si="14"/>
        <v>296</v>
      </c>
      <c r="S102">
        <f t="shared" si="14"/>
        <v>296</v>
      </c>
      <c r="T102">
        <f t="shared" si="13"/>
        <v>294</v>
      </c>
      <c r="U102">
        <f t="shared" si="12"/>
        <v>297</v>
      </c>
      <c r="V102">
        <f t="shared" si="12"/>
        <v>294</v>
      </c>
    </row>
    <row r="103" spans="1:22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14"/>
        <v>293</v>
      </c>
      <c r="N103">
        <f t="shared" si="14"/>
        <v>293</v>
      </c>
      <c r="O103">
        <f t="shared" si="14"/>
        <v>296</v>
      </c>
      <c r="P103">
        <f t="shared" si="14"/>
        <v>295</v>
      </c>
      <c r="Q103">
        <f t="shared" si="14"/>
        <v>296</v>
      </c>
      <c r="R103">
        <f t="shared" si="14"/>
        <v>298</v>
      </c>
      <c r="S103">
        <f t="shared" si="14"/>
        <v>294</v>
      </c>
      <c r="T103">
        <f t="shared" si="13"/>
        <v>293</v>
      </c>
      <c r="U103">
        <f t="shared" si="12"/>
        <v>296</v>
      </c>
      <c r="V103">
        <f t="shared" si="12"/>
        <v>293</v>
      </c>
    </row>
    <row r="104" spans="1:2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14"/>
        <v>297</v>
      </c>
      <c r="N104">
        <f t="shared" si="14"/>
        <v>293</v>
      </c>
      <c r="O104">
        <f t="shared" si="14"/>
        <v>296</v>
      </c>
      <c r="P104">
        <f t="shared" si="14"/>
        <v>294</v>
      </c>
      <c r="Q104">
        <f t="shared" si="14"/>
        <v>295</v>
      </c>
      <c r="R104">
        <f t="shared" si="14"/>
        <v>294</v>
      </c>
      <c r="S104">
        <f t="shared" si="14"/>
        <v>294</v>
      </c>
      <c r="T104">
        <f t="shared" si="13"/>
        <v>298</v>
      </c>
      <c r="U104">
        <f t="shared" si="12"/>
        <v>295</v>
      </c>
      <c r="V104">
        <f t="shared" si="12"/>
        <v>293</v>
      </c>
    </row>
    <row r="105" spans="1:2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14"/>
        <v>296</v>
      </c>
      <c r="N105">
        <f t="shared" si="14"/>
        <v>295</v>
      </c>
      <c r="O105">
        <f t="shared" si="14"/>
        <v>298</v>
      </c>
      <c r="P105">
        <f t="shared" si="14"/>
        <v>295</v>
      </c>
      <c r="Q105">
        <f t="shared" si="14"/>
        <v>293</v>
      </c>
      <c r="R105">
        <f t="shared" si="14"/>
        <v>296</v>
      </c>
      <c r="S105">
        <f t="shared" si="14"/>
        <v>294</v>
      </c>
      <c r="T105">
        <f t="shared" si="13"/>
        <v>293</v>
      </c>
      <c r="U105">
        <f t="shared" si="12"/>
        <v>297</v>
      </c>
      <c r="V105">
        <f t="shared" si="12"/>
        <v>293</v>
      </c>
    </row>
    <row r="106" spans="1:2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14"/>
        <v>296</v>
      </c>
      <c r="N106">
        <f t="shared" si="14"/>
        <v>293</v>
      </c>
      <c r="O106">
        <f t="shared" si="14"/>
        <v>293</v>
      </c>
      <c r="P106">
        <f t="shared" si="14"/>
        <v>293</v>
      </c>
      <c r="Q106">
        <f t="shared" si="14"/>
        <v>293</v>
      </c>
      <c r="R106">
        <f t="shared" si="14"/>
        <v>294</v>
      </c>
      <c r="S106">
        <f t="shared" si="14"/>
        <v>297</v>
      </c>
      <c r="T106">
        <f t="shared" si="13"/>
        <v>294</v>
      </c>
      <c r="U106">
        <f t="shared" si="12"/>
        <v>296</v>
      </c>
      <c r="V106">
        <f t="shared" si="12"/>
        <v>295</v>
      </c>
    </row>
    <row r="107" spans="1:2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14"/>
        <v>294</v>
      </c>
      <c r="N107">
        <f t="shared" si="14"/>
        <v>295</v>
      </c>
      <c r="O107">
        <f t="shared" si="14"/>
        <v>294</v>
      </c>
      <c r="P107">
        <f t="shared" si="14"/>
        <v>293</v>
      </c>
      <c r="Q107">
        <f t="shared" si="14"/>
        <v>297</v>
      </c>
      <c r="R107">
        <f t="shared" si="14"/>
        <v>295</v>
      </c>
      <c r="S107">
        <f t="shared" si="14"/>
        <v>297</v>
      </c>
      <c r="T107">
        <f t="shared" si="13"/>
        <v>294</v>
      </c>
      <c r="U107">
        <f t="shared" si="12"/>
        <v>296</v>
      </c>
      <c r="V107">
        <f t="shared" si="12"/>
        <v>295</v>
      </c>
    </row>
    <row r="108" spans="1:2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14"/>
        <v>296</v>
      </c>
      <c r="N108">
        <f t="shared" si="14"/>
        <v>295</v>
      </c>
      <c r="O108">
        <f t="shared" si="14"/>
        <v>297</v>
      </c>
      <c r="P108">
        <f t="shared" si="14"/>
        <v>296</v>
      </c>
      <c r="Q108">
        <f t="shared" si="14"/>
        <v>293</v>
      </c>
      <c r="R108">
        <f t="shared" si="14"/>
        <v>295</v>
      </c>
      <c r="S108">
        <f t="shared" si="14"/>
        <v>293</v>
      </c>
      <c r="T108">
        <f t="shared" si="13"/>
        <v>295</v>
      </c>
      <c r="U108">
        <f t="shared" si="12"/>
        <v>297</v>
      </c>
      <c r="V108">
        <f t="shared" si="12"/>
        <v>296</v>
      </c>
    </row>
    <row r="109" spans="1:2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14"/>
        <v>294</v>
      </c>
      <c r="N109">
        <f t="shared" si="14"/>
        <v>294</v>
      </c>
      <c r="O109">
        <f t="shared" si="14"/>
        <v>295</v>
      </c>
      <c r="P109">
        <f t="shared" si="14"/>
        <v>295</v>
      </c>
      <c r="Q109">
        <f t="shared" si="14"/>
        <v>293</v>
      </c>
      <c r="R109">
        <f t="shared" si="14"/>
        <v>296</v>
      </c>
      <c r="S109">
        <f t="shared" si="14"/>
        <v>296</v>
      </c>
      <c r="T109">
        <f t="shared" si="13"/>
        <v>293</v>
      </c>
      <c r="U109">
        <f t="shared" si="12"/>
        <v>294</v>
      </c>
      <c r="V109">
        <f t="shared" si="12"/>
        <v>297</v>
      </c>
    </row>
    <row r="110" spans="1:2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14"/>
        <v>293</v>
      </c>
      <c r="N110">
        <f t="shared" si="14"/>
        <v>297</v>
      </c>
      <c r="O110">
        <f t="shared" si="14"/>
        <v>297</v>
      </c>
      <c r="P110">
        <f t="shared" si="14"/>
        <v>293</v>
      </c>
      <c r="Q110">
        <f t="shared" si="14"/>
        <v>294</v>
      </c>
      <c r="R110">
        <f t="shared" si="14"/>
        <v>295</v>
      </c>
      <c r="S110">
        <f t="shared" si="14"/>
        <v>296</v>
      </c>
      <c r="T110">
        <f t="shared" si="13"/>
        <v>296</v>
      </c>
      <c r="U110">
        <f t="shared" si="12"/>
        <v>296</v>
      </c>
      <c r="V110">
        <f t="shared" si="12"/>
        <v>294</v>
      </c>
    </row>
    <row r="111" spans="1:2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14"/>
        <v>297</v>
      </c>
      <c r="N111">
        <f t="shared" si="14"/>
        <v>297</v>
      </c>
      <c r="O111">
        <f t="shared" si="14"/>
        <v>297</v>
      </c>
      <c r="P111">
        <f t="shared" si="14"/>
        <v>293</v>
      </c>
      <c r="Q111">
        <f t="shared" si="14"/>
        <v>296</v>
      </c>
      <c r="R111">
        <f t="shared" si="14"/>
        <v>296</v>
      </c>
      <c r="S111">
        <f t="shared" si="14"/>
        <v>298</v>
      </c>
      <c r="T111">
        <f t="shared" si="13"/>
        <v>297</v>
      </c>
      <c r="U111">
        <f t="shared" si="12"/>
        <v>297</v>
      </c>
      <c r="V111">
        <f t="shared" si="12"/>
        <v>295</v>
      </c>
    </row>
    <row r="112" spans="1:2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14"/>
        <v>293</v>
      </c>
      <c r="N112">
        <f t="shared" si="14"/>
        <v>294</v>
      </c>
      <c r="O112">
        <f t="shared" si="14"/>
        <v>296</v>
      </c>
      <c r="P112">
        <f t="shared" si="14"/>
        <v>296</v>
      </c>
      <c r="Q112">
        <f t="shared" si="14"/>
        <v>295</v>
      </c>
      <c r="R112">
        <f t="shared" si="14"/>
        <v>296</v>
      </c>
      <c r="S112">
        <f t="shared" si="14"/>
        <v>294</v>
      </c>
      <c r="T112">
        <f t="shared" si="13"/>
        <v>295</v>
      </c>
      <c r="U112">
        <f t="shared" si="12"/>
        <v>296</v>
      </c>
      <c r="V112">
        <f t="shared" si="12"/>
        <v>295</v>
      </c>
    </row>
    <row r="113" spans="1:2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14"/>
        <v>298</v>
      </c>
      <c r="N113">
        <f t="shared" si="14"/>
        <v>296</v>
      </c>
      <c r="O113">
        <f t="shared" si="14"/>
        <v>298</v>
      </c>
      <c r="P113">
        <f t="shared" si="14"/>
        <v>294</v>
      </c>
      <c r="Q113">
        <f t="shared" si="14"/>
        <v>296</v>
      </c>
      <c r="R113">
        <f t="shared" si="14"/>
        <v>296</v>
      </c>
      <c r="S113">
        <f t="shared" si="14"/>
        <v>295</v>
      </c>
      <c r="T113">
        <f t="shared" si="13"/>
        <v>295</v>
      </c>
      <c r="U113">
        <f t="shared" si="12"/>
        <v>295</v>
      </c>
      <c r="V113">
        <f t="shared" si="12"/>
        <v>295</v>
      </c>
    </row>
    <row r="114" spans="1:22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14"/>
        <v>297</v>
      </c>
      <c r="N114">
        <f t="shared" si="14"/>
        <v>295</v>
      </c>
      <c r="O114">
        <f t="shared" si="14"/>
        <v>297</v>
      </c>
      <c r="P114">
        <f t="shared" si="14"/>
        <v>296</v>
      </c>
      <c r="Q114">
        <f t="shared" si="14"/>
        <v>297</v>
      </c>
      <c r="R114">
        <f t="shared" si="14"/>
        <v>297</v>
      </c>
      <c r="S114">
        <f t="shared" si="14"/>
        <v>295</v>
      </c>
      <c r="T114">
        <f t="shared" si="13"/>
        <v>294</v>
      </c>
      <c r="U114">
        <f t="shared" si="12"/>
        <v>293</v>
      </c>
      <c r="V114">
        <f t="shared" si="12"/>
        <v>297</v>
      </c>
    </row>
    <row r="115" spans="1:2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14"/>
        <v>294</v>
      </c>
      <c r="N115">
        <f t="shared" si="14"/>
        <v>295</v>
      </c>
      <c r="O115">
        <f t="shared" si="14"/>
        <v>294</v>
      </c>
      <c r="P115">
        <f t="shared" si="14"/>
        <v>297</v>
      </c>
      <c r="Q115">
        <f t="shared" si="14"/>
        <v>295</v>
      </c>
      <c r="R115">
        <f t="shared" si="14"/>
        <v>297</v>
      </c>
      <c r="S115">
        <f t="shared" si="14"/>
        <v>295</v>
      </c>
      <c r="T115">
        <f t="shared" si="13"/>
        <v>293</v>
      </c>
      <c r="U115">
        <f t="shared" si="12"/>
        <v>293</v>
      </c>
      <c r="V115">
        <f t="shared" si="12"/>
        <v>295</v>
      </c>
    </row>
    <row r="116" spans="1:22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14"/>
        <v>296</v>
      </c>
      <c r="N116">
        <f t="shared" si="14"/>
        <v>297</v>
      </c>
      <c r="O116">
        <f t="shared" si="14"/>
        <v>297</v>
      </c>
      <c r="P116">
        <f t="shared" si="14"/>
        <v>296</v>
      </c>
      <c r="Q116">
        <f t="shared" si="14"/>
        <v>297</v>
      </c>
      <c r="R116">
        <f t="shared" si="14"/>
        <v>296</v>
      </c>
      <c r="S116">
        <f t="shared" si="14"/>
        <v>296</v>
      </c>
      <c r="T116">
        <f t="shared" si="13"/>
        <v>294</v>
      </c>
      <c r="U116">
        <f t="shared" si="12"/>
        <v>294</v>
      </c>
      <c r="V116">
        <f t="shared" si="12"/>
        <v>295</v>
      </c>
    </row>
    <row r="117" spans="1:2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14"/>
        <v>295</v>
      </c>
      <c r="N117">
        <f t="shared" si="14"/>
        <v>297</v>
      </c>
      <c r="O117">
        <f t="shared" si="14"/>
        <v>295</v>
      </c>
      <c r="P117">
        <f t="shared" si="14"/>
        <v>297</v>
      </c>
      <c r="Q117">
        <f t="shared" si="14"/>
        <v>296</v>
      </c>
      <c r="R117">
        <f t="shared" si="14"/>
        <v>297</v>
      </c>
      <c r="S117">
        <f t="shared" si="14"/>
        <v>296</v>
      </c>
      <c r="T117">
        <f t="shared" si="13"/>
        <v>294</v>
      </c>
      <c r="U117">
        <f t="shared" si="12"/>
        <v>294</v>
      </c>
      <c r="V117">
        <f t="shared" si="12"/>
        <v>294</v>
      </c>
    </row>
    <row r="118" spans="1:22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14"/>
        <v>294</v>
      </c>
      <c r="N118">
        <f t="shared" si="14"/>
        <v>293</v>
      </c>
      <c r="O118">
        <f t="shared" si="14"/>
        <v>295</v>
      </c>
      <c r="P118">
        <f t="shared" si="14"/>
        <v>296</v>
      </c>
      <c r="Q118">
        <f t="shared" si="14"/>
        <v>294</v>
      </c>
      <c r="R118">
        <f t="shared" si="14"/>
        <v>296</v>
      </c>
      <c r="S118">
        <f t="shared" si="14"/>
        <v>297</v>
      </c>
      <c r="T118">
        <f t="shared" si="13"/>
        <v>295</v>
      </c>
      <c r="U118">
        <f t="shared" si="12"/>
        <v>294</v>
      </c>
      <c r="V118">
        <f t="shared" si="12"/>
        <v>293</v>
      </c>
    </row>
    <row r="119" spans="1:22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14"/>
        <v>297</v>
      </c>
      <c r="N119">
        <f t="shared" si="14"/>
        <v>294</v>
      </c>
      <c r="O119">
        <f t="shared" si="14"/>
        <v>293</v>
      </c>
      <c r="P119">
        <f t="shared" si="14"/>
        <v>294</v>
      </c>
      <c r="Q119">
        <f t="shared" si="14"/>
        <v>296</v>
      </c>
      <c r="R119">
        <f t="shared" si="14"/>
        <v>294</v>
      </c>
      <c r="S119">
        <f t="shared" si="14"/>
        <v>294</v>
      </c>
      <c r="T119">
        <f t="shared" si="13"/>
        <v>295</v>
      </c>
      <c r="U119">
        <f t="shared" si="12"/>
        <v>297</v>
      </c>
      <c r="V119">
        <f t="shared" si="12"/>
        <v>295</v>
      </c>
    </row>
    <row r="120" spans="1:2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14"/>
        <v>293</v>
      </c>
      <c r="N120">
        <f t="shared" si="14"/>
        <v>293</v>
      </c>
      <c r="O120">
        <f t="shared" si="14"/>
        <v>297</v>
      </c>
      <c r="P120">
        <f t="shared" si="14"/>
        <v>294</v>
      </c>
      <c r="Q120">
        <f t="shared" si="14"/>
        <v>293</v>
      </c>
      <c r="R120">
        <f t="shared" si="14"/>
        <v>296</v>
      </c>
      <c r="S120">
        <f t="shared" si="14"/>
        <v>297</v>
      </c>
      <c r="T120">
        <f t="shared" si="13"/>
        <v>293</v>
      </c>
      <c r="U120">
        <f t="shared" si="12"/>
        <v>293</v>
      </c>
      <c r="V120">
        <f t="shared" si="12"/>
        <v>296</v>
      </c>
    </row>
    <row r="121" spans="1:22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14"/>
        <v>297</v>
      </c>
      <c r="N121">
        <f t="shared" si="14"/>
        <v>293</v>
      </c>
      <c r="O121">
        <f t="shared" si="14"/>
        <v>296</v>
      </c>
      <c r="P121">
        <f t="shared" si="14"/>
        <v>294</v>
      </c>
      <c r="Q121">
        <f t="shared" si="14"/>
        <v>295</v>
      </c>
      <c r="R121">
        <f t="shared" si="14"/>
        <v>296</v>
      </c>
      <c r="S121">
        <f t="shared" si="14"/>
        <v>297</v>
      </c>
      <c r="T121">
        <f t="shared" si="13"/>
        <v>295</v>
      </c>
      <c r="U121">
        <f t="shared" si="12"/>
        <v>296</v>
      </c>
      <c r="V121">
        <f t="shared" si="12"/>
        <v>296</v>
      </c>
    </row>
    <row r="122" spans="1:2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14"/>
        <v>296</v>
      </c>
      <c r="N122">
        <f t="shared" si="14"/>
        <v>294</v>
      </c>
      <c r="O122">
        <f t="shared" si="14"/>
        <v>295</v>
      </c>
      <c r="P122">
        <f t="shared" si="14"/>
        <v>293</v>
      </c>
      <c r="Q122">
        <f t="shared" si="14"/>
        <v>294</v>
      </c>
      <c r="R122">
        <f t="shared" si="14"/>
        <v>295</v>
      </c>
      <c r="S122">
        <f t="shared" si="14"/>
        <v>297</v>
      </c>
      <c r="T122">
        <f t="shared" si="13"/>
        <v>297</v>
      </c>
      <c r="U122">
        <f t="shared" si="12"/>
        <v>297</v>
      </c>
      <c r="V122">
        <f t="shared" si="12"/>
        <v>294</v>
      </c>
    </row>
    <row r="123" spans="1:2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14"/>
        <v>296</v>
      </c>
      <c r="N123">
        <f t="shared" si="14"/>
        <v>295</v>
      </c>
      <c r="O123">
        <f t="shared" si="14"/>
        <v>295</v>
      </c>
      <c r="P123">
        <f t="shared" si="14"/>
        <v>296</v>
      </c>
      <c r="Q123">
        <f t="shared" si="14"/>
        <v>297</v>
      </c>
      <c r="R123">
        <f t="shared" si="14"/>
        <v>296</v>
      </c>
      <c r="S123">
        <f t="shared" si="14"/>
        <v>293</v>
      </c>
      <c r="T123">
        <f t="shared" si="13"/>
        <v>293</v>
      </c>
      <c r="U123">
        <f t="shared" si="12"/>
        <v>297</v>
      </c>
      <c r="V123">
        <f t="shared" si="12"/>
        <v>297</v>
      </c>
    </row>
    <row r="124" spans="1:22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14"/>
        <v>295</v>
      </c>
      <c r="N124">
        <f t="shared" si="14"/>
        <v>294</v>
      </c>
      <c r="O124">
        <f t="shared" si="14"/>
        <v>295</v>
      </c>
      <c r="P124">
        <f t="shared" si="14"/>
        <v>297</v>
      </c>
      <c r="Q124">
        <f t="shared" si="14"/>
        <v>295</v>
      </c>
      <c r="R124">
        <f t="shared" si="14"/>
        <v>294</v>
      </c>
      <c r="S124">
        <f t="shared" si="14"/>
        <v>293</v>
      </c>
      <c r="T124">
        <f t="shared" si="13"/>
        <v>296</v>
      </c>
      <c r="U124">
        <f t="shared" si="12"/>
        <v>296</v>
      </c>
      <c r="V124">
        <f t="shared" si="12"/>
        <v>297</v>
      </c>
    </row>
    <row r="125" spans="1:2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14"/>
        <v>294</v>
      </c>
      <c r="N125">
        <f t="shared" si="14"/>
        <v>295</v>
      </c>
      <c r="O125">
        <f t="shared" si="14"/>
        <v>295</v>
      </c>
      <c r="P125">
        <f t="shared" si="14"/>
        <v>295</v>
      </c>
      <c r="Q125">
        <f t="shared" si="14"/>
        <v>295</v>
      </c>
      <c r="R125">
        <f t="shared" si="14"/>
        <v>296</v>
      </c>
      <c r="S125">
        <f t="shared" si="14"/>
        <v>295</v>
      </c>
      <c r="T125">
        <f t="shared" si="13"/>
        <v>293</v>
      </c>
      <c r="U125">
        <f t="shared" si="12"/>
        <v>295</v>
      </c>
      <c r="V125">
        <f t="shared" si="12"/>
        <v>295</v>
      </c>
    </row>
    <row r="126" spans="1:22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14"/>
        <v>295</v>
      </c>
      <c r="N126">
        <f t="shared" si="14"/>
        <v>296</v>
      </c>
      <c r="O126">
        <f t="shared" si="14"/>
        <v>293</v>
      </c>
      <c r="P126">
        <f t="shared" si="14"/>
        <v>295</v>
      </c>
      <c r="Q126">
        <f t="shared" si="14"/>
        <v>297</v>
      </c>
      <c r="R126">
        <f t="shared" si="14"/>
        <v>295</v>
      </c>
      <c r="S126">
        <f t="shared" si="14"/>
        <v>294</v>
      </c>
      <c r="T126">
        <f t="shared" si="13"/>
        <v>297</v>
      </c>
      <c r="U126">
        <f t="shared" si="12"/>
        <v>294</v>
      </c>
      <c r="V126">
        <f t="shared" si="12"/>
        <v>293</v>
      </c>
    </row>
    <row r="127" spans="1:2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14"/>
        <v>295</v>
      </c>
      <c r="N127">
        <f t="shared" si="14"/>
        <v>293</v>
      </c>
      <c r="O127">
        <f t="shared" si="14"/>
        <v>297</v>
      </c>
      <c r="P127">
        <f t="shared" si="14"/>
        <v>297</v>
      </c>
      <c r="Q127">
        <f t="shared" si="14"/>
        <v>295</v>
      </c>
      <c r="R127">
        <f t="shared" si="14"/>
        <v>297</v>
      </c>
      <c r="S127">
        <f t="shared" si="14"/>
        <v>293</v>
      </c>
      <c r="T127">
        <f t="shared" si="13"/>
        <v>297</v>
      </c>
      <c r="U127">
        <f t="shared" si="12"/>
        <v>294</v>
      </c>
      <c r="V127">
        <f t="shared" si="12"/>
        <v>297</v>
      </c>
    </row>
    <row r="128" spans="1:22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14"/>
        <v>297</v>
      </c>
      <c r="N128">
        <f t="shared" si="14"/>
        <v>294</v>
      </c>
      <c r="O128">
        <f t="shared" si="14"/>
        <v>297</v>
      </c>
      <c r="P128">
        <f t="shared" si="14"/>
        <v>295</v>
      </c>
      <c r="Q128">
        <f t="shared" si="14"/>
        <v>294</v>
      </c>
      <c r="R128">
        <f t="shared" si="14"/>
        <v>293</v>
      </c>
      <c r="S128">
        <f t="shared" si="14"/>
        <v>296</v>
      </c>
      <c r="T128">
        <f t="shared" si="13"/>
        <v>295</v>
      </c>
      <c r="U128">
        <f t="shared" si="12"/>
        <v>295</v>
      </c>
      <c r="V128">
        <f t="shared" si="12"/>
        <v>295</v>
      </c>
    </row>
    <row r="129" spans="1:2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14"/>
        <v>295</v>
      </c>
      <c r="N129">
        <f t="shared" si="14"/>
        <v>293</v>
      </c>
      <c r="O129">
        <f t="shared" si="14"/>
        <v>297</v>
      </c>
      <c r="P129">
        <f t="shared" si="14"/>
        <v>297</v>
      </c>
      <c r="Q129">
        <f t="shared" si="14"/>
        <v>296</v>
      </c>
      <c r="R129">
        <f t="shared" si="14"/>
        <v>296</v>
      </c>
      <c r="S129">
        <f t="shared" si="14"/>
        <v>293</v>
      </c>
      <c r="T129">
        <f t="shared" si="13"/>
        <v>295</v>
      </c>
      <c r="U129">
        <f t="shared" si="12"/>
        <v>294</v>
      </c>
      <c r="V129">
        <f t="shared" si="12"/>
        <v>296</v>
      </c>
    </row>
    <row r="130" spans="1:2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ref="M130:V161" si="15">ROUNDDOWN(C130+273.15,0)</f>
        <v>294</v>
      </c>
      <c r="N130">
        <f t="shared" si="15"/>
        <v>293</v>
      </c>
      <c r="O130">
        <f t="shared" si="15"/>
        <v>296</v>
      </c>
      <c r="P130">
        <f t="shared" si="15"/>
        <v>295</v>
      </c>
      <c r="Q130">
        <f t="shared" si="15"/>
        <v>293</v>
      </c>
      <c r="R130">
        <f t="shared" si="15"/>
        <v>295</v>
      </c>
      <c r="S130">
        <f t="shared" si="15"/>
        <v>295</v>
      </c>
      <c r="T130">
        <f t="shared" si="13"/>
        <v>294</v>
      </c>
      <c r="U130">
        <f t="shared" si="13"/>
        <v>296</v>
      </c>
      <c r="V130">
        <f t="shared" si="13"/>
        <v>293</v>
      </c>
    </row>
    <row r="131" spans="1:2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si="15"/>
        <v>294</v>
      </c>
      <c r="N131">
        <f t="shared" si="15"/>
        <v>295</v>
      </c>
      <c r="O131">
        <f t="shared" si="15"/>
        <v>293</v>
      </c>
      <c r="P131">
        <f t="shared" si="15"/>
        <v>297</v>
      </c>
      <c r="Q131">
        <f t="shared" si="15"/>
        <v>297</v>
      </c>
      <c r="R131">
        <f t="shared" si="15"/>
        <v>298</v>
      </c>
      <c r="S131">
        <f t="shared" si="15"/>
        <v>295</v>
      </c>
      <c r="T131">
        <f t="shared" si="13"/>
        <v>297</v>
      </c>
      <c r="U131">
        <f t="shared" si="13"/>
        <v>294</v>
      </c>
      <c r="V131">
        <f t="shared" si="13"/>
        <v>293</v>
      </c>
    </row>
    <row r="132" spans="1:22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15"/>
        <v>296</v>
      </c>
      <c r="N132">
        <f t="shared" si="15"/>
        <v>294</v>
      </c>
      <c r="O132">
        <f t="shared" si="15"/>
        <v>295</v>
      </c>
      <c r="P132">
        <f t="shared" si="15"/>
        <v>295</v>
      </c>
      <c r="Q132">
        <f t="shared" si="15"/>
        <v>294</v>
      </c>
      <c r="R132">
        <f t="shared" si="15"/>
        <v>297</v>
      </c>
      <c r="S132">
        <f t="shared" si="15"/>
        <v>297</v>
      </c>
      <c r="T132">
        <f t="shared" si="13"/>
        <v>293</v>
      </c>
      <c r="U132">
        <f t="shared" si="13"/>
        <v>296</v>
      </c>
      <c r="V132">
        <f t="shared" si="13"/>
        <v>296</v>
      </c>
    </row>
    <row r="133" spans="1:2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15"/>
        <v>293</v>
      </c>
      <c r="N133">
        <f t="shared" si="15"/>
        <v>296</v>
      </c>
      <c r="O133">
        <f t="shared" si="15"/>
        <v>297</v>
      </c>
      <c r="P133">
        <f t="shared" si="15"/>
        <v>293</v>
      </c>
      <c r="Q133">
        <f t="shared" si="15"/>
        <v>295</v>
      </c>
      <c r="R133">
        <f t="shared" si="15"/>
        <v>297</v>
      </c>
      <c r="S133">
        <f t="shared" si="15"/>
        <v>294</v>
      </c>
      <c r="T133">
        <f t="shared" si="13"/>
        <v>298</v>
      </c>
      <c r="U133">
        <f t="shared" si="13"/>
        <v>293</v>
      </c>
      <c r="V133">
        <f t="shared" si="13"/>
        <v>297</v>
      </c>
    </row>
    <row r="134" spans="1:2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15"/>
        <v>296</v>
      </c>
      <c r="N134">
        <f t="shared" si="15"/>
        <v>294</v>
      </c>
      <c r="O134">
        <f t="shared" si="15"/>
        <v>293</v>
      </c>
      <c r="P134">
        <f t="shared" si="15"/>
        <v>293</v>
      </c>
      <c r="Q134">
        <f t="shared" si="15"/>
        <v>294</v>
      </c>
      <c r="R134">
        <f t="shared" si="15"/>
        <v>296</v>
      </c>
      <c r="S134">
        <f t="shared" si="15"/>
        <v>295</v>
      </c>
      <c r="T134">
        <f t="shared" si="13"/>
        <v>296</v>
      </c>
      <c r="U134">
        <f t="shared" si="13"/>
        <v>297</v>
      </c>
      <c r="V134">
        <f t="shared" si="13"/>
        <v>294</v>
      </c>
    </row>
    <row r="135" spans="1:2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15"/>
        <v>295</v>
      </c>
      <c r="N135">
        <f t="shared" si="15"/>
        <v>295</v>
      </c>
      <c r="O135">
        <f t="shared" si="15"/>
        <v>296</v>
      </c>
      <c r="P135">
        <f t="shared" si="15"/>
        <v>294</v>
      </c>
      <c r="Q135">
        <f t="shared" si="15"/>
        <v>296</v>
      </c>
      <c r="R135">
        <f t="shared" si="15"/>
        <v>296</v>
      </c>
      <c r="S135">
        <f t="shared" si="15"/>
        <v>297</v>
      </c>
      <c r="T135">
        <f t="shared" si="13"/>
        <v>294</v>
      </c>
      <c r="U135">
        <f t="shared" si="13"/>
        <v>298</v>
      </c>
      <c r="V135">
        <f t="shared" si="13"/>
        <v>293</v>
      </c>
    </row>
    <row r="136" spans="1:22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15"/>
        <v>295</v>
      </c>
      <c r="N136">
        <f t="shared" si="15"/>
        <v>293</v>
      </c>
      <c r="O136">
        <f t="shared" si="15"/>
        <v>295</v>
      </c>
      <c r="P136">
        <f t="shared" si="15"/>
        <v>294</v>
      </c>
      <c r="Q136">
        <f t="shared" si="15"/>
        <v>295</v>
      </c>
      <c r="R136">
        <f t="shared" si="15"/>
        <v>295</v>
      </c>
      <c r="S136">
        <f t="shared" si="15"/>
        <v>293</v>
      </c>
      <c r="T136">
        <f t="shared" si="13"/>
        <v>294</v>
      </c>
      <c r="U136">
        <f t="shared" si="13"/>
        <v>295</v>
      </c>
      <c r="V136">
        <f t="shared" si="13"/>
        <v>293</v>
      </c>
    </row>
    <row r="137" spans="1:22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15"/>
        <v>293</v>
      </c>
      <c r="N137">
        <f t="shared" si="15"/>
        <v>294</v>
      </c>
      <c r="O137">
        <f t="shared" si="15"/>
        <v>296</v>
      </c>
      <c r="P137">
        <f t="shared" si="15"/>
        <v>296</v>
      </c>
      <c r="Q137">
        <f t="shared" si="15"/>
        <v>295</v>
      </c>
      <c r="R137">
        <f t="shared" si="15"/>
        <v>293</v>
      </c>
      <c r="S137">
        <f t="shared" si="15"/>
        <v>297</v>
      </c>
      <c r="T137">
        <f t="shared" si="13"/>
        <v>296</v>
      </c>
      <c r="U137">
        <f t="shared" si="13"/>
        <v>294</v>
      </c>
      <c r="V137">
        <f t="shared" si="13"/>
        <v>296</v>
      </c>
    </row>
    <row r="138" spans="1:2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15"/>
        <v>294</v>
      </c>
      <c r="N138">
        <f t="shared" si="15"/>
        <v>296</v>
      </c>
      <c r="O138">
        <f t="shared" si="15"/>
        <v>296</v>
      </c>
      <c r="P138">
        <f t="shared" si="15"/>
        <v>294</v>
      </c>
      <c r="Q138">
        <f t="shared" si="15"/>
        <v>295</v>
      </c>
      <c r="R138">
        <f t="shared" si="15"/>
        <v>296</v>
      </c>
      <c r="S138">
        <f t="shared" si="15"/>
        <v>296</v>
      </c>
      <c r="T138">
        <f t="shared" si="13"/>
        <v>296</v>
      </c>
      <c r="U138">
        <f t="shared" si="13"/>
        <v>296</v>
      </c>
      <c r="V138">
        <f t="shared" si="13"/>
        <v>295</v>
      </c>
    </row>
    <row r="139" spans="1:2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15"/>
        <v>293</v>
      </c>
      <c r="N139">
        <f t="shared" si="15"/>
        <v>295</v>
      </c>
      <c r="O139">
        <f t="shared" si="15"/>
        <v>296</v>
      </c>
      <c r="P139">
        <f t="shared" si="15"/>
        <v>293</v>
      </c>
      <c r="Q139">
        <f t="shared" si="15"/>
        <v>296</v>
      </c>
      <c r="R139">
        <f t="shared" si="15"/>
        <v>294</v>
      </c>
      <c r="S139">
        <f t="shared" si="15"/>
        <v>297</v>
      </c>
      <c r="T139">
        <f t="shared" si="13"/>
        <v>293</v>
      </c>
      <c r="U139">
        <f t="shared" si="13"/>
        <v>295</v>
      </c>
      <c r="V139">
        <f t="shared" si="13"/>
        <v>294</v>
      </c>
    </row>
    <row r="140" spans="1:2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15"/>
        <v>294</v>
      </c>
      <c r="N140">
        <f t="shared" si="15"/>
        <v>296</v>
      </c>
      <c r="O140">
        <f t="shared" si="15"/>
        <v>294</v>
      </c>
      <c r="P140">
        <f t="shared" si="15"/>
        <v>296</v>
      </c>
      <c r="Q140">
        <f t="shared" si="15"/>
        <v>296</v>
      </c>
      <c r="R140">
        <f t="shared" si="15"/>
        <v>297</v>
      </c>
      <c r="S140">
        <f t="shared" si="15"/>
        <v>296</v>
      </c>
      <c r="T140">
        <f t="shared" si="13"/>
        <v>293</v>
      </c>
      <c r="U140">
        <f t="shared" si="13"/>
        <v>293</v>
      </c>
      <c r="V140">
        <f t="shared" si="13"/>
        <v>293</v>
      </c>
    </row>
    <row r="141" spans="1:2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15"/>
        <v>294</v>
      </c>
      <c r="N141">
        <f t="shared" si="15"/>
        <v>293</v>
      </c>
      <c r="O141">
        <f t="shared" si="15"/>
        <v>296</v>
      </c>
      <c r="P141">
        <f t="shared" si="15"/>
        <v>294</v>
      </c>
      <c r="Q141">
        <f t="shared" si="15"/>
        <v>296</v>
      </c>
      <c r="R141">
        <f t="shared" si="15"/>
        <v>293</v>
      </c>
      <c r="S141">
        <f t="shared" si="15"/>
        <v>297</v>
      </c>
      <c r="T141">
        <f t="shared" si="13"/>
        <v>294</v>
      </c>
      <c r="U141">
        <f t="shared" si="13"/>
        <v>294</v>
      </c>
      <c r="V141">
        <f t="shared" si="13"/>
        <v>295</v>
      </c>
    </row>
    <row r="142" spans="1:22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15"/>
        <v>289</v>
      </c>
      <c r="N142">
        <f t="shared" si="15"/>
        <v>288</v>
      </c>
      <c r="O142">
        <f t="shared" si="15"/>
        <v>283</v>
      </c>
      <c r="P142">
        <f t="shared" si="15"/>
        <v>287</v>
      </c>
      <c r="Q142">
        <f t="shared" si="15"/>
        <v>292</v>
      </c>
      <c r="R142">
        <f t="shared" si="15"/>
        <v>283</v>
      </c>
      <c r="S142">
        <f t="shared" si="15"/>
        <v>283</v>
      </c>
      <c r="T142">
        <f t="shared" si="13"/>
        <v>288</v>
      </c>
      <c r="U142">
        <f t="shared" si="13"/>
        <v>285</v>
      </c>
      <c r="V142">
        <f t="shared" si="13"/>
        <v>287</v>
      </c>
    </row>
    <row r="143" spans="1:22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15"/>
        <v>289</v>
      </c>
      <c r="N143">
        <f t="shared" si="15"/>
        <v>285</v>
      </c>
      <c r="O143">
        <f t="shared" si="15"/>
        <v>289</v>
      </c>
      <c r="P143">
        <f t="shared" si="15"/>
        <v>288</v>
      </c>
      <c r="Q143">
        <f t="shared" si="15"/>
        <v>290</v>
      </c>
      <c r="R143">
        <f t="shared" si="15"/>
        <v>289</v>
      </c>
      <c r="S143">
        <f t="shared" si="15"/>
        <v>284</v>
      </c>
      <c r="T143">
        <f t="shared" si="13"/>
        <v>290</v>
      </c>
      <c r="U143">
        <f t="shared" si="13"/>
        <v>287</v>
      </c>
      <c r="V143">
        <f t="shared" si="13"/>
        <v>288</v>
      </c>
    </row>
    <row r="144" spans="1:2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15"/>
        <v>287</v>
      </c>
      <c r="N144">
        <f t="shared" si="15"/>
        <v>288</v>
      </c>
      <c r="O144">
        <f t="shared" si="15"/>
        <v>286</v>
      </c>
      <c r="P144">
        <f t="shared" si="15"/>
        <v>288</v>
      </c>
      <c r="Q144">
        <f t="shared" si="15"/>
        <v>289</v>
      </c>
      <c r="R144">
        <f t="shared" si="15"/>
        <v>287</v>
      </c>
      <c r="S144">
        <f t="shared" si="15"/>
        <v>293</v>
      </c>
      <c r="T144">
        <f t="shared" si="13"/>
        <v>287</v>
      </c>
      <c r="U144">
        <f t="shared" si="13"/>
        <v>285</v>
      </c>
      <c r="V144">
        <f t="shared" si="13"/>
        <v>284</v>
      </c>
    </row>
    <row r="145" spans="1:2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15"/>
        <v>283</v>
      </c>
      <c r="N145">
        <f t="shared" si="15"/>
        <v>291</v>
      </c>
      <c r="O145">
        <f t="shared" si="15"/>
        <v>288</v>
      </c>
      <c r="P145">
        <f t="shared" si="15"/>
        <v>287</v>
      </c>
      <c r="Q145">
        <f t="shared" si="15"/>
        <v>284</v>
      </c>
      <c r="R145">
        <f t="shared" si="15"/>
        <v>289</v>
      </c>
      <c r="S145">
        <f t="shared" si="15"/>
        <v>293</v>
      </c>
      <c r="T145">
        <f t="shared" si="13"/>
        <v>290</v>
      </c>
      <c r="U145">
        <f t="shared" si="13"/>
        <v>289</v>
      </c>
      <c r="V145">
        <f t="shared" si="13"/>
        <v>290</v>
      </c>
    </row>
    <row r="146" spans="1:2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15"/>
        <v>290</v>
      </c>
      <c r="N146">
        <f t="shared" si="15"/>
        <v>287</v>
      </c>
      <c r="O146">
        <f t="shared" si="15"/>
        <v>285</v>
      </c>
      <c r="P146">
        <f t="shared" si="15"/>
        <v>291</v>
      </c>
      <c r="Q146">
        <f t="shared" si="15"/>
        <v>288</v>
      </c>
      <c r="R146">
        <f t="shared" si="15"/>
        <v>284</v>
      </c>
      <c r="S146">
        <f t="shared" si="15"/>
        <v>289</v>
      </c>
      <c r="T146">
        <f t="shared" si="13"/>
        <v>291</v>
      </c>
      <c r="U146">
        <f t="shared" si="13"/>
        <v>287</v>
      </c>
      <c r="V146">
        <f t="shared" si="13"/>
        <v>292</v>
      </c>
    </row>
    <row r="147" spans="1:2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15"/>
        <v>286</v>
      </c>
      <c r="N147">
        <f t="shared" si="15"/>
        <v>284</v>
      </c>
      <c r="O147">
        <f t="shared" si="15"/>
        <v>284</v>
      </c>
      <c r="P147">
        <f t="shared" si="15"/>
        <v>292</v>
      </c>
      <c r="Q147">
        <f t="shared" si="15"/>
        <v>289</v>
      </c>
      <c r="R147">
        <f t="shared" si="15"/>
        <v>286</v>
      </c>
      <c r="S147">
        <f t="shared" si="15"/>
        <v>290</v>
      </c>
      <c r="T147">
        <f t="shared" si="13"/>
        <v>286</v>
      </c>
      <c r="U147">
        <f t="shared" si="13"/>
        <v>287</v>
      </c>
      <c r="V147">
        <f t="shared" si="13"/>
        <v>289</v>
      </c>
    </row>
    <row r="148" spans="1:2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15"/>
        <v>285</v>
      </c>
      <c r="N148">
        <f t="shared" si="15"/>
        <v>291</v>
      </c>
      <c r="O148">
        <f t="shared" si="15"/>
        <v>292</v>
      </c>
      <c r="P148">
        <f t="shared" si="15"/>
        <v>291</v>
      </c>
      <c r="Q148">
        <f t="shared" si="15"/>
        <v>291</v>
      </c>
      <c r="R148">
        <f t="shared" si="15"/>
        <v>292</v>
      </c>
      <c r="S148">
        <f t="shared" si="15"/>
        <v>285</v>
      </c>
      <c r="T148">
        <f t="shared" si="13"/>
        <v>293</v>
      </c>
      <c r="U148">
        <f t="shared" si="13"/>
        <v>283</v>
      </c>
      <c r="V148">
        <f t="shared" si="13"/>
        <v>293</v>
      </c>
    </row>
    <row r="149" spans="1:2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15"/>
        <v>287</v>
      </c>
      <c r="N149">
        <f t="shared" si="15"/>
        <v>291</v>
      </c>
      <c r="O149">
        <f t="shared" si="15"/>
        <v>287</v>
      </c>
      <c r="P149">
        <f t="shared" si="15"/>
        <v>286</v>
      </c>
      <c r="Q149">
        <f t="shared" si="15"/>
        <v>284</v>
      </c>
      <c r="R149">
        <f t="shared" si="15"/>
        <v>290</v>
      </c>
      <c r="S149">
        <f t="shared" si="15"/>
        <v>289</v>
      </c>
      <c r="T149">
        <f t="shared" si="13"/>
        <v>286</v>
      </c>
      <c r="U149">
        <f t="shared" si="13"/>
        <v>288</v>
      </c>
      <c r="V149">
        <f t="shared" si="13"/>
        <v>283</v>
      </c>
    </row>
    <row r="150" spans="1:2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15"/>
        <v>287</v>
      </c>
      <c r="N150">
        <f t="shared" si="15"/>
        <v>283</v>
      </c>
      <c r="O150">
        <f t="shared" si="15"/>
        <v>292</v>
      </c>
      <c r="P150">
        <f t="shared" si="15"/>
        <v>284</v>
      </c>
      <c r="Q150">
        <f t="shared" si="15"/>
        <v>285</v>
      </c>
      <c r="R150">
        <f t="shared" si="15"/>
        <v>284</v>
      </c>
      <c r="S150">
        <f t="shared" si="15"/>
        <v>289</v>
      </c>
      <c r="T150">
        <f t="shared" si="13"/>
        <v>288</v>
      </c>
      <c r="U150">
        <f t="shared" si="13"/>
        <v>289</v>
      </c>
      <c r="V150">
        <f t="shared" si="13"/>
        <v>290</v>
      </c>
    </row>
    <row r="151" spans="1:2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15"/>
        <v>292</v>
      </c>
      <c r="N151">
        <f t="shared" si="15"/>
        <v>292</v>
      </c>
      <c r="O151">
        <f t="shared" si="15"/>
        <v>290</v>
      </c>
      <c r="P151">
        <f t="shared" si="15"/>
        <v>285</v>
      </c>
      <c r="Q151">
        <f t="shared" si="15"/>
        <v>291</v>
      </c>
      <c r="R151">
        <f t="shared" si="15"/>
        <v>291</v>
      </c>
      <c r="S151">
        <f t="shared" si="15"/>
        <v>290</v>
      </c>
      <c r="T151">
        <f t="shared" si="13"/>
        <v>286</v>
      </c>
      <c r="U151">
        <f t="shared" si="13"/>
        <v>289</v>
      </c>
      <c r="V151">
        <f t="shared" si="13"/>
        <v>290</v>
      </c>
    </row>
    <row r="152" spans="1:22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15"/>
        <v>289</v>
      </c>
      <c r="N152">
        <f t="shared" si="15"/>
        <v>291</v>
      </c>
      <c r="O152">
        <f t="shared" si="15"/>
        <v>285</v>
      </c>
      <c r="P152">
        <f t="shared" si="15"/>
        <v>288</v>
      </c>
      <c r="Q152">
        <f t="shared" si="15"/>
        <v>285</v>
      </c>
      <c r="R152">
        <f t="shared" si="15"/>
        <v>291</v>
      </c>
      <c r="S152">
        <f t="shared" si="15"/>
        <v>283</v>
      </c>
      <c r="T152">
        <f t="shared" si="13"/>
        <v>292</v>
      </c>
      <c r="U152">
        <f t="shared" si="13"/>
        <v>285</v>
      </c>
      <c r="V152">
        <f t="shared" si="13"/>
        <v>289</v>
      </c>
    </row>
    <row r="153" spans="1:2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15"/>
        <v>291</v>
      </c>
      <c r="N153">
        <f t="shared" si="15"/>
        <v>292</v>
      </c>
      <c r="O153">
        <f t="shared" si="15"/>
        <v>288</v>
      </c>
      <c r="P153">
        <f t="shared" si="15"/>
        <v>291</v>
      </c>
      <c r="Q153">
        <f t="shared" si="15"/>
        <v>291</v>
      </c>
      <c r="R153">
        <f t="shared" si="15"/>
        <v>287</v>
      </c>
      <c r="S153">
        <f t="shared" si="15"/>
        <v>289</v>
      </c>
      <c r="T153">
        <f t="shared" si="13"/>
        <v>291</v>
      </c>
      <c r="U153">
        <f t="shared" si="13"/>
        <v>285</v>
      </c>
      <c r="V153">
        <f t="shared" si="13"/>
        <v>291</v>
      </c>
    </row>
    <row r="154" spans="1:2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15"/>
        <v>286</v>
      </c>
      <c r="N154">
        <f t="shared" si="15"/>
        <v>285</v>
      </c>
      <c r="O154">
        <f t="shared" si="15"/>
        <v>289</v>
      </c>
      <c r="P154">
        <f t="shared" si="15"/>
        <v>292</v>
      </c>
      <c r="Q154">
        <f t="shared" si="15"/>
        <v>288</v>
      </c>
      <c r="R154">
        <f t="shared" si="15"/>
        <v>290</v>
      </c>
      <c r="S154">
        <f t="shared" si="15"/>
        <v>284</v>
      </c>
      <c r="T154">
        <f t="shared" si="13"/>
        <v>292</v>
      </c>
      <c r="U154">
        <f t="shared" si="13"/>
        <v>286</v>
      </c>
      <c r="V154">
        <f t="shared" si="13"/>
        <v>288</v>
      </c>
    </row>
    <row r="155" spans="1:22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15"/>
        <v>283</v>
      </c>
      <c r="N155">
        <f t="shared" si="15"/>
        <v>288</v>
      </c>
      <c r="O155">
        <f t="shared" si="15"/>
        <v>290</v>
      </c>
      <c r="P155">
        <f t="shared" si="15"/>
        <v>290</v>
      </c>
      <c r="Q155">
        <f t="shared" si="15"/>
        <v>285</v>
      </c>
      <c r="R155">
        <f t="shared" si="15"/>
        <v>288</v>
      </c>
      <c r="S155">
        <f t="shared" si="15"/>
        <v>285</v>
      </c>
      <c r="T155">
        <f t="shared" si="13"/>
        <v>286</v>
      </c>
      <c r="U155">
        <f t="shared" si="13"/>
        <v>290</v>
      </c>
      <c r="V155">
        <f t="shared" si="13"/>
        <v>288</v>
      </c>
    </row>
    <row r="156" spans="1:22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15"/>
        <v>291</v>
      </c>
      <c r="N156">
        <f t="shared" si="15"/>
        <v>283</v>
      </c>
      <c r="O156">
        <f t="shared" si="15"/>
        <v>288</v>
      </c>
      <c r="P156">
        <f t="shared" si="15"/>
        <v>287</v>
      </c>
      <c r="Q156">
        <f t="shared" si="15"/>
        <v>288</v>
      </c>
      <c r="R156">
        <f t="shared" si="15"/>
        <v>291</v>
      </c>
      <c r="S156">
        <f t="shared" si="15"/>
        <v>286</v>
      </c>
      <c r="T156">
        <f t="shared" si="13"/>
        <v>290</v>
      </c>
      <c r="U156">
        <f t="shared" si="13"/>
        <v>285</v>
      </c>
      <c r="V156">
        <f t="shared" si="13"/>
        <v>288</v>
      </c>
    </row>
    <row r="157" spans="1:22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15"/>
        <v>284</v>
      </c>
      <c r="N157">
        <f t="shared" si="15"/>
        <v>292</v>
      </c>
      <c r="O157">
        <f t="shared" si="15"/>
        <v>291</v>
      </c>
      <c r="P157">
        <f t="shared" si="15"/>
        <v>285</v>
      </c>
      <c r="Q157">
        <f t="shared" si="15"/>
        <v>284</v>
      </c>
      <c r="R157">
        <f t="shared" si="15"/>
        <v>285</v>
      </c>
      <c r="S157">
        <f t="shared" si="15"/>
        <v>292</v>
      </c>
      <c r="T157">
        <f t="shared" si="13"/>
        <v>292</v>
      </c>
      <c r="U157">
        <f t="shared" si="13"/>
        <v>288</v>
      </c>
      <c r="V157">
        <f t="shared" si="13"/>
        <v>285</v>
      </c>
    </row>
    <row r="158" spans="1:22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15"/>
        <v>289</v>
      </c>
      <c r="N158">
        <f t="shared" si="15"/>
        <v>291</v>
      </c>
      <c r="O158">
        <f t="shared" si="15"/>
        <v>288</v>
      </c>
      <c r="P158">
        <f t="shared" si="15"/>
        <v>284</v>
      </c>
      <c r="Q158">
        <f t="shared" si="15"/>
        <v>290</v>
      </c>
      <c r="R158">
        <f t="shared" si="15"/>
        <v>289</v>
      </c>
      <c r="S158">
        <f t="shared" si="15"/>
        <v>285</v>
      </c>
      <c r="T158">
        <f t="shared" si="13"/>
        <v>286</v>
      </c>
      <c r="U158">
        <f t="shared" si="13"/>
        <v>283</v>
      </c>
      <c r="V158">
        <f t="shared" si="13"/>
        <v>292</v>
      </c>
    </row>
    <row r="159" spans="1:2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15"/>
        <v>287</v>
      </c>
      <c r="N159">
        <f t="shared" si="15"/>
        <v>283</v>
      </c>
      <c r="O159">
        <f t="shared" si="15"/>
        <v>289</v>
      </c>
      <c r="P159">
        <f t="shared" si="15"/>
        <v>283</v>
      </c>
      <c r="Q159">
        <f t="shared" si="15"/>
        <v>284</v>
      </c>
      <c r="R159">
        <f t="shared" si="15"/>
        <v>292</v>
      </c>
      <c r="S159">
        <f t="shared" si="15"/>
        <v>288</v>
      </c>
      <c r="T159">
        <f t="shared" si="13"/>
        <v>285</v>
      </c>
      <c r="U159">
        <f t="shared" si="13"/>
        <v>292</v>
      </c>
      <c r="V159">
        <f t="shared" si="13"/>
        <v>283</v>
      </c>
    </row>
    <row r="160" spans="1:22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15"/>
        <v>292</v>
      </c>
      <c r="N160">
        <f t="shared" si="15"/>
        <v>288</v>
      </c>
      <c r="O160">
        <f t="shared" si="15"/>
        <v>283</v>
      </c>
      <c r="P160">
        <f t="shared" si="15"/>
        <v>287</v>
      </c>
      <c r="Q160">
        <f t="shared" si="15"/>
        <v>290</v>
      </c>
      <c r="R160">
        <f t="shared" si="15"/>
        <v>289</v>
      </c>
      <c r="S160">
        <f t="shared" si="15"/>
        <v>292</v>
      </c>
      <c r="T160">
        <f t="shared" si="13"/>
        <v>289</v>
      </c>
      <c r="U160">
        <f t="shared" si="13"/>
        <v>284</v>
      </c>
      <c r="V160">
        <f t="shared" si="13"/>
        <v>284</v>
      </c>
    </row>
    <row r="161" spans="1:2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15"/>
        <v>287</v>
      </c>
      <c r="N161">
        <f t="shared" si="15"/>
        <v>288</v>
      </c>
      <c r="O161">
        <f t="shared" si="15"/>
        <v>283</v>
      </c>
      <c r="P161">
        <f t="shared" si="15"/>
        <v>292</v>
      </c>
      <c r="Q161">
        <f t="shared" si="15"/>
        <v>284</v>
      </c>
      <c r="R161">
        <f t="shared" si="15"/>
        <v>290</v>
      </c>
      <c r="S161">
        <f t="shared" si="15"/>
        <v>287</v>
      </c>
      <c r="T161">
        <f t="shared" si="15"/>
        <v>284</v>
      </c>
      <c r="U161">
        <f t="shared" si="15"/>
        <v>288</v>
      </c>
      <c r="V161">
        <f t="shared" si="15"/>
        <v>284</v>
      </c>
    </row>
    <row r="162" spans="1:2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ref="M162:T193" si="16">ROUNDDOWN(C162+273.15,0)</f>
        <v>287</v>
      </c>
      <c r="N162">
        <f t="shared" si="16"/>
        <v>285</v>
      </c>
      <c r="O162">
        <f t="shared" si="16"/>
        <v>289</v>
      </c>
      <c r="P162">
        <f t="shared" si="16"/>
        <v>289</v>
      </c>
      <c r="Q162">
        <f t="shared" si="16"/>
        <v>283</v>
      </c>
      <c r="R162">
        <f t="shared" si="16"/>
        <v>283</v>
      </c>
      <c r="S162">
        <f t="shared" si="16"/>
        <v>286</v>
      </c>
      <c r="T162">
        <f t="shared" si="16"/>
        <v>293</v>
      </c>
      <c r="U162">
        <f t="shared" ref="U162:V201" si="17">ROUNDDOWN(K162+273.15,0)</f>
        <v>293</v>
      </c>
      <c r="V162">
        <f t="shared" si="17"/>
        <v>289</v>
      </c>
    </row>
    <row r="163" spans="1:22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16"/>
        <v>288</v>
      </c>
      <c r="N163">
        <f t="shared" si="16"/>
        <v>291</v>
      </c>
      <c r="O163">
        <f t="shared" si="16"/>
        <v>286</v>
      </c>
      <c r="P163">
        <f t="shared" si="16"/>
        <v>283</v>
      </c>
      <c r="Q163">
        <f t="shared" si="16"/>
        <v>293</v>
      </c>
      <c r="R163">
        <f t="shared" si="16"/>
        <v>288</v>
      </c>
      <c r="S163">
        <f t="shared" si="16"/>
        <v>287</v>
      </c>
      <c r="T163">
        <f t="shared" si="16"/>
        <v>287</v>
      </c>
      <c r="U163">
        <f t="shared" si="17"/>
        <v>292</v>
      </c>
      <c r="V163">
        <f t="shared" si="17"/>
        <v>290</v>
      </c>
    </row>
    <row r="164" spans="1:22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16"/>
        <v>287</v>
      </c>
      <c r="N164">
        <f t="shared" si="16"/>
        <v>293</v>
      </c>
      <c r="O164">
        <f t="shared" si="16"/>
        <v>288</v>
      </c>
      <c r="P164">
        <f t="shared" si="16"/>
        <v>284</v>
      </c>
      <c r="Q164">
        <f t="shared" si="16"/>
        <v>286</v>
      </c>
      <c r="R164">
        <f t="shared" si="16"/>
        <v>286</v>
      </c>
      <c r="S164">
        <f t="shared" si="16"/>
        <v>286</v>
      </c>
      <c r="T164">
        <f t="shared" si="16"/>
        <v>291</v>
      </c>
      <c r="U164">
        <f t="shared" si="17"/>
        <v>283</v>
      </c>
      <c r="V164">
        <f t="shared" si="17"/>
        <v>287</v>
      </c>
    </row>
    <row r="165" spans="1:2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16"/>
        <v>290</v>
      </c>
      <c r="N165">
        <f t="shared" si="16"/>
        <v>283</v>
      </c>
      <c r="O165">
        <f t="shared" si="16"/>
        <v>288</v>
      </c>
      <c r="P165">
        <f t="shared" si="16"/>
        <v>290</v>
      </c>
      <c r="Q165">
        <f t="shared" si="16"/>
        <v>285</v>
      </c>
      <c r="R165">
        <f t="shared" si="16"/>
        <v>292</v>
      </c>
      <c r="S165">
        <f t="shared" si="16"/>
        <v>285</v>
      </c>
      <c r="T165">
        <f t="shared" si="16"/>
        <v>291</v>
      </c>
      <c r="U165">
        <f t="shared" si="17"/>
        <v>287</v>
      </c>
      <c r="V165">
        <f t="shared" si="17"/>
        <v>286</v>
      </c>
    </row>
    <row r="166" spans="1:2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16"/>
        <v>290</v>
      </c>
      <c r="N166">
        <f t="shared" si="16"/>
        <v>285</v>
      </c>
      <c r="O166">
        <f t="shared" si="16"/>
        <v>292</v>
      </c>
      <c r="P166">
        <f t="shared" si="16"/>
        <v>288</v>
      </c>
      <c r="Q166">
        <f t="shared" si="16"/>
        <v>293</v>
      </c>
      <c r="R166">
        <f t="shared" si="16"/>
        <v>289</v>
      </c>
      <c r="S166">
        <f t="shared" si="16"/>
        <v>284</v>
      </c>
      <c r="T166">
        <f t="shared" si="16"/>
        <v>289</v>
      </c>
      <c r="U166">
        <f t="shared" si="17"/>
        <v>291</v>
      </c>
      <c r="V166">
        <f t="shared" si="17"/>
        <v>291</v>
      </c>
    </row>
    <row r="167" spans="1:2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16"/>
        <v>284</v>
      </c>
      <c r="N167">
        <f t="shared" si="16"/>
        <v>287</v>
      </c>
      <c r="O167">
        <f t="shared" si="16"/>
        <v>284</v>
      </c>
      <c r="P167">
        <f t="shared" si="16"/>
        <v>290</v>
      </c>
      <c r="Q167">
        <f t="shared" si="16"/>
        <v>285</v>
      </c>
      <c r="R167">
        <f t="shared" si="16"/>
        <v>289</v>
      </c>
      <c r="S167">
        <f t="shared" si="16"/>
        <v>284</v>
      </c>
      <c r="T167">
        <f t="shared" si="16"/>
        <v>286</v>
      </c>
      <c r="U167">
        <f t="shared" si="17"/>
        <v>287</v>
      </c>
      <c r="V167">
        <f t="shared" si="17"/>
        <v>285</v>
      </c>
    </row>
    <row r="168" spans="1:22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16"/>
        <v>284</v>
      </c>
      <c r="N168">
        <f t="shared" si="16"/>
        <v>289</v>
      </c>
      <c r="O168">
        <f t="shared" si="16"/>
        <v>287</v>
      </c>
      <c r="P168">
        <f t="shared" si="16"/>
        <v>284</v>
      </c>
      <c r="Q168">
        <f t="shared" si="16"/>
        <v>291</v>
      </c>
      <c r="R168">
        <f t="shared" si="16"/>
        <v>287</v>
      </c>
      <c r="S168">
        <f t="shared" si="16"/>
        <v>290</v>
      </c>
      <c r="T168">
        <f t="shared" si="16"/>
        <v>286</v>
      </c>
      <c r="U168">
        <f t="shared" si="17"/>
        <v>283</v>
      </c>
      <c r="V168">
        <f t="shared" si="17"/>
        <v>290</v>
      </c>
    </row>
    <row r="169" spans="1:22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16"/>
        <v>286</v>
      </c>
      <c r="N169">
        <f t="shared" si="16"/>
        <v>288</v>
      </c>
      <c r="O169">
        <f t="shared" si="16"/>
        <v>291</v>
      </c>
      <c r="P169">
        <f t="shared" si="16"/>
        <v>290</v>
      </c>
      <c r="Q169">
        <f t="shared" si="16"/>
        <v>291</v>
      </c>
      <c r="R169">
        <f t="shared" si="16"/>
        <v>287</v>
      </c>
      <c r="S169">
        <f t="shared" si="16"/>
        <v>292</v>
      </c>
      <c r="T169">
        <f t="shared" si="16"/>
        <v>286</v>
      </c>
      <c r="U169">
        <f t="shared" si="17"/>
        <v>284</v>
      </c>
      <c r="V169">
        <f t="shared" si="17"/>
        <v>291</v>
      </c>
    </row>
    <row r="170" spans="1:2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16"/>
        <v>286</v>
      </c>
      <c r="N170">
        <f t="shared" si="16"/>
        <v>285</v>
      </c>
      <c r="O170">
        <f t="shared" si="16"/>
        <v>292</v>
      </c>
      <c r="P170">
        <f t="shared" si="16"/>
        <v>283</v>
      </c>
      <c r="Q170">
        <f t="shared" si="16"/>
        <v>290</v>
      </c>
      <c r="R170">
        <f t="shared" si="16"/>
        <v>289</v>
      </c>
      <c r="S170">
        <f t="shared" si="16"/>
        <v>284</v>
      </c>
      <c r="T170">
        <f t="shared" si="16"/>
        <v>291</v>
      </c>
      <c r="U170">
        <f t="shared" si="17"/>
        <v>287</v>
      </c>
      <c r="V170">
        <f t="shared" si="17"/>
        <v>292</v>
      </c>
    </row>
    <row r="171" spans="1:2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16"/>
        <v>285</v>
      </c>
      <c r="N171">
        <f t="shared" si="16"/>
        <v>286</v>
      </c>
      <c r="O171">
        <f t="shared" si="16"/>
        <v>288</v>
      </c>
      <c r="P171">
        <f t="shared" si="16"/>
        <v>285</v>
      </c>
      <c r="Q171">
        <f t="shared" si="16"/>
        <v>286</v>
      </c>
      <c r="R171">
        <f t="shared" si="16"/>
        <v>286</v>
      </c>
      <c r="S171">
        <f t="shared" si="16"/>
        <v>285</v>
      </c>
      <c r="T171">
        <f t="shared" si="16"/>
        <v>291</v>
      </c>
      <c r="U171">
        <f t="shared" si="17"/>
        <v>291</v>
      </c>
      <c r="V171">
        <f t="shared" si="17"/>
        <v>287</v>
      </c>
    </row>
    <row r="172" spans="1:22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16"/>
        <v>283</v>
      </c>
      <c r="N172">
        <f t="shared" si="16"/>
        <v>288</v>
      </c>
      <c r="O172">
        <f t="shared" si="16"/>
        <v>290</v>
      </c>
      <c r="P172">
        <f t="shared" si="16"/>
        <v>292</v>
      </c>
      <c r="Q172">
        <f t="shared" si="16"/>
        <v>283</v>
      </c>
      <c r="R172">
        <f t="shared" si="16"/>
        <v>287</v>
      </c>
      <c r="S172">
        <f t="shared" si="16"/>
        <v>286</v>
      </c>
      <c r="T172">
        <f t="shared" si="16"/>
        <v>284</v>
      </c>
      <c r="U172">
        <f t="shared" si="17"/>
        <v>285</v>
      </c>
      <c r="V172">
        <f t="shared" si="17"/>
        <v>286</v>
      </c>
    </row>
    <row r="173" spans="1:2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16"/>
        <v>285</v>
      </c>
      <c r="N173">
        <f t="shared" si="16"/>
        <v>286</v>
      </c>
      <c r="O173">
        <f t="shared" si="16"/>
        <v>292</v>
      </c>
      <c r="P173">
        <f t="shared" si="16"/>
        <v>284</v>
      </c>
      <c r="Q173">
        <f t="shared" si="16"/>
        <v>292</v>
      </c>
      <c r="R173">
        <f t="shared" si="16"/>
        <v>288</v>
      </c>
      <c r="S173">
        <f t="shared" si="16"/>
        <v>290</v>
      </c>
      <c r="T173">
        <f t="shared" si="16"/>
        <v>291</v>
      </c>
      <c r="U173">
        <f t="shared" si="17"/>
        <v>284</v>
      </c>
      <c r="V173">
        <f t="shared" si="17"/>
        <v>284</v>
      </c>
    </row>
    <row r="174" spans="1:22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16"/>
        <v>284</v>
      </c>
      <c r="N174">
        <f t="shared" si="16"/>
        <v>291</v>
      </c>
      <c r="O174">
        <f t="shared" si="16"/>
        <v>286</v>
      </c>
      <c r="P174">
        <f t="shared" si="16"/>
        <v>291</v>
      </c>
      <c r="Q174">
        <f t="shared" si="16"/>
        <v>284</v>
      </c>
      <c r="R174">
        <f t="shared" si="16"/>
        <v>286</v>
      </c>
      <c r="S174">
        <f t="shared" si="16"/>
        <v>289</v>
      </c>
      <c r="T174">
        <f t="shared" si="16"/>
        <v>284</v>
      </c>
      <c r="U174">
        <f t="shared" si="17"/>
        <v>286</v>
      </c>
      <c r="V174">
        <f t="shared" si="17"/>
        <v>289</v>
      </c>
    </row>
    <row r="175" spans="1:2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16"/>
        <v>286</v>
      </c>
      <c r="N175">
        <f t="shared" si="16"/>
        <v>284</v>
      </c>
      <c r="O175">
        <f t="shared" si="16"/>
        <v>286</v>
      </c>
      <c r="P175">
        <f t="shared" si="16"/>
        <v>290</v>
      </c>
      <c r="Q175">
        <f t="shared" si="16"/>
        <v>289</v>
      </c>
      <c r="R175">
        <f t="shared" si="16"/>
        <v>291</v>
      </c>
      <c r="S175">
        <f t="shared" si="16"/>
        <v>285</v>
      </c>
      <c r="T175">
        <f t="shared" si="16"/>
        <v>293</v>
      </c>
      <c r="U175">
        <f t="shared" si="17"/>
        <v>286</v>
      </c>
      <c r="V175">
        <f t="shared" si="17"/>
        <v>291</v>
      </c>
    </row>
    <row r="176" spans="1:22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16"/>
        <v>285</v>
      </c>
      <c r="N176">
        <f t="shared" si="16"/>
        <v>286</v>
      </c>
      <c r="O176">
        <f t="shared" si="16"/>
        <v>289</v>
      </c>
      <c r="P176">
        <f t="shared" si="16"/>
        <v>290</v>
      </c>
      <c r="Q176">
        <f t="shared" si="16"/>
        <v>286</v>
      </c>
      <c r="R176">
        <f t="shared" si="16"/>
        <v>291</v>
      </c>
      <c r="S176">
        <f t="shared" si="16"/>
        <v>286</v>
      </c>
      <c r="T176">
        <f t="shared" si="16"/>
        <v>285</v>
      </c>
      <c r="U176">
        <f t="shared" si="17"/>
        <v>288</v>
      </c>
      <c r="V176">
        <f t="shared" si="17"/>
        <v>292</v>
      </c>
    </row>
    <row r="177" spans="1:22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16"/>
        <v>289</v>
      </c>
      <c r="N177">
        <f t="shared" si="16"/>
        <v>285</v>
      </c>
      <c r="O177">
        <f t="shared" si="16"/>
        <v>283</v>
      </c>
      <c r="P177">
        <f t="shared" si="16"/>
        <v>285</v>
      </c>
      <c r="Q177">
        <f t="shared" si="16"/>
        <v>291</v>
      </c>
      <c r="R177">
        <f t="shared" si="16"/>
        <v>286</v>
      </c>
      <c r="S177">
        <f t="shared" si="16"/>
        <v>292</v>
      </c>
      <c r="T177">
        <f t="shared" si="16"/>
        <v>292</v>
      </c>
      <c r="U177">
        <f t="shared" si="17"/>
        <v>284</v>
      </c>
      <c r="V177">
        <f t="shared" si="17"/>
        <v>286</v>
      </c>
    </row>
    <row r="178" spans="1:2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16"/>
        <v>290</v>
      </c>
      <c r="N178">
        <f t="shared" si="16"/>
        <v>285</v>
      </c>
      <c r="O178">
        <f t="shared" si="16"/>
        <v>284</v>
      </c>
      <c r="P178">
        <f t="shared" si="16"/>
        <v>284</v>
      </c>
      <c r="Q178">
        <f t="shared" si="16"/>
        <v>289</v>
      </c>
      <c r="R178">
        <f t="shared" si="16"/>
        <v>284</v>
      </c>
      <c r="S178">
        <f t="shared" si="16"/>
        <v>283</v>
      </c>
      <c r="T178">
        <f t="shared" si="16"/>
        <v>289</v>
      </c>
      <c r="U178">
        <f t="shared" si="17"/>
        <v>288</v>
      </c>
      <c r="V178">
        <f t="shared" si="17"/>
        <v>290</v>
      </c>
    </row>
    <row r="179" spans="1:2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16"/>
        <v>292</v>
      </c>
      <c r="N179">
        <f t="shared" si="16"/>
        <v>288</v>
      </c>
      <c r="O179">
        <f t="shared" si="16"/>
        <v>289</v>
      </c>
      <c r="P179">
        <f t="shared" si="16"/>
        <v>291</v>
      </c>
      <c r="Q179">
        <f t="shared" si="16"/>
        <v>283</v>
      </c>
      <c r="R179">
        <f t="shared" si="16"/>
        <v>291</v>
      </c>
      <c r="S179">
        <f t="shared" si="16"/>
        <v>284</v>
      </c>
      <c r="T179">
        <f t="shared" si="16"/>
        <v>291</v>
      </c>
      <c r="U179">
        <f t="shared" si="17"/>
        <v>283</v>
      </c>
      <c r="V179">
        <f t="shared" si="17"/>
        <v>287</v>
      </c>
    </row>
    <row r="180" spans="1:22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16"/>
        <v>287</v>
      </c>
      <c r="N180">
        <f t="shared" si="16"/>
        <v>292</v>
      </c>
      <c r="O180">
        <f t="shared" si="16"/>
        <v>293</v>
      </c>
      <c r="P180">
        <f t="shared" si="16"/>
        <v>285</v>
      </c>
      <c r="Q180">
        <f t="shared" si="16"/>
        <v>285</v>
      </c>
      <c r="R180">
        <f t="shared" si="16"/>
        <v>283</v>
      </c>
      <c r="S180">
        <f t="shared" si="16"/>
        <v>287</v>
      </c>
      <c r="T180">
        <f t="shared" si="16"/>
        <v>284</v>
      </c>
      <c r="U180">
        <f t="shared" si="17"/>
        <v>283</v>
      </c>
      <c r="V180">
        <f t="shared" si="17"/>
        <v>292</v>
      </c>
    </row>
    <row r="181" spans="1:2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16"/>
        <v>285</v>
      </c>
      <c r="N181">
        <f t="shared" si="16"/>
        <v>287</v>
      </c>
      <c r="O181">
        <f t="shared" si="16"/>
        <v>284</v>
      </c>
      <c r="P181">
        <f t="shared" si="16"/>
        <v>285</v>
      </c>
      <c r="Q181">
        <f t="shared" si="16"/>
        <v>287</v>
      </c>
      <c r="R181">
        <f t="shared" si="16"/>
        <v>286</v>
      </c>
      <c r="S181">
        <f t="shared" si="16"/>
        <v>291</v>
      </c>
      <c r="T181">
        <f t="shared" si="16"/>
        <v>288</v>
      </c>
      <c r="U181">
        <f t="shared" si="17"/>
        <v>286</v>
      </c>
      <c r="V181">
        <f t="shared" si="17"/>
        <v>292</v>
      </c>
    </row>
    <row r="182" spans="1:2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16"/>
        <v>283</v>
      </c>
      <c r="N182">
        <f t="shared" si="16"/>
        <v>287</v>
      </c>
      <c r="O182">
        <f t="shared" si="16"/>
        <v>286</v>
      </c>
      <c r="P182">
        <f t="shared" si="16"/>
        <v>286</v>
      </c>
      <c r="Q182">
        <f t="shared" si="16"/>
        <v>292</v>
      </c>
      <c r="R182">
        <f t="shared" si="16"/>
        <v>290</v>
      </c>
      <c r="S182">
        <f t="shared" si="16"/>
        <v>286</v>
      </c>
      <c r="T182">
        <f t="shared" si="16"/>
        <v>291</v>
      </c>
      <c r="U182">
        <f t="shared" si="17"/>
        <v>292</v>
      </c>
      <c r="V182">
        <f t="shared" si="17"/>
        <v>290</v>
      </c>
    </row>
    <row r="183" spans="1:2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16"/>
        <v>283</v>
      </c>
      <c r="N183">
        <f t="shared" si="16"/>
        <v>287</v>
      </c>
      <c r="O183">
        <f t="shared" si="16"/>
        <v>285</v>
      </c>
      <c r="P183">
        <f t="shared" si="16"/>
        <v>290</v>
      </c>
      <c r="Q183">
        <f t="shared" si="16"/>
        <v>291</v>
      </c>
      <c r="R183">
        <f t="shared" si="16"/>
        <v>292</v>
      </c>
      <c r="S183">
        <f t="shared" si="16"/>
        <v>290</v>
      </c>
      <c r="T183">
        <f t="shared" si="16"/>
        <v>287</v>
      </c>
      <c r="U183">
        <f t="shared" si="17"/>
        <v>289</v>
      </c>
      <c r="V183">
        <f t="shared" si="17"/>
        <v>288</v>
      </c>
    </row>
    <row r="184" spans="1:22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16"/>
        <v>287</v>
      </c>
      <c r="N184">
        <f t="shared" si="16"/>
        <v>285</v>
      </c>
      <c r="O184">
        <f t="shared" si="16"/>
        <v>291</v>
      </c>
      <c r="P184">
        <f t="shared" si="16"/>
        <v>284</v>
      </c>
      <c r="Q184">
        <f t="shared" si="16"/>
        <v>286</v>
      </c>
      <c r="R184">
        <f t="shared" si="16"/>
        <v>291</v>
      </c>
      <c r="S184">
        <f t="shared" si="16"/>
        <v>284</v>
      </c>
      <c r="T184">
        <f t="shared" si="16"/>
        <v>285</v>
      </c>
      <c r="U184">
        <f t="shared" si="17"/>
        <v>287</v>
      </c>
      <c r="V184">
        <f t="shared" si="17"/>
        <v>285</v>
      </c>
    </row>
    <row r="185" spans="1:2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16"/>
        <v>288</v>
      </c>
      <c r="N185">
        <f t="shared" si="16"/>
        <v>283</v>
      </c>
      <c r="O185">
        <f t="shared" si="16"/>
        <v>291</v>
      </c>
      <c r="P185">
        <f t="shared" si="16"/>
        <v>291</v>
      </c>
      <c r="Q185">
        <f t="shared" si="16"/>
        <v>288</v>
      </c>
      <c r="R185">
        <f t="shared" si="16"/>
        <v>285</v>
      </c>
      <c r="S185">
        <f t="shared" si="16"/>
        <v>286</v>
      </c>
      <c r="T185">
        <f t="shared" si="16"/>
        <v>284</v>
      </c>
      <c r="U185">
        <f t="shared" si="17"/>
        <v>291</v>
      </c>
      <c r="V185">
        <f t="shared" si="17"/>
        <v>283</v>
      </c>
    </row>
    <row r="186" spans="1:2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16"/>
        <v>289</v>
      </c>
      <c r="N186">
        <f t="shared" si="16"/>
        <v>286</v>
      </c>
      <c r="O186">
        <f t="shared" si="16"/>
        <v>283</v>
      </c>
      <c r="P186">
        <f t="shared" si="16"/>
        <v>288</v>
      </c>
      <c r="Q186">
        <f t="shared" si="16"/>
        <v>287</v>
      </c>
      <c r="R186">
        <f t="shared" si="16"/>
        <v>290</v>
      </c>
      <c r="S186">
        <f t="shared" si="16"/>
        <v>288</v>
      </c>
      <c r="T186">
        <f t="shared" si="16"/>
        <v>283</v>
      </c>
      <c r="U186">
        <f t="shared" si="17"/>
        <v>286</v>
      </c>
      <c r="V186">
        <f t="shared" si="17"/>
        <v>292</v>
      </c>
    </row>
    <row r="187" spans="1:22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16"/>
        <v>283</v>
      </c>
      <c r="N187">
        <f t="shared" si="16"/>
        <v>289</v>
      </c>
      <c r="O187">
        <f t="shared" si="16"/>
        <v>289</v>
      </c>
      <c r="P187">
        <f t="shared" si="16"/>
        <v>286</v>
      </c>
      <c r="Q187">
        <f t="shared" si="16"/>
        <v>291</v>
      </c>
      <c r="R187">
        <f t="shared" si="16"/>
        <v>287</v>
      </c>
      <c r="S187">
        <f t="shared" si="16"/>
        <v>286</v>
      </c>
      <c r="T187">
        <f t="shared" si="16"/>
        <v>283</v>
      </c>
      <c r="U187">
        <f t="shared" si="17"/>
        <v>283</v>
      </c>
      <c r="V187">
        <f t="shared" si="17"/>
        <v>283</v>
      </c>
    </row>
    <row r="188" spans="1:2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16"/>
        <v>283</v>
      </c>
      <c r="N188">
        <f t="shared" si="16"/>
        <v>288</v>
      </c>
      <c r="O188">
        <f t="shared" si="16"/>
        <v>283</v>
      </c>
      <c r="P188">
        <f t="shared" si="16"/>
        <v>291</v>
      </c>
      <c r="Q188">
        <f t="shared" si="16"/>
        <v>284</v>
      </c>
      <c r="R188">
        <f t="shared" si="16"/>
        <v>284</v>
      </c>
      <c r="S188">
        <f t="shared" si="16"/>
        <v>291</v>
      </c>
      <c r="T188">
        <f t="shared" si="16"/>
        <v>291</v>
      </c>
      <c r="U188">
        <f t="shared" si="17"/>
        <v>285</v>
      </c>
      <c r="V188">
        <f t="shared" si="17"/>
        <v>284</v>
      </c>
    </row>
    <row r="189" spans="1:22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16"/>
        <v>290</v>
      </c>
      <c r="N189">
        <f t="shared" si="16"/>
        <v>288</v>
      </c>
      <c r="O189">
        <f t="shared" si="16"/>
        <v>289</v>
      </c>
      <c r="P189">
        <f t="shared" si="16"/>
        <v>286</v>
      </c>
      <c r="Q189">
        <f t="shared" si="16"/>
        <v>292</v>
      </c>
      <c r="R189">
        <f t="shared" si="16"/>
        <v>292</v>
      </c>
      <c r="S189">
        <f t="shared" si="16"/>
        <v>284</v>
      </c>
      <c r="T189">
        <f t="shared" si="16"/>
        <v>283</v>
      </c>
      <c r="U189">
        <f t="shared" si="17"/>
        <v>290</v>
      </c>
      <c r="V189">
        <f t="shared" si="17"/>
        <v>290</v>
      </c>
    </row>
    <row r="190" spans="1:2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16"/>
        <v>288</v>
      </c>
      <c r="N190">
        <f t="shared" si="16"/>
        <v>286</v>
      </c>
      <c r="O190">
        <f t="shared" si="16"/>
        <v>285</v>
      </c>
      <c r="P190">
        <f t="shared" si="16"/>
        <v>288</v>
      </c>
      <c r="Q190">
        <f t="shared" si="16"/>
        <v>284</v>
      </c>
      <c r="R190">
        <f t="shared" si="16"/>
        <v>287</v>
      </c>
      <c r="S190">
        <f t="shared" si="16"/>
        <v>291</v>
      </c>
      <c r="T190">
        <f t="shared" si="16"/>
        <v>292</v>
      </c>
      <c r="U190">
        <f t="shared" si="17"/>
        <v>284</v>
      </c>
      <c r="V190">
        <f t="shared" si="17"/>
        <v>289</v>
      </c>
    </row>
    <row r="191" spans="1:2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16"/>
        <v>283</v>
      </c>
      <c r="N191">
        <f t="shared" si="16"/>
        <v>291</v>
      </c>
      <c r="O191">
        <f t="shared" si="16"/>
        <v>291</v>
      </c>
      <c r="P191">
        <f t="shared" si="16"/>
        <v>289</v>
      </c>
      <c r="Q191">
        <f t="shared" si="16"/>
        <v>292</v>
      </c>
      <c r="R191">
        <f t="shared" si="16"/>
        <v>291</v>
      </c>
      <c r="S191">
        <f t="shared" si="16"/>
        <v>288</v>
      </c>
      <c r="T191">
        <f t="shared" si="16"/>
        <v>289</v>
      </c>
      <c r="U191">
        <f t="shared" si="17"/>
        <v>284</v>
      </c>
      <c r="V191">
        <f t="shared" si="17"/>
        <v>283</v>
      </c>
    </row>
    <row r="192" spans="1:2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16"/>
        <v>288</v>
      </c>
      <c r="N192">
        <f t="shared" si="16"/>
        <v>287</v>
      </c>
      <c r="O192">
        <f t="shared" si="16"/>
        <v>291</v>
      </c>
      <c r="P192">
        <f t="shared" si="16"/>
        <v>291</v>
      </c>
      <c r="Q192">
        <f t="shared" si="16"/>
        <v>288</v>
      </c>
      <c r="R192">
        <f t="shared" si="16"/>
        <v>292</v>
      </c>
      <c r="S192">
        <f t="shared" si="16"/>
        <v>291</v>
      </c>
      <c r="T192">
        <f t="shared" si="16"/>
        <v>285</v>
      </c>
      <c r="U192">
        <f t="shared" si="17"/>
        <v>292</v>
      </c>
      <c r="V192">
        <f t="shared" si="17"/>
        <v>291</v>
      </c>
    </row>
    <row r="193" spans="1:2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16"/>
        <v>272</v>
      </c>
      <c r="N193">
        <f t="shared" si="16"/>
        <v>281</v>
      </c>
      <c r="O193">
        <f t="shared" si="16"/>
        <v>280</v>
      </c>
      <c r="P193">
        <f t="shared" si="16"/>
        <v>271</v>
      </c>
      <c r="Q193">
        <f t="shared" si="16"/>
        <v>271</v>
      </c>
      <c r="R193">
        <f t="shared" si="16"/>
        <v>281</v>
      </c>
      <c r="S193">
        <f t="shared" si="16"/>
        <v>268</v>
      </c>
      <c r="T193">
        <f t="shared" ref="T193:T201" si="18">ROUNDDOWN(J193+273.15,0)</f>
        <v>271</v>
      </c>
      <c r="U193">
        <f t="shared" si="17"/>
        <v>271</v>
      </c>
      <c r="V193">
        <f t="shared" si="17"/>
        <v>272</v>
      </c>
    </row>
    <row r="194" spans="1:2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ref="M194:S201" si="19">ROUNDDOWN(C194+273.15,0)</f>
        <v>272</v>
      </c>
      <c r="N194">
        <f t="shared" si="19"/>
        <v>269</v>
      </c>
      <c r="O194">
        <f t="shared" si="19"/>
        <v>269</v>
      </c>
      <c r="P194">
        <f t="shared" si="19"/>
        <v>281</v>
      </c>
      <c r="Q194">
        <f t="shared" si="19"/>
        <v>271</v>
      </c>
      <c r="R194">
        <f t="shared" si="19"/>
        <v>267</v>
      </c>
      <c r="S194">
        <f t="shared" si="19"/>
        <v>279</v>
      </c>
      <c r="T194">
        <f t="shared" si="18"/>
        <v>267</v>
      </c>
      <c r="U194">
        <f t="shared" si="17"/>
        <v>271</v>
      </c>
      <c r="V194">
        <f t="shared" si="17"/>
        <v>268</v>
      </c>
    </row>
    <row r="195" spans="1:2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si="19"/>
        <v>268</v>
      </c>
      <c r="N195">
        <f t="shared" si="19"/>
        <v>280</v>
      </c>
      <c r="O195">
        <f t="shared" si="19"/>
        <v>267</v>
      </c>
      <c r="P195">
        <f t="shared" si="19"/>
        <v>281</v>
      </c>
      <c r="Q195">
        <f t="shared" si="19"/>
        <v>271</v>
      </c>
      <c r="R195">
        <f t="shared" si="19"/>
        <v>275</v>
      </c>
      <c r="S195">
        <f t="shared" si="19"/>
        <v>278</v>
      </c>
      <c r="T195">
        <f t="shared" si="18"/>
        <v>280</v>
      </c>
      <c r="U195">
        <f t="shared" si="17"/>
        <v>273</v>
      </c>
      <c r="V195">
        <f t="shared" si="17"/>
        <v>271</v>
      </c>
    </row>
    <row r="196" spans="1:2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19"/>
        <v>278</v>
      </c>
      <c r="N196">
        <f t="shared" si="19"/>
        <v>268</v>
      </c>
      <c r="O196">
        <f t="shared" si="19"/>
        <v>268</v>
      </c>
      <c r="P196">
        <f t="shared" si="19"/>
        <v>273</v>
      </c>
      <c r="Q196">
        <f t="shared" si="19"/>
        <v>279</v>
      </c>
      <c r="R196">
        <f t="shared" si="19"/>
        <v>278</v>
      </c>
      <c r="S196">
        <f t="shared" si="19"/>
        <v>266</v>
      </c>
      <c r="T196">
        <f t="shared" si="18"/>
        <v>273</v>
      </c>
      <c r="U196">
        <f t="shared" si="17"/>
        <v>266</v>
      </c>
      <c r="V196">
        <f t="shared" si="17"/>
        <v>277</v>
      </c>
    </row>
    <row r="197" spans="1:2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19"/>
        <v>276</v>
      </c>
      <c r="N197">
        <f t="shared" si="19"/>
        <v>276</v>
      </c>
      <c r="O197">
        <f t="shared" si="19"/>
        <v>271</v>
      </c>
      <c r="P197">
        <f t="shared" si="19"/>
        <v>267</v>
      </c>
      <c r="Q197">
        <f t="shared" si="19"/>
        <v>272</v>
      </c>
      <c r="R197">
        <f t="shared" si="19"/>
        <v>266</v>
      </c>
      <c r="S197">
        <f t="shared" si="19"/>
        <v>280</v>
      </c>
      <c r="T197">
        <f t="shared" si="18"/>
        <v>269</v>
      </c>
      <c r="U197">
        <f t="shared" si="17"/>
        <v>266</v>
      </c>
      <c r="V197">
        <f t="shared" si="17"/>
        <v>267</v>
      </c>
    </row>
    <row r="198" spans="1:22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19"/>
        <v>271</v>
      </c>
      <c r="N198">
        <f t="shared" si="19"/>
        <v>265</v>
      </c>
      <c r="O198">
        <f t="shared" si="19"/>
        <v>276</v>
      </c>
      <c r="P198">
        <f t="shared" si="19"/>
        <v>278</v>
      </c>
      <c r="Q198">
        <f t="shared" si="19"/>
        <v>266</v>
      </c>
      <c r="R198">
        <f t="shared" si="19"/>
        <v>281</v>
      </c>
      <c r="S198">
        <f t="shared" si="19"/>
        <v>281</v>
      </c>
      <c r="T198">
        <f t="shared" si="18"/>
        <v>273</v>
      </c>
      <c r="U198">
        <f t="shared" si="17"/>
        <v>276</v>
      </c>
      <c r="V198">
        <f t="shared" si="17"/>
        <v>273</v>
      </c>
    </row>
    <row r="199" spans="1:2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19"/>
        <v>265</v>
      </c>
      <c r="N199">
        <f t="shared" si="19"/>
        <v>268</v>
      </c>
      <c r="O199">
        <f t="shared" si="19"/>
        <v>280</v>
      </c>
      <c r="P199">
        <f t="shared" si="19"/>
        <v>272</v>
      </c>
      <c r="Q199">
        <f t="shared" si="19"/>
        <v>269</v>
      </c>
      <c r="R199">
        <f t="shared" si="19"/>
        <v>271</v>
      </c>
      <c r="S199">
        <f t="shared" si="19"/>
        <v>276</v>
      </c>
      <c r="T199">
        <f t="shared" si="18"/>
        <v>266</v>
      </c>
      <c r="U199">
        <f t="shared" si="17"/>
        <v>281</v>
      </c>
      <c r="V199">
        <f t="shared" si="17"/>
        <v>281</v>
      </c>
    </row>
    <row r="200" spans="1:2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19"/>
        <v>270</v>
      </c>
      <c r="N200">
        <f t="shared" si="19"/>
        <v>278</v>
      </c>
      <c r="O200">
        <f t="shared" si="19"/>
        <v>275</v>
      </c>
      <c r="P200">
        <f t="shared" si="19"/>
        <v>267</v>
      </c>
      <c r="Q200">
        <f t="shared" si="19"/>
        <v>274</v>
      </c>
      <c r="R200">
        <f t="shared" si="19"/>
        <v>269</v>
      </c>
      <c r="S200">
        <f t="shared" si="19"/>
        <v>276</v>
      </c>
      <c r="T200">
        <f t="shared" si="18"/>
        <v>265</v>
      </c>
      <c r="U200">
        <f t="shared" si="17"/>
        <v>275</v>
      </c>
      <c r="V200">
        <f t="shared" si="17"/>
        <v>272</v>
      </c>
    </row>
    <row r="201" spans="1:22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19"/>
        <v>266</v>
      </c>
      <c r="N201">
        <f t="shared" si="19"/>
        <v>279</v>
      </c>
      <c r="O201">
        <f t="shared" si="19"/>
        <v>267</v>
      </c>
      <c r="P201">
        <f t="shared" si="19"/>
        <v>278</v>
      </c>
      <c r="Q201">
        <f t="shared" si="19"/>
        <v>269</v>
      </c>
      <c r="R201">
        <f t="shared" si="19"/>
        <v>268</v>
      </c>
      <c r="S201">
        <f t="shared" si="19"/>
        <v>272</v>
      </c>
      <c r="T201">
        <f t="shared" si="18"/>
        <v>276</v>
      </c>
      <c r="U201">
        <f t="shared" si="17"/>
        <v>266</v>
      </c>
      <c r="V201">
        <f t="shared" si="17"/>
        <v>279</v>
      </c>
    </row>
    <row r="202" spans="1:22" x14ac:dyDescent="0.25">
      <c r="A202" s="1"/>
      <c r="B202" s="2"/>
      <c r="M202" s="8">
        <f>_xlfn.MODE.SNGL(M2:M201)</f>
        <v>287</v>
      </c>
      <c r="N202" s="8">
        <f t="shared" ref="N202:V202" si="20">_xlfn.MODE.SNGL(N2:N201)</f>
        <v>288</v>
      </c>
      <c r="O202" s="8">
        <f t="shared" si="20"/>
        <v>283</v>
      </c>
      <c r="P202" s="8">
        <f t="shared" si="20"/>
        <v>284</v>
      </c>
      <c r="Q202" s="8">
        <f t="shared" si="20"/>
        <v>284</v>
      </c>
      <c r="R202" s="8">
        <f t="shared" si="20"/>
        <v>287</v>
      </c>
      <c r="S202" s="8">
        <f t="shared" si="20"/>
        <v>286</v>
      </c>
      <c r="T202" s="8">
        <f t="shared" si="20"/>
        <v>288</v>
      </c>
      <c r="U202" s="8">
        <f t="shared" si="20"/>
        <v>285</v>
      </c>
      <c r="V202" s="8">
        <f t="shared" si="20"/>
        <v>286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E7E3-705E-477C-A97E-7707898DD310}">
  <dimension ref="A3:E17"/>
  <sheetViews>
    <sheetView workbookViewId="0">
      <selection activeCell="D32" sqref="D32"/>
    </sheetView>
  </sheetViews>
  <sheetFormatPr defaultRowHeight="15" x14ac:dyDescent="0.25"/>
  <cols>
    <col min="1" max="1" width="17.7109375" bestFit="1" customWidth="1"/>
    <col min="2" max="2" width="17.85546875" bestFit="1" customWidth="1"/>
    <col min="4" max="4" width="12" customWidth="1"/>
    <col min="5" max="5" width="12.140625" customWidth="1"/>
  </cols>
  <sheetData>
    <row r="3" spans="1:5" x14ac:dyDescent="0.25">
      <c r="A3" s="9" t="s">
        <v>28</v>
      </c>
      <c r="B3" t="s">
        <v>42</v>
      </c>
    </row>
    <row r="4" spans="1:5" x14ac:dyDescent="0.25">
      <c r="A4" s="10" t="s">
        <v>30</v>
      </c>
      <c r="B4" s="11">
        <v>0.90857142857142859</v>
      </c>
    </row>
    <row r="5" spans="1:5" x14ac:dyDescent="0.25">
      <c r="A5" s="10" t="s">
        <v>31</v>
      </c>
      <c r="B5" s="11">
        <v>0.1573333333333333</v>
      </c>
      <c r="D5" t="s">
        <v>55</v>
      </c>
      <c r="E5" t="s">
        <v>56</v>
      </c>
    </row>
    <row r="6" spans="1:5" x14ac:dyDescent="0.25">
      <c r="A6" s="10" t="s">
        <v>32</v>
      </c>
      <c r="B6" s="11">
        <v>2.2973684210526319</v>
      </c>
      <c r="D6" s="10" t="s">
        <v>43</v>
      </c>
      <c r="E6" s="11">
        <v>0.90857142857142859</v>
      </c>
    </row>
    <row r="7" spans="1:5" x14ac:dyDescent="0.25">
      <c r="A7" s="10" t="s">
        <v>33</v>
      </c>
      <c r="B7" s="11">
        <v>12.842307692307694</v>
      </c>
      <c r="D7" s="10" t="s">
        <v>44</v>
      </c>
      <c r="E7" s="11">
        <v>0.1573333333333333</v>
      </c>
    </row>
    <row r="8" spans="1:5" x14ac:dyDescent="0.25">
      <c r="A8" s="10" t="s">
        <v>34</v>
      </c>
      <c r="B8" s="11">
        <v>13.564210526315788</v>
      </c>
      <c r="D8" s="10" t="s">
        <v>45</v>
      </c>
      <c r="E8" s="11">
        <v>2.2973684210526319</v>
      </c>
    </row>
    <row r="9" spans="1:5" x14ac:dyDescent="0.25">
      <c r="A9" s="10" t="s">
        <v>35</v>
      </c>
      <c r="B9" s="11">
        <v>14.542499999999997</v>
      </c>
      <c r="D9" s="10" t="s">
        <v>46</v>
      </c>
      <c r="E9" s="11">
        <v>12.842307692307694</v>
      </c>
    </row>
    <row r="10" spans="1:5" x14ac:dyDescent="0.25">
      <c r="A10" s="10" t="s">
        <v>36</v>
      </c>
      <c r="B10" s="11">
        <v>22.222631578947368</v>
      </c>
      <c r="D10" s="10" t="s">
        <v>47</v>
      </c>
      <c r="E10" s="11">
        <v>13.564210526315788</v>
      </c>
    </row>
    <row r="11" spans="1:5" x14ac:dyDescent="0.25">
      <c r="A11" s="10" t="s">
        <v>37</v>
      </c>
      <c r="B11" s="11">
        <v>22.228750000000002</v>
      </c>
      <c r="D11" s="10" t="s">
        <v>48</v>
      </c>
      <c r="E11" s="11">
        <v>14.542499999999997</v>
      </c>
    </row>
    <row r="12" spans="1:5" x14ac:dyDescent="0.25">
      <c r="A12" s="10" t="s">
        <v>38</v>
      </c>
      <c r="B12" s="11">
        <v>16.025333333333332</v>
      </c>
      <c r="D12" s="10" t="s">
        <v>49</v>
      </c>
      <c r="E12" s="11">
        <v>22.222631578947368</v>
      </c>
    </row>
    <row r="13" spans="1:5" x14ac:dyDescent="0.25">
      <c r="A13" s="10" t="s">
        <v>39</v>
      </c>
      <c r="B13" s="11">
        <v>15.032105263157895</v>
      </c>
      <c r="D13" s="10" t="s">
        <v>50</v>
      </c>
      <c r="E13" s="11">
        <v>22.228750000000002</v>
      </c>
    </row>
    <row r="14" spans="1:5" x14ac:dyDescent="0.25">
      <c r="A14" s="10" t="s">
        <v>40</v>
      </c>
      <c r="B14" s="11">
        <v>15.53529411764706</v>
      </c>
      <c r="D14" s="10" t="s">
        <v>51</v>
      </c>
      <c r="E14" s="11">
        <v>16.025333333333332</v>
      </c>
    </row>
    <row r="15" spans="1:5" x14ac:dyDescent="0.25">
      <c r="A15" s="10" t="s">
        <v>41</v>
      </c>
      <c r="B15" s="11">
        <v>0.64777777777777756</v>
      </c>
      <c r="D15" s="10" t="s">
        <v>52</v>
      </c>
      <c r="E15" s="11">
        <v>15.032105263157895</v>
      </c>
    </row>
    <row r="16" spans="1:5" x14ac:dyDescent="0.25">
      <c r="A16" s="10" t="s">
        <v>29</v>
      </c>
      <c r="B16" s="11">
        <v>12.888500000000001</v>
      </c>
      <c r="D16" s="10" t="s">
        <v>53</v>
      </c>
      <c r="E16" s="11">
        <v>15.53529411764706</v>
      </c>
    </row>
    <row r="17" spans="4:5" x14ac:dyDescent="0.25">
      <c r="D17" s="10" t="s">
        <v>54</v>
      </c>
      <c r="E17" s="11">
        <v>0.64777777777777756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6AA8E-FE41-4105-9558-7C9C96A46D04}">
  <dimension ref="A1:R201"/>
  <sheetViews>
    <sheetView workbookViewId="0">
      <selection activeCell="O13" sqref="O13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  <col min="15" max="15" width="14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8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8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O4" t="s">
        <v>57</v>
      </c>
      <c r="P4">
        <f>COUNTIF(C3:L202,"&lt;=-10")</f>
        <v>0</v>
      </c>
      <c r="Q4" s="4">
        <f>COUNTIF(C2:L201,"&lt;=15")</f>
        <v>1150</v>
      </c>
    </row>
    <row r="5" spans="1:18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O5" t="s">
        <v>58</v>
      </c>
      <c r="P5">
        <f>COUNTIF(C2:L201,"&gt;20")</f>
        <v>429</v>
      </c>
      <c r="Q5">
        <f>COUNTIF(C2:L201,"&gt;15")</f>
        <v>850</v>
      </c>
      <c r="R5" s="4">
        <f>Q5-P5</f>
        <v>421</v>
      </c>
    </row>
    <row r="6" spans="1:18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8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8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8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8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8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8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8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8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8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8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6FC8-9BEC-492D-BC31-C4C891F18DE7}">
  <dimension ref="A1:W201"/>
  <sheetViews>
    <sheetView topLeftCell="A82" workbookViewId="0">
      <selection activeCell="P104" sqref="P104:W104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67</v>
      </c>
      <c r="U1" t="s">
        <v>68</v>
      </c>
      <c r="V1" t="s">
        <v>69</v>
      </c>
      <c r="W1" t="s">
        <v>70</v>
      </c>
    </row>
    <row r="2" spans="1:23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 t="shared" ref="M2:M33" si="0">IF(AND(DAY(A2)&gt;=5,DAY(A2)&lt;=10),1,0)</f>
        <v>1</v>
      </c>
      <c r="N2">
        <f t="shared" ref="N2:N33" si="1">IF(OR(MONTH(A2)=7,MONTH(A2)=8),1,0)</f>
        <v>0</v>
      </c>
      <c r="O2">
        <f t="shared" ref="O2:O33" si="2">IF(MONTH(A2)=5,1,0)</f>
        <v>0</v>
      </c>
      <c r="P2">
        <f t="shared" ref="P2:Q33" si="3">IF(M2=1,C2-1.2,C2)</f>
        <v>-0.59</v>
      </c>
      <c r="Q2">
        <f t="shared" ref="Q2:Q33" si="4">IF(M2=1,D2-1.2,D2)</f>
        <v>-6.1800000000000006</v>
      </c>
      <c r="R2">
        <f t="shared" ref="R2:R33" si="5">IF(M2=1,K2-1.2,K2)</f>
        <v>0.51</v>
      </c>
      <c r="S2" s="7">
        <f t="shared" ref="S2:S33" si="6">ROUNDDOWN(IF(N2=1,J2*1.07,J2),2)</f>
        <v>-1.6</v>
      </c>
      <c r="T2" s="7">
        <f t="shared" ref="T2:T33" si="7">IF($O2=1,P2+0.9,P2)</f>
        <v>-0.59</v>
      </c>
      <c r="U2" s="7">
        <f t="shared" ref="U2:U33" si="8">IF($O2=1,Q2+0.9,Q2)</f>
        <v>-6.1800000000000006</v>
      </c>
      <c r="V2" s="7">
        <f t="shared" ref="V2:V33" si="9">IF($O2=1,R2+0.9,R2)</f>
        <v>0.51</v>
      </c>
      <c r="W2" s="7">
        <f t="shared" ref="W2:W33" si="10">IF($O2=1,S2+0.9,S2)</f>
        <v>-1.6</v>
      </c>
    </row>
    <row r="3" spans="1:23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si="0"/>
        <v>1</v>
      </c>
      <c r="N3">
        <f t="shared" si="1"/>
        <v>0</v>
      </c>
      <c r="O3">
        <f t="shared" si="2"/>
        <v>0</v>
      </c>
      <c r="P3">
        <f t="shared" si="3"/>
        <v>-5.7</v>
      </c>
      <c r="Q3">
        <f t="shared" si="4"/>
        <v>1.36</v>
      </c>
      <c r="R3">
        <f t="shared" si="5"/>
        <v>-6.6000000000000005</v>
      </c>
      <c r="S3" s="7">
        <f t="shared" si="6"/>
        <v>3.31</v>
      </c>
      <c r="T3" s="7">
        <f t="shared" si="7"/>
        <v>-5.7</v>
      </c>
      <c r="U3" s="7">
        <f t="shared" si="8"/>
        <v>1.36</v>
      </c>
      <c r="V3" s="7">
        <f t="shared" si="9"/>
        <v>-6.6000000000000005</v>
      </c>
      <c r="W3" s="7">
        <f t="shared" si="10"/>
        <v>3.31</v>
      </c>
    </row>
    <row r="4" spans="1:23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0</v>
      </c>
      <c r="N4">
        <f t="shared" si="1"/>
        <v>0</v>
      </c>
      <c r="O4">
        <f t="shared" si="2"/>
        <v>0</v>
      </c>
      <c r="P4">
        <f t="shared" si="3"/>
        <v>2.59</v>
      </c>
      <c r="Q4">
        <f t="shared" si="4"/>
        <v>-7.29</v>
      </c>
      <c r="R4">
        <f t="shared" si="5"/>
        <v>-3.88</v>
      </c>
      <c r="S4" s="7">
        <f t="shared" si="6"/>
        <v>-4.7699999999999996</v>
      </c>
      <c r="T4" s="7">
        <f t="shared" si="7"/>
        <v>2.59</v>
      </c>
      <c r="U4" s="7">
        <f t="shared" si="8"/>
        <v>-7.29</v>
      </c>
      <c r="V4" s="7">
        <f t="shared" si="9"/>
        <v>-3.88</v>
      </c>
      <c r="W4" s="7">
        <f t="shared" si="10"/>
        <v>-4.7699999999999996</v>
      </c>
    </row>
    <row r="5" spans="1:23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7.76</v>
      </c>
      <c r="Q5">
        <f t="shared" si="4"/>
        <v>-7.18</v>
      </c>
      <c r="R5">
        <f t="shared" si="5"/>
        <v>-1.31</v>
      </c>
      <c r="S5" s="7">
        <f t="shared" si="6"/>
        <v>-2.84</v>
      </c>
      <c r="T5" s="7">
        <f t="shared" si="7"/>
        <v>7.76</v>
      </c>
      <c r="U5" s="7">
        <f t="shared" si="8"/>
        <v>-7.18</v>
      </c>
      <c r="V5" s="7">
        <f t="shared" si="9"/>
        <v>-1.31</v>
      </c>
      <c r="W5" s="7">
        <f t="shared" si="10"/>
        <v>-2.84</v>
      </c>
    </row>
    <row r="6" spans="1:23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7.12</v>
      </c>
      <c r="Q6">
        <f t="shared" si="4"/>
        <v>5.13</v>
      </c>
      <c r="R6">
        <f t="shared" si="5"/>
        <v>-5.21</v>
      </c>
      <c r="S6" s="7">
        <f t="shared" si="6"/>
        <v>0.87</v>
      </c>
      <c r="T6" s="7">
        <f t="shared" si="7"/>
        <v>7.12</v>
      </c>
      <c r="U6" s="7">
        <f t="shared" si="8"/>
        <v>5.13</v>
      </c>
      <c r="V6" s="7">
        <f t="shared" si="9"/>
        <v>-5.21</v>
      </c>
      <c r="W6" s="7">
        <f t="shared" si="10"/>
        <v>0.87</v>
      </c>
    </row>
    <row r="7" spans="1:23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4.1100000000000003</v>
      </c>
      <c r="Q7">
        <f t="shared" si="4"/>
        <v>0.85</v>
      </c>
      <c r="R7">
        <f t="shared" si="5"/>
        <v>-3.41</v>
      </c>
      <c r="S7" s="7">
        <f t="shared" si="6"/>
        <v>1.5</v>
      </c>
      <c r="T7" s="7">
        <f t="shared" si="7"/>
        <v>4.1100000000000003</v>
      </c>
      <c r="U7" s="7">
        <f t="shared" si="8"/>
        <v>0.85</v>
      </c>
      <c r="V7" s="7">
        <f t="shared" si="9"/>
        <v>-3.41</v>
      </c>
      <c r="W7" s="7">
        <f t="shared" si="10"/>
        <v>1.5</v>
      </c>
    </row>
    <row r="8" spans="1:23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-5.38</v>
      </c>
      <c r="Q8">
        <f t="shared" si="4"/>
        <v>5.93</v>
      </c>
      <c r="R8">
        <f t="shared" si="5"/>
        <v>-7.28</v>
      </c>
      <c r="S8" s="7">
        <f t="shared" si="6"/>
        <v>-6.59</v>
      </c>
      <c r="T8" s="7">
        <f t="shared" si="7"/>
        <v>-5.38</v>
      </c>
      <c r="U8" s="7">
        <f t="shared" si="8"/>
        <v>5.93</v>
      </c>
      <c r="V8" s="7">
        <f t="shared" si="9"/>
        <v>-7.28</v>
      </c>
      <c r="W8" s="7">
        <f t="shared" si="10"/>
        <v>-6.59</v>
      </c>
    </row>
    <row r="9" spans="1:23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1</v>
      </c>
      <c r="N9">
        <f t="shared" si="1"/>
        <v>0</v>
      </c>
      <c r="O9">
        <f t="shared" si="2"/>
        <v>0</v>
      </c>
      <c r="P9">
        <f t="shared" si="3"/>
        <v>2.0099999999999998</v>
      </c>
      <c r="Q9">
        <f t="shared" si="4"/>
        <v>-8.23</v>
      </c>
      <c r="R9">
        <f t="shared" si="5"/>
        <v>1.28</v>
      </c>
      <c r="S9" s="7">
        <f t="shared" si="6"/>
        <v>7.78</v>
      </c>
      <c r="T9" s="7">
        <f t="shared" si="7"/>
        <v>2.0099999999999998</v>
      </c>
      <c r="U9" s="7">
        <f t="shared" si="8"/>
        <v>-8.23</v>
      </c>
      <c r="V9" s="7">
        <f t="shared" si="9"/>
        <v>1.28</v>
      </c>
      <c r="W9" s="7">
        <f t="shared" si="10"/>
        <v>7.78</v>
      </c>
    </row>
    <row r="10" spans="1:23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1</v>
      </c>
      <c r="N10">
        <f t="shared" si="1"/>
        <v>0</v>
      </c>
      <c r="O10">
        <f t="shared" si="2"/>
        <v>0</v>
      </c>
      <c r="P10">
        <f t="shared" si="3"/>
        <v>0.74</v>
      </c>
      <c r="Q10">
        <f t="shared" si="4"/>
        <v>0.52</v>
      </c>
      <c r="R10">
        <f t="shared" si="5"/>
        <v>0.92000000000000015</v>
      </c>
      <c r="S10" s="7">
        <f t="shared" si="6"/>
        <v>-7.12</v>
      </c>
      <c r="T10" s="7">
        <f t="shared" si="7"/>
        <v>0.74</v>
      </c>
      <c r="U10" s="7">
        <f t="shared" si="8"/>
        <v>0.52</v>
      </c>
      <c r="V10" s="7">
        <f t="shared" si="9"/>
        <v>0.92000000000000015</v>
      </c>
      <c r="W10" s="7">
        <f t="shared" si="10"/>
        <v>-7.12</v>
      </c>
    </row>
    <row r="11" spans="1:23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1</v>
      </c>
      <c r="N11">
        <f t="shared" si="1"/>
        <v>0</v>
      </c>
      <c r="O11">
        <f t="shared" si="2"/>
        <v>0</v>
      </c>
      <c r="P11">
        <f t="shared" si="3"/>
        <v>7.61</v>
      </c>
      <c r="Q11">
        <f t="shared" si="4"/>
        <v>-2.86</v>
      </c>
      <c r="R11">
        <f t="shared" si="5"/>
        <v>-7.82</v>
      </c>
      <c r="S11" s="7">
        <f t="shared" si="6"/>
        <v>8.32</v>
      </c>
      <c r="T11" s="7">
        <f t="shared" si="7"/>
        <v>7.61</v>
      </c>
      <c r="U11" s="7">
        <f t="shared" si="8"/>
        <v>-2.86</v>
      </c>
      <c r="V11" s="7">
        <f t="shared" si="9"/>
        <v>-7.82</v>
      </c>
      <c r="W11" s="7">
        <f t="shared" si="10"/>
        <v>8.32</v>
      </c>
    </row>
    <row r="12" spans="1:23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1</v>
      </c>
      <c r="N12">
        <f t="shared" si="1"/>
        <v>0</v>
      </c>
      <c r="O12">
        <f t="shared" si="2"/>
        <v>0</v>
      </c>
      <c r="P12">
        <f t="shared" si="3"/>
        <v>2.8</v>
      </c>
      <c r="Q12">
        <f t="shared" si="4"/>
        <v>-7.92</v>
      </c>
      <c r="R12">
        <f t="shared" si="5"/>
        <v>1.3800000000000001</v>
      </c>
      <c r="S12" s="7">
        <f t="shared" si="6"/>
        <v>2.88</v>
      </c>
      <c r="T12" s="7">
        <f t="shared" si="7"/>
        <v>2.8</v>
      </c>
      <c r="U12" s="7">
        <f t="shared" si="8"/>
        <v>-7.92</v>
      </c>
      <c r="V12" s="7">
        <f t="shared" si="9"/>
        <v>1.3800000000000001</v>
      </c>
      <c r="W12" s="7">
        <f t="shared" si="10"/>
        <v>2.88</v>
      </c>
    </row>
    <row r="13" spans="1:23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1</v>
      </c>
      <c r="N13">
        <f t="shared" si="1"/>
        <v>0</v>
      </c>
      <c r="O13">
        <f t="shared" si="2"/>
        <v>0</v>
      </c>
      <c r="P13">
        <f t="shared" si="3"/>
        <v>-5.79</v>
      </c>
      <c r="Q13">
        <f t="shared" si="4"/>
        <v>4.54</v>
      </c>
      <c r="R13">
        <f t="shared" si="5"/>
        <v>-3.63</v>
      </c>
      <c r="S13" s="7">
        <f t="shared" si="6"/>
        <v>-6.54</v>
      </c>
      <c r="T13" s="7">
        <f t="shared" si="7"/>
        <v>-5.79</v>
      </c>
      <c r="U13" s="7">
        <f t="shared" si="8"/>
        <v>4.54</v>
      </c>
      <c r="V13" s="7">
        <f t="shared" si="9"/>
        <v>-3.63</v>
      </c>
      <c r="W13" s="7">
        <f t="shared" si="10"/>
        <v>-6.54</v>
      </c>
    </row>
    <row r="14" spans="1:23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1</v>
      </c>
      <c r="N14">
        <f t="shared" si="1"/>
        <v>0</v>
      </c>
      <c r="O14">
        <f t="shared" si="2"/>
        <v>0</v>
      </c>
      <c r="P14">
        <f t="shared" si="3"/>
        <v>-7.0200000000000005</v>
      </c>
      <c r="Q14">
        <f t="shared" si="4"/>
        <v>4.24</v>
      </c>
      <c r="R14">
        <f t="shared" si="5"/>
        <v>-8.49</v>
      </c>
      <c r="S14" s="7">
        <f t="shared" si="6"/>
        <v>4.29</v>
      </c>
      <c r="T14" s="7">
        <f t="shared" si="7"/>
        <v>-7.0200000000000005</v>
      </c>
      <c r="U14" s="7">
        <f t="shared" si="8"/>
        <v>4.24</v>
      </c>
      <c r="V14" s="7">
        <f t="shared" si="9"/>
        <v>-8.49</v>
      </c>
      <c r="W14" s="7">
        <f t="shared" si="10"/>
        <v>4.29</v>
      </c>
    </row>
    <row r="15" spans="1:23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8.26</v>
      </c>
      <c r="Q15">
        <f t="shared" si="4"/>
        <v>8.5</v>
      </c>
      <c r="R15">
        <f t="shared" si="5"/>
        <v>-4.66</v>
      </c>
      <c r="S15" s="7">
        <f t="shared" si="6"/>
        <v>5.46</v>
      </c>
      <c r="T15" s="7">
        <f t="shared" si="7"/>
        <v>8.26</v>
      </c>
      <c r="U15" s="7">
        <f t="shared" si="8"/>
        <v>8.5</v>
      </c>
      <c r="V15" s="7">
        <f t="shared" si="9"/>
        <v>-4.66</v>
      </c>
      <c r="W15" s="7">
        <f t="shared" si="10"/>
        <v>5.46</v>
      </c>
    </row>
    <row r="16" spans="1:23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0</v>
      </c>
      <c r="N16">
        <f t="shared" si="1"/>
        <v>0</v>
      </c>
      <c r="O16">
        <f t="shared" si="2"/>
        <v>0</v>
      </c>
      <c r="P16">
        <f t="shared" si="3"/>
        <v>7.43</v>
      </c>
      <c r="Q16">
        <f t="shared" si="4"/>
        <v>7.88</v>
      </c>
      <c r="R16">
        <f t="shared" si="5"/>
        <v>-4.21</v>
      </c>
      <c r="S16" s="7">
        <f t="shared" si="6"/>
        <v>-4.8499999999999996</v>
      </c>
      <c r="T16" s="7">
        <f t="shared" si="7"/>
        <v>7.43</v>
      </c>
      <c r="U16" s="7">
        <f t="shared" si="8"/>
        <v>7.88</v>
      </c>
      <c r="V16" s="7">
        <f t="shared" si="9"/>
        <v>-4.21</v>
      </c>
      <c r="W16" s="7">
        <f t="shared" si="10"/>
        <v>-4.8499999999999996</v>
      </c>
    </row>
    <row r="17" spans="1:23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-7.37</v>
      </c>
      <c r="Q17">
        <f t="shared" si="4"/>
        <v>2.31</v>
      </c>
      <c r="R17">
        <f t="shared" si="5"/>
        <v>-6.18</v>
      </c>
      <c r="S17" s="7">
        <f t="shared" si="6"/>
        <v>-4.58</v>
      </c>
      <c r="T17" s="7">
        <f t="shared" si="7"/>
        <v>-7.37</v>
      </c>
      <c r="U17" s="7">
        <f t="shared" si="8"/>
        <v>2.31</v>
      </c>
      <c r="V17" s="7">
        <f t="shared" si="9"/>
        <v>-6.18</v>
      </c>
      <c r="W17" s="7">
        <f t="shared" si="10"/>
        <v>-4.58</v>
      </c>
    </row>
    <row r="18" spans="1:23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7.78</v>
      </c>
      <c r="Q18">
        <f t="shared" si="4"/>
        <v>1.59</v>
      </c>
      <c r="R18">
        <f t="shared" si="5"/>
        <v>-6.35</v>
      </c>
      <c r="S18" s="7">
        <f t="shared" si="6"/>
        <v>-6.56</v>
      </c>
      <c r="T18" s="7">
        <f t="shared" si="7"/>
        <v>7.78</v>
      </c>
      <c r="U18" s="7">
        <f t="shared" si="8"/>
        <v>1.59</v>
      </c>
      <c r="V18" s="7">
        <f t="shared" si="9"/>
        <v>-6.35</v>
      </c>
      <c r="W18" s="7">
        <f t="shared" si="10"/>
        <v>-6.56</v>
      </c>
    </row>
    <row r="19" spans="1:23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0</v>
      </c>
      <c r="N19">
        <f t="shared" si="1"/>
        <v>0</v>
      </c>
      <c r="O19">
        <f t="shared" si="2"/>
        <v>0</v>
      </c>
      <c r="P19">
        <f t="shared" si="3"/>
        <v>-5.59</v>
      </c>
      <c r="Q19">
        <f t="shared" si="4"/>
        <v>1.44</v>
      </c>
      <c r="R19">
        <f t="shared" si="5"/>
        <v>1.7</v>
      </c>
      <c r="S19" s="7">
        <f t="shared" si="6"/>
        <v>0.74</v>
      </c>
      <c r="T19" s="7">
        <f t="shared" si="7"/>
        <v>-5.59</v>
      </c>
      <c r="U19" s="7">
        <f t="shared" si="8"/>
        <v>1.44</v>
      </c>
      <c r="V19" s="7">
        <f t="shared" si="9"/>
        <v>1.7</v>
      </c>
      <c r="W19" s="7">
        <f t="shared" si="10"/>
        <v>0.74</v>
      </c>
    </row>
    <row r="20" spans="1:23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-5.61</v>
      </c>
      <c r="Q20">
        <f t="shared" si="4"/>
        <v>-2.42</v>
      </c>
      <c r="R20">
        <f t="shared" si="5"/>
        <v>1.38</v>
      </c>
      <c r="S20" s="7">
        <f t="shared" si="6"/>
        <v>2.27</v>
      </c>
      <c r="T20" s="7">
        <f t="shared" si="7"/>
        <v>-5.61</v>
      </c>
      <c r="U20" s="7">
        <f t="shared" si="8"/>
        <v>-2.42</v>
      </c>
      <c r="V20" s="7">
        <f t="shared" si="9"/>
        <v>1.38</v>
      </c>
      <c r="W20" s="7">
        <f t="shared" si="10"/>
        <v>2.27</v>
      </c>
    </row>
    <row r="21" spans="1:23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8.91</v>
      </c>
      <c r="Q21">
        <f t="shared" si="4"/>
        <v>-0.83</v>
      </c>
      <c r="R21">
        <f t="shared" si="5"/>
        <v>-2.0099999999999998</v>
      </c>
      <c r="S21" s="7">
        <f t="shared" si="6"/>
        <v>2.9</v>
      </c>
      <c r="T21" s="7">
        <f t="shared" si="7"/>
        <v>8.91</v>
      </c>
      <c r="U21" s="7">
        <f t="shared" si="8"/>
        <v>-0.83</v>
      </c>
      <c r="V21" s="7">
        <f t="shared" si="9"/>
        <v>-2.0099999999999998</v>
      </c>
      <c r="W21" s="7">
        <f t="shared" si="10"/>
        <v>2.9</v>
      </c>
    </row>
    <row r="22" spans="1:23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6.18</v>
      </c>
      <c r="Q22">
        <f t="shared" si="4"/>
        <v>6.14</v>
      </c>
      <c r="R22">
        <f t="shared" si="5"/>
        <v>-2.96</v>
      </c>
      <c r="S22" s="7">
        <f t="shared" si="6"/>
        <v>4.6399999999999997</v>
      </c>
      <c r="T22" s="7">
        <f t="shared" si="7"/>
        <v>6.18</v>
      </c>
      <c r="U22" s="7">
        <f t="shared" si="8"/>
        <v>6.14</v>
      </c>
      <c r="V22" s="7">
        <f t="shared" si="9"/>
        <v>-2.96</v>
      </c>
      <c r="W22" s="7">
        <f t="shared" si="10"/>
        <v>4.6399999999999997</v>
      </c>
    </row>
    <row r="23" spans="1:23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-3.2</v>
      </c>
      <c r="Q23">
        <f t="shared" si="4"/>
        <v>-4.18</v>
      </c>
      <c r="R23">
        <f t="shared" si="5"/>
        <v>-4.0999999999999996</v>
      </c>
      <c r="S23" s="7">
        <f t="shared" si="6"/>
        <v>-3.65</v>
      </c>
      <c r="T23" s="7">
        <f t="shared" si="7"/>
        <v>-3.2</v>
      </c>
      <c r="U23" s="7">
        <f t="shared" si="8"/>
        <v>-4.18</v>
      </c>
      <c r="V23" s="7">
        <f t="shared" si="9"/>
        <v>-4.0999999999999996</v>
      </c>
      <c r="W23" s="7">
        <f t="shared" si="10"/>
        <v>-3.65</v>
      </c>
    </row>
    <row r="24" spans="1:23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6.8</v>
      </c>
      <c r="Q24">
        <f t="shared" si="4"/>
        <v>-2.64</v>
      </c>
      <c r="R24">
        <f t="shared" si="5"/>
        <v>7.33</v>
      </c>
      <c r="S24" s="7">
        <f t="shared" si="6"/>
        <v>7.18</v>
      </c>
      <c r="T24" s="7">
        <f t="shared" si="7"/>
        <v>6.8</v>
      </c>
      <c r="U24" s="7">
        <f t="shared" si="8"/>
        <v>-2.64</v>
      </c>
      <c r="V24" s="7">
        <f t="shared" si="9"/>
        <v>7.33</v>
      </c>
      <c r="W24" s="7">
        <f t="shared" si="10"/>
        <v>7.18</v>
      </c>
    </row>
    <row r="25" spans="1:23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-3.15</v>
      </c>
      <c r="Q25">
        <f t="shared" si="4"/>
        <v>-1.58</v>
      </c>
      <c r="R25">
        <f t="shared" si="5"/>
        <v>6.36</v>
      </c>
      <c r="S25" s="7">
        <f t="shared" si="6"/>
        <v>-2.67</v>
      </c>
      <c r="T25" s="7">
        <f t="shared" si="7"/>
        <v>-3.15</v>
      </c>
      <c r="U25" s="7">
        <f t="shared" si="8"/>
        <v>-1.58</v>
      </c>
      <c r="V25" s="7">
        <f t="shared" si="9"/>
        <v>6.36</v>
      </c>
      <c r="W25" s="7">
        <f t="shared" si="10"/>
        <v>-2.67</v>
      </c>
    </row>
    <row r="26" spans="1:23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-4.3899999999999997</v>
      </c>
      <c r="Q26">
        <f t="shared" si="4"/>
        <v>-3.86</v>
      </c>
      <c r="R26">
        <f t="shared" si="5"/>
        <v>5.24</v>
      </c>
      <c r="S26" s="7">
        <f t="shared" si="6"/>
        <v>-2.7</v>
      </c>
      <c r="T26" s="7">
        <f t="shared" si="7"/>
        <v>-4.3899999999999997</v>
      </c>
      <c r="U26" s="7">
        <f t="shared" si="8"/>
        <v>-3.86</v>
      </c>
      <c r="V26" s="7">
        <f t="shared" si="9"/>
        <v>5.24</v>
      </c>
      <c r="W26" s="7">
        <f t="shared" si="10"/>
        <v>-2.7</v>
      </c>
    </row>
    <row r="27" spans="1:23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1</v>
      </c>
      <c r="N27">
        <f t="shared" si="1"/>
        <v>0</v>
      </c>
      <c r="O27">
        <f t="shared" si="2"/>
        <v>0</v>
      </c>
      <c r="P27">
        <f t="shared" si="3"/>
        <v>-0.12999999999999989</v>
      </c>
      <c r="Q27">
        <f t="shared" si="4"/>
        <v>3.29</v>
      </c>
      <c r="R27">
        <f t="shared" si="5"/>
        <v>0.42999999999999994</v>
      </c>
      <c r="S27" s="7">
        <f t="shared" si="6"/>
        <v>-0.82</v>
      </c>
      <c r="T27" s="7">
        <f t="shared" si="7"/>
        <v>-0.12999999999999989</v>
      </c>
      <c r="U27" s="7">
        <f t="shared" si="8"/>
        <v>3.29</v>
      </c>
      <c r="V27" s="7">
        <f t="shared" si="9"/>
        <v>0.42999999999999994</v>
      </c>
      <c r="W27" s="7">
        <f t="shared" si="10"/>
        <v>-0.82</v>
      </c>
    </row>
    <row r="28" spans="1:23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1</v>
      </c>
      <c r="N28">
        <f t="shared" si="1"/>
        <v>0</v>
      </c>
      <c r="O28">
        <f t="shared" si="2"/>
        <v>0</v>
      </c>
      <c r="P28">
        <f t="shared" si="3"/>
        <v>-5.5200000000000005</v>
      </c>
      <c r="Q28">
        <f t="shared" si="4"/>
        <v>-5.5</v>
      </c>
      <c r="R28">
        <f t="shared" si="5"/>
        <v>1.3699999999999999</v>
      </c>
      <c r="S28" s="7">
        <f t="shared" si="6"/>
        <v>1.75</v>
      </c>
      <c r="T28" s="7">
        <f t="shared" si="7"/>
        <v>-5.5200000000000005</v>
      </c>
      <c r="U28" s="7">
        <f t="shared" si="8"/>
        <v>-5.5</v>
      </c>
      <c r="V28" s="7">
        <f t="shared" si="9"/>
        <v>1.3699999999999999</v>
      </c>
      <c r="W28" s="7">
        <f t="shared" si="10"/>
        <v>1.75</v>
      </c>
    </row>
    <row r="29" spans="1:23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1</v>
      </c>
      <c r="N29">
        <f t="shared" si="1"/>
        <v>0</v>
      </c>
      <c r="O29">
        <f t="shared" si="2"/>
        <v>0</v>
      </c>
      <c r="P29">
        <f t="shared" si="3"/>
        <v>7.7399999999999993</v>
      </c>
      <c r="Q29">
        <f t="shared" si="4"/>
        <v>-9.18</v>
      </c>
      <c r="R29">
        <f t="shared" si="5"/>
        <v>2.1900000000000004</v>
      </c>
      <c r="S29" s="7">
        <f t="shared" si="6"/>
        <v>-3.33</v>
      </c>
      <c r="T29" s="7">
        <f t="shared" si="7"/>
        <v>7.7399999999999993</v>
      </c>
      <c r="U29" s="7">
        <f t="shared" si="8"/>
        <v>-9.18</v>
      </c>
      <c r="V29" s="7">
        <f t="shared" si="9"/>
        <v>2.1900000000000004</v>
      </c>
      <c r="W29" s="7">
        <f t="shared" si="10"/>
        <v>-3.33</v>
      </c>
    </row>
    <row r="30" spans="1:23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-2.84</v>
      </c>
      <c r="Q30">
        <f t="shared" si="4"/>
        <v>-3.79</v>
      </c>
      <c r="R30">
        <f t="shared" si="5"/>
        <v>-7.56</v>
      </c>
      <c r="S30" s="7">
        <f t="shared" si="6"/>
        <v>-5.8</v>
      </c>
      <c r="T30" s="7">
        <f t="shared" si="7"/>
        <v>-2.84</v>
      </c>
      <c r="U30" s="7">
        <f t="shared" si="8"/>
        <v>-3.79</v>
      </c>
      <c r="V30" s="7">
        <f t="shared" si="9"/>
        <v>-7.56</v>
      </c>
      <c r="W30" s="7">
        <f t="shared" si="10"/>
        <v>-5.8</v>
      </c>
    </row>
    <row r="31" spans="1:23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-2.0099999999999998</v>
      </c>
      <c r="Q31">
        <f t="shared" si="4"/>
        <v>0.62</v>
      </c>
      <c r="R31">
        <f t="shared" si="5"/>
        <v>4.51</v>
      </c>
      <c r="S31" s="7">
        <f t="shared" si="6"/>
        <v>7.96</v>
      </c>
      <c r="T31" s="7">
        <f t="shared" si="7"/>
        <v>-2.0099999999999998</v>
      </c>
      <c r="U31" s="7">
        <f t="shared" si="8"/>
        <v>0.62</v>
      </c>
      <c r="V31" s="7">
        <f t="shared" si="9"/>
        <v>4.51</v>
      </c>
      <c r="W31" s="7">
        <f t="shared" si="10"/>
        <v>7.96</v>
      </c>
    </row>
    <row r="32" spans="1:23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1.44</v>
      </c>
      <c r="Q32">
        <f t="shared" si="4"/>
        <v>-7.21</v>
      </c>
      <c r="R32">
        <f t="shared" si="5"/>
        <v>-3.19</v>
      </c>
      <c r="S32" s="7">
        <f t="shared" si="6"/>
        <v>-6.89</v>
      </c>
      <c r="T32" s="7">
        <f t="shared" si="7"/>
        <v>1.44</v>
      </c>
      <c r="U32" s="7">
        <f t="shared" si="8"/>
        <v>-7.21</v>
      </c>
      <c r="V32" s="7">
        <f t="shared" si="9"/>
        <v>-3.19</v>
      </c>
      <c r="W32" s="7">
        <f t="shared" si="10"/>
        <v>-6.89</v>
      </c>
    </row>
    <row r="33" spans="1:23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0.98</v>
      </c>
      <c r="Q33">
        <f t="shared" si="4"/>
        <v>7.64</v>
      </c>
      <c r="R33">
        <f t="shared" si="5"/>
        <v>5.0999999999999996</v>
      </c>
      <c r="S33" s="7">
        <f t="shared" si="6"/>
        <v>5.65</v>
      </c>
      <c r="T33" s="7">
        <f t="shared" si="7"/>
        <v>0.98</v>
      </c>
      <c r="U33" s="7">
        <f t="shared" si="8"/>
        <v>7.64</v>
      </c>
      <c r="V33" s="7">
        <f t="shared" si="9"/>
        <v>5.0999999999999996</v>
      </c>
      <c r="W33" s="7">
        <f t="shared" si="10"/>
        <v>5.65</v>
      </c>
    </row>
    <row r="34" spans="1:23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ref="M34:M65" si="11">IF(AND(DAY(A34)&gt;=5,DAY(A34)&lt;=10),1,0)</f>
        <v>0</v>
      </c>
      <c r="N34">
        <f t="shared" ref="N34:N65" si="12">IF(OR(MONTH(A34)=7,MONTH(A34)=8),1,0)</f>
        <v>0</v>
      </c>
      <c r="O34">
        <f t="shared" ref="O34:O65" si="13">IF(MONTH(A34)=5,1,0)</f>
        <v>0</v>
      </c>
      <c r="P34">
        <f t="shared" ref="P34:P65" si="14">IF(M34=1,C34-1.2,C34)</f>
        <v>5.83</v>
      </c>
      <c r="Q34">
        <f t="shared" ref="Q34:Q65" si="15">IF(M34=1,D34-1.2,D34)</f>
        <v>7.18</v>
      </c>
      <c r="R34">
        <f t="shared" ref="R34:R65" si="16">IF(M34=1,K34-1.2,K34)</f>
        <v>2.92</v>
      </c>
      <c r="S34" s="7">
        <f t="shared" ref="S34:S65" si="17">ROUNDDOWN(IF(N34=1,J34*1.07,J34),2)</f>
        <v>-4.8</v>
      </c>
      <c r="T34" s="7">
        <f t="shared" ref="T34:T65" si="18">IF($O34=1,P34+0.9,P34)</f>
        <v>5.83</v>
      </c>
      <c r="U34" s="7">
        <f t="shared" ref="U34:U65" si="19">IF($O34=1,Q34+0.9,Q34)</f>
        <v>7.18</v>
      </c>
      <c r="V34" s="7">
        <f t="shared" ref="V34:V65" si="20">IF($O34=1,R34+0.9,R34)</f>
        <v>2.92</v>
      </c>
      <c r="W34" s="7">
        <f t="shared" ref="W34:W65" si="21">IF($O34=1,S34+0.9,S34)</f>
        <v>-4.8</v>
      </c>
    </row>
    <row r="35" spans="1:23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-5.39</v>
      </c>
      <c r="Q35">
        <f t="shared" si="15"/>
        <v>-7.41</v>
      </c>
      <c r="R35">
        <f t="shared" si="16"/>
        <v>4.6100000000000003</v>
      </c>
      <c r="S35" s="7">
        <f t="shared" si="17"/>
        <v>-2.19</v>
      </c>
      <c r="T35" s="7">
        <f t="shared" si="18"/>
        <v>-5.39</v>
      </c>
      <c r="U35" s="7">
        <f t="shared" si="19"/>
        <v>-7.41</v>
      </c>
      <c r="V35" s="7">
        <f t="shared" si="20"/>
        <v>4.6100000000000003</v>
      </c>
      <c r="W35" s="7">
        <f t="shared" si="21"/>
        <v>-2.19</v>
      </c>
    </row>
    <row r="36" spans="1:23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11"/>
        <v>0</v>
      </c>
      <c r="N36">
        <f t="shared" si="12"/>
        <v>0</v>
      </c>
      <c r="O36">
        <f t="shared" si="13"/>
        <v>0</v>
      </c>
      <c r="P36">
        <f t="shared" si="14"/>
        <v>7.98</v>
      </c>
      <c r="Q36">
        <f t="shared" si="15"/>
        <v>4.6100000000000003</v>
      </c>
      <c r="R36">
        <f t="shared" si="16"/>
        <v>-7.13</v>
      </c>
      <c r="S36" s="7">
        <f t="shared" si="17"/>
        <v>3.23</v>
      </c>
      <c r="T36" s="7">
        <f t="shared" si="18"/>
        <v>7.98</v>
      </c>
      <c r="U36" s="7">
        <f t="shared" si="19"/>
        <v>4.6100000000000003</v>
      </c>
      <c r="V36" s="7">
        <f t="shared" si="20"/>
        <v>-7.13</v>
      </c>
      <c r="W36" s="7">
        <f t="shared" si="21"/>
        <v>3.23</v>
      </c>
    </row>
    <row r="37" spans="1:23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11"/>
        <v>0</v>
      </c>
      <c r="N37">
        <f t="shared" si="12"/>
        <v>0</v>
      </c>
      <c r="O37">
        <f t="shared" si="13"/>
        <v>0</v>
      </c>
      <c r="P37">
        <f t="shared" si="14"/>
        <v>2.92</v>
      </c>
      <c r="Q37">
        <f t="shared" si="15"/>
        <v>0.43</v>
      </c>
      <c r="R37">
        <f t="shared" si="16"/>
        <v>-5.17</v>
      </c>
      <c r="S37" s="7">
        <f t="shared" si="17"/>
        <v>6.34</v>
      </c>
      <c r="T37" s="7">
        <f t="shared" si="18"/>
        <v>2.92</v>
      </c>
      <c r="U37" s="7">
        <f t="shared" si="19"/>
        <v>0.43</v>
      </c>
      <c r="V37" s="7">
        <f t="shared" si="20"/>
        <v>-5.17</v>
      </c>
      <c r="W37" s="7">
        <f t="shared" si="21"/>
        <v>6.34</v>
      </c>
    </row>
    <row r="38" spans="1:23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11"/>
        <v>0</v>
      </c>
      <c r="N38">
        <f t="shared" si="12"/>
        <v>0</v>
      </c>
      <c r="O38">
        <f t="shared" si="13"/>
        <v>0</v>
      </c>
      <c r="P38">
        <f t="shared" si="14"/>
        <v>5.68</v>
      </c>
      <c r="Q38">
        <f t="shared" si="15"/>
        <v>-5.18</v>
      </c>
      <c r="R38">
        <f t="shared" si="16"/>
        <v>-5.52</v>
      </c>
      <c r="S38" s="7">
        <f t="shared" si="17"/>
        <v>-6.24</v>
      </c>
      <c r="T38" s="7">
        <f t="shared" si="18"/>
        <v>5.68</v>
      </c>
      <c r="U38" s="7">
        <f t="shared" si="19"/>
        <v>-5.18</v>
      </c>
      <c r="V38" s="7">
        <f t="shared" si="20"/>
        <v>-5.52</v>
      </c>
      <c r="W38" s="7">
        <f t="shared" si="21"/>
        <v>-6.24</v>
      </c>
    </row>
    <row r="39" spans="1:23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11"/>
        <v>0</v>
      </c>
      <c r="N39">
        <f t="shared" si="12"/>
        <v>0</v>
      </c>
      <c r="O39">
        <f t="shared" si="13"/>
        <v>0</v>
      </c>
      <c r="P39">
        <f t="shared" si="14"/>
        <v>-3.88</v>
      </c>
      <c r="Q39">
        <f t="shared" si="15"/>
        <v>-5.21</v>
      </c>
      <c r="R39">
        <f t="shared" si="16"/>
        <v>-0.73</v>
      </c>
      <c r="S39" s="7">
        <f t="shared" si="17"/>
        <v>6.75</v>
      </c>
      <c r="T39" s="7">
        <f t="shared" si="18"/>
        <v>-3.88</v>
      </c>
      <c r="U39" s="7">
        <f t="shared" si="19"/>
        <v>-5.21</v>
      </c>
      <c r="V39" s="7">
        <f t="shared" si="20"/>
        <v>-0.73</v>
      </c>
      <c r="W39" s="7">
        <f t="shared" si="21"/>
        <v>6.75</v>
      </c>
    </row>
    <row r="40" spans="1:23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11"/>
        <v>0</v>
      </c>
      <c r="N40">
        <f t="shared" si="12"/>
        <v>0</v>
      </c>
      <c r="O40">
        <f t="shared" si="13"/>
        <v>0</v>
      </c>
      <c r="P40">
        <f t="shared" si="14"/>
        <v>-4.4800000000000004</v>
      </c>
      <c r="Q40">
        <f t="shared" si="15"/>
        <v>-2.0499999999999998</v>
      </c>
      <c r="R40">
        <f t="shared" si="16"/>
        <v>0.23</v>
      </c>
      <c r="S40" s="7">
        <f t="shared" si="17"/>
        <v>-2.2599999999999998</v>
      </c>
      <c r="T40" s="7">
        <f t="shared" si="18"/>
        <v>-4.4800000000000004</v>
      </c>
      <c r="U40" s="7">
        <f t="shared" si="19"/>
        <v>-2.0499999999999998</v>
      </c>
      <c r="V40" s="7">
        <f t="shared" si="20"/>
        <v>0.23</v>
      </c>
      <c r="W40" s="7">
        <f t="shared" si="21"/>
        <v>-2.2599999999999998</v>
      </c>
    </row>
    <row r="41" spans="1:23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11"/>
        <v>0</v>
      </c>
      <c r="N41">
        <f t="shared" si="12"/>
        <v>0</v>
      </c>
      <c r="O41">
        <f t="shared" si="13"/>
        <v>0</v>
      </c>
      <c r="P41">
        <f t="shared" si="14"/>
        <v>-3.04</v>
      </c>
      <c r="Q41">
        <f t="shared" si="15"/>
        <v>-1.24</v>
      </c>
      <c r="R41">
        <f t="shared" si="16"/>
        <v>-7.14</v>
      </c>
      <c r="S41" s="7">
        <f t="shared" si="17"/>
        <v>5.8</v>
      </c>
      <c r="T41" s="7">
        <f t="shared" si="18"/>
        <v>-3.04</v>
      </c>
      <c r="U41" s="7">
        <f t="shared" si="19"/>
        <v>-1.24</v>
      </c>
      <c r="V41" s="7">
        <f t="shared" si="20"/>
        <v>-7.14</v>
      </c>
      <c r="W41" s="7">
        <f t="shared" si="21"/>
        <v>5.8</v>
      </c>
    </row>
    <row r="42" spans="1:23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-2.12</v>
      </c>
      <c r="Q42">
        <f t="shared" si="15"/>
        <v>-6.19</v>
      </c>
      <c r="R42">
        <f t="shared" si="16"/>
        <v>3.63</v>
      </c>
      <c r="S42" s="7">
        <f t="shared" si="17"/>
        <v>-5.75</v>
      </c>
      <c r="T42" s="7">
        <f t="shared" si="18"/>
        <v>-2.12</v>
      </c>
      <c r="U42" s="7">
        <f t="shared" si="19"/>
        <v>-6.19</v>
      </c>
      <c r="V42" s="7">
        <f t="shared" si="20"/>
        <v>3.63</v>
      </c>
      <c r="W42" s="7">
        <f t="shared" si="21"/>
        <v>-5.75</v>
      </c>
    </row>
    <row r="43" spans="1:23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11"/>
        <v>1</v>
      </c>
      <c r="N43">
        <f t="shared" si="12"/>
        <v>0</v>
      </c>
      <c r="O43">
        <f t="shared" si="13"/>
        <v>0</v>
      </c>
      <c r="P43">
        <f t="shared" si="14"/>
        <v>8.870000000000001</v>
      </c>
      <c r="Q43">
        <f t="shared" si="15"/>
        <v>11.64</v>
      </c>
      <c r="R43">
        <f t="shared" si="16"/>
        <v>13.190000000000001</v>
      </c>
      <c r="S43" s="7">
        <f t="shared" si="17"/>
        <v>13.07</v>
      </c>
      <c r="T43" s="7">
        <f t="shared" si="18"/>
        <v>8.870000000000001</v>
      </c>
      <c r="U43" s="7">
        <f t="shared" si="19"/>
        <v>11.64</v>
      </c>
      <c r="V43" s="7">
        <f t="shared" si="20"/>
        <v>13.190000000000001</v>
      </c>
      <c r="W43" s="7">
        <f t="shared" si="21"/>
        <v>13.07</v>
      </c>
    </row>
    <row r="44" spans="1:23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11"/>
        <v>1</v>
      </c>
      <c r="N44">
        <f t="shared" si="12"/>
        <v>0</v>
      </c>
      <c r="O44">
        <f t="shared" si="13"/>
        <v>0</v>
      </c>
      <c r="P44">
        <f t="shared" si="14"/>
        <v>12.940000000000001</v>
      </c>
      <c r="Q44">
        <f t="shared" si="15"/>
        <v>14.13</v>
      </c>
      <c r="R44">
        <f t="shared" si="16"/>
        <v>11.8</v>
      </c>
      <c r="S44" s="7">
        <f t="shared" si="17"/>
        <v>11.66</v>
      </c>
      <c r="T44" s="7">
        <f t="shared" si="18"/>
        <v>12.940000000000001</v>
      </c>
      <c r="U44" s="7">
        <f t="shared" si="19"/>
        <v>14.13</v>
      </c>
      <c r="V44" s="7">
        <f t="shared" si="20"/>
        <v>11.8</v>
      </c>
      <c r="W44" s="7">
        <f t="shared" si="21"/>
        <v>11.66</v>
      </c>
    </row>
    <row r="45" spans="1:23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11"/>
        <v>0</v>
      </c>
      <c r="N45">
        <f t="shared" si="12"/>
        <v>0</v>
      </c>
      <c r="O45">
        <f t="shared" si="13"/>
        <v>0</v>
      </c>
      <c r="P45">
        <f t="shared" si="14"/>
        <v>11.6</v>
      </c>
      <c r="Q45">
        <f t="shared" si="15"/>
        <v>13.95</v>
      </c>
      <c r="R45">
        <f t="shared" si="16"/>
        <v>15.98</v>
      </c>
      <c r="S45" s="7">
        <f t="shared" si="17"/>
        <v>15.38</v>
      </c>
      <c r="T45" s="7">
        <f t="shared" si="18"/>
        <v>11.6</v>
      </c>
      <c r="U45" s="7">
        <f t="shared" si="19"/>
        <v>13.95</v>
      </c>
      <c r="V45" s="7">
        <f t="shared" si="20"/>
        <v>15.98</v>
      </c>
      <c r="W45" s="7">
        <f t="shared" si="21"/>
        <v>15.38</v>
      </c>
    </row>
    <row r="46" spans="1:23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11"/>
        <v>0</v>
      </c>
      <c r="N46">
        <f t="shared" si="12"/>
        <v>0</v>
      </c>
      <c r="O46">
        <f t="shared" si="13"/>
        <v>0</v>
      </c>
      <c r="P46">
        <f t="shared" si="14"/>
        <v>14.13</v>
      </c>
      <c r="Q46">
        <f t="shared" si="15"/>
        <v>13.61</v>
      </c>
      <c r="R46">
        <f t="shared" si="16"/>
        <v>11.87</v>
      </c>
      <c r="S46" s="7">
        <f t="shared" si="17"/>
        <v>12.05</v>
      </c>
      <c r="T46" s="7">
        <f t="shared" si="18"/>
        <v>14.13</v>
      </c>
      <c r="U46" s="7">
        <f t="shared" si="19"/>
        <v>13.61</v>
      </c>
      <c r="V46" s="7">
        <f t="shared" si="20"/>
        <v>11.87</v>
      </c>
      <c r="W46" s="7">
        <f t="shared" si="21"/>
        <v>12.05</v>
      </c>
    </row>
    <row r="47" spans="1:23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11"/>
        <v>0</v>
      </c>
      <c r="N47">
        <f t="shared" si="12"/>
        <v>0</v>
      </c>
      <c r="O47">
        <f t="shared" si="13"/>
        <v>0</v>
      </c>
      <c r="P47">
        <f t="shared" si="14"/>
        <v>10.88</v>
      </c>
      <c r="Q47">
        <f t="shared" si="15"/>
        <v>12.02</v>
      </c>
      <c r="R47">
        <f t="shared" si="16"/>
        <v>13.86</v>
      </c>
      <c r="S47" s="7">
        <f t="shared" si="17"/>
        <v>13.91</v>
      </c>
      <c r="T47" s="7">
        <f t="shared" si="18"/>
        <v>10.88</v>
      </c>
      <c r="U47" s="7">
        <f t="shared" si="19"/>
        <v>12.02</v>
      </c>
      <c r="V47" s="7">
        <f t="shared" si="20"/>
        <v>13.86</v>
      </c>
      <c r="W47" s="7">
        <f t="shared" si="21"/>
        <v>13.91</v>
      </c>
    </row>
    <row r="48" spans="1:23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15.28</v>
      </c>
      <c r="Q48">
        <f t="shared" si="15"/>
        <v>13.58</v>
      </c>
      <c r="R48">
        <f t="shared" si="16"/>
        <v>13.66</v>
      </c>
      <c r="S48" s="7">
        <f t="shared" si="17"/>
        <v>14.58</v>
      </c>
      <c r="T48" s="7">
        <f t="shared" si="18"/>
        <v>15.28</v>
      </c>
      <c r="U48" s="7">
        <f t="shared" si="19"/>
        <v>13.58</v>
      </c>
      <c r="V48" s="7">
        <f t="shared" si="20"/>
        <v>13.66</v>
      </c>
      <c r="W48" s="7">
        <f t="shared" si="21"/>
        <v>14.58</v>
      </c>
    </row>
    <row r="49" spans="1:23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11.09</v>
      </c>
      <c r="Q49">
        <f t="shared" si="15"/>
        <v>15.36</v>
      </c>
      <c r="R49">
        <f t="shared" si="16"/>
        <v>15.76</v>
      </c>
      <c r="S49" s="7">
        <f t="shared" si="17"/>
        <v>13.94</v>
      </c>
      <c r="T49" s="7">
        <f t="shared" si="18"/>
        <v>11.09</v>
      </c>
      <c r="U49" s="7">
        <f t="shared" si="19"/>
        <v>15.36</v>
      </c>
      <c r="V49" s="7">
        <f t="shared" si="20"/>
        <v>15.76</v>
      </c>
      <c r="W49" s="7">
        <f t="shared" si="21"/>
        <v>13.94</v>
      </c>
    </row>
    <row r="50" spans="1:23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11"/>
        <v>0</v>
      </c>
      <c r="N50">
        <f t="shared" si="12"/>
        <v>0</v>
      </c>
      <c r="O50">
        <f t="shared" si="13"/>
        <v>0</v>
      </c>
      <c r="P50">
        <f t="shared" si="14"/>
        <v>10.38</v>
      </c>
      <c r="Q50">
        <f t="shared" si="15"/>
        <v>13.04</v>
      </c>
      <c r="R50">
        <f t="shared" si="16"/>
        <v>15.54</v>
      </c>
      <c r="S50" s="7">
        <f t="shared" si="17"/>
        <v>13.52</v>
      </c>
      <c r="T50" s="7">
        <f t="shared" si="18"/>
        <v>10.38</v>
      </c>
      <c r="U50" s="7">
        <f t="shared" si="19"/>
        <v>13.04</v>
      </c>
      <c r="V50" s="7">
        <f t="shared" si="20"/>
        <v>15.54</v>
      </c>
      <c r="W50" s="7">
        <f t="shared" si="21"/>
        <v>13.52</v>
      </c>
    </row>
    <row r="51" spans="1:2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11"/>
        <v>0</v>
      </c>
      <c r="N51">
        <f t="shared" si="12"/>
        <v>0</v>
      </c>
      <c r="O51">
        <f t="shared" si="13"/>
        <v>0</v>
      </c>
      <c r="P51">
        <f t="shared" si="14"/>
        <v>15.66</v>
      </c>
      <c r="Q51">
        <f t="shared" si="15"/>
        <v>10.97</v>
      </c>
      <c r="R51">
        <f t="shared" si="16"/>
        <v>12.63</v>
      </c>
      <c r="S51" s="7">
        <f t="shared" si="17"/>
        <v>12.18</v>
      </c>
      <c r="T51" s="7">
        <f t="shared" si="18"/>
        <v>15.66</v>
      </c>
      <c r="U51" s="7">
        <f t="shared" si="19"/>
        <v>10.97</v>
      </c>
      <c r="V51" s="7">
        <f t="shared" si="20"/>
        <v>12.63</v>
      </c>
      <c r="W51" s="7">
        <f t="shared" si="21"/>
        <v>12.18</v>
      </c>
    </row>
    <row r="52" spans="1:23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11"/>
        <v>0</v>
      </c>
      <c r="N52">
        <f t="shared" si="12"/>
        <v>0</v>
      </c>
      <c r="O52">
        <f t="shared" si="13"/>
        <v>0</v>
      </c>
      <c r="P52">
        <f t="shared" si="14"/>
        <v>11.94</v>
      </c>
      <c r="Q52">
        <f t="shared" si="15"/>
        <v>13.57</v>
      </c>
      <c r="R52">
        <f t="shared" si="16"/>
        <v>14</v>
      </c>
      <c r="S52" s="7">
        <f t="shared" si="17"/>
        <v>15.81</v>
      </c>
      <c r="T52" s="7">
        <f t="shared" si="18"/>
        <v>11.94</v>
      </c>
      <c r="U52" s="7">
        <f t="shared" si="19"/>
        <v>13.57</v>
      </c>
      <c r="V52" s="7">
        <f t="shared" si="20"/>
        <v>14</v>
      </c>
      <c r="W52" s="7">
        <f t="shared" si="21"/>
        <v>15.81</v>
      </c>
    </row>
    <row r="53" spans="1:23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11"/>
        <v>0</v>
      </c>
      <c r="N53">
        <f t="shared" si="12"/>
        <v>0</v>
      </c>
      <c r="O53">
        <f t="shared" si="13"/>
        <v>0</v>
      </c>
      <c r="P53">
        <f t="shared" si="14"/>
        <v>14.53</v>
      </c>
      <c r="Q53">
        <f t="shared" si="15"/>
        <v>13.21</v>
      </c>
      <c r="R53">
        <f t="shared" si="16"/>
        <v>10.43</v>
      </c>
      <c r="S53" s="7">
        <f t="shared" si="17"/>
        <v>12.75</v>
      </c>
      <c r="T53" s="7">
        <f t="shared" si="18"/>
        <v>14.53</v>
      </c>
      <c r="U53" s="7">
        <f t="shared" si="19"/>
        <v>13.21</v>
      </c>
      <c r="V53" s="7">
        <f t="shared" si="20"/>
        <v>10.43</v>
      </c>
      <c r="W53" s="7">
        <f t="shared" si="21"/>
        <v>12.75</v>
      </c>
    </row>
    <row r="54" spans="1:2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11"/>
        <v>0</v>
      </c>
      <c r="N54">
        <f t="shared" si="12"/>
        <v>0</v>
      </c>
      <c r="O54">
        <f t="shared" si="13"/>
        <v>0</v>
      </c>
      <c r="P54">
        <f t="shared" si="14"/>
        <v>10.98</v>
      </c>
      <c r="Q54">
        <f t="shared" si="15"/>
        <v>10.53</v>
      </c>
      <c r="R54">
        <f t="shared" si="16"/>
        <v>12.96</v>
      </c>
      <c r="S54" s="7">
        <f t="shared" si="17"/>
        <v>12.45</v>
      </c>
      <c r="T54" s="7">
        <f t="shared" si="18"/>
        <v>10.98</v>
      </c>
      <c r="U54" s="7">
        <f t="shared" si="19"/>
        <v>10.53</v>
      </c>
      <c r="V54" s="7">
        <f t="shared" si="20"/>
        <v>12.96</v>
      </c>
      <c r="W54" s="7">
        <f t="shared" si="21"/>
        <v>12.45</v>
      </c>
    </row>
    <row r="55" spans="1:2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11"/>
        <v>0</v>
      </c>
      <c r="N55">
        <f t="shared" si="12"/>
        <v>0</v>
      </c>
      <c r="O55">
        <f t="shared" si="13"/>
        <v>0</v>
      </c>
      <c r="P55">
        <f t="shared" si="14"/>
        <v>12.88</v>
      </c>
      <c r="Q55">
        <f t="shared" si="15"/>
        <v>11.25</v>
      </c>
      <c r="R55">
        <f t="shared" si="16"/>
        <v>12.4</v>
      </c>
      <c r="S55" s="7">
        <f t="shared" si="17"/>
        <v>15.32</v>
      </c>
      <c r="T55" s="7">
        <f t="shared" si="18"/>
        <v>12.88</v>
      </c>
      <c r="U55" s="7">
        <f t="shared" si="19"/>
        <v>11.25</v>
      </c>
      <c r="V55" s="7">
        <f t="shared" si="20"/>
        <v>12.4</v>
      </c>
      <c r="W55" s="7">
        <f t="shared" si="21"/>
        <v>15.32</v>
      </c>
    </row>
    <row r="56" spans="1:2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11"/>
        <v>0</v>
      </c>
      <c r="N56">
        <f t="shared" si="12"/>
        <v>0</v>
      </c>
      <c r="O56">
        <f t="shared" si="13"/>
        <v>1</v>
      </c>
      <c r="P56">
        <f t="shared" si="14"/>
        <v>11.74</v>
      </c>
      <c r="Q56">
        <f t="shared" si="15"/>
        <v>12.79</v>
      </c>
      <c r="R56">
        <f t="shared" si="16"/>
        <v>13.63</v>
      </c>
      <c r="S56" s="7">
        <f t="shared" si="17"/>
        <v>12.58</v>
      </c>
      <c r="T56" s="7">
        <f t="shared" si="18"/>
        <v>12.64</v>
      </c>
      <c r="U56" s="7">
        <f t="shared" si="19"/>
        <v>13.69</v>
      </c>
      <c r="V56" s="7">
        <f t="shared" si="20"/>
        <v>14.530000000000001</v>
      </c>
      <c r="W56" s="7">
        <f t="shared" si="21"/>
        <v>13.48</v>
      </c>
    </row>
    <row r="57" spans="1:23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11"/>
        <v>0</v>
      </c>
      <c r="N57">
        <f t="shared" si="12"/>
        <v>0</v>
      </c>
      <c r="O57">
        <f t="shared" si="13"/>
        <v>1</v>
      </c>
      <c r="P57">
        <f t="shared" si="14"/>
        <v>13.25</v>
      </c>
      <c r="Q57">
        <f t="shared" si="15"/>
        <v>14.97</v>
      </c>
      <c r="R57">
        <f t="shared" si="16"/>
        <v>12.95</v>
      </c>
      <c r="S57" s="7">
        <f t="shared" si="17"/>
        <v>10.88</v>
      </c>
      <c r="T57" s="7">
        <f t="shared" si="18"/>
        <v>14.15</v>
      </c>
      <c r="U57" s="7">
        <f t="shared" si="19"/>
        <v>15.870000000000001</v>
      </c>
      <c r="V57" s="7">
        <f t="shared" si="20"/>
        <v>13.85</v>
      </c>
      <c r="W57" s="7">
        <f t="shared" si="21"/>
        <v>11.780000000000001</v>
      </c>
    </row>
    <row r="58" spans="1:23" s="14" customFormat="1" x14ac:dyDescent="0.25">
      <c r="A58" s="12">
        <v>42495</v>
      </c>
      <c r="B58" s="13">
        <v>0.2951388888888889</v>
      </c>
      <c r="C58" s="14">
        <v>10.66</v>
      </c>
      <c r="D58" s="14">
        <v>10.59</v>
      </c>
      <c r="E58" s="14">
        <v>15.14</v>
      </c>
      <c r="F58" s="14">
        <v>12.6</v>
      </c>
      <c r="G58" s="14">
        <v>11.47</v>
      </c>
      <c r="H58" s="14">
        <v>14.91</v>
      </c>
      <c r="I58" s="14">
        <v>14.33</v>
      </c>
      <c r="J58" s="14">
        <v>14.52</v>
      </c>
      <c r="K58" s="14">
        <v>11.65</v>
      </c>
      <c r="L58" s="14">
        <v>15.58</v>
      </c>
      <c r="M58" s="14">
        <f t="shared" si="11"/>
        <v>1</v>
      </c>
      <c r="N58" s="14">
        <f t="shared" si="12"/>
        <v>0</v>
      </c>
      <c r="O58" s="14">
        <f t="shared" si="13"/>
        <v>1</v>
      </c>
      <c r="P58" s="14">
        <f t="shared" si="14"/>
        <v>9.4600000000000009</v>
      </c>
      <c r="Q58" s="14">
        <f t="shared" si="15"/>
        <v>9.39</v>
      </c>
      <c r="R58" s="14">
        <f t="shared" si="16"/>
        <v>10.450000000000001</v>
      </c>
      <c r="S58" s="15">
        <f t="shared" si="17"/>
        <v>14.52</v>
      </c>
      <c r="T58" s="15">
        <f t="shared" si="18"/>
        <v>10.360000000000001</v>
      </c>
      <c r="U58" s="7">
        <f t="shared" si="19"/>
        <v>10.290000000000001</v>
      </c>
      <c r="V58" s="7">
        <f t="shared" si="20"/>
        <v>11.350000000000001</v>
      </c>
      <c r="W58" s="7">
        <f t="shared" si="21"/>
        <v>15.42</v>
      </c>
    </row>
    <row r="59" spans="1:2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11"/>
        <v>1</v>
      </c>
      <c r="N59">
        <f t="shared" si="12"/>
        <v>0</v>
      </c>
      <c r="O59">
        <f t="shared" si="13"/>
        <v>1</v>
      </c>
      <c r="P59">
        <f t="shared" si="14"/>
        <v>11.200000000000001</v>
      </c>
      <c r="Q59">
        <f t="shared" si="15"/>
        <v>10.65</v>
      </c>
      <c r="R59">
        <f t="shared" si="16"/>
        <v>12.440000000000001</v>
      </c>
      <c r="S59" s="7">
        <f t="shared" si="17"/>
        <v>11.35</v>
      </c>
      <c r="T59" s="7">
        <f t="shared" si="18"/>
        <v>12.100000000000001</v>
      </c>
      <c r="U59" s="7">
        <f t="shared" si="19"/>
        <v>11.55</v>
      </c>
      <c r="V59" s="7">
        <f t="shared" si="20"/>
        <v>13.340000000000002</v>
      </c>
      <c r="W59" s="7">
        <f t="shared" si="21"/>
        <v>12.25</v>
      </c>
    </row>
    <row r="60" spans="1:23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11"/>
        <v>1</v>
      </c>
      <c r="N60">
        <f t="shared" si="12"/>
        <v>0</v>
      </c>
      <c r="O60">
        <f t="shared" si="13"/>
        <v>1</v>
      </c>
      <c r="P60">
        <f t="shared" si="14"/>
        <v>13.020000000000001</v>
      </c>
      <c r="Q60">
        <f t="shared" si="15"/>
        <v>10.050000000000001</v>
      </c>
      <c r="R60">
        <f t="shared" si="16"/>
        <v>10.940000000000001</v>
      </c>
      <c r="S60" s="7">
        <f t="shared" si="17"/>
        <v>15.35</v>
      </c>
      <c r="T60" s="7">
        <f t="shared" si="18"/>
        <v>13.920000000000002</v>
      </c>
      <c r="U60" s="7">
        <f t="shared" si="19"/>
        <v>10.950000000000001</v>
      </c>
      <c r="V60" s="7">
        <f t="shared" si="20"/>
        <v>11.840000000000002</v>
      </c>
      <c r="W60" s="7">
        <f t="shared" si="21"/>
        <v>16.25</v>
      </c>
    </row>
    <row r="61" spans="1:2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11"/>
        <v>1</v>
      </c>
      <c r="N61">
        <f t="shared" si="12"/>
        <v>0</v>
      </c>
      <c r="O61">
        <f t="shared" si="13"/>
        <v>1</v>
      </c>
      <c r="P61">
        <f t="shared" si="14"/>
        <v>13.63</v>
      </c>
      <c r="Q61">
        <f t="shared" si="15"/>
        <v>8.81</v>
      </c>
      <c r="R61">
        <f t="shared" si="16"/>
        <v>10</v>
      </c>
      <c r="S61" s="7">
        <f t="shared" si="17"/>
        <v>15.81</v>
      </c>
      <c r="T61" s="7">
        <f t="shared" si="18"/>
        <v>14.530000000000001</v>
      </c>
      <c r="U61" s="7">
        <f t="shared" si="19"/>
        <v>9.7100000000000009</v>
      </c>
      <c r="V61" s="7">
        <f t="shared" si="20"/>
        <v>10.9</v>
      </c>
      <c r="W61" s="7">
        <f t="shared" si="21"/>
        <v>16.71</v>
      </c>
    </row>
    <row r="62" spans="1:2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11"/>
        <v>1</v>
      </c>
      <c r="N62">
        <f t="shared" si="12"/>
        <v>0</v>
      </c>
      <c r="O62">
        <f t="shared" si="13"/>
        <v>1</v>
      </c>
      <c r="P62">
        <f t="shared" si="14"/>
        <v>12.42</v>
      </c>
      <c r="Q62">
        <f t="shared" si="15"/>
        <v>12.370000000000001</v>
      </c>
      <c r="R62">
        <f t="shared" si="16"/>
        <v>9.6100000000000012</v>
      </c>
      <c r="S62" s="7">
        <f t="shared" si="17"/>
        <v>11.12</v>
      </c>
      <c r="T62" s="7">
        <f t="shared" si="18"/>
        <v>13.32</v>
      </c>
      <c r="U62" s="7">
        <f t="shared" si="19"/>
        <v>13.270000000000001</v>
      </c>
      <c r="V62" s="7">
        <f t="shared" si="20"/>
        <v>10.510000000000002</v>
      </c>
      <c r="W62" s="7">
        <f t="shared" si="21"/>
        <v>12.02</v>
      </c>
    </row>
    <row r="63" spans="1:2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11"/>
        <v>1</v>
      </c>
      <c r="N63">
        <f t="shared" si="12"/>
        <v>0</v>
      </c>
      <c r="O63">
        <f t="shared" si="13"/>
        <v>1</v>
      </c>
      <c r="P63">
        <f t="shared" si="14"/>
        <v>11.05</v>
      </c>
      <c r="Q63">
        <f t="shared" si="15"/>
        <v>13.690000000000001</v>
      </c>
      <c r="R63">
        <f t="shared" si="16"/>
        <v>14.360000000000001</v>
      </c>
      <c r="S63" s="7">
        <f t="shared" si="17"/>
        <v>13.91</v>
      </c>
      <c r="T63" s="7">
        <f t="shared" si="18"/>
        <v>11.950000000000001</v>
      </c>
      <c r="U63" s="7">
        <f t="shared" si="19"/>
        <v>14.590000000000002</v>
      </c>
      <c r="V63" s="7">
        <f t="shared" si="20"/>
        <v>15.260000000000002</v>
      </c>
      <c r="W63" s="7">
        <f t="shared" si="21"/>
        <v>14.81</v>
      </c>
    </row>
    <row r="64" spans="1:2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11"/>
        <v>1</v>
      </c>
      <c r="N64">
        <f t="shared" si="12"/>
        <v>0</v>
      </c>
      <c r="O64">
        <f t="shared" si="13"/>
        <v>1</v>
      </c>
      <c r="P64">
        <f t="shared" si="14"/>
        <v>14.620000000000001</v>
      </c>
      <c r="Q64">
        <f t="shared" si="15"/>
        <v>13.13</v>
      </c>
      <c r="R64">
        <f t="shared" si="16"/>
        <v>14.24</v>
      </c>
      <c r="S64" s="7">
        <f t="shared" si="17"/>
        <v>15.73</v>
      </c>
      <c r="T64" s="7">
        <f t="shared" si="18"/>
        <v>15.520000000000001</v>
      </c>
      <c r="U64" s="7">
        <f t="shared" si="19"/>
        <v>14.030000000000001</v>
      </c>
      <c r="V64" s="7">
        <f t="shared" si="20"/>
        <v>15.14</v>
      </c>
      <c r="W64" s="7">
        <f t="shared" si="21"/>
        <v>16.63</v>
      </c>
    </row>
    <row r="65" spans="1:23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11"/>
        <v>1</v>
      </c>
      <c r="N65">
        <f t="shared" si="12"/>
        <v>0</v>
      </c>
      <c r="O65">
        <f t="shared" si="13"/>
        <v>1</v>
      </c>
      <c r="P65">
        <f t="shared" si="14"/>
        <v>11.270000000000001</v>
      </c>
      <c r="Q65">
        <f t="shared" si="15"/>
        <v>12.81</v>
      </c>
      <c r="R65">
        <f t="shared" si="16"/>
        <v>9.3800000000000008</v>
      </c>
      <c r="S65" s="7">
        <f t="shared" si="17"/>
        <v>14.59</v>
      </c>
      <c r="T65" s="7">
        <f t="shared" si="18"/>
        <v>12.170000000000002</v>
      </c>
      <c r="U65" s="7">
        <f t="shared" si="19"/>
        <v>13.71</v>
      </c>
      <c r="V65" s="7">
        <f t="shared" si="20"/>
        <v>10.280000000000001</v>
      </c>
      <c r="W65" s="7">
        <f t="shared" si="21"/>
        <v>15.49</v>
      </c>
    </row>
    <row r="66" spans="1:2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ref="M66:M97" si="22">IF(AND(DAY(A66)&gt;=5,DAY(A66)&lt;=10),1,0)</f>
        <v>0</v>
      </c>
      <c r="N66">
        <f t="shared" ref="N66:N97" si="23">IF(OR(MONTH(A66)=7,MONTH(A66)=8),1,0)</f>
        <v>0</v>
      </c>
      <c r="O66">
        <f t="shared" ref="O66:O97" si="24">IF(MONTH(A66)=5,1,0)</f>
        <v>1</v>
      </c>
      <c r="P66">
        <f t="shared" ref="P66:P97" si="25">IF(M66=1,C66-1.2,C66)</f>
        <v>15.8</v>
      </c>
      <c r="Q66">
        <f t="shared" ref="Q66:Q97" si="26">IF(M66=1,D66-1.2,D66)</f>
        <v>13.11</v>
      </c>
      <c r="R66">
        <f t="shared" ref="R66:R97" si="27">IF(M66=1,K66-1.2,K66)</f>
        <v>12.21</v>
      </c>
      <c r="S66" s="7">
        <f t="shared" ref="S66:S97" si="28">ROUNDDOWN(IF(N66=1,J66*1.07,J66),2)</f>
        <v>15.02</v>
      </c>
      <c r="T66" s="7">
        <f t="shared" ref="T66:T97" si="29">IF($O66=1,P66+0.9,P66)</f>
        <v>16.7</v>
      </c>
      <c r="U66" s="7">
        <f t="shared" ref="U66:U97" si="30">IF($O66=1,Q66+0.9,Q66)</f>
        <v>14.01</v>
      </c>
      <c r="V66" s="7">
        <f t="shared" ref="V66:V97" si="31">IF($O66=1,R66+0.9,R66)</f>
        <v>13.110000000000001</v>
      </c>
      <c r="W66" s="7">
        <f t="shared" ref="W66:W97" si="32">IF($O66=1,S66+0.9,S66)</f>
        <v>15.92</v>
      </c>
    </row>
    <row r="67" spans="1:2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si="22"/>
        <v>0</v>
      </c>
      <c r="N67">
        <f t="shared" si="23"/>
        <v>0</v>
      </c>
      <c r="O67">
        <f t="shared" si="24"/>
        <v>1</v>
      </c>
      <c r="P67">
        <f t="shared" si="25"/>
        <v>11.1</v>
      </c>
      <c r="Q67">
        <f t="shared" si="26"/>
        <v>10.71</v>
      </c>
      <c r="R67">
        <f t="shared" si="27"/>
        <v>13</v>
      </c>
      <c r="S67" s="7">
        <f t="shared" si="28"/>
        <v>15.27</v>
      </c>
      <c r="T67" s="7">
        <f t="shared" si="29"/>
        <v>12</v>
      </c>
      <c r="U67" s="7">
        <f t="shared" si="30"/>
        <v>11.610000000000001</v>
      </c>
      <c r="V67" s="7">
        <f t="shared" si="31"/>
        <v>13.9</v>
      </c>
      <c r="W67" s="7">
        <f t="shared" si="32"/>
        <v>16.169999999999998</v>
      </c>
    </row>
    <row r="68" spans="1:2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22"/>
        <v>0</v>
      </c>
      <c r="N68">
        <f t="shared" si="23"/>
        <v>0</v>
      </c>
      <c r="O68">
        <f t="shared" si="24"/>
        <v>1</v>
      </c>
      <c r="P68">
        <f t="shared" si="25"/>
        <v>11.68</v>
      </c>
      <c r="Q68">
        <f t="shared" si="26"/>
        <v>11.47</v>
      </c>
      <c r="R68">
        <f t="shared" si="27"/>
        <v>12.15</v>
      </c>
      <c r="S68" s="7">
        <f t="shared" si="28"/>
        <v>15.31</v>
      </c>
      <c r="T68" s="7">
        <f t="shared" si="29"/>
        <v>12.58</v>
      </c>
      <c r="U68" s="7">
        <f t="shared" si="30"/>
        <v>12.370000000000001</v>
      </c>
      <c r="V68" s="7">
        <f t="shared" si="31"/>
        <v>13.05</v>
      </c>
      <c r="W68" s="7">
        <f t="shared" si="32"/>
        <v>16.21</v>
      </c>
    </row>
    <row r="69" spans="1:2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22"/>
        <v>0</v>
      </c>
      <c r="N69">
        <f t="shared" si="23"/>
        <v>0</v>
      </c>
      <c r="O69">
        <f t="shared" si="24"/>
        <v>1</v>
      </c>
      <c r="P69">
        <f t="shared" si="25"/>
        <v>10.51</v>
      </c>
      <c r="Q69">
        <f t="shared" si="26"/>
        <v>14.98</v>
      </c>
      <c r="R69">
        <f t="shared" si="27"/>
        <v>15.32</v>
      </c>
      <c r="S69" s="7">
        <f t="shared" si="28"/>
        <v>11.94</v>
      </c>
      <c r="T69" s="7">
        <f t="shared" si="29"/>
        <v>11.41</v>
      </c>
      <c r="U69" s="7">
        <f t="shared" si="30"/>
        <v>15.88</v>
      </c>
      <c r="V69" s="7">
        <f t="shared" si="31"/>
        <v>16.22</v>
      </c>
      <c r="W69" s="7">
        <f t="shared" si="32"/>
        <v>12.84</v>
      </c>
    </row>
    <row r="70" spans="1:2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22"/>
        <v>0</v>
      </c>
      <c r="N70">
        <f t="shared" si="23"/>
        <v>0</v>
      </c>
      <c r="O70">
        <f t="shared" si="24"/>
        <v>1</v>
      </c>
      <c r="P70">
        <f t="shared" si="25"/>
        <v>15.87</v>
      </c>
      <c r="Q70">
        <f t="shared" si="26"/>
        <v>13.65</v>
      </c>
      <c r="R70">
        <f t="shared" si="27"/>
        <v>10.69</v>
      </c>
      <c r="S70" s="7">
        <f t="shared" si="28"/>
        <v>12.26</v>
      </c>
      <c r="T70" s="7">
        <f t="shared" si="29"/>
        <v>16.77</v>
      </c>
      <c r="U70" s="7">
        <f t="shared" si="30"/>
        <v>14.55</v>
      </c>
      <c r="V70" s="7">
        <f t="shared" si="31"/>
        <v>11.59</v>
      </c>
      <c r="W70" s="7">
        <f t="shared" si="32"/>
        <v>13.16</v>
      </c>
    </row>
    <row r="71" spans="1:2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22"/>
        <v>0</v>
      </c>
      <c r="N71">
        <f t="shared" si="23"/>
        <v>0</v>
      </c>
      <c r="O71">
        <f t="shared" si="24"/>
        <v>1</v>
      </c>
      <c r="P71">
        <f t="shared" si="25"/>
        <v>10.07</v>
      </c>
      <c r="Q71">
        <f t="shared" si="26"/>
        <v>14.53</v>
      </c>
      <c r="R71">
        <f t="shared" si="27"/>
        <v>14.65</v>
      </c>
      <c r="S71" s="7">
        <f t="shared" si="28"/>
        <v>13.12</v>
      </c>
      <c r="T71" s="7">
        <f t="shared" si="29"/>
        <v>10.97</v>
      </c>
      <c r="U71" s="7">
        <f t="shared" si="30"/>
        <v>15.43</v>
      </c>
      <c r="V71" s="7">
        <f t="shared" si="31"/>
        <v>15.55</v>
      </c>
      <c r="W71" s="7">
        <f t="shared" si="32"/>
        <v>14.02</v>
      </c>
    </row>
    <row r="72" spans="1:2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22"/>
        <v>0</v>
      </c>
      <c r="N72">
        <f t="shared" si="23"/>
        <v>0</v>
      </c>
      <c r="O72">
        <f t="shared" si="24"/>
        <v>1</v>
      </c>
      <c r="P72">
        <f t="shared" si="25"/>
        <v>13.92</v>
      </c>
      <c r="Q72">
        <f t="shared" si="26"/>
        <v>10.86</v>
      </c>
      <c r="R72">
        <f t="shared" si="27"/>
        <v>12.25</v>
      </c>
      <c r="S72" s="7">
        <f t="shared" si="28"/>
        <v>12.83</v>
      </c>
      <c r="T72" s="7">
        <f t="shared" si="29"/>
        <v>14.82</v>
      </c>
      <c r="U72" s="7">
        <f t="shared" si="30"/>
        <v>11.76</v>
      </c>
      <c r="V72" s="7">
        <f t="shared" si="31"/>
        <v>13.15</v>
      </c>
      <c r="W72" s="7">
        <f t="shared" si="32"/>
        <v>13.73</v>
      </c>
    </row>
    <row r="73" spans="1:2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22"/>
        <v>0</v>
      </c>
      <c r="N73">
        <f t="shared" si="23"/>
        <v>0</v>
      </c>
      <c r="O73">
        <f t="shared" si="24"/>
        <v>1</v>
      </c>
      <c r="P73">
        <f t="shared" si="25"/>
        <v>15.58</v>
      </c>
      <c r="Q73">
        <f t="shared" si="26"/>
        <v>13.33</v>
      </c>
      <c r="R73">
        <f t="shared" si="27"/>
        <v>11.93</v>
      </c>
      <c r="S73" s="7">
        <f t="shared" si="28"/>
        <v>12.88</v>
      </c>
      <c r="T73" s="7">
        <f t="shared" si="29"/>
        <v>16.48</v>
      </c>
      <c r="U73" s="7">
        <f t="shared" si="30"/>
        <v>14.23</v>
      </c>
      <c r="V73" s="7">
        <f t="shared" si="31"/>
        <v>12.83</v>
      </c>
      <c r="W73" s="7">
        <f t="shared" si="32"/>
        <v>13.780000000000001</v>
      </c>
    </row>
    <row r="74" spans="1:2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22"/>
        <v>0</v>
      </c>
      <c r="N74">
        <f t="shared" si="23"/>
        <v>0</v>
      </c>
      <c r="O74">
        <f t="shared" si="24"/>
        <v>1</v>
      </c>
      <c r="P74">
        <f t="shared" si="25"/>
        <v>14.66</v>
      </c>
      <c r="Q74">
        <f t="shared" si="26"/>
        <v>12.46</v>
      </c>
      <c r="R74">
        <f t="shared" si="27"/>
        <v>13.62</v>
      </c>
      <c r="S74" s="7">
        <f t="shared" si="28"/>
        <v>15.32</v>
      </c>
      <c r="T74" s="7">
        <f t="shared" si="29"/>
        <v>15.56</v>
      </c>
      <c r="U74" s="7">
        <f t="shared" si="30"/>
        <v>13.360000000000001</v>
      </c>
      <c r="V74" s="7">
        <f t="shared" si="31"/>
        <v>14.52</v>
      </c>
      <c r="W74" s="7">
        <f t="shared" si="32"/>
        <v>16.22</v>
      </c>
    </row>
    <row r="75" spans="1:2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22"/>
        <v>0</v>
      </c>
      <c r="N75">
        <f t="shared" si="23"/>
        <v>0</v>
      </c>
      <c r="O75">
        <f t="shared" si="24"/>
        <v>0</v>
      </c>
      <c r="P75">
        <f t="shared" si="25"/>
        <v>19.510000000000002</v>
      </c>
      <c r="Q75">
        <f t="shared" si="26"/>
        <v>12.69</v>
      </c>
      <c r="R75">
        <f t="shared" si="27"/>
        <v>13.03</v>
      </c>
      <c r="S75" s="7">
        <f t="shared" si="28"/>
        <v>12.24</v>
      </c>
      <c r="T75" s="7">
        <f t="shared" si="29"/>
        <v>19.510000000000002</v>
      </c>
      <c r="U75" s="7">
        <f t="shared" si="30"/>
        <v>12.69</v>
      </c>
      <c r="V75" s="7">
        <f t="shared" si="31"/>
        <v>13.03</v>
      </c>
      <c r="W75" s="7">
        <f t="shared" si="32"/>
        <v>12.24</v>
      </c>
    </row>
    <row r="76" spans="1:23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22"/>
        <v>1</v>
      </c>
      <c r="N76">
        <f t="shared" si="23"/>
        <v>0</v>
      </c>
      <c r="O76">
        <f t="shared" si="24"/>
        <v>0</v>
      </c>
      <c r="P76">
        <f t="shared" si="25"/>
        <v>8.84</v>
      </c>
      <c r="Q76">
        <f t="shared" si="26"/>
        <v>8.99</v>
      </c>
      <c r="R76">
        <f t="shared" si="27"/>
        <v>11.120000000000001</v>
      </c>
      <c r="S76" s="7">
        <f t="shared" si="28"/>
        <v>11.85</v>
      </c>
      <c r="T76" s="7">
        <f t="shared" si="29"/>
        <v>8.84</v>
      </c>
      <c r="U76" s="7">
        <f t="shared" si="30"/>
        <v>8.99</v>
      </c>
      <c r="V76" s="7">
        <f t="shared" si="31"/>
        <v>11.120000000000001</v>
      </c>
      <c r="W76" s="7">
        <f t="shared" si="32"/>
        <v>11.85</v>
      </c>
    </row>
    <row r="77" spans="1:2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22"/>
        <v>1</v>
      </c>
      <c r="N77">
        <f t="shared" si="23"/>
        <v>0</v>
      </c>
      <c r="O77">
        <f t="shared" si="24"/>
        <v>0</v>
      </c>
      <c r="P77">
        <f t="shared" si="25"/>
        <v>9.92</v>
      </c>
      <c r="Q77">
        <f t="shared" si="26"/>
        <v>14.57</v>
      </c>
      <c r="R77">
        <f t="shared" si="27"/>
        <v>18.21</v>
      </c>
      <c r="S77" s="7">
        <f t="shared" si="28"/>
        <v>17.149999999999999</v>
      </c>
      <c r="T77" s="7">
        <f t="shared" si="29"/>
        <v>9.92</v>
      </c>
      <c r="U77" s="7">
        <f t="shared" si="30"/>
        <v>14.57</v>
      </c>
      <c r="V77" s="7">
        <f t="shared" si="31"/>
        <v>18.21</v>
      </c>
      <c r="W77" s="7">
        <f t="shared" si="32"/>
        <v>17.149999999999999</v>
      </c>
    </row>
    <row r="78" spans="1:2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22"/>
        <v>1</v>
      </c>
      <c r="N78">
        <f t="shared" si="23"/>
        <v>0</v>
      </c>
      <c r="O78">
        <f t="shared" si="24"/>
        <v>0</v>
      </c>
      <c r="P78">
        <f t="shared" si="25"/>
        <v>13.350000000000001</v>
      </c>
      <c r="Q78">
        <f t="shared" si="26"/>
        <v>13.96</v>
      </c>
      <c r="R78">
        <f t="shared" si="27"/>
        <v>14.32</v>
      </c>
      <c r="S78" s="7">
        <f t="shared" si="28"/>
        <v>18.78</v>
      </c>
      <c r="T78" s="7">
        <f t="shared" si="29"/>
        <v>13.350000000000001</v>
      </c>
      <c r="U78" s="7">
        <f t="shared" si="30"/>
        <v>13.96</v>
      </c>
      <c r="V78" s="7">
        <f t="shared" si="31"/>
        <v>14.32</v>
      </c>
      <c r="W78" s="7">
        <f t="shared" si="32"/>
        <v>18.78</v>
      </c>
    </row>
    <row r="79" spans="1:23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22"/>
        <v>0</v>
      </c>
      <c r="N79">
        <f t="shared" si="23"/>
        <v>0</v>
      </c>
      <c r="O79">
        <f t="shared" si="24"/>
        <v>0</v>
      </c>
      <c r="P79">
        <f t="shared" si="25"/>
        <v>17.7</v>
      </c>
      <c r="Q79">
        <f t="shared" si="26"/>
        <v>15.76</v>
      </c>
      <c r="R79">
        <f t="shared" si="27"/>
        <v>15.27</v>
      </c>
      <c r="S79" s="7">
        <f t="shared" si="28"/>
        <v>14.12</v>
      </c>
      <c r="T79" s="7">
        <f t="shared" si="29"/>
        <v>17.7</v>
      </c>
      <c r="U79" s="7">
        <f t="shared" si="30"/>
        <v>15.76</v>
      </c>
      <c r="V79" s="7">
        <f t="shared" si="31"/>
        <v>15.27</v>
      </c>
      <c r="W79" s="7">
        <f t="shared" si="32"/>
        <v>14.12</v>
      </c>
    </row>
    <row r="80" spans="1:2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22"/>
        <v>0</v>
      </c>
      <c r="N80">
        <f t="shared" si="23"/>
        <v>0</v>
      </c>
      <c r="O80">
        <f t="shared" si="24"/>
        <v>0</v>
      </c>
      <c r="P80">
        <f t="shared" si="25"/>
        <v>13.13</v>
      </c>
      <c r="Q80">
        <f t="shared" si="26"/>
        <v>12.12</v>
      </c>
      <c r="R80">
        <f t="shared" si="27"/>
        <v>11.94</v>
      </c>
      <c r="S80" s="7">
        <f t="shared" si="28"/>
        <v>14.87</v>
      </c>
      <c r="T80" s="7">
        <f t="shared" si="29"/>
        <v>13.13</v>
      </c>
      <c r="U80" s="7">
        <f t="shared" si="30"/>
        <v>12.12</v>
      </c>
      <c r="V80" s="7">
        <f t="shared" si="31"/>
        <v>11.94</v>
      </c>
      <c r="W80" s="7">
        <f t="shared" si="32"/>
        <v>14.87</v>
      </c>
    </row>
    <row r="81" spans="1:23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22"/>
        <v>0</v>
      </c>
      <c r="N81">
        <f t="shared" si="23"/>
        <v>0</v>
      </c>
      <c r="O81">
        <f t="shared" si="24"/>
        <v>0</v>
      </c>
      <c r="P81">
        <f t="shared" si="25"/>
        <v>10.39</v>
      </c>
      <c r="Q81">
        <f t="shared" si="26"/>
        <v>13.61</v>
      </c>
      <c r="R81">
        <f t="shared" si="27"/>
        <v>10.45</v>
      </c>
      <c r="S81" s="7">
        <f t="shared" si="28"/>
        <v>14.26</v>
      </c>
      <c r="T81" s="7">
        <f t="shared" si="29"/>
        <v>10.39</v>
      </c>
      <c r="U81" s="7">
        <f t="shared" si="30"/>
        <v>13.61</v>
      </c>
      <c r="V81" s="7">
        <f t="shared" si="31"/>
        <v>10.45</v>
      </c>
      <c r="W81" s="7">
        <f t="shared" si="32"/>
        <v>14.26</v>
      </c>
    </row>
    <row r="82" spans="1:2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22"/>
        <v>0</v>
      </c>
      <c r="N82">
        <f t="shared" si="23"/>
        <v>0</v>
      </c>
      <c r="O82">
        <f t="shared" si="24"/>
        <v>0</v>
      </c>
      <c r="P82">
        <f t="shared" si="25"/>
        <v>13.07</v>
      </c>
      <c r="Q82">
        <f t="shared" si="26"/>
        <v>17.61</v>
      </c>
      <c r="R82">
        <f t="shared" si="27"/>
        <v>11.92</v>
      </c>
      <c r="S82" s="7">
        <f t="shared" si="28"/>
        <v>18.54</v>
      </c>
      <c r="T82" s="7">
        <f t="shared" si="29"/>
        <v>13.07</v>
      </c>
      <c r="U82" s="7">
        <f t="shared" si="30"/>
        <v>17.61</v>
      </c>
      <c r="V82" s="7">
        <f t="shared" si="31"/>
        <v>11.92</v>
      </c>
      <c r="W82" s="7">
        <f t="shared" si="32"/>
        <v>18.54</v>
      </c>
    </row>
    <row r="83" spans="1:23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22"/>
        <v>0</v>
      </c>
      <c r="N83">
        <f t="shared" si="23"/>
        <v>0</v>
      </c>
      <c r="O83">
        <f t="shared" si="24"/>
        <v>0</v>
      </c>
      <c r="P83">
        <f t="shared" si="25"/>
        <v>17.18</v>
      </c>
      <c r="Q83">
        <f t="shared" si="26"/>
        <v>18.510000000000002</v>
      </c>
      <c r="R83">
        <f t="shared" si="27"/>
        <v>14.9</v>
      </c>
      <c r="S83" s="7">
        <f t="shared" si="28"/>
        <v>18.010000000000002</v>
      </c>
      <c r="T83" s="7">
        <f t="shared" si="29"/>
        <v>17.18</v>
      </c>
      <c r="U83" s="7">
        <f t="shared" si="30"/>
        <v>18.510000000000002</v>
      </c>
      <c r="V83" s="7">
        <f t="shared" si="31"/>
        <v>14.9</v>
      </c>
      <c r="W83" s="7">
        <f t="shared" si="32"/>
        <v>18.010000000000002</v>
      </c>
    </row>
    <row r="84" spans="1:23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22"/>
        <v>0</v>
      </c>
      <c r="N84">
        <f t="shared" si="23"/>
        <v>0</v>
      </c>
      <c r="O84">
        <f t="shared" si="24"/>
        <v>0</v>
      </c>
      <c r="P84">
        <f t="shared" si="25"/>
        <v>11.02</v>
      </c>
      <c r="Q84">
        <f t="shared" si="26"/>
        <v>16.95</v>
      </c>
      <c r="R84">
        <f t="shared" si="27"/>
        <v>12.17</v>
      </c>
      <c r="S84" s="7">
        <f t="shared" si="28"/>
        <v>13.26</v>
      </c>
      <c r="T84" s="7">
        <f t="shared" si="29"/>
        <v>11.02</v>
      </c>
      <c r="U84" s="7">
        <f t="shared" si="30"/>
        <v>16.95</v>
      </c>
      <c r="V84" s="7">
        <f t="shared" si="31"/>
        <v>12.17</v>
      </c>
      <c r="W84" s="7">
        <f t="shared" si="32"/>
        <v>13.26</v>
      </c>
    </row>
    <row r="85" spans="1:2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22"/>
        <v>0</v>
      </c>
      <c r="N85">
        <f t="shared" si="23"/>
        <v>0</v>
      </c>
      <c r="O85">
        <f t="shared" si="24"/>
        <v>0</v>
      </c>
      <c r="P85">
        <f t="shared" si="25"/>
        <v>12.05</v>
      </c>
      <c r="Q85">
        <f t="shared" si="26"/>
        <v>13.7</v>
      </c>
      <c r="R85">
        <f t="shared" si="27"/>
        <v>15.42</v>
      </c>
      <c r="S85" s="7">
        <f t="shared" si="28"/>
        <v>14.74</v>
      </c>
      <c r="T85" s="7">
        <f t="shared" si="29"/>
        <v>12.05</v>
      </c>
      <c r="U85" s="7">
        <f t="shared" si="30"/>
        <v>13.7</v>
      </c>
      <c r="V85" s="7">
        <f t="shared" si="31"/>
        <v>15.42</v>
      </c>
      <c r="W85" s="7">
        <f t="shared" si="32"/>
        <v>14.74</v>
      </c>
    </row>
    <row r="86" spans="1:23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22"/>
        <v>0</v>
      </c>
      <c r="N86">
        <f t="shared" si="23"/>
        <v>0</v>
      </c>
      <c r="O86">
        <f t="shared" si="24"/>
        <v>0</v>
      </c>
      <c r="P86">
        <f t="shared" si="25"/>
        <v>13.82</v>
      </c>
      <c r="Q86">
        <f t="shared" si="26"/>
        <v>17.8</v>
      </c>
      <c r="R86">
        <f t="shared" si="27"/>
        <v>18.63</v>
      </c>
      <c r="S86" s="7">
        <f t="shared" si="28"/>
        <v>17.32</v>
      </c>
      <c r="T86" s="7">
        <f t="shared" si="29"/>
        <v>13.82</v>
      </c>
      <c r="U86" s="7">
        <f t="shared" si="30"/>
        <v>17.8</v>
      </c>
      <c r="V86" s="7">
        <f t="shared" si="31"/>
        <v>18.63</v>
      </c>
      <c r="W86" s="7">
        <f t="shared" si="32"/>
        <v>17.32</v>
      </c>
    </row>
    <row r="87" spans="1:23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22"/>
        <v>0</v>
      </c>
      <c r="N87">
        <f t="shared" si="23"/>
        <v>0</v>
      </c>
      <c r="O87">
        <f t="shared" si="24"/>
        <v>0</v>
      </c>
      <c r="P87">
        <f t="shared" si="25"/>
        <v>19.010000000000002</v>
      </c>
      <c r="Q87">
        <f t="shared" si="26"/>
        <v>13.1</v>
      </c>
      <c r="R87">
        <f t="shared" si="27"/>
        <v>11.08</v>
      </c>
      <c r="S87" s="7">
        <f t="shared" si="28"/>
        <v>17.54</v>
      </c>
      <c r="T87" s="7">
        <f t="shared" si="29"/>
        <v>19.010000000000002</v>
      </c>
      <c r="U87" s="7">
        <f t="shared" si="30"/>
        <v>13.1</v>
      </c>
      <c r="V87" s="7">
        <f t="shared" si="31"/>
        <v>11.08</v>
      </c>
      <c r="W87" s="7">
        <f t="shared" si="32"/>
        <v>17.54</v>
      </c>
    </row>
    <row r="88" spans="1:2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22"/>
        <v>0</v>
      </c>
      <c r="N88">
        <f t="shared" si="23"/>
        <v>0</v>
      </c>
      <c r="O88">
        <f t="shared" si="24"/>
        <v>0</v>
      </c>
      <c r="P88">
        <f t="shared" si="25"/>
        <v>17.27</v>
      </c>
      <c r="Q88">
        <f t="shared" si="26"/>
        <v>13.06</v>
      </c>
      <c r="R88">
        <f t="shared" si="27"/>
        <v>15.12</v>
      </c>
      <c r="S88" s="7">
        <f t="shared" si="28"/>
        <v>14.88</v>
      </c>
      <c r="T88" s="7">
        <f t="shared" si="29"/>
        <v>17.27</v>
      </c>
      <c r="U88" s="7">
        <f t="shared" si="30"/>
        <v>13.06</v>
      </c>
      <c r="V88" s="7">
        <f t="shared" si="31"/>
        <v>15.12</v>
      </c>
      <c r="W88" s="7">
        <f t="shared" si="32"/>
        <v>14.88</v>
      </c>
    </row>
    <row r="89" spans="1:23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22"/>
        <v>0</v>
      </c>
      <c r="N89">
        <f t="shared" si="23"/>
        <v>0</v>
      </c>
      <c r="O89">
        <f t="shared" si="24"/>
        <v>0</v>
      </c>
      <c r="P89">
        <f t="shared" si="25"/>
        <v>14.93</v>
      </c>
      <c r="Q89">
        <f t="shared" si="26"/>
        <v>18.36</v>
      </c>
      <c r="R89">
        <f t="shared" si="27"/>
        <v>10.56</v>
      </c>
      <c r="S89" s="7">
        <f t="shared" si="28"/>
        <v>11.2</v>
      </c>
      <c r="T89" s="7">
        <f t="shared" si="29"/>
        <v>14.93</v>
      </c>
      <c r="U89" s="7">
        <f t="shared" si="30"/>
        <v>18.36</v>
      </c>
      <c r="V89" s="7">
        <f t="shared" si="31"/>
        <v>10.56</v>
      </c>
      <c r="W89" s="7">
        <f t="shared" si="32"/>
        <v>11.2</v>
      </c>
    </row>
    <row r="90" spans="1:2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22"/>
        <v>0</v>
      </c>
      <c r="N90">
        <f t="shared" si="23"/>
        <v>0</v>
      </c>
      <c r="O90">
        <f t="shared" si="24"/>
        <v>0</v>
      </c>
      <c r="P90">
        <f t="shared" si="25"/>
        <v>15.51</v>
      </c>
      <c r="Q90">
        <f t="shared" si="26"/>
        <v>16.440000000000001</v>
      </c>
      <c r="R90">
        <f t="shared" si="27"/>
        <v>14.59</v>
      </c>
      <c r="S90" s="7">
        <f t="shared" si="28"/>
        <v>17.8</v>
      </c>
      <c r="T90" s="7">
        <f t="shared" si="29"/>
        <v>15.51</v>
      </c>
      <c r="U90" s="7">
        <f t="shared" si="30"/>
        <v>16.440000000000001</v>
      </c>
      <c r="V90" s="7">
        <f t="shared" si="31"/>
        <v>14.59</v>
      </c>
      <c r="W90" s="7">
        <f t="shared" si="32"/>
        <v>17.8</v>
      </c>
    </row>
    <row r="91" spans="1:2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22"/>
        <v>0</v>
      </c>
      <c r="N91">
        <f t="shared" si="23"/>
        <v>0</v>
      </c>
      <c r="O91">
        <f t="shared" si="24"/>
        <v>0</v>
      </c>
      <c r="P91">
        <f t="shared" si="25"/>
        <v>12.83</v>
      </c>
      <c r="Q91">
        <f t="shared" si="26"/>
        <v>14.61</v>
      </c>
      <c r="R91">
        <f t="shared" si="27"/>
        <v>12.47</v>
      </c>
      <c r="S91" s="7">
        <f t="shared" si="28"/>
        <v>12.58</v>
      </c>
      <c r="T91" s="7">
        <f t="shared" si="29"/>
        <v>12.83</v>
      </c>
      <c r="U91" s="7">
        <f t="shared" si="30"/>
        <v>14.61</v>
      </c>
      <c r="V91" s="7">
        <f t="shared" si="31"/>
        <v>12.47</v>
      </c>
      <c r="W91" s="7">
        <f t="shared" si="32"/>
        <v>12.58</v>
      </c>
    </row>
    <row r="92" spans="1:2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22"/>
        <v>0</v>
      </c>
      <c r="N92">
        <f t="shared" si="23"/>
        <v>0</v>
      </c>
      <c r="O92">
        <f t="shared" si="24"/>
        <v>0</v>
      </c>
      <c r="P92">
        <f t="shared" si="25"/>
        <v>16.3</v>
      </c>
      <c r="Q92">
        <f t="shared" si="26"/>
        <v>10.32</v>
      </c>
      <c r="R92">
        <f t="shared" si="27"/>
        <v>10.1</v>
      </c>
      <c r="S92" s="7">
        <f t="shared" si="28"/>
        <v>10.66</v>
      </c>
      <c r="T92" s="7">
        <f t="shared" si="29"/>
        <v>16.3</v>
      </c>
      <c r="U92" s="7">
        <f t="shared" si="30"/>
        <v>10.32</v>
      </c>
      <c r="V92" s="7">
        <f t="shared" si="31"/>
        <v>10.1</v>
      </c>
      <c r="W92" s="7">
        <f t="shared" si="32"/>
        <v>10.66</v>
      </c>
    </row>
    <row r="93" spans="1:23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22"/>
        <v>0</v>
      </c>
      <c r="N93">
        <f t="shared" si="23"/>
        <v>0</v>
      </c>
      <c r="O93">
        <f t="shared" si="24"/>
        <v>0</v>
      </c>
      <c r="P93">
        <f t="shared" si="25"/>
        <v>16.03</v>
      </c>
      <c r="Q93">
        <f t="shared" si="26"/>
        <v>12.49</v>
      </c>
      <c r="R93">
        <f t="shared" si="27"/>
        <v>14.52</v>
      </c>
      <c r="S93" s="7">
        <f t="shared" si="28"/>
        <v>18.04</v>
      </c>
      <c r="T93" s="7">
        <f t="shared" si="29"/>
        <v>16.03</v>
      </c>
      <c r="U93" s="7">
        <f t="shared" si="30"/>
        <v>12.49</v>
      </c>
      <c r="V93" s="7">
        <f t="shared" si="31"/>
        <v>14.52</v>
      </c>
      <c r="W93" s="7">
        <f t="shared" si="32"/>
        <v>18.04</v>
      </c>
    </row>
    <row r="94" spans="1:23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22"/>
        <v>0</v>
      </c>
      <c r="N94">
        <f t="shared" si="23"/>
        <v>0</v>
      </c>
      <c r="O94">
        <f t="shared" si="24"/>
        <v>0</v>
      </c>
      <c r="P94">
        <f t="shared" si="25"/>
        <v>19.47</v>
      </c>
      <c r="Q94">
        <f t="shared" si="26"/>
        <v>19.760000000000002</v>
      </c>
      <c r="R94">
        <f t="shared" si="27"/>
        <v>15.39</v>
      </c>
      <c r="S94" s="7">
        <f t="shared" si="28"/>
        <v>15.06</v>
      </c>
      <c r="T94" s="7">
        <f t="shared" si="29"/>
        <v>19.47</v>
      </c>
      <c r="U94" s="7">
        <f t="shared" si="30"/>
        <v>19.760000000000002</v>
      </c>
      <c r="V94" s="7">
        <f t="shared" si="31"/>
        <v>15.39</v>
      </c>
      <c r="W94" s="7">
        <f t="shared" si="32"/>
        <v>15.06</v>
      </c>
    </row>
    <row r="95" spans="1:23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22"/>
        <v>0</v>
      </c>
      <c r="N95">
        <f t="shared" si="23"/>
        <v>0</v>
      </c>
      <c r="O95">
        <f t="shared" si="24"/>
        <v>0</v>
      </c>
      <c r="P95">
        <f t="shared" si="25"/>
        <v>14.55</v>
      </c>
      <c r="Q95">
        <f t="shared" si="26"/>
        <v>11.62</v>
      </c>
      <c r="R95">
        <f t="shared" si="27"/>
        <v>18.149999999999999</v>
      </c>
      <c r="S95" s="7">
        <f t="shared" si="28"/>
        <v>10.38</v>
      </c>
      <c r="T95" s="7">
        <f t="shared" si="29"/>
        <v>14.55</v>
      </c>
      <c r="U95" s="7">
        <f t="shared" si="30"/>
        <v>11.62</v>
      </c>
      <c r="V95" s="7">
        <f t="shared" si="31"/>
        <v>18.149999999999999</v>
      </c>
      <c r="W95" s="7">
        <f t="shared" si="32"/>
        <v>10.38</v>
      </c>
    </row>
    <row r="96" spans="1:23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22"/>
        <v>0</v>
      </c>
      <c r="N96">
        <f t="shared" si="23"/>
        <v>0</v>
      </c>
      <c r="O96">
        <f t="shared" si="24"/>
        <v>0</v>
      </c>
      <c r="P96">
        <f t="shared" si="25"/>
        <v>11.26</v>
      </c>
      <c r="Q96">
        <f t="shared" si="26"/>
        <v>11.81</v>
      </c>
      <c r="R96">
        <f t="shared" si="27"/>
        <v>14.08</v>
      </c>
      <c r="S96" s="7">
        <f t="shared" si="28"/>
        <v>11.68</v>
      </c>
      <c r="T96" s="7">
        <f t="shared" si="29"/>
        <v>11.26</v>
      </c>
      <c r="U96" s="7">
        <f t="shared" si="30"/>
        <v>11.81</v>
      </c>
      <c r="V96" s="7">
        <f t="shared" si="31"/>
        <v>14.08</v>
      </c>
      <c r="W96" s="7">
        <f t="shared" si="32"/>
        <v>11.68</v>
      </c>
    </row>
    <row r="97" spans="1:2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22"/>
        <v>0</v>
      </c>
      <c r="N97">
        <f t="shared" si="23"/>
        <v>0</v>
      </c>
      <c r="O97">
        <f t="shared" si="24"/>
        <v>0</v>
      </c>
      <c r="P97">
        <f t="shared" si="25"/>
        <v>10.77</v>
      </c>
      <c r="Q97">
        <f t="shared" si="26"/>
        <v>10.91</v>
      </c>
      <c r="R97">
        <f t="shared" si="27"/>
        <v>12.3</v>
      </c>
      <c r="S97" s="7">
        <f t="shared" si="28"/>
        <v>16.079999999999998</v>
      </c>
      <c r="T97" s="7">
        <f t="shared" si="29"/>
        <v>10.77</v>
      </c>
      <c r="U97" s="7">
        <f t="shared" si="30"/>
        <v>10.91</v>
      </c>
      <c r="V97" s="7">
        <f t="shared" si="31"/>
        <v>12.3</v>
      </c>
      <c r="W97" s="7">
        <f t="shared" si="32"/>
        <v>16.079999999999998</v>
      </c>
    </row>
    <row r="98" spans="1:23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ref="M98:M129" si="33">IF(AND(DAY(A98)&gt;=5,DAY(A98)&lt;=10),1,0)</f>
        <v>0</v>
      </c>
      <c r="N98">
        <f t="shared" ref="N98:N129" si="34">IF(OR(MONTH(A98)=7,MONTH(A98)=8),1,0)</f>
        <v>0</v>
      </c>
      <c r="O98">
        <f t="shared" ref="O98:O129" si="35">IF(MONTH(A98)=5,1,0)</f>
        <v>0</v>
      </c>
      <c r="P98">
        <f t="shared" ref="P98:P129" si="36">IF(M98=1,C98-1.2,C98)</f>
        <v>15.43</v>
      </c>
      <c r="Q98">
        <f t="shared" ref="Q98:Q129" si="37">IF(M98=1,D98-1.2,D98)</f>
        <v>17.52</v>
      </c>
      <c r="R98">
        <f t="shared" ref="R98:R129" si="38">IF(M98=1,K98-1.2,K98)</f>
        <v>11.07</v>
      </c>
      <c r="S98" s="7">
        <f t="shared" ref="S98:S129" si="39">ROUNDDOWN(IF(N98=1,J98*1.07,J98),2)</f>
        <v>10.31</v>
      </c>
      <c r="T98" s="7">
        <f t="shared" ref="T98:T129" si="40">IF($O98=1,P98+0.9,P98)</f>
        <v>15.43</v>
      </c>
      <c r="U98" s="7">
        <f t="shared" ref="U98:U129" si="41">IF($O98=1,Q98+0.9,Q98)</f>
        <v>17.52</v>
      </c>
      <c r="V98" s="7">
        <f t="shared" ref="V98:V129" si="42">IF($O98=1,R98+0.9,R98)</f>
        <v>11.07</v>
      </c>
      <c r="W98" s="7">
        <f t="shared" ref="W98:W129" si="43">IF($O98=1,S98+0.9,S98)</f>
        <v>10.31</v>
      </c>
    </row>
    <row r="99" spans="1:2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33"/>
        <v>0</v>
      </c>
      <c r="N99">
        <f t="shared" si="34"/>
        <v>1</v>
      </c>
      <c r="O99">
        <f t="shared" si="35"/>
        <v>0</v>
      </c>
      <c r="P99">
        <f t="shared" si="36"/>
        <v>22.57</v>
      </c>
      <c r="Q99">
        <f t="shared" si="37"/>
        <v>24.93</v>
      </c>
      <c r="R99">
        <f t="shared" si="38"/>
        <v>22.91</v>
      </c>
      <c r="S99" s="7">
        <f t="shared" si="39"/>
        <v>26</v>
      </c>
      <c r="T99" s="7">
        <f t="shared" si="40"/>
        <v>22.57</v>
      </c>
      <c r="U99" s="7">
        <f t="shared" si="41"/>
        <v>24.93</v>
      </c>
      <c r="V99" s="7">
        <f t="shared" si="42"/>
        <v>22.91</v>
      </c>
      <c r="W99" s="7">
        <f t="shared" si="43"/>
        <v>26</v>
      </c>
    </row>
    <row r="100" spans="1:2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33"/>
        <v>0</v>
      </c>
      <c r="N100">
        <f t="shared" si="34"/>
        <v>1</v>
      </c>
      <c r="O100">
        <f t="shared" si="35"/>
        <v>0</v>
      </c>
      <c r="P100">
        <f t="shared" si="36"/>
        <v>21.12</v>
      </c>
      <c r="Q100">
        <f t="shared" si="37"/>
        <v>24.03</v>
      </c>
      <c r="R100">
        <f t="shared" si="38"/>
        <v>21.55</v>
      </c>
      <c r="S100" s="7">
        <f t="shared" si="39"/>
        <v>24.42</v>
      </c>
      <c r="T100" s="7">
        <f t="shared" si="40"/>
        <v>21.12</v>
      </c>
      <c r="U100" s="7">
        <f t="shared" si="41"/>
        <v>24.03</v>
      </c>
      <c r="V100" s="7">
        <f t="shared" si="42"/>
        <v>21.55</v>
      </c>
      <c r="W100" s="7">
        <f t="shared" si="43"/>
        <v>24.42</v>
      </c>
    </row>
    <row r="101" spans="1:23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33"/>
        <v>1</v>
      </c>
      <c r="N101">
        <f t="shared" si="34"/>
        <v>1</v>
      </c>
      <c r="O101">
        <f t="shared" si="35"/>
        <v>0</v>
      </c>
      <c r="P101">
        <f t="shared" si="36"/>
        <v>21.09</v>
      </c>
      <c r="Q101">
        <f t="shared" si="37"/>
        <v>20.96</v>
      </c>
      <c r="R101">
        <f t="shared" si="38"/>
        <v>22.810000000000002</v>
      </c>
      <c r="S101" s="7">
        <f t="shared" si="39"/>
        <v>25.65</v>
      </c>
      <c r="T101" s="7">
        <f t="shared" si="40"/>
        <v>21.09</v>
      </c>
      <c r="U101" s="7">
        <f t="shared" si="41"/>
        <v>20.96</v>
      </c>
      <c r="V101" s="7">
        <f t="shared" si="42"/>
        <v>22.810000000000002</v>
      </c>
      <c r="W101" s="7">
        <f t="shared" si="43"/>
        <v>25.65</v>
      </c>
    </row>
    <row r="102" spans="1:2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33"/>
        <v>1</v>
      </c>
      <c r="N102">
        <f t="shared" si="34"/>
        <v>1</v>
      </c>
      <c r="O102">
        <f t="shared" si="35"/>
        <v>0</v>
      </c>
      <c r="P102">
        <f t="shared" si="36"/>
        <v>19.3</v>
      </c>
      <c r="Q102">
        <f t="shared" si="37"/>
        <v>20.63</v>
      </c>
      <c r="R102">
        <f t="shared" si="38"/>
        <v>22.86</v>
      </c>
      <c r="S102" s="7">
        <f t="shared" si="39"/>
        <v>22.36</v>
      </c>
      <c r="T102" s="7">
        <f t="shared" si="40"/>
        <v>19.3</v>
      </c>
      <c r="U102" s="7">
        <f t="shared" si="41"/>
        <v>20.63</v>
      </c>
      <c r="V102" s="7">
        <f t="shared" si="42"/>
        <v>22.86</v>
      </c>
      <c r="W102" s="7">
        <f t="shared" si="43"/>
        <v>22.36</v>
      </c>
    </row>
    <row r="103" spans="1:23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33"/>
        <v>1</v>
      </c>
      <c r="N103">
        <f t="shared" si="34"/>
        <v>1</v>
      </c>
      <c r="O103">
        <f t="shared" si="35"/>
        <v>0</v>
      </c>
      <c r="P103">
        <f t="shared" si="36"/>
        <v>19.420000000000002</v>
      </c>
      <c r="Q103">
        <f t="shared" si="37"/>
        <v>19.03</v>
      </c>
      <c r="R103">
        <f t="shared" si="38"/>
        <v>22.32</v>
      </c>
      <c r="S103" s="7">
        <f t="shared" si="39"/>
        <v>21.56</v>
      </c>
      <c r="T103" s="7">
        <f t="shared" si="40"/>
        <v>19.420000000000002</v>
      </c>
      <c r="U103" s="7">
        <f t="shared" si="41"/>
        <v>19.03</v>
      </c>
      <c r="V103" s="7">
        <f t="shared" si="42"/>
        <v>22.32</v>
      </c>
      <c r="W103" s="7">
        <f t="shared" si="43"/>
        <v>21.56</v>
      </c>
    </row>
    <row r="104" spans="1:23" s="14" customFormat="1" x14ac:dyDescent="0.25">
      <c r="A104" s="12">
        <v>42558</v>
      </c>
      <c r="B104" s="13">
        <v>2.7777777777777779E-3</v>
      </c>
      <c r="C104" s="14">
        <v>24.62</v>
      </c>
      <c r="D104" s="14">
        <v>20.59</v>
      </c>
      <c r="E104" s="14">
        <v>23.7</v>
      </c>
      <c r="F104" s="14">
        <v>21.55</v>
      </c>
      <c r="G104" s="14">
        <v>21.85</v>
      </c>
      <c r="H104" s="14">
        <v>21.12</v>
      </c>
      <c r="I104" s="14">
        <v>21.24</v>
      </c>
      <c r="J104" s="14">
        <v>24.93</v>
      </c>
      <c r="K104" s="14">
        <v>21.9</v>
      </c>
      <c r="L104" s="14">
        <v>20.5</v>
      </c>
      <c r="M104" s="14">
        <f t="shared" si="33"/>
        <v>1</v>
      </c>
      <c r="N104" s="14">
        <f t="shared" si="34"/>
        <v>1</v>
      </c>
      <c r="O104" s="14">
        <f t="shared" si="35"/>
        <v>0</v>
      </c>
      <c r="P104" s="14">
        <f t="shared" si="36"/>
        <v>23.42</v>
      </c>
      <c r="Q104" s="14">
        <f t="shared" si="37"/>
        <v>19.39</v>
      </c>
      <c r="R104" s="14">
        <f t="shared" si="38"/>
        <v>20.7</v>
      </c>
      <c r="S104" s="15">
        <f t="shared" si="39"/>
        <v>26.67</v>
      </c>
      <c r="T104" s="15">
        <f t="shared" si="40"/>
        <v>23.42</v>
      </c>
      <c r="U104" s="7">
        <f t="shared" si="41"/>
        <v>19.39</v>
      </c>
      <c r="V104" s="7">
        <f t="shared" si="42"/>
        <v>20.7</v>
      </c>
      <c r="W104" s="7">
        <f t="shared" si="43"/>
        <v>26.67</v>
      </c>
    </row>
    <row r="105" spans="1:2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33"/>
        <v>1</v>
      </c>
      <c r="N105">
        <f t="shared" si="34"/>
        <v>1</v>
      </c>
      <c r="O105">
        <f t="shared" si="35"/>
        <v>0</v>
      </c>
      <c r="P105">
        <f t="shared" si="36"/>
        <v>22.330000000000002</v>
      </c>
      <c r="Q105">
        <f t="shared" si="37"/>
        <v>21.27</v>
      </c>
      <c r="R105">
        <f t="shared" si="38"/>
        <v>22.88</v>
      </c>
      <c r="S105" s="7">
        <f t="shared" si="39"/>
        <v>21.98</v>
      </c>
      <c r="T105" s="7">
        <f t="shared" si="40"/>
        <v>22.330000000000002</v>
      </c>
      <c r="U105" s="7">
        <f t="shared" si="41"/>
        <v>21.27</v>
      </c>
      <c r="V105" s="7">
        <f t="shared" si="42"/>
        <v>22.88</v>
      </c>
      <c r="W105" s="7">
        <f t="shared" si="43"/>
        <v>21.98</v>
      </c>
    </row>
    <row r="106" spans="1:2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33"/>
        <v>1</v>
      </c>
      <c r="N106">
        <f t="shared" si="34"/>
        <v>1</v>
      </c>
      <c r="O106">
        <f t="shared" si="35"/>
        <v>0</v>
      </c>
      <c r="P106">
        <f t="shared" si="36"/>
        <v>22.6</v>
      </c>
      <c r="Q106">
        <f t="shared" si="37"/>
        <v>19.580000000000002</v>
      </c>
      <c r="R106">
        <f t="shared" si="38"/>
        <v>21.900000000000002</v>
      </c>
      <c r="S106" s="7">
        <f t="shared" si="39"/>
        <v>22.61</v>
      </c>
      <c r="T106" s="7">
        <f t="shared" si="40"/>
        <v>22.6</v>
      </c>
      <c r="U106" s="7">
        <f t="shared" si="41"/>
        <v>19.580000000000002</v>
      </c>
      <c r="V106" s="7">
        <f t="shared" si="42"/>
        <v>21.900000000000002</v>
      </c>
      <c r="W106" s="7">
        <f t="shared" si="43"/>
        <v>22.61</v>
      </c>
    </row>
    <row r="107" spans="1:2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33"/>
        <v>1</v>
      </c>
      <c r="N107">
        <f t="shared" si="34"/>
        <v>1</v>
      </c>
      <c r="O107">
        <f t="shared" si="35"/>
        <v>0</v>
      </c>
      <c r="P107">
        <f t="shared" si="36"/>
        <v>19.84</v>
      </c>
      <c r="Q107">
        <f t="shared" si="37"/>
        <v>21.25</v>
      </c>
      <c r="R107">
        <f t="shared" si="38"/>
        <v>22.150000000000002</v>
      </c>
      <c r="S107" s="7">
        <f t="shared" si="39"/>
        <v>22.59</v>
      </c>
      <c r="T107" s="7">
        <f t="shared" si="40"/>
        <v>19.84</v>
      </c>
      <c r="U107" s="7">
        <f t="shared" si="41"/>
        <v>21.25</v>
      </c>
      <c r="V107" s="7">
        <f t="shared" si="42"/>
        <v>22.150000000000002</v>
      </c>
      <c r="W107" s="7">
        <f t="shared" si="43"/>
        <v>22.59</v>
      </c>
    </row>
    <row r="108" spans="1:2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33"/>
        <v>1</v>
      </c>
      <c r="N108">
        <f t="shared" si="34"/>
        <v>1</v>
      </c>
      <c r="O108">
        <f t="shared" si="35"/>
        <v>0</v>
      </c>
      <c r="P108">
        <f t="shared" si="36"/>
        <v>22.29</v>
      </c>
      <c r="Q108">
        <f t="shared" si="37"/>
        <v>21.35</v>
      </c>
      <c r="R108">
        <f t="shared" si="38"/>
        <v>23.27</v>
      </c>
      <c r="S108" s="7">
        <f t="shared" si="39"/>
        <v>23.82</v>
      </c>
      <c r="T108" s="7">
        <f t="shared" si="40"/>
        <v>22.29</v>
      </c>
      <c r="U108" s="7">
        <f t="shared" si="41"/>
        <v>21.35</v>
      </c>
      <c r="V108" s="7">
        <f t="shared" si="42"/>
        <v>23.27</v>
      </c>
      <c r="W108" s="7">
        <f t="shared" si="43"/>
        <v>23.82</v>
      </c>
    </row>
    <row r="109" spans="1:2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33"/>
        <v>0</v>
      </c>
      <c r="N109">
        <f t="shared" si="34"/>
        <v>1</v>
      </c>
      <c r="O109">
        <f t="shared" si="35"/>
        <v>0</v>
      </c>
      <c r="P109">
        <f t="shared" si="36"/>
        <v>20.99</v>
      </c>
      <c r="Q109">
        <f t="shared" si="37"/>
        <v>21.37</v>
      </c>
      <c r="R109">
        <f t="shared" si="38"/>
        <v>21.65</v>
      </c>
      <c r="S109" s="7">
        <f t="shared" si="39"/>
        <v>21.93</v>
      </c>
      <c r="T109" s="7">
        <f t="shared" si="40"/>
        <v>20.99</v>
      </c>
      <c r="U109" s="7">
        <f t="shared" si="41"/>
        <v>21.37</v>
      </c>
      <c r="V109" s="7">
        <f t="shared" si="42"/>
        <v>21.65</v>
      </c>
      <c r="W109" s="7">
        <f t="shared" si="43"/>
        <v>21.93</v>
      </c>
    </row>
    <row r="110" spans="1:2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33"/>
        <v>0</v>
      </c>
      <c r="N110">
        <f t="shared" si="34"/>
        <v>1</v>
      </c>
      <c r="O110">
        <f t="shared" si="35"/>
        <v>0</v>
      </c>
      <c r="P110">
        <f t="shared" si="36"/>
        <v>20.18</v>
      </c>
      <c r="Q110">
        <f t="shared" si="37"/>
        <v>24.07</v>
      </c>
      <c r="R110">
        <f t="shared" si="38"/>
        <v>23.16</v>
      </c>
      <c r="S110" s="7">
        <f t="shared" si="39"/>
        <v>25.25</v>
      </c>
      <c r="T110" s="7">
        <f t="shared" si="40"/>
        <v>20.18</v>
      </c>
      <c r="U110" s="7">
        <f t="shared" si="41"/>
        <v>24.07</v>
      </c>
      <c r="V110" s="7">
        <f t="shared" si="42"/>
        <v>23.16</v>
      </c>
      <c r="W110" s="7">
        <f t="shared" si="43"/>
        <v>25.25</v>
      </c>
    </row>
    <row r="111" spans="1:2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33"/>
        <v>0</v>
      </c>
      <c r="N111">
        <f t="shared" si="34"/>
        <v>1</v>
      </c>
      <c r="O111">
        <f t="shared" si="35"/>
        <v>0</v>
      </c>
      <c r="P111">
        <f t="shared" si="36"/>
        <v>24.46</v>
      </c>
      <c r="Q111">
        <f t="shared" si="37"/>
        <v>23.9</v>
      </c>
      <c r="R111">
        <f t="shared" si="38"/>
        <v>24.75</v>
      </c>
      <c r="S111" s="7">
        <f t="shared" si="39"/>
        <v>26.5</v>
      </c>
      <c r="T111" s="7">
        <f t="shared" si="40"/>
        <v>24.46</v>
      </c>
      <c r="U111" s="7">
        <f t="shared" si="41"/>
        <v>23.9</v>
      </c>
      <c r="V111" s="7">
        <f t="shared" si="42"/>
        <v>24.75</v>
      </c>
      <c r="W111" s="7">
        <f t="shared" si="43"/>
        <v>26.5</v>
      </c>
    </row>
    <row r="112" spans="1:2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33"/>
        <v>0</v>
      </c>
      <c r="N112">
        <f t="shared" si="34"/>
        <v>1</v>
      </c>
      <c r="O112">
        <f t="shared" si="35"/>
        <v>0</v>
      </c>
      <c r="P112">
        <f t="shared" si="36"/>
        <v>20.62</v>
      </c>
      <c r="Q112">
        <f t="shared" si="37"/>
        <v>21.57</v>
      </c>
      <c r="R112">
        <f t="shared" si="38"/>
        <v>22.89</v>
      </c>
      <c r="S112" s="7">
        <f t="shared" si="39"/>
        <v>23.43</v>
      </c>
      <c r="T112" s="7">
        <f t="shared" si="40"/>
        <v>20.62</v>
      </c>
      <c r="U112" s="7">
        <f t="shared" si="41"/>
        <v>21.57</v>
      </c>
      <c r="V112" s="7">
        <f t="shared" si="42"/>
        <v>22.89</v>
      </c>
      <c r="W112" s="7">
        <f t="shared" si="43"/>
        <v>23.43</v>
      </c>
    </row>
    <row r="113" spans="1:2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33"/>
        <v>0</v>
      </c>
      <c r="N113">
        <f t="shared" si="34"/>
        <v>1</v>
      </c>
      <c r="O113">
        <f t="shared" si="35"/>
        <v>0</v>
      </c>
      <c r="P113">
        <f t="shared" si="36"/>
        <v>24.97</v>
      </c>
      <c r="Q113">
        <f t="shared" si="37"/>
        <v>23.55</v>
      </c>
      <c r="R113">
        <f t="shared" si="38"/>
        <v>22.57</v>
      </c>
      <c r="S113" s="7">
        <f t="shared" si="39"/>
        <v>23.93</v>
      </c>
      <c r="T113" s="7">
        <f t="shared" si="40"/>
        <v>24.97</v>
      </c>
      <c r="U113" s="7">
        <f t="shared" si="41"/>
        <v>23.55</v>
      </c>
      <c r="V113" s="7">
        <f t="shared" si="42"/>
        <v>22.57</v>
      </c>
      <c r="W113" s="7">
        <f t="shared" si="43"/>
        <v>23.93</v>
      </c>
    </row>
    <row r="114" spans="1:23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33"/>
        <v>0</v>
      </c>
      <c r="N114">
        <f t="shared" si="34"/>
        <v>1</v>
      </c>
      <c r="O114">
        <f t="shared" si="35"/>
        <v>0</v>
      </c>
      <c r="P114">
        <f t="shared" si="36"/>
        <v>24.04</v>
      </c>
      <c r="Q114">
        <f t="shared" si="37"/>
        <v>21.89</v>
      </c>
      <c r="R114">
        <f t="shared" si="38"/>
        <v>20.45</v>
      </c>
      <c r="S114" s="7">
        <f t="shared" si="39"/>
        <v>22.86</v>
      </c>
      <c r="T114" s="7">
        <f t="shared" si="40"/>
        <v>24.04</v>
      </c>
      <c r="U114" s="7">
        <f t="shared" si="41"/>
        <v>21.89</v>
      </c>
      <c r="V114" s="7">
        <f t="shared" si="42"/>
        <v>20.45</v>
      </c>
      <c r="W114" s="7">
        <f t="shared" si="43"/>
        <v>22.86</v>
      </c>
    </row>
    <row r="115" spans="1:2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33"/>
        <v>0</v>
      </c>
      <c r="N115">
        <f t="shared" si="34"/>
        <v>1</v>
      </c>
      <c r="O115">
        <f t="shared" si="35"/>
        <v>0</v>
      </c>
      <c r="P115">
        <f t="shared" si="36"/>
        <v>20.96</v>
      </c>
      <c r="Q115">
        <f t="shared" si="37"/>
        <v>22.03</v>
      </c>
      <c r="R115">
        <f t="shared" si="38"/>
        <v>20.18</v>
      </c>
      <c r="S115" s="7">
        <f t="shared" si="39"/>
        <v>21.48</v>
      </c>
      <c r="T115" s="7">
        <f t="shared" si="40"/>
        <v>20.96</v>
      </c>
      <c r="U115" s="7">
        <f t="shared" si="41"/>
        <v>22.03</v>
      </c>
      <c r="V115" s="7">
        <f t="shared" si="42"/>
        <v>20.18</v>
      </c>
      <c r="W115" s="7">
        <f t="shared" si="43"/>
        <v>21.48</v>
      </c>
    </row>
    <row r="116" spans="1:23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33"/>
        <v>0</v>
      </c>
      <c r="N116">
        <f t="shared" si="34"/>
        <v>1</v>
      </c>
      <c r="O116">
        <f t="shared" si="35"/>
        <v>0</v>
      </c>
      <c r="P116">
        <f t="shared" si="36"/>
        <v>23.01</v>
      </c>
      <c r="Q116">
        <f t="shared" si="37"/>
        <v>24.6</v>
      </c>
      <c r="R116">
        <f t="shared" si="38"/>
        <v>21.42</v>
      </c>
      <c r="S116" s="7">
        <f t="shared" si="39"/>
        <v>23.11</v>
      </c>
      <c r="T116" s="7">
        <f t="shared" si="40"/>
        <v>23.01</v>
      </c>
      <c r="U116" s="7">
        <f t="shared" si="41"/>
        <v>24.6</v>
      </c>
      <c r="V116" s="7">
        <f t="shared" si="42"/>
        <v>21.42</v>
      </c>
      <c r="W116" s="7">
        <f t="shared" si="43"/>
        <v>23.11</v>
      </c>
    </row>
    <row r="117" spans="1:2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33"/>
        <v>0</v>
      </c>
      <c r="N117">
        <f t="shared" si="34"/>
        <v>1</v>
      </c>
      <c r="O117">
        <f t="shared" si="35"/>
        <v>0</v>
      </c>
      <c r="P117">
        <f t="shared" si="36"/>
        <v>22.46</v>
      </c>
      <c r="Q117">
        <f t="shared" si="37"/>
        <v>24.11</v>
      </c>
      <c r="R117">
        <f t="shared" si="38"/>
        <v>21.19</v>
      </c>
      <c r="S117" s="7">
        <f t="shared" si="39"/>
        <v>23.03</v>
      </c>
      <c r="T117" s="7">
        <f t="shared" si="40"/>
        <v>22.46</v>
      </c>
      <c r="U117" s="7">
        <f t="shared" si="41"/>
        <v>24.11</v>
      </c>
      <c r="V117" s="7">
        <f t="shared" si="42"/>
        <v>21.19</v>
      </c>
      <c r="W117" s="7">
        <f t="shared" si="43"/>
        <v>23.03</v>
      </c>
    </row>
    <row r="118" spans="1:23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33"/>
        <v>0</v>
      </c>
      <c r="N118">
        <f t="shared" si="34"/>
        <v>1</v>
      </c>
      <c r="O118">
        <f t="shared" si="35"/>
        <v>0</v>
      </c>
      <c r="P118">
        <f t="shared" si="36"/>
        <v>21.46</v>
      </c>
      <c r="Q118">
        <f t="shared" si="37"/>
        <v>20.81</v>
      </c>
      <c r="R118">
        <f t="shared" si="38"/>
        <v>21.04</v>
      </c>
      <c r="S118" s="7">
        <f t="shared" si="39"/>
        <v>23.42</v>
      </c>
      <c r="T118" s="7">
        <f t="shared" si="40"/>
        <v>21.46</v>
      </c>
      <c r="U118" s="7">
        <f t="shared" si="41"/>
        <v>20.81</v>
      </c>
      <c r="V118" s="7">
        <f t="shared" si="42"/>
        <v>21.04</v>
      </c>
      <c r="W118" s="7">
        <f t="shared" si="43"/>
        <v>23.42</v>
      </c>
    </row>
    <row r="119" spans="1:23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33"/>
        <v>0</v>
      </c>
      <c r="N119">
        <f t="shared" si="34"/>
        <v>1</v>
      </c>
      <c r="O119">
        <f t="shared" si="35"/>
        <v>0</v>
      </c>
      <c r="P119">
        <f t="shared" si="36"/>
        <v>24.3</v>
      </c>
      <c r="Q119">
        <f t="shared" si="37"/>
        <v>21.17</v>
      </c>
      <c r="R119">
        <f t="shared" si="38"/>
        <v>23.96</v>
      </c>
      <c r="S119" s="7">
        <f t="shared" si="39"/>
        <v>23.42</v>
      </c>
      <c r="T119" s="7">
        <f t="shared" si="40"/>
        <v>24.3</v>
      </c>
      <c r="U119" s="7">
        <f t="shared" si="41"/>
        <v>21.17</v>
      </c>
      <c r="V119" s="7">
        <f t="shared" si="42"/>
        <v>23.96</v>
      </c>
      <c r="W119" s="7">
        <f t="shared" si="43"/>
        <v>23.42</v>
      </c>
    </row>
    <row r="120" spans="1:2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33"/>
        <v>1</v>
      </c>
      <c r="N120">
        <f t="shared" si="34"/>
        <v>1</v>
      </c>
      <c r="O120">
        <f t="shared" si="35"/>
        <v>0</v>
      </c>
      <c r="P120">
        <f t="shared" si="36"/>
        <v>19.59</v>
      </c>
      <c r="Q120">
        <f t="shared" si="37"/>
        <v>18.95</v>
      </c>
      <c r="R120">
        <f t="shared" si="38"/>
        <v>19.05</v>
      </c>
      <c r="S120" s="7">
        <f t="shared" si="39"/>
        <v>21.59</v>
      </c>
      <c r="T120" s="7">
        <f t="shared" si="40"/>
        <v>19.59</v>
      </c>
      <c r="U120" s="7">
        <f t="shared" si="41"/>
        <v>18.95</v>
      </c>
      <c r="V120" s="7">
        <f t="shared" si="42"/>
        <v>19.05</v>
      </c>
      <c r="W120" s="7">
        <f t="shared" si="43"/>
        <v>21.59</v>
      </c>
    </row>
    <row r="121" spans="1:23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33"/>
        <v>1</v>
      </c>
      <c r="N121">
        <f t="shared" si="34"/>
        <v>1</v>
      </c>
      <c r="O121">
        <f t="shared" si="35"/>
        <v>0</v>
      </c>
      <c r="P121">
        <f t="shared" si="36"/>
        <v>23.330000000000002</v>
      </c>
      <c r="Q121">
        <f t="shared" si="37"/>
        <v>19.03</v>
      </c>
      <c r="R121">
        <f t="shared" si="38"/>
        <v>22.44</v>
      </c>
      <c r="S121" s="7">
        <f t="shared" si="39"/>
        <v>23.78</v>
      </c>
      <c r="T121" s="7">
        <f t="shared" si="40"/>
        <v>23.330000000000002</v>
      </c>
      <c r="U121" s="7">
        <f t="shared" si="41"/>
        <v>19.03</v>
      </c>
      <c r="V121" s="7">
        <f t="shared" si="42"/>
        <v>22.44</v>
      </c>
      <c r="W121" s="7">
        <f t="shared" si="43"/>
        <v>23.78</v>
      </c>
    </row>
    <row r="122" spans="1:2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33"/>
        <v>1</v>
      </c>
      <c r="N122">
        <f t="shared" si="34"/>
        <v>1</v>
      </c>
      <c r="O122">
        <f t="shared" si="35"/>
        <v>0</v>
      </c>
      <c r="P122">
        <f t="shared" si="36"/>
        <v>21.73</v>
      </c>
      <c r="Q122">
        <f t="shared" si="37"/>
        <v>20.63</v>
      </c>
      <c r="R122">
        <f t="shared" si="38"/>
        <v>23.05</v>
      </c>
      <c r="S122" s="7">
        <f t="shared" si="39"/>
        <v>25.9</v>
      </c>
      <c r="T122" s="7">
        <f t="shared" si="40"/>
        <v>21.73</v>
      </c>
      <c r="U122" s="7">
        <f t="shared" si="41"/>
        <v>20.63</v>
      </c>
      <c r="V122" s="7">
        <f t="shared" si="42"/>
        <v>23.05</v>
      </c>
      <c r="W122" s="7">
        <f t="shared" si="43"/>
        <v>25.9</v>
      </c>
    </row>
    <row r="123" spans="1:2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33"/>
        <v>1</v>
      </c>
      <c r="N123">
        <f t="shared" si="34"/>
        <v>1</v>
      </c>
      <c r="O123">
        <f t="shared" si="35"/>
        <v>0</v>
      </c>
      <c r="P123">
        <f t="shared" si="36"/>
        <v>22.41</v>
      </c>
      <c r="Q123">
        <f t="shared" si="37"/>
        <v>21.11</v>
      </c>
      <c r="R123">
        <f t="shared" si="38"/>
        <v>23.64</v>
      </c>
      <c r="S123" s="7">
        <f t="shared" si="39"/>
        <v>21.71</v>
      </c>
      <c r="T123" s="7">
        <f t="shared" si="40"/>
        <v>22.41</v>
      </c>
      <c r="U123" s="7">
        <f t="shared" si="41"/>
        <v>21.11</v>
      </c>
      <c r="V123" s="7">
        <f t="shared" si="42"/>
        <v>23.64</v>
      </c>
      <c r="W123" s="7">
        <f t="shared" si="43"/>
        <v>21.71</v>
      </c>
    </row>
    <row r="124" spans="1:23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33"/>
        <v>0</v>
      </c>
      <c r="N124">
        <f t="shared" si="34"/>
        <v>1</v>
      </c>
      <c r="O124">
        <f t="shared" si="35"/>
        <v>0</v>
      </c>
      <c r="P124">
        <f t="shared" si="36"/>
        <v>21.99</v>
      </c>
      <c r="Q124">
        <f t="shared" si="37"/>
        <v>21.03</v>
      </c>
      <c r="R124">
        <f t="shared" si="38"/>
        <v>23.35</v>
      </c>
      <c r="S124" s="7">
        <f t="shared" si="39"/>
        <v>25.08</v>
      </c>
      <c r="T124" s="7">
        <f t="shared" si="40"/>
        <v>21.99</v>
      </c>
      <c r="U124" s="7">
        <f t="shared" si="41"/>
        <v>21.03</v>
      </c>
      <c r="V124" s="7">
        <f t="shared" si="42"/>
        <v>23.35</v>
      </c>
      <c r="W124" s="7">
        <f t="shared" si="43"/>
        <v>25.08</v>
      </c>
    </row>
    <row r="125" spans="1:2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33"/>
        <v>0</v>
      </c>
      <c r="N125">
        <f t="shared" si="34"/>
        <v>1</v>
      </c>
      <c r="O125">
        <f t="shared" si="35"/>
        <v>0</v>
      </c>
      <c r="P125">
        <f t="shared" si="36"/>
        <v>21.25</v>
      </c>
      <c r="Q125">
        <f t="shared" si="37"/>
        <v>22.63</v>
      </c>
      <c r="R125">
        <f t="shared" si="38"/>
        <v>22.24</v>
      </c>
      <c r="S125" s="7">
        <f t="shared" si="39"/>
        <v>22.28</v>
      </c>
      <c r="T125" s="7">
        <f t="shared" si="40"/>
        <v>21.25</v>
      </c>
      <c r="U125" s="7">
        <f t="shared" si="41"/>
        <v>22.63</v>
      </c>
      <c r="V125" s="7">
        <f t="shared" si="42"/>
        <v>22.24</v>
      </c>
      <c r="W125" s="7">
        <f t="shared" si="43"/>
        <v>22.28</v>
      </c>
    </row>
    <row r="126" spans="1:23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33"/>
        <v>0</v>
      </c>
      <c r="N126">
        <f t="shared" si="34"/>
        <v>1</v>
      </c>
      <c r="O126">
        <f t="shared" si="35"/>
        <v>0</v>
      </c>
      <c r="P126">
        <f t="shared" si="36"/>
        <v>22.19</v>
      </c>
      <c r="Q126">
        <f t="shared" si="37"/>
        <v>23.63</v>
      </c>
      <c r="R126">
        <f t="shared" si="38"/>
        <v>21.28</v>
      </c>
      <c r="S126" s="7">
        <f t="shared" si="39"/>
        <v>26.23</v>
      </c>
      <c r="T126" s="7">
        <f t="shared" si="40"/>
        <v>22.19</v>
      </c>
      <c r="U126" s="7">
        <f t="shared" si="41"/>
        <v>23.63</v>
      </c>
      <c r="V126" s="7">
        <f t="shared" si="42"/>
        <v>21.28</v>
      </c>
      <c r="W126" s="7">
        <f t="shared" si="43"/>
        <v>26.23</v>
      </c>
    </row>
    <row r="127" spans="1:2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33"/>
        <v>0</v>
      </c>
      <c r="N127">
        <f t="shared" si="34"/>
        <v>1</v>
      </c>
      <c r="O127">
        <f t="shared" si="35"/>
        <v>0</v>
      </c>
      <c r="P127">
        <f t="shared" si="36"/>
        <v>22.74</v>
      </c>
      <c r="Q127">
        <f t="shared" si="37"/>
        <v>20.72</v>
      </c>
      <c r="R127">
        <f t="shared" si="38"/>
        <v>20.96</v>
      </c>
      <c r="S127" s="7">
        <f t="shared" si="39"/>
        <v>26.34</v>
      </c>
      <c r="T127" s="7">
        <f t="shared" si="40"/>
        <v>22.74</v>
      </c>
      <c r="U127" s="7">
        <f t="shared" si="41"/>
        <v>20.72</v>
      </c>
      <c r="V127" s="7">
        <f t="shared" si="42"/>
        <v>20.96</v>
      </c>
      <c r="W127" s="7">
        <f t="shared" si="43"/>
        <v>26.34</v>
      </c>
    </row>
    <row r="128" spans="1:23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33"/>
        <v>0</v>
      </c>
      <c r="N128">
        <f t="shared" si="34"/>
        <v>1</v>
      </c>
      <c r="O128">
        <f t="shared" si="35"/>
        <v>0</v>
      </c>
      <c r="P128">
        <f t="shared" si="36"/>
        <v>24.25</v>
      </c>
      <c r="Q128">
        <f t="shared" si="37"/>
        <v>21.83</v>
      </c>
      <c r="R128">
        <f t="shared" si="38"/>
        <v>22.32</v>
      </c>
      <c r="S128" s="7">
        <f t="shared" si="39"/>
        <v>23.72</v>
      </c>
      <c r="T128" s="7">
        <f t="shared" si="40"/>
        <v>24.25</v>
      </c>
      <c r="U128" s="7">
        <f t="shared" si="41"/>
        <v>21.83</v>
      </c>
      <c r="V128" s="7">
        <f t="shared" si="42"/>
        <v>22.32</v>
      </c>
      <c r="W128" s="7">
        <f t="shared" si="43"/>
        <v>23.72</v>
      </c>
    </row>
    <row r="129" spans="1:2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33"/>
        <v>0</v>
      </c>
      <c r="N129">
        <f t="shared" si="34"/>
        <v>1</v>
      </c>
      <c r="O129">
        <f t="shared" si="35"/>
        <v>0</v>
      </c>
      <c r="P129">
        <f t="shared" si="36"/>
        <v>22.33</v>
      </c>
      <c r="Q129">
        <f t="shared" si="37"/>
        <v>20</v>
      </c>
      <c r="R129">
        <f t="shared" si="38"/>
        <v>21.31</v>
      </c>
      <c r="S129" s="7">
        <f t="shared" si="39"/>
        <v>23.59</v>
      </c>
      <c r="T129" s="7">
        <f t="shared" si="40"/>
        <v>22.33</v>
      </c>
      <c r="U129" s="7">
        <f t="shared" si="41"/>
        <v>20</v>
      </c>
      <c r="V129" s="7">
        <f t="shared" si="42"/>
        <v>21.31</v>
      </c>
      <c r="W129" s="7">
        <f t="shared" si="43"/>
        <v>23.59</v>
      </c>
    </row>
    <row r="130" spans="1:2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ref="M130:M161" si="44">IF(AND(DAY(A130)&gt;=5,DAY(A130)&lt;=10),1,0)</f>
        <v>0</v>
      </c>
      <c r="N130">
        <f t="shared" ref="N130:N161" si="45">IF(OR(MONTH(A130)=7,MONTH(A130)=8),1,0)</f>
        <v>1</v>
      </c>
      <c r="O130">
        <f t="shared" ref="O130:O161" si="46">IF(MONTH(A130)=5,1,0)</f>
        <v>0</v>
      </c>
      <c r="P130">
        <f t="shared" ref="P130:P161" si="47">IF(M130=1,C130-1.2,C130)</f>
        <v>20.89</v>
      </c>
      <c r="Q130">
        <f t="shared" ref="Q130:Q161" si="48">IF(M130=1,D130-1.2,D130)</f>
        <v>20.28</v>
      </c>
      <c r="R130">
        <f t="shared" ref="R130:R161" si="49">IF(M130=1,K130-1.2,K130)</f>
        <v>23</v>
      </c>
      <c r="S130" s="7">
        <f t="shared" ref="S130:S161" si="50">ROUNDDOWN(IF(N130=1,J130*1.07,J130),2)</f>
        <v>23.11</v>
      </c>
      <c r="T130" s="7">
        <f t="shared" ref="T130:T161" si="51">IF($O130=1,P130+0.9,P130)</f>
        <v>20.89</v>
      </c>
      <c r="U130" s="7">
        <f t="shared" ref="U130:U161" si="52">IF($O130=1,Q130+0.9,Q130)</f>
        <v>20.28</v>
      </c>
      <c r="V130" s="7">
        <f t="shared" ref="V130:V161" si="53">IF($O130=1,R130+0.9,R130)</f>
        <v>23</v>
      </c>
      <c r="W130" s="7">
        <f t="shared" ref="W130:W161" si="54">IF($O130=1,S130+0.9,S130)</f>
        <v>23.11</v>
      </c>
    </row>
    <row r="131" spans="1:2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si="44"/>
        <v>0</v>
      </c>
      <c r="N131">
        <f t="shared" si="45"/>
        <v>1</v>
      </c>
      <c r="O131">
        <f t="shared" si="46"/>
        <v>0</v>
      </c>
      <c r="P131">
        <f t="shared" si="47"/>
        <v>21.25</v>
      </c>
      <c r="Q131">
        <f t="shared" si="48"/>
        <v>22.01</v>
      </c>
      <c r="R131">
        <f t="shared" si="49"/>
        <v>20.89</v>
      </c>
      <c r="S131" s="7">
        <f t="shared" si="50"/>
        <v>26.02</v>
      </c>
      <c r="T131" s="7">
        <f t="shared" si="51"/>
        <v>21.25</v>
      </c>
      <c r="U131" s="7">
        <f t="shared" si="52"/>
        <v>22.01</v>
      </c>
      <c r="V131" s="7">
        <f t="shared" si="53"/>
        <v>20.89</v>
      </c>
      <c r="W131" s="7">
        <f t="shared" si="54"/>
        <v>26.02</v>
      </c>
    </row>
    <row r="132" spans="1:23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44"/>
        <v>0</v>
      </c>
      <c r="N132">
        <f t="shared" si="45"/>
        <v>1</v>
      </c>
      <c r="O132">
        <f t="shared" si="46"/>
        <v>0</v>
      </c>
      <c r="P132">
        <f t="shared" si="47"/>
        <v>23.52</v>
      </c>
      <c r="Q132">
        <f t="shared" si="48"/>
        <v>21.62</v>
      </c>
      <c r="R132">
        <f t="shared" si="49"/>
        <v>23.51</v>
      </c>
      <c r="S132" s="7">
        <f t="shared" si="50"/>
        <v>21.96</v>
      </c>
      <c r="T132" s="7">
        <f t="shared" si="51"/>
        <v>23.52</v>
      </c>
      <c r="U132" s="7">
        <f t="shared" si="52"/>
        <v>21.62</v>
      </c>
      <c r="V132" s="7">
        <f t="shared" si="53"/>
        <v>23.51</v>
      </c>
      <c r="W132" s="7">
        <f t="shared" si="54"/>
        <v>21.96</v>
      </c>
    </row>
    <row r="133" spans="1:2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44"/>
        <v>0</v>
      </c>
      <c r="N133">
        <f t="shared" si="45"/>
        <v>1</v>
      </c>
      <c r="O133">
        <f t="shared" si="46"/>
        <v>0</v>
      </c>
      <c r="P133">
        <f t="shared" si="47"/>
        <v>20.11</v>
      </c>
      <c r="Q133">
        <f t="shared" si="48"/>
        <v>23.11</v>
      </c>
      <c r="R133">
        <f t="shared" si="49"/>
        <v>20.12</v>
      </c>
      <c r="S133" s="7">
        <f t="shared" si="50"/>
        <v>26.63</v>
      </c>
      <c r="T133" s="7">
        <f t="shared" si="51"/>
        <v>20.11</v>
      </c>
      <c r="U133" s="7">
        <f t="shared" si="52"/>
        <v>23.11</v>
      </c>
      <c r="V133" s="7">
        <f t="shared" si="53"/>
        <v>20.12</v>
      </c>
      <c r="W133" s="7">
        <f t="shared" si="54"/>
        <v>26.63</v>
      </c>
    </row>
    <row r="134" spans="1:2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44"/>
        <v>0</v>
      </c>
      <c r="N134">
        <f t="shared" si="45"/>
        <v>1</v>
      </c>
      <c r="O134">
        <f t="shared" si="46"/>
        <v>0</v>
      </c>
      <c r="P134">
        <f t="shared" si="47"/>
        <v>22.99</v>
      </c>
      <c r="Q134">
        <f t="shared" si="48"/>
        <v>21.77</v>
      </c>
      <c r="R134">
        <f t="shared" si="49"/>
        <v>24.59</v>
      </c>
      <c r="S134" s="7">
        <f t="shared" si="50"/>
        <v>24.63</v>
      </c>
      <c r="T134" s="7">
        <f t="shared" si="51"/>
        <v>22.99</v>
      </c>
      <c r="U134" s="7">
        <f t="shared" si="52"/>
        <v>21.77</v>
      </c>
      <c r="V134" s="7">
        <f t="shared" si="53"/>
        <v>24.59</v>
      </c>
      <c r="W134" s="7">
        <f t="shared" si="54"/>
        <v>24.63</v>
      </c>
    </row>
    <row r="135" spans="1:2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44"/>
        <v>0</v>
      </c>
      <c r="N135">
        <f t="shared" si="45"/>
        <v>1</v>
      </c>
      <c r="O135">
        <f t="shared" si="46"/>
        <v>0</v>
      </c>
      <c r="P135">
        <f t="shared" si="47"/>
        <v>22.09</v>
      </c>
      <c r="Q135">
        <f t="shared" si="48"/>
        <v>22.11</v>
      </c>
      <c r="R135">
        <f t="shared" si="49"/>
        <v>24.9</v>
      </c>
      <c r="S135" s="7">
        <f t="shared" si="50"/>
        <v>23.16</v>
      </c>
      <c r="T135" s="7">
        <f t="shared" si="51"/>
        <v>22.09</v>
      </c>
      <c r="U135" s="7">
        <f t="shared" si="52"/>
        <v>22.11</v>
      </c>
      <c r="V135" s="7">
        <f t="shared" si="53"/>
        <v>24.9</v>
      </c>
      <c r="W135" s="7">
        <f t="shared" si="54"/>
        <v>23.16</v>
      </c>
    </row>
    <row r="136" spans="1:23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44"/>
        <v>0</v>
      </c>
      <c r="N136">
        <f t="shared" si="45"/>
        <v>1</v>
      </c>
      <c r="O136">
        <f t="shared" si="46"/>
        <v>0</v>
      </c>
      <c r="P136">
        <f t="shared" si="47"/>
        <v>22.15</v>
      </c>
      <c r="Q136">
        <f t="shared" si="48"/>
        <v>20.68</v>
      </c>
      <c r="R136">
        <f t="shared" si="49"/>
        <v>22.52</v>
      </c>
      <c r="S136" s="7">
        <f t="shared" si="50"/>
        <v>22.55</v>
      </c>
      <c r="T136" s="7">
        <f t="shared" si="51"/>
        <v>22.15</v>
      </c>
      <c r="U136" s="7">
        <f t="shared" si="52"/>
        <v>20.68</v>
      </c>
      <c r="V136" s="7">
        <f t="shared" si="53"/>
        <v>22.52</v>
      </c>
      <c r="W136" s="7">
        <f t="shared" si="54"/>
        <v>22.55</v>
      </c>
    </row>
    <row r="137" spans="1:23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44"/>
        <v>0</v>
      </c>
      <c r="N137">
        <f t="shared" si="45"/>
        <v>1</v>
      </c>
      <c r="O137">
        <f t="shared" si="46"/>
        <v>0</v>
      </c>
      <c r="P137">
        <f t="shared" si="47"/>
        <v>20.149999999999999</v>
      </c>
      <c r="Q137">
        <f t="shared" si="48"/>
        <v>21.69</v>
      </c>
      <c r="R137">
        <f t="shared" si="49"/>
        <v>21.8</v>
      </c>
      <c r="S137" s="7">
        <f t="shared" si="50"/>
        <v>24.77</v>
      </c>
      <c r="T137" s="7">
        <f t="shared" si="51"/>
        <v>20.149999999999999</v>
      </c>
      <c r="U137" s="7">
        <f t="shared" si="52"/>
        <v>21.69</v>
      </c>
      <c r="V137" s="7">
        <f t="shared" si="53"/>
        <v>21.8</v>
      </c>
      <c r="W137" s="7">
        <f t="shared" si="54"/>
        <v>24.77</v>
      </c>
    </row>
    <row r="138" spans="1:2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44"/>
        <v>0</v>
      </c>
      <c r="N138">
        <f t="shared" si="45"/>
        <v>1</v>
      </c>
      <c r="O138">
        <f t="shared" si="46"/>
        <v>0</v>
      </c>
      <c r="P138">
        <f t="shared" si="47"/>
        <v>21.66</v>
      </c>
      <c r="Q138">
        <f t="shared" si="48"/>
        <v>23.29</v>
      </c>
      <c r="R138">
        <f t="shared" si="49"/>
        <v>23.36</v>
      </c>
      <c r="S138" s="7">
        <f t="shared" si="50"/>
        <v>25.09</v>
      </c>
      <c r="T138" s="7">
        <f t="shared" si="51"/>
        <v>21.66</v>
      </c>
      <c r="U138" s="7">
        <f t="shared" si="52"/>
        <v>23.29</v>
      </c>
      <c r="V138" s="7">
        <f t="shared" si="53"/>
        <v>23.36</v>
      </c>
      <c r="W138" s="7">
        <f t="shared" si="54"/>
        <v>25.09</v>
      </c>
    </row>
    <row r="139" spans="1:2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44"/>
        <v>0</v>
      </c>
      <c r="N139">
        <f t="shared" si="45"/>
        <v>1</v>
      </c>
      <c r="O139">
        <f t="shared" si="46"/>
        <v>0</v>
      </c>
      <c r="P139">
        <f t="shared" si="47"/>
        <v>20.57</v>
      </c>
      <c r="Q139">
        <f t="shared" si="48"/>
        <v>21.99</v>
      </c>
      <c r="R139">
        <f t="shared" si="49"/>
        <v>22.69</v>
      </c>
      <c r="S139" s="7">
        <f t="shared" si="50"/>
        <v>21.96</v>
      </c>
      <c r="T139" s="7">
        <f t="shared" si="51"/>
        <v>20.57</v>
      </c>
      <c r="U139" s="7">
        <f t="shared" si="52"/>
        <v>21.99</v>
      </c>
      <c r="V139" s="7">
        <f t="shared" si="53"/>
        <v>22.69</v>
      </c>
      <c r="W139" s="7">
        <f t="shared" si="54"/>
        <v>21.96</v>
      </c>
    </row>
    <row r="140" spans="1:2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44"/>
        <v>0</v>
      </c>
      <c r="N140">
        <f t="shared" si="45"/>
        <v>1</v>
      </c>
      <c r="O140">
        <f t="shared" si="46"/>
        <v>0</v>
      </c>
      <c r="P140">
        <f t="shared" si="47"/>
        <v>21.59</v>
      </c>
      <c r="Q140">
        <f t="shared" si="48"/>
        <v>23.58</v>
      </c>
      <c r="R140">
        <f t="shared" si="49"/>
        <v>20.39</v>
      </c>
      <c r="S140" s="7">
        <f t="shared" si="50"/>
        <v>21.83</v>
      </c>
      <c r="T140" s="7">
        <f t="shared" si="51"/>
        <v>21.59</v>
      </c>
      <c r="U140" s="7">
        <f t="shared" si="52"/>
        <v>23.58</v>
      </c>
      <c r="V140" s="7">
        <f t="shared" si="53"/>
        <v>20.39</v>
      </c>
      <c r="W140" s="7">
        <f t="shared" si="54"/>
        <v>21.83</v>
      </c>
    </row>
    <row r="141" spans="1:2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44"/>
        <v>0</v>
      </c>
      <c r="N141">
        <f t="shared" si="45"/>
        <v>1</v>
      </c>
      <c r="O141">
        <f t="shared" si="46"/>
        <v>0</v>
      </c>
      <c r="P141">
        <f t="shared" si="47"/>
        <v>20.93</v>
      </c>
      <c r="Q141">
        <f t="shared" si="48"/>
        <v>20.239999999999998</v>
      </c>
      <c r="R141">
        <f t="shared" si="49"/>
        <v>21.69</v>
      </c>
      <c r="S141" s="7">
        <f t="shared" si="50"/>
        <v>22.41</v>
      </c>
      <c r="T141" s="7">
        <f t="shared" si="51"/>
        <v>20.93</v>
      </c>
      <c r="U141" s="7">
        <f t="shared" si="52"/>
        <v>20.239999999999998</v>
      </c>
      <c r="V141" s="7">
        <f t="shared" si="53"/>
        <v>21.69</v>
      </c>
      <c r="W141" s="7">
        <f t="shared" si="54"/>
        <v>22.41</v>
      </c>
    </row>
    <row r="142" spans="1:23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44"/>
        <v>0</v>
      </c>
      <c r="N142">
        <f t="shared" si="45"/>
        <v>0</v>
      </c>
      <c r="O142">
        <f t="shared" si="46"/>
        <v>0</v>
      </c>
      <c r="P142">
        <f t="shared" si="47"/>
        <v>16.41</v>
      </c>
      <c r="Q142">
        <f t="shared" si="48"/>
        <v>15.29</v>
      </c>
      <c r="R142">
        <f t="shared" si="49"/>
        <v>12.67</v>
      </c>
      <c r="S142" s="7">
        <f t="shared" si="50"/>
        <v>15.18</v>
      </c>
      <c r="T142" s="7">
        <f t="shared" si="51"/>
        <v>16.41</v>
      </c>
      <c r="U142" s="7">
        <f t="shared" si="52"/>
        <v>15.29</v>
      </c>
      <c r="V142" s="7">
        <f t="shared" si="53"/>
        <v>12.67</v>
      </c>
      <c r="W142" s="7">
        <f t="shared" si="54"/>
        <v>15.18</v>
      </c>
    </row>
    <row r="143" spans="1:23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44"/>
        <v>0</v>
      </c>
      <c r="N143">
        <f t="shared" si="45"/>
        <v>0</v>
      </c>
      <c r="O143">
        <f t="shared" si="46"/>
        <v>0</v>
      </c>
      <c r="P143">
        <f t="shared" si="47"/>
        <v>16.52</v>
      </c>
      <c r="Q143">
        <f t="shared" si="48"/>
        <v>12.24</v>
      </c>
      <c r="R143">
        <f t="shared" si="49"/>
        <v>14.73</v>
      </c>
      <c r="S143" s="7">
        <f t="shared" si="50"/>
        <v>17.579999999999998</v>
      </c>
      <c r="T143" s="7">
        <f t="shared" si="51"/>
        <v>16.52</v>
      </c>
      <c r="U143" s="7">
        <f t="shared" si="52"/>
        <v>12.24</v>
      </c>
      <c r="V143" s="7">
        <f t="shared" si="53"/>
        <v>14.73</v>
      </c>
      <c r="W143" s="7">
        <f t="shared" si="54"/>
        <v>17.579999999999998</v>
      </c>
    </row>
    <row r="144" spans="1:2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44"/>
        <v>0</v>
      </c>
      <c r="N144">
        <f t="shared" si="45"/>
        <v>0</v>
      </c>
      <c r="O144">
        <f t="shared" si="46"/>
        <v>0</v>
      </c>
      <c r="P144">
        <f t="shared" si="47"/>
        <v>13.93</v>
      </c>
      <c r="Q144">
        <f t="shared" si="48"/>
        <v>15.26</v>
      </c>
      <c r="R144">
        <f t="shared" si="49"/>
        <v>12.07</v>
      </c>
      <c r="S144" s="7">
        <f t="shared" si="50"/>
        <v>14.27</v>
      </c>
      <c r="T144" s="7">
        <f t="shared" si="51"/>
        <v>13.93</v>
      </c>
      <c r="U144" s="7">
        <f t="shared" si="52"/>
        <v>15.26</v>
      </c>
      <c r="V144" s="7">
        <f t="shared" si="53"/>
        <v>12.07</v>
      </c>
      <c r="W144" s="7">
        <f t="shared" si="54"/>
        <v>14.27</v>
      </c>
    </row>
    <row r="145" spans="1:2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44"/>
        <v>1</v>
      </c>
      <c r="N145">
        <f t="shared" si="45"/>
        <v>0</v>
      </c>
      <c r="O145">
        <f t="shared" si="46"/>
        <v>0</v>
      </c>
      <c r="P145">
        <f t="shared" si="47"/>
        <v>9.0400000000000009</v>
      </c>
      <c r="Q145">
        <f t="shared" si="48"/>
        <v>16.810000000000002</v>
      </c>
      <c r="R145">
        <f t="shared" si="49"/>
        <v>15.57</v>
      </c>
      <c r="S145" s="7">
        <f t="shared" si="50"/>
        <v>17.36</v>
      </c>
      <c r="T145" s="7">
        <f t="shared" si="51"/>
        <v>9.0400000000000009</v>
      </c>
      <c r="U145" s="7">
        <f t="shared" si="52"/>
        <v>16.810000000000002</v>
      </c>
      <c r="V145" s="7">
        <f t="shared" si="53"/>
        <v>15.57</v>
      </c>
      <c r="W145" s="7">
        <f t="shared" si="54"/>
        <v>17.36</v>
      </c>
    </row>
    <row r="146" spans="1:2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44"/>
        <v>1</v>
      </c>
      <c r="N146">
        <f t="shared" si="45"/>
        <v>0</v>
      </c>
      <c r="O146">
        <f t="shared" si="46"/>
        <v>0</v>
      </c>
      <c r="P146">
        <f t="shared" si="47"/>
        <v>16.36</v>
      </c>
      <c r="Q146">
        <f t="shared" si="48"/>
        <v>13.620000000000001</v>
      </c>
      <c r="R146">
        <f t="shared" si="49"/>
        <v>12.91</v>
      </c>
      <c r="S146" s="7">
        <f t="shared" si="50"/>
        <v>18.66</v>
      </c>
      <c r="T146" s="7">
        <f t="shared" si="51"/>
        <v>16.36</v>
      </c>
      <c r="U146" s="7">
        <f t="shared" si="52"/>
        <v>13.620000000000001</v>
      </c>
      <c r="V146" s="7">
        <f t="shared" si="53"/>
        <v>12.91</v>
      </c>
      <c r="W146" s="7">
        <f t="shared" si="54"/>
        <v>18.66</v>
      </c>
    </row>
    <row r="147" spans="1:2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44"/>
        <v>0</v>
      </c>
      <c r="N147">
        <f t="shared" si="45"/>
        <v>0</v>
      </c>
      <c r="O147">
        <f t="shared" si="46"/>
        <v>0</v>
      </c>
      <c r="P147">
        <f t="shared" si="47"/>
        <v>13.59</v>
      </c>
      <c r="Q147">
        <f t="shared" si="48"/>
        <v>11.82</v>
      </c>
      <c r="R147">
        <f t="shared" si="49"/>
        <v>13.95</v>
      </c>
      <c r="S147" s="7">
        <f t="shared" si="50"/>
        <v>13.05</v>
      </c>
      <c r="T147" s="7">
        <f t="shared" si="51"/>
        <v>13.59</v>
      </c>
      <c r="U147" s="7">
        <f t="shared" si="52"/>
        <v>11.82</v>
      </c>
      <c r="V147" s="7">
        <f t="shared" si="53"/>
        <v>13.95</v>
      </c>
      <c r="W147" s="7">
        <f t="shared" si="54"/>
        <v>13.05</v>
      </c>
    </row>
    <row r="148" spans="1:2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44"/>
        <v>0</v>
      </c>
      <c r="N148">
        <f t="shared" si="45"/>
        <v>0</v>
      </c>
      <c r="O148">
        <f t="shared" si="46"/>
        <v>0</v>
      </c>
      <c r="P148">
        <f t="shared" si="47"/>
        <v>12.35</v>
      </c>
      <c r="Q148">
        <f t="shared" si="48"/>
        <v>18.39</v>
      </c>
      <c r="R148">
        <f t="shared" si="49"/>
        <v>10.16</v>
      </c>
      <c r="S148" s="7">
        <f t="shared" si="50"/>
        <v>19.899999999999999</v>
      </c>
      <c r="T148" s="7">
        <f t="shared" si="51"/>
        <v>12.35</v>
      </c>
      <c r="U148" s="7">
        <f t="shared" si="52"/>
        <v>18.39</v>
      </c>
      <c r="V148" s="7">
        <f t="shared" si="53"/>
        <v>10.16</v>
      </c>
      <c r="W148" s="7">
        <f t="shared" si="54"/>
        <v>19.899999999999999</v>
      </c>
    </row>
    <row r="149" spans="1:2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44"/>
        <v>0</v>
      </c>
      <c r="N149">
        <f t="shared" si="45"/>
        <v>0</v>
      </c>
      <c r="O149">
        <f t="shared" si="46"/>
        <v>0</v>
      </c>
      <c r="P149">
        <f t="shared" si="47"/>
        <v>14.18</v>
      </c>
      <c r="Q149">
        <f t="shared" si="48"/>
        <v>18.43</v>
      </c>
      <c r="R149">
        <f t="shared" si="49"/>
        <v>15.05</v>
      </c>
      <c r="S149" s="7">
        <f t="shared" si="50"/>
        <v>13.4</v>
      </c>
      <c r="T149" s="7">
        <f t="shared" si="51"/>
        <v>14.18</v>
      </c>
      <c r="U149" s="7">
        <f t="shared" si="52"/>
        <v>18.43</v>
      </c>
      <c r="V149" s="7">
        <f t="shared" si="53"/>
        <v>15.05</v>
      </c>
      <c r="W149" s="7">
        <f t="shared" si="54"/>
        <v>13.4</v>
      </c>
    </row>
    <row r="150" spans="1:2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44"/>
        <v>0</v>
      </c>
      <c r="N150">
        <f t="shared" si="45"/>
        <v>0</v>
      </c>
      <c r="O150">
        <f t="shared" si="46"/>
        <v>0</v>
      </c>
      <c r="P150">
        <f t="shared" si="47"/>
        <v>14.63</v>
      </c>
      <c r="Q150">
        <f t="shared" si="48"/>
        <v>10.26</v>
      </c>
      <c r="R150">
        <f t="shared" si="49"/>
        <v>16.13</v>
      </c>
      <c r="S150" s="7">
        <f t="shared" si="50"/>
        <v>15.2</v>
      </c>
      <c r="T150" s="7">
        <f t="shared" si="51"/>
        <v>14.63</v>
      </c>
      <c r="U150" s="7">
        <f t="shared" si="52"/>
        <v>10.26</v>
      </c>
      <c r="V150" s="7">
        <f t="shared" si="53"/>
        <v>16.13</v>
      </c>
      <c r="W150" s="7">
        <f t="shared" si="54"/>
        <v>15.2</v>
      </c>
    </row>
    <row r="151" spans="1:2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44"/>
        <v>0</v>
      </c>
      <c r="N151">
        <f t="shared" si="45"/>
        <v>0</v>
      </c>
      <c r="O151">
        <f t="shared" si="46"/>
        <v>0</v>
      </c>
      <c r="P151">
        <f t="shared" si="47"/>
        <v>19.21</v>
      </c>
      <c r="Q151">
        <f t="shared" si="48"/>
        <v>19.71</v>
      </c>
      <c r="R151">
        <f t="shared" si="49"/>
        <v>16.34</v>
      </c>
      <c r="S151" s="7">
        <f t="shared" si="50"/>
        <v>13.23</v>
      </c>
      <c r="T151" s="7">
        <f t="shared" si="51"/>
        <v>19.21</v>
      </c>
      <c r="U151" s="7">
        <f t="shared" si="52"/>
        <v>19.71</v>
      </c>
      <c r="V151" s="7">
        <f t="shared" si="53"/>
        <v>16.34</v>
      </c>
      <c r="W151" s="7">
        <f t="shared" si="54"/>
        <v>13.23</v>
      </c>
    </row>
    <row r="152" spans="1:23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44"/>
        <v>0</v>
      </c>
      <c r="N152">
        <f t="shared" si="45"/>
        <v>0</v>
      </c>
      <c r="O152">
        <f t="shared" si="46"/>
        <v>0</v>
      </c>
      <c r="P152">
        <f t="shared" si="47"/>
        <v>15.89</v>
      </c>
      <c r="Q152">
        <f t="shared" si="48"/>
        <v>17.95</v>
      </c>
      <c r="R152">
        <f t="shared" si="49"/>
        <v>12.84</v>
      </c>
      <c r="S152" s="7">
        <f t="shared" si="50"/>
        <v>19.399999999999999</v>
      </c>
      <c r="T152" s="7">
        <f t="shared" si="51"/>
        <v>15.89</v>
      </c>
      <c r="U152" s="7">
        <f t="shared" si="52"/>
        <v>17.95</v>
      </c>
      <c r="V152" s="7">
        <f t="shared" si="53"/>
        <v>12.84</v>
      </c>
      <c r="W152" s="7">
        <f t="shared" si="54"/>
        <v>19.399999999999999</v>
      </c>
    </row>
    <row r="153" spans="1:2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44"/>
        <v>0</v>
      </c>
      <c r="N153">
        <f t="shared" si="45"/>
        <v>0</v>
      </c>
      <c r="O153">
        <f t="shared" si="46"/>
        <v>0</v>
      </c>
      <c r="P153">
        <f t="shared" si="47"/>
        <v>18.32</v>
      </c>
      <c r="Q153">
        <f t="shared" si="48"/>
        <v>19.73</v>
      </c>
      <c r="R153">
        <f t="shared" si="49"/>
        <v>12.69</v>
      </c>
      <c r="S153" s="7">
        <f t="shared" si="50"/>
        <v>18.350000000000001</v>
      </c>
      <c r="T153" s="7">
        <f t="shared" si="51"/>
        <v>18.32</v>
      </c>
      <c r="U153" s="7">
        <f t="shared" si="52"/>
        <v>19.73</v>
      </c>
      <c r="V153" s="7">
        <f t="shared" si="53"/>
        <v>12.69</v>
      </c>
      <c r="W153" s="7">
        <f t="shared" si="54"/>
        <v>18.350000000000001</v>
      </c>
    </row>
    <row r="154" spans="1:2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44"/>
        <v>0</v>
      </c>
      <c r="N154">
        <f t="shared" si="45"/>
        <v>0</v>
      </c>
      <c r="O154">
        <f t="shared" si="46"/>
        <v>0</v>
      </c>
      <c r="P154">
        <f t="shared" si="47"/>
        <v>13.6</v>
      </c>
      <c r="Q154">
        <f t="shared" si="48"/>
        <v>12.67</v>
      </c>
      <c r="R154">
        <f t="shared" si="49"/>
        <v>13.76</v>
      </c>
      <c r="S154" s="7">
        <f t="shared" si="50"/>
        <v>19.489999999999998</v>
      </c>
      <c r="T154" s="7">
        <f t="shared" si="51"/>
        <v>13.6</v>
      </c>
      <c r="U154" s="7">
        <f t="shared" si="52"/>
        <v>12.67</v>
      </c>
      <c r="V154" s="7">
        <f t="shared" si="53"/>
        <v>13.76</v>
      </c>
      <c r="W154" s="7">
        <f t="shared" si="54"/>
        <v>19.489999999999998</v>
      </c>
    </row>
    <row r="155" spans="1:23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44"/>
        <v>0</v>
      </c>
      <c r="N155">
        <f t="shared" si="45"/>
        <v>0</v>
      </c>
      <c r="O155">
        <f t="shared" si="46"/>
        <v>0</v>
      </c>
      <c r="P155">
        <f t="shared" si="47"/>
        <v>10.199999999999999</v>
      </c>
      <c r="Q155">
        <f t="shared" si="48"/>
        <v>14.87</v>
      </c>
      <c r="R155">
        <f t="shared" si="49"/>
        <v>17.21</v>
      </c>
      <c r="S155" s="7">
        <f t="shared" si="50"/>
        <v>13.01</v>
      </c>
      <c r="T155" s="7">
        <f t="shared" si="51"/>
        <v>10.199999999999999</v>
      </c>
      <c r="U155" s="7">
        <f t="shared" si="52"/>
        <v>14.87</v>
      </c>
      <c r="V155" s="7">
        <f t="shared" si="53"/>
        <v>17.21</v>
      </c>
      <c r="W155" s="7">
        <f t="shared" si="54"/>
        <v>13.01</v>
      </c>
    </row>
    <row r="156" spans="1:23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44"/>
        <v>0</v>
      </c>
      <c r="N156">
        <f t="shared" si="45"/>
        <v>0</v>
      </c>
      <c r="O156">
        <f t="shared" si="46"/>
        <v>0</v>
      </c>
      <c r="P156">
        <f t="shared" si="47"/>
        <v>18.23</v>
      </c>
      <c r="Q156">
        <f t="shared" si="48"/>
        <v>10.62</v>
      </c>
      <c r="R156">
        <f t="shared" si="49"/>
        <v>12.26</v>
      </c>
      <c r="S156" s="7">
        <f t="shared" si="50"/>
        <v>17.5</v>
      </c>
      <c r="T156" s="7">
        <f t="shared" si="51"/>
        <v>18.23</v>
      </c>
      <c r="U156" s="7">
        <f t="shared" si="52"/>
        <v>10.62</v>
      </c>
      <c r="V156" s="7">
        <f t="shared" si="53"/>
        <v>12.26</v>
      </c>
      <c r="W156" s="7">
        <f t="shared" si="54"/>
        <v>17.5</v>
      </c>
    </row>
    <row r="157" spans="1:23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44"/>
        <v>0</v>
      </c>
      <c r="N157">
        <f t="shared" si="45"/>
        <v>0</v>
      </c>
      <c r="O157">
        <f t="shared" si="46"/>
        <v>0</v>
      </c>
      <c r="P157">
        <f t="shared" si="47"/>
        <v>10.99</v>
      </c>
      <c r="Q157">
        <f t="shared" si="48"/>
        <v>19.11</v>
      </c>
      <c r="R157">
        <f t="shared" si="49"/>
        <v>15.04</v>
      </c>
      <c r="S157" s="7">
        <f t="shared" si="50"/>
        <v>19.72</v>
      </c>
      <c r="T157" s="7">
        <f t="shared" si="51"/>
        <v>10.99</v>
      </c>
      <c r="U157" s="7">
        <f t="shared" si="52"/>
        <v>19.11</v>
      </c>
      <c r="V157" s="7">
        <f t="shared" si="53"/>
        <v>15.04</v>
      </c>
      <c r="W157" s="7">
        <f t="shared" si="54"/>
        <v>19.72</v>
      </c>
    </row>
    <row r="158" spans="1:23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44"/>
        <v>0</v>
      </c>
      <c r="N158">
        <f t="shared" si="45"/>
        <v>0</v>
      </c>
      <c r="O158">
        <f t="shared" si="46"/>
        <v>0</v>
      </c>
      <c r="P158">
        <f t="shared" si="47"/>
        <v>16.5</v>
      </c>
      <c r="Q158">
        <f t="shared" si="48"/>
        <v>18.18</v>
      </c>
      <c r="R158">
        <f t="shared" si="49"/>
        <v>10.43</v>
      </c>
      <c r="S158" s="7">
        <f t="shared" si="50"/>
        <v>13.64</v>
      </c>
      <c r="T158" s="7">
        <f t="shared" si="51"/>
        <v>16.5</v>
      </c>
      <c r="U158" s="7">
        <f t="shared" si="52"/>
        <v>18.18</v>
      </c>
      <c r="V158" s="7">
        <f t="shared" si="53"/>
        <v>10.43</v>
      </c>
      <c r="W158" s="7">
        <f t="shared" si="54"/>
        <v>13.64</v>
      </c>
    </row>
    <row r="159" spans="1:2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44"/>
        <v>0</v>
      </c>
      <c r="N159">
        <f t="shared" si="45"/>
        <v>0</v>
      </c>
      <c r="O159">
        <f t="shared" si="46"/>
        <v>0</v>
      </c>
      <c r="P159">
        <f t="shared" si="47"/>
        <v>14.76</v>
      </c>
      <c r="Q159">
        <f t="shared" si="48"/>
        <v>10.74</v>
      </c>
      <c r="R159">
        <f t="shared" si="49"/>
        <v>19.2</v>
      </c>
      <c r="S159" s="7">
        <f t="shared" si="50"/>
        <v>12.57</v>
      </c>
      <c r="T159" s="7">
        <f t="shared" si="51"/>
        <v>14.76</v>
      </c>
      <c r="U159" s="7">
        <f t="shared" si="52"/>
        <v>10.74</v>
      </c>
      <c r="V159" s="7">
        <f t="shared" si="53"/>
        <v>19.2</v>
      </c>
      <c r="W159" s="7">
        <f t="shared" si="54"/>
        <v>12.57</v>
      </c>
    </row>
    <row r="160" spans="1:23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44"/>
        <v>1</v>
      </c>
      <c r="N160">
        <f t="shared" si="45"/>
        <v>0</v>
      </c>
      <c r="O160">
        <f t="shared" si="46"/>
        <v>0</v>
      </c>
      <c r="P160">
        <f t="shared" si="47"/>
        <v>17.95</v>
      </c>
      <c r="Q160">
        <f t="shared" si="48"/>
        <v>14.15</v>
      </c>
      <c r="R160">
        <f t="shared" si="49"/>
        <v>10.07</v>
      </c>
      <c r="S160" s="7">
        <f t="shared" si="50"/>
        <v>15.96</v>
      </c>
      <c r="T160" s="7">
        <f t="shared" si="51"/>
        <v>17.95</v>
      </c>
      <c r="U160" s="7">
        <f t="shared" si="52"/>
        <v>14.15</v>
      </c>
      <c r="V160" s="7">
        <f t="shared" si="53"/>
        <v>10.07</v>
      </c>
      <c r="W160" s="7">
        <f t="shared" si="54"/>
        <v>15.96</v>
      </c>
    </row>
    <row r="161" spans="1:2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44"/>
        <v>1</v>
      </c>
      <c r="N161">
        <f t="shared" si="45"/>
        <v>0</v>
      </c>
      <c r="O161">
        <f t="shared" si="46"/>
        <v>0</v>
      </c>
      <c r="P161">
        <f t="shared" si="47"/>
        <v>13.32</v>
      </c>
      <c r="Q161">
        <f t="shared" si="48"/>
        <v>14.16</v>
      </c>
      <c r="R161">
        <f t="shared" si="49"/>
        <v>14.06</v>
      </c>
      <c r="S161" s="7">
        <f t="shared" si="50"/>
        <v>11.83</v>
      </c>
      <c r="T161" s="7">
        <f t="shared" si="51"/>
        <v>13.32</v>
      </c>
      <c r="U161" s="7">
        <f t="shared" si="52"/>
        <v>14.16</v>
      </c>
      <c r="V161" s="7">
        <f t="shared" si="53"/>
        <v>14.06</v>
      </c>
      <c r="W161" s="7">
        <f t="shared" si="54"/>
        <v>11.83</v>
      </c>
    </row>
    <row r="162" spans="1:2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ref="M162:M193" si="55">IF(AND(DAY(A162)&gt;=5,DAY(A162)&lt;=10),1,0)</f>
        <v>0</v>
      </c>
      <c r="N162">
        <f t="shared" ref="N162:N193" si="56">IF(OR(MONTH(A162)=7,MONTH(A162)=8),1,0)</f>
        <v>0</v>
      </c>
      <c r="O162">
        <f t="shared" ref="O162:O193" si="57">IF(MONTH(A162)=5,1,0)</f>
        <v>0</v>
      </c>
      <c r="P162">
        <f t="shared" ref="P162:P193" si="58">IF(M162=1,C162-1.2,C162)</f>
        <v>14.04</v>
      </c>
      <c r="Q162">
        <f t="shared" ref="Q162:Q193" si="59">IF(M162=1,D162-1.2,D162)</f>
        <v>12.39</v>
      </c>
      <c r="R162">
        <f t="shared" ref="R162:R193" si="60">IF(M162=1,K162-1.2,K162)</f>
        <v>19.989999999999998</v>
      </c>
      <c r="S162" s="7">
        <f t="shared" ref="S162:S193" si="61">ROUNDDOWN(IF(N162=1,J162*1.07,J162),2)</f>
        <v>19.96</v>
      </c>
      <c r="T162" s="7">
        <f t="shared" ref="T162:T193" si="62">IF($O162=1,P162+0.9,P162)</f>
        <v>14.04</v>
      </c>
      <c r="U162" s="7">
        <f t="shared" ref="U162:U193" si="63">IF($O162=1,Q162+0.9,Q162)</f>
        <v>12.39</v>
      </c>
      <c r="V162" s="7">
        <f t="shared" ref="V162:V193" si="64">IF($O162=1,R162+0.9,R162)</f>
        <v>19.989999999999998</v>
      </c>
      <c r="W162" s="7">
        <f t="shared" ref="W162:W193" si="65">IF($O162=1,S162+0.9,S162)</f>
        <v>19.96</v>
      </c>
    </row>
    <row r="163" spans="1:23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55"/>
        <v>0</v>
      </c>
      <c r="N163">
        <f t="shared" si="56"/>
        <v>0</v>
      </c>
      <c r="O163">
        <f t="shared" si="57"/>
        <v>0</v>
      </c>
      <c r="P163">
        <f t="shared" si="58"/>
        <v>15.75</v>
      </c>
      <c r="Q163">
        <f t="shared" si="59"/>
        <v>18.39</v>
      </c>
      <c r="R163">
        <f t="shared" si="60"/>
        <v>19.100000000000001</v>
      </c>
      <c r="S163" s="7">
        <f t="shared" si="61"/>
        <v>14.66</v>
      </c>
      <c r="T163" s="7">
        <f t="shared" si="62"/>
        <v>15.75</v>
      </c>
      <c r="U163" s="7">
        <f t="shared" si="63"/>
        <v>18.39</v>
      </c>
      <c r="V163" s="7">
        <f t="shared" si="64"/>
        <v>19.100000000000001</v>
      </c>
      <c r="W163" s="7">
        <f t="shared" si="65"/>
        <v>14.66</v>
      </c>
    </row>
    <row r="164" spans="1:23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55"/>
        <v>0</v>
      </c>
      <c r="N164">
        <f t="shared" si="56"/>
        <v>0</v>
      </c>
      <c r="O164">
        <f t="shared" si="57"/>
        <v>0</v>
      </c>
      <c r="P164">
        <f t="shared" si="58"/>
        <v>14.16</v>
      </c>
      <c r="Q164">
        <f t="shared" si="59"/>
        <v>19.989999999999998</v>
      </c>
      <c r="R164">
        <f t="shared" si="60"/>
        <v>10.7</v>
      </c>
      <c r="S164" s="7">
        <f t="shared" si="61"/>
        <v>18.84</v>
      </c>
      <c r="T164" s="7">
        <f t="shared" si="62"/>
        <v>14.16</v>
      </c>
      <c r="U164" s="7">
        <f t="shared" si="63"/>
        <v>19.989999999999998</v>
      </c>
      <c r="V164" s="7">
        <f t="shared" si="64"/>
        <v>10.7</v>
      </c>
      <c r="W164" s="7">
        <f t="shared" si="65"/>
        <v>18.84</v>
      </c>
    </row>
    <row r="165" spans="1:2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55"/>
        <v>0</v>
      </c>
      <c r="N165">
        <f t="shared" si="56"/>
        <v>0</v>
      </c>
      <c r="O165">
        <f t="shared" si="57"/>
        <v>0</v>
      </c>
      <c r="P165">
        <f t="shared" si="58"/>
        <v>17.32</v>
      </c>
      <c r="Q165">
        <f t="shared" si="59"/>
        <v>10.029999999999999</v>
      </c>
      <c r="R165">
        <f t="shared" si="60"/>
        <v>14.05</v>
      </c>
      <c r="S165" s="7">
        <f t="shared" si="61"/>
        <v>18.420000000000002</v>
      </c>
      <c r="T165" s="7">
        <f t="shared" si="62"/>
        <v>17.32</v>
      </c>
      <c r="U165" s="7">
        <f t="shared" si="63"/>
        <v>10.029999999999999</v>
      </c>
      <c r="V165" s="7">
        <f t="shared" si="64"/>
        <v>14.05</v>
      </c>
      <c r="W165" s="7">
        <f t="shared" si="65"/>
        <v>18.420000000000002</v>
      </c>
    </row>
    <row r="166" spans="1:2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55"/>
        <v>0</v>
      </c>
      <c r="N166">
        <f t="shared" si="56"/>
        <v>0</v>
      </c>
      <c r="O166">
        <f t="shared" si="57"/>
        <v>0</v>
      </c>
      <c r="P166">
        <f t="shared" si="58"/>
        <v>17.7</v>
      </c>
      <c r="Q166">
        <f t="shared" si="59"/>
        <v>12.05</v>
      </c>
      <c r="R166">
        <f t="shared" si="60"/>
        <v>18.29</v>
      </c>
      <c r="S166" s="7">
        <f t="shared" si="61"/>
        <v>16.41</v>
      </c>
      <c r="T166" s="7">
        <f t="shared" si="62"/>
        <v>17.7</v>
      </c>
      <c r="U166" s="7">
        <f t="shared" si="63"/>
        <v>12.05</v>
      </c>
      <c r="V166" s="7">
        <f t="shared" si="64"/>
        <v>18.29</v>
      </c>
      <c r="W166" s="7">
        <f t="shared" si="65"/>
        <v>16.41</v>
      </c>
    </row>
    <row r="167" spans="1:2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55"/>
        <v>0</v>
      </c>
      <c r="N167">
        <f t="shared" si="56"/>
        <v>0</v>
      </c>
      <c r="O167">
        <f t="shared" si="57"/>
        <v>0</v>
      </c>
      <c r="P167">
        <f t="shared" si="58"/>
        <v>11.01</v>
      </c>
      <c r="Q167">
        <f t="shared" si="59"/>
        <v>14.84</v>
      </c>
      <c r="R167">
        <f t="shared" si="60"/>
        <v>14.01</v>
      </c>
      <c r="S167" s="7">
        <f t="shared" si="61"/>
        <v>12.88</v>
      </c>
      <c r="T167" s="7">
        <f t="shared" si="62"/>
        <v>11.01</v>
      </c>
      <c r="U167" s="7">
        <f t="shared" si="63"/>
        <v>14.84</v>
      </c>
      <c r="V167" s="7">
        <f t="shared" si="64"/>
        <v>14.01</v>
      </c>
      <c r="W167" s="7">
        <f t="shared" si="65"/>
        <v>12.88</v>
      </c>
    </row>
    <row r="168" spans="1:23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55"/>
        <v>0</v>
      </c>
      <c r="N168">
        <f t="shared" si="56"/>
        <v>0</v>
      </c>
      <c r="O168">
        <f t="shared" si="57"/>
        <v>0</v>
      </c>
      <c r="P168">
        <f t="shared" si="58"/>
        <v>11.11</v>
      </c>
      <c r="Q168">
        <f t="shared" si="59"/>
        <v>16.350000000000001</v>
      </c>
      <c r="R168">
        <f t="shared" si="60"/>
        <v>10.69</v>
      </c>
      <c r="S168" s="7">
        <f t="shared" si="61"/>
        <v>13.25</v>
      </c>
      <c r="T168" s="7">
        <f t="shared" si="62"/>
        <v>11.11</v>
      </c>
      <c r="U168" s="7">
        <f t="shared" si="63"/>
        <v>16.350000000000001</v>
      </c>
      <c r="V168" s="7">
        <f t="shared" si="64"/>
        <v>10.69</v>
      </c>
      <c r="W168" s="7">
        <f t="shared" si="65"/>
        <v>13.25</v>
      </c>
    </row>
    <row r="169" spans="1:23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55"/>
        <v>0</v>
      </c>
      <c r="N169">
        <f t="shared" si="56"/>
        <v>0</v>
      </c>
      <c r="O169">
        <f t="shared" si="57"/>
        <v>0</v>
      </c>
      <c r="P169">
        <f t="shared" si="58"/>
        <v>13.09</v>
      </c>
      <c r="Q169">
        <f t="shared" si="59"/>
        <v>15.83</v>
      </c>
      <c r="R169">
        <f t="shared" si="60"/>
        <v>11.35</v>
      </c>
      <c r="S169" s="7">
        <f t="shared" si="61"/>
        <v>13.54</v>
      </c>
      <c r="T169" s="7">
        <f t="shared" si="62"/>
        <v>13.09</v>
      </c>
      <c r="U169" s="7">
        <f t="shared" si="63"/>
        <v>15.83</v>
      </c>
      <c r="V169" s="7">
        <f t="shared" si="64"/>
        <v>11.35</v>
      </c>
      <c r="W169" s="7">
        <f t="shared" si="65"/>
        <v>13.54</v>
      </c>
    </row>
    <row r="170" spans="1:2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55"/>
        <v>0</v>
      </c>
      <c r="N170">
        <f t="shared" si="56"/>
        <v>0</v>
      </c>
      <c r="O170">
        <f t="shared" si="57"/>
        <v>0</v>
      </c>
      <c r="P170">
        <f t="shared" si="58"/>
        <v>13.13</v>
      </c>
      <c r="Q170">
        <f t="shared" si="59"/>
        <v>12.77</v>
      </c>
      <c r="R170">
        <f t="shared" si="60"/>
        <v>14.56</v>
      </c>
      <c r="S170" s="7">
        <f t="shared" si="61"/>
        <v>18.670000000000002</v>
      </c>
      <c r="T170" s="7">
        <f t="shared" si="62"/>
        <v>13.13</v>
      </c>
      <c r="U170" s="7">
        <f t="shared" si="63"/>
        <v>12.77</v>
      </c>
      <c r="V170" s="7">
        <f t="shared" si="64"/>
        <v>14.56</v>
      </c>
      <c r="W170" s="7">
        <f t="shared" si="65"/>
        <v>18.670000000000002</v>
      </c>
    </row>
    <row r="171" spans="1:2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55"/>
        <v>0</v>
      </c>
      <c r="N171">
        <f t="shared" si="56"/>
        <v>0</v>
      </c>
      <c r="O171">
        <f t="shared" si="57"/>
        <v>0</v>
      </c>
      <c r="P171">
        <f t="shared" si="58"/>
        <v>12.13</v>
      </c>
      <c r="Q171">
        <f t="shared" si="59"/>
        <v>13.07</v>
      </c>
      <c r="R171">
        <f t="shared" si="60"/>
        <v>18.2</v>
      </c>
      <c r="S171" s="7">
        <f t="shared" si="61"/>
        <v>17.98</v>
      </c>
      <c r="T171" s="7">
        <f t="shared" si="62"/>
        <v>12.13</v>
      </c>
      <c r="U171" s="7">
        <f t="shared" si="63"/>
        <v>13.07</v>
      </c>
      <c r="V171" s="7">
        <f t="shared" si="64"/>
        <v>18.2</v>
      </c>
      <c r="W171" s="7">
        <f t="shared" si="65"/>
        <v>17.98</v>
      </c>
    </row>
    <row r="172" spans="1:23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55"/>
        <v>0</v>
      </c>
      <c r="N172">
        <f t="shared" si="56"/>
        <v>0</v>
      </c>
      <c r="O172">
        <f t="shared" si="57"/>
        <v>0</v>
      </c>
      <c r="P172">
        <f t="shared" si="58"/>
        <v>10.53</v>
      </c>
      <c r="Q172">
        <f t="shared" si="59"/>
        <v>15.53</v>
      </c>
      <c r="R172">
        <f t="shared" si="60"/>
        <v>12.65</v>
      </c>
      <c r="S172" s="7">
        <f t="shared" si="61"/>
        <v>11.75</v>
      </c>
      <c r="T172" s="7">
        <f t="shared" si="62"/>
        <v>10.53</v>
      </c>
      <c r="U172" s="7">
        <f t="shared" si="63"/>
        <v>15.53</v>
      </c>
      <c r="V172" s="7">
        <f t="shared" si="64"/>
        <v>12.65</v>
      </c>
      <c r="W172" s="7">
        <f t="shared" si="65"/>
        <v>11.75</v>
      </c>
    </row>
    <row r="173" spans="1:2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55"/>
        <v>0</v>
      </c>
      <c r="N173">
        <f t="shared" si="56"/>
        <v>0</v>
      </c>
      <c r="O173">
        <f t="shared" si="57"/>
        <v>0</v>
      </c>
      <c r="P173">
        <f t="shared" si="58"/>
        <v>11.99</v>
      </c>
      <c r="Q173">
        <f t="shared" si="59"/>
        <v>13.44</v>
      </c>
      <c r="R173">
        <f t="shared" si="60"/>
        <v>11.62</v>
      </c>
      <c r="S173" s="7">
        <f t="shared" si="61"/>
        <v>18.72</v>
      </c>
      <c r="T173" s="7">
        <f t="shared" si="62"/>
        <v>11.99</v>
      </c>
      <c r="U173" s="7">
        <f t="shared" si="63"/>
        <v>13.44</v>
      </c>
      <c r="V173" s="7">
        <f t="shared" si="64"/>
        <v>11.62</v>
      </c>
      <c r="W173" s="7">
        <f t="shared" si="65"/>
        <v>18.72</v>
      </c>
    </row>
    <row r="174" spans="1:23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55"/>
        <v>0</v>
      </c>
      <c r="N174">
        <f t="shared" si="56"/>
        <v>0</v>
      </c>
      <c r="O174">
        <f t="shared" si="57"/>
        <v>0</v>
      </c>
      <c r="P174">
        <f t="shared" si="58"/>
        <v>11.42</v>
      </c>
      <c r="Q174">
        <f t="shared" si="59"/>
        <v>18.52</v>
      </c>
      <c r="R174">
        <f t="shared" si="60"/>
        <v>13.13</v>
      </c>
      <c r="S174" s="7">
        <f t="shared" si="61"/>
        <v>10.94</v>
      </c>
      <c r="T174" s="7">
        <f t="shared" si="62"/>
        <v>11.42</v>
      </c>
      <c r="U174" s="7">
        <f t="shared" si="63"/>
        <v>18.52</v>
      </c>
      <c r="V174" s="7">
        <f t="shared" si="64"/>
        <v>13.13</v>
      </c>
      <c r="W174" s="7">
        <f t="shared" si="65"/>
        <v>10.94</v>
      </c>
    </row>
    <row r="175" spans="1:2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55"/>
        <v>0</v>
      </c>
      <c r="N175">
        <f t="shared" si="56"/>
        <v>0</v>
      </c>
      <c r="O175">
        <f t="shared" si="57"/>
        <v>0</v>
      </c>
      <c r="P175">
        <f t="shared" si="58"/>
        <v>13.11</v>
      </c>
      <c r="Q175">
        <f t="shared" si="59"/>
        <v>11.09</v>
      </c>
      <c r="R175">
        <f t="shared" si="60"/>
        <v>13.54</v>
      </c>
      <c r="S175" s="7">
        <f t="shared" si="61"/>
        <v>19.899999999999999</v>
      </c>
      <c r="T175" s="7">
        <f t="shared" si="62"/>
        <v>13.11</v>
      </c>
      <c r="U175" s="7">
        <f t="shared" si="63"/>
        <v>11.09</v>
      </c>
      <c r="V175" s="7">
        <f t="shared" si="64"/>
        <v>13.54</v>
      </c>
      <c r="W175" s="7">
        <f t="shared" si="65"/>
        <v>19.899999999999999</v>
      </c>
    </row>
    <row r="176" spans="1:23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55"/>
        <v>0</v>
      </c>
      <c r="N176">
        <f t="shared" si="56"/>
        <v>0</v>
      </c>
      <c r="O176">
        <f t="shared" si="57"/>
        <v>0</v>
      </c>
      <c r="P176">
        <f t="shared" si="58"/>
        <v>12.14</v>
      </c>
      <c r="Q176">
        <f t="shared" si="59"/>
        <v>12.99</v>
      </c>
      <c r="R176">
        <f t="shared" si="60"/>
        <v>15.11</v>
      </c>
      <c r="S176" s="7">
        <f t="shared" si="61"/>
        <v>12.8</v>
      </c>
      <c r="T176" s="7">
        <f t="shared" si="62"/>
        <v>12.14</v>
      </c>
      <c r="U176" s="7">
        <f t="shared" si="63"/>
        <v>12.99</v>
      </c>
      <c r="V176" s="7">
        <f t="shared" si="64"/>
        <v>15.11</v>
      </c>
      <c r="W176" s="7">
        <f t="shared" si="65"/>
        <v>12.8</v>
      </c>
    </row>
    <row r="177" spans="1:23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55"/>
        <v>0</v>
      </c>
      <c r="N177">
        <f t="shared" si="56"/>
        <v>0</v>
      </c>
      <c r="O177">
        <f t="shared" si="57"/>
        <v>0</v>
      </c>
      <c r="P177">
        <f t="shared" si="58"/>
        <v>16.190000000000001</v>
      </c>
      <c r="Q177">
        <f t="shared" si="59"/>
        <v>12.36</v>
      </c>
      <c r="R177">
        <f t="shared" si="60"/>
        <v>11.01</v>
      </c>
      <c r="S177" s="7">
        <f t="shared" si="61"/>
        <v>19.39</v>
      </c>
      <c r="T177" s="7">
        <f t="shared" si="62"/>
        <v>16.190000000000001</v>
      </c>
      <c r="U177" s="7">
        <f t="shared" si="63"/>
        <v>12.36</v>
      </c>
      <c r="V177" s="7">
        <f t="shared" si="64"/>
        <v>11.01</v>
      </c>
      <c r="W177" s="7">
        <f t="shared" si="65"/>
        <v>19.39</v>
      </c>
    </row>
    <row r="178" spans="1:2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55"/>
        <v>0</v>
      </c>
      <c r="N178">
        <f t="shared" si="56"/>
        <v>0</v>
      </c>
      <c r="O178">
        <f t="shared" si="57"/>
        <v>0</v>
      </c>
      <c r="P178">
        <f t="shared" si="58"/>
        <v>17.34</v>
      </c>
      <c r="Q178">
        <f t="shared" si="59"/>
        <v>12.39</v>
      </c>
      <c r="R178">
        <f t="shared" si="60"/>
        <v>15.62</v>
      </c>
      <c r="S178" s="7">
        <f t="shared" si="61"/>
        <v>16.149999999999999</v>
      </c>
      <c r="T178" s="7">
        <f t="shared" si="62"/>
        <v>17.34</v>
      </c>
      <c r="U178" s="7">
        <f t="shared" si="63"/>
        <v>12.39</v>
      </c>
      <c r="V178" s="7">
        <f t="shared" si="64"/>
        <v>15.62</v>
      </c>
      <c r="W178" s="7">
        <f t="shared" si="65"/>
        <v>16.149999999999999</v>
      </c>
    </row>
    <row r="179" spans="1:2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55"/>
        <v>1</v>
      </c>
      <c r="N179">
        <f t="shared" si="56"/>
        <v>0</v>
      </c>
      <c r="O179">
        <f t="shared" si="57"/>
        <v>0</v>
      </c>
      <c r="P179">
        <f t="shared" si="58"/>
        <v>18.260000000000002</v>
      </c>
      <c r="Q179">
        <f t="shared" si="59"/>
        <v>13.65</v>
      </c>
      <c r="R179">
        <f t="shared" si="60"/>
        <v>9.15</v>
      </c>
      <c r="S179" s="7">
        <f t="shared" si="61"/>
        <v>18.7</v>
      </c>
      <c r="T179" s="7">
        <f t="shared" si="62"/>
        <v>18.260000000000002</v>
      </c>
      <c r="U179" s="7">
        <f t="shared" si="63"/>
        <v>13.65</v>
      </c>
      <c r="V179" s="7">
        <f t="shared" si="64"/>
        <v>9.15</v>
      </c>
      <c r="W179" s="7">
        <f t="shared" si="65"/>
        <v>18.7</v>
      </c>
    </row>
    <row r="180" spans="1:23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55"/>
        <v>1</v>
      </c>
      <c r="N180">
        <f t="shared" si="56"/>
        <v>0</v>
      </c>
      <c r="O180">
        <f t="shared" si="57"/>
        <v>0</v>
      </c>
      <c r="P180">
        <f t="shared" si="58"/>
        <v>13.22</v>
      </c>
      <c r="Q180">
        <f t="shared" si="59"/>
        <v>18.03</v>
      </c>
      <c r="R180">
        <f t="shared" si="60"/>
        <v>9.5300000000000011</v>
      </c>
      <c r="S180" s="7">
        <f t="shared" si="61"/>
        <v>11.65</v>
      </c>
      <c r="T180" s="7">
        <f t="shared" si="62"/>
        <v>13.22</v>
      </c>
      <c r="U180" s="7">
        <f t="shared" si="63"/>
        <v>18.03</v>
      </c>
      <c r="V180" s="7">
        <f t="shared" si="64"/>
        <v>9.5300000000000011</v>
      </c>
      <c r="W180" s="7">
        <f t="shared" si="65"/>
        <v>11.65</v>
      </c>
    </row>
    <row r="181" spans="1:2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55"/>
        <v>0</v>
      </c>
      <c r="N181">
        <f t="shared" si="56"/>
        <v>0</v>
      </c>
      <c r="O181">
        <f t="shared" si="57"/>
        <v>0</v>
      </c>
      <c r="P181">
        <f t="shared" si="58"/>
        <v>12.2</v>
      </c>
      <c r="Q181">
        <f t="shared" si="59"/>
        <v>14.35</v>
      </c>
      <c r="R181">
        <f t="shared" si="60"/>
        <v>13.79</v>
      </c>
      <c r="S181" s="7">
        <f t="shared" si="61"/>
        <v>15.82</v>
      </c>
      <c r="T181" s="7">
        <f t="shared" si="62"/>
        <v>12.2</v>
      </c>
      <c r="U181" s="7">
        <f t="shared" si="63"/>
        <v>14.35</v>
      </c>
      <c r="V181" s="7">
        <f t="shared" si="64"/>
        <v>13.79</v>
      </c>
      <c r="W181" s="7">
        <f t="shared" si="65"/>
        <v>15.82</v>
      </c>
    </row>
    <row r="182" spans="1:2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55"/>
        <v>0</v>
      </c>
      <c r="N182">
        <f t="shared" si="56"/>
        <v>0</v>
      </c>
      <c r="O182">
        <f t="shared" si="57"/>
        <v>0</v>
      </c>
      <c r="P182">
        <f t="shared" si="58"/>
        <v>10.3</v>
      </c>
      <c r="Q182">
        <f t="shared" si="59"/>
        <v>14.81</v>
      </c>
      <c r="R182">
        <f t="shared" si="60"/>
        <v>19.07</v>
      </c>
      <c r="S182" s="7">
        <f t="shared" si="61"/>
        <v>17.96</v>
      </c>
      <c r="T182" s="7">
        <f t="shared" si="62"/>
        <v>10.3</v>
      </c>
      <c r="U182" s="7">
        <f t="shared" si="63"/>
        <v>14.81</v>
      </c>
      <c r="V182" s="7">
        <f t="shared" si="64"/>
        <v>19.07</v>
      </c>
      <c r="W182" s="7">
        <f t="shared" si="65"/>
        <v>17.96</v>
      </c>
    </row>
    <row r="183" spans="1:2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55"/>
        <v>0</v>
      </c>
      <c r="N183">
        <f t="shared" si="56"/>
        <v>0</v>
      </c>
      <c r="O183">
        <f t="shared" si="57"/>
        <v>0</v>
      </c>
      <c r="P183">
        <f t="shared" si="58"/>
        <v>10.029999999999999</v>
      </c>
      <c r="Q183">
        <f t="shared" si="59"/>
        <v>14.28</v>
      </c>
      <c r="R183">
        <f t="shared" si="60"/>
        <v>16.48</v>
      </c>
      <c r="S183" s="7">
        <f t="shared" si="61"/>
        <v>14.46</v>
      </c>
      <c r="T183" s="7">
        <f t="shared" si="62"/>
        <v>10.029999999999999</v>
      </c>
      <c r="U183" s="7">
        <f t="shared" si="63"/>
        <v>14.28</v>
      </c>
      <c r="V183" s="7">
        <f t="shared" si="64"/>
        <v>16.48</v>
      </c>
      <c r="W183" s="7">
        <f t="shared" si="65"/>
        <v>14.46</v>
      </c>
    </row>
    <row r="184" spans="1:23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55"/>
        <v>0</v>
      </c>
      <c r="N184">
        <f t="shared" si="56"/>
        <v>0</v>
      </c>
      <c r="O184">
        <f t="shared" si="57"/>
        <v>0</v>
      </c>
      <c r="P184">
        <f t="shared" si="58"/>
        <v>14</v>
      </c>
      <c r="Q184">
        <f t="shared" si="59"/>
        <v>12.83</v>
      </c>
      <c r="R184">
        <f t="shared" si="60"/>
        <v>14.5</v>
      </c>
      <c r="S184" s="7">
        <f t="shared" si="61"/>
        <v>12.81</v>
      </c>
      <c r="T184" s="7">
        <f t="shared" si="62"/>
        <v>14</v>
      </c>
      <c r="U184" s="7">
        <f t="shared" si="63"/>
        <v>12.83</v>
      </c>
      <c r="V184" s="7">
        <f t="shared" si="64"/>
        <v>14.5</v>
      </c>
      <c r="W184" s="7">
        <f t="shared" si="65"/>
        <v>12.81</v>
      </c>
    </row>
    <row r="185" spans="1:2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55"/>
        <v>0</v>
      </c>
      <c r="N185">
        <f t="shared" si="56"/>
        <v>0</v>
      </c>
      <c r="O185">
        <f t="shared" si="57"/>
        <v>0</v>
      </c>
      <c r="P185">
        <f t="shared" si="58"/>
        <v>15.42</v>
      </c>
      <c r="Q185">
        <f t="shared" si="59"/>
        <v>10.37</v>
      </c>
      <c r="R185">
        <f t="shared" si="60"/>
        <v>18.57</v>
      </c>
      <c r="S185" s="7">
        <f t="shared" si="61"/>
        <v>11.77</v>
      </c>
      <c r="T185" s="7">
        <f t="shared" si="62"/>
        <v>15.42</v>
      </c>
      <c r="U185" s="7">
        <f t="shared" si="63"/>
        <v>10.37</v>
      </c>
      <c r="V185" s="7">
        <f t="shared" si="64"/>
        <v>18.57</v>
      </c>
      <c r="W185" s="7">
        <f t="shared" si="65"/>
        <v>11.77</v>
      </c>
    </row>
    <row r="186" spans="1:2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55"/>
        <v>0</v>
      </c>
      <c r="N186">
        <f t="shared" si="56"/>
        <v>0</v>
      </c>
      <c r="O186">
        <f t="shared" si="57"/>
        <v>0</v>
      </c>
      <c r="P186">
        <f t="shared" si="58"/>
        <v>15.98</v>
      </c>
      <c r="Q186">
        <f t="shared" si="59"/>
        <v>13.48</v>
      </c>
      <c r="R186">
        <f t="shared" si="60"/>
        <v>13.73</v>
      </c>
      <c r="S186" s="7">
        <f t="shared" si="61"/>
        <v>10.44</v>
      </c>
      <c r="T186" s="7">
        <f t="shared" si="62"/>
        <v>15.98</v>
      </c>
      <c r="U186" s="7">
        <f t="shared" si="63"/>
        <v>13.48</v>
      </c>
      <c r="V186" s="7">
        <f t="shared" si="64"/>
        <v>13.73</v>
      </c>
      <c r="W186" s="7">
        <f t="shared" si="65"/>
        <v>10.44</v>
      </c>
    </row>
    <row r="187" spans="1:23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55"/>
        <v>0</v>
      </c>
      <c r="N187">
        <f t="shared" si="56"/>
        <v>0</v>
      </c>
      <c r="O187">
        <f t="shared" si="57"/>
        <v>0</v>
      </c>
      <c r="P187">
        <f t="shared" si="58"/>
        <v>10.8</v>
      </c>
      <c r="Q187">
        <f t="shared" si="59"/>
        <v>16.079999999999998</v>
      </c>
      <c r="R187">
        <f t="shared" si="60"/>
        <v>10.5</v>
      </c>
      <c r="S187" s="7">
        <f t="shared" si="61"/>
        <v>10.74</v>
      </c>
      <c r="T187" s="7">
        <f t="shared" si="62"/>
        <v>10.8</v>
      </c>
      <c r="U187" s="7">
        <f t="shared" si="63"/>
        <v>16.079999999999998</v>
      </c>
      <c r="V187" s="7">
        <f t="shared" si="64"/>
        <v>10.5</v>
      </c>
      <c r="W187" s="7">
        <f t="shared" si="65"/>
        <v>10.74</v>
      </c>
    </row>
    <row r="188" spans="1:2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55"/>
        <v>0</v>
      </c>
      <c r="N188">
        <f t="shared" si="56"/>
        <v>0</v>
      </c>
      <c r="O188">
        <f t="shared" si="57"/>
        <v>0</v>
      </c>
      <c r="P188">
        <f t="shared" si="58"/>
        <v>10.61</v>
      </c>
      <c r="Q188">
        <f t="shared" si="59"/>
        <v>15.59</v>
      </c>
      <c r="R188">
        <f t="shared" si="60"/>
        <v>11.95</v>
      </c>
      <c r="S188" s="7">
        <f t="shared" si="61"/>
        <v>18.72</v>
      </c>
      <c r="T188" s="7">
        <f t="shared" si="62"/>
        <v>10.61</v>
      </c>
      <c r="U188" s="7">
        <f t="shared" si="63"/>
        <v>15.59</v>
      </c>
      <c r="V188" s="7">
        <f t="shared" si="64"/>
        <v>11.95</v>
      </c>
      <c r="W188" s="7">
        <f t="shared" si="65"/>
        <v>18.72</v>
      </c>
    </row>
    <row r="189" spans="1:23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55"/>
        <v>0</v>
      </c>
      <c r="N189">
        <f t="shared" si="56"/>
        <v>0</v>
      </c>
      <c r="O189">
        <f t="shared" si="57"/>
        <v>0</v>
      </c>
      <c r="P189">
        <f t="shared" si="58"/>
        <v>17.66</v>
      </c>
      <c r="Q189">
        <f t="shared" si="59"/>
        <v>15.83</v>
      </c>
      <c r="R189">
        <f t="shared" si="60"/>
        <v>17.46</v>
      </c>
      <c r="S189" s="7">
        <f t="shared" si="61"/>
        <v>10.47</v>
      </c>
      <c r="T189" s="7">
        <f t="shared" si="62"/>
        <v>17.66</v>
      </c>
      <c r="U189" s="7">
        <f t="shared" si="63"/>
        <v>15.83</v>
      </c>
      <c r="V189" s="7">
        <f t="shared" si="64"/>
        <v>17.46</v>
      </c>
      <c r="W189" s="7">
        <f t="shared" si="65"/>
        <v>10.47</v>
      </c>
    </row>
    <row r="190" spans="1:2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55"/>
        <v>0</v>
      </c>
      <c r="N190">
        <f t="shared" si="56"/>
        <v>0</v>
      </c>
      <c r="O190">
        <f t="shared" si="57"/>
        <v>0</v>
      </c>
      <c r="P190">
        <f t="shared" si="58"/>
        <v>15.3</v>
      </c>
      <c r="Q190">
        <f t="shared" si="59"/>
        <v>13.83</v>
      </c>
      <c r="R190">
        <f t="shared" si="60"/>
        <v>11.79</v>
      </c>
      <c r="S190" s="7">
        <f t="shared" si="61"/>
        <v>18.95</v>
      </c>
      <c r="T190" s="7">
        <f t="shared" si="62"/>
        <v>15.3</v>
      </c>
      <c r="U190" s="7">
        <f t="shared" si="63"/>
        <v>13.83</v>
      </c>
      <c r="V190" s="7">
        <f t="shared" si="64"/>
        <v>11.79</v>
      </c>
      <c r="W190" s="7">
        <f t="shared" si="65"/>
        <v>18.95</v>
      </c>
    </row>
    <row r="191" spans="1:2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55"/>
        <v>0</v>
      </c>
      <c r="N191">
        <f t="shared" si="56"/>
        <v>0</v>
      </c>
      <c r="O191">
        <f t="shared" si="57"/>
        <v>0</v>
      </c>
      <c r="P191">
        <f t="shared" si="58"/>
        <v>10.77</v>
      </c>
      <c r="Q191">
        <f t="shared" si="59"/>
        <v>18.07</v>
      </c>
      <c r="R191">
        <f t="shared" si="60"/>
        <v>11.24</v>
      </c>
      <c r="S191" s="7">
        <f t="shared" si="61"/>
        <v>16.649999999999999</v>
      </c>
      <c r="T191" s="7">
        <f t="shared" si="62"/>
        <v>10.77</v>
      </c>
      <c r="U191" s="7">
        <f t="shared" si="63"/>
        <v>18.07</v>
      </c>
      <c r="V191" s="7">
        <f t="shared" si="64"/>
        <v>11.24</v>
      </c>
      <c r="W191" s="7">
        <f t="shared" si="65"/>
        <v>16.649999999999999</v>
      </c>
    </row>
    <row r="192" spans="1:2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55"/>
        <v>0</v>
      </c>
      <c r="N192">
        <f t="shared" si="56"/>
        <v>0</v>
      </c>
      <c r="O192">
        <f t="shared" si="57"/>
        <v>0</v>
      </c>
      <c r="P192">
        <f t="shared" si="58"/>
        <v>15.81</v>
      </c>
      <c r="Q192">
        <f t="shared" si="59"/>
        <v>14.72</v>
      </c>
      <c r="R192">
        <f t="shared" si="60"/>
        <v>19.34</v>
      </c>
      <c r="S192" s="7">
        <f t="shared" si="61"/>
        <v>12.26</v>
      </c>
      <c r="T192" s="7">
        <f t="shared" si="62"/>
        <v>15.81</v>
      </c>
      <c r="U192" s="7">
        <f t="shared" si="63"/>
        <v>14.72</v>
      </c>
      <c r="V192" s="7">
        <f t="shared" si="64"/>
        <v>19.34</v>
      </c>
      <c r="W192" s="7">
        <f t="shared" si="65"/>
        <v>12.26</v>
      </c>
    </row>
    <row r="193" spans="1:2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55"/>
        <v>1</v>
      </c>
      <c r="N193">
        <f t="shared" si="56"/>
        <v>0</v>
      </c>
      <c r="O193">
        <f t="shared" si="57"/>
        <v>0</v>
      </c>
      <c r="P193">
        <f t="shared" si="58"/>
        <v>-2.23</v>
      </c>
      <c r="Q193">
        <f t="shared" si="59"/>
        <v>7.2</v>
      </c>
      <c r="R193">
        <f t="shared" si="60"/>
        <v>-3.2299999999999995</v>
      </c>
      <c r="S193" s="7">
        <f t="shared" si="61"/>
        <v>-2.09</v>
      </c>
      <c r="T193" s="7">
        <f t="shared" si="62"/>
        <v>-2.23</v>
      </c>
      <c r="U193" s="7">
        <f t="shared" si="63"/>
        <v>7.2</v>
      </c>
      <c r="V193" s="7">
        <f t="shared" si="64"/>
        <v>-3.2299999999999995</v>
      </c>
      <c r="W193" s="7">
        <f t="shared" si="65"/>
        <v>-2.09</v>
      </c>
    </row>
    <row r="194" spans="1:2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ref="M194:M201" si="66">IF(AND(DAY(A194)&gt;=5,DAY(A194)&lt;=10),1,0)</f>
        <v>0</v>
      </c>
      <c r="N194">
        <f t="shared" ref="N194:N201" si="67">IF(OR(MONTH(A194)=7,MONTH(A194)=8),1,0)</f>
        <v>0</v>
      </c>
      <c r="O194">
        <f t="shared" ref="O194:O201" si="68">IF(MONTH(A194)=5,1,0)</f>
        <v>0</v>
      </c>
      <c r="P194">
        <f t="shared" ref="P194:P201" si="69">IF(M194=1,C194-1.2,C194)</f>
        <v>-0.64</v>
      </c>
      <c r="Q194">
        <f t="shared" ref="Q194:Q201" si="70">IF(M194=1,D194-1.2,D194)</f>
        <v>-3.46</v>
      </c>
      <c r="R194">
        <f t="shared" ref="R194:R201" si="71">IF(M194=1,K194-1.2,K194)</f>
        <v>-2.0499999999999998</v>
      </c>
      <c r="S194" s="7">
        <f t="shared" ref="S194:S201" si="72">ROUNDDOWN(IF(N194=1,J194*1.07,J194),2)</f>
        <v>-5.76</v>
      </c>
      <c r="T194" s="7">
        <f t="shared" ref="T194:T201" si="73">IF($O194=1,P194+0.9,P194)</f>
        <v>-0.64</v>
      </c>
      <c r="U194" s="7">
        <f t="shared" ref="U194:U201" si="74">IF($O194=1,Q194+0.9,Q194)</f>
        <v>-3.46</v>
      </c>
      <c r="V194" s="7">
        <f t="shared" ref="V194:V201" si="75">IF($O194=1,R194+0.9,R194)</f>
        <v>-2.0499999999999998</v>
      </c>
      <c r="W194" s="7">
        <f t="shared" ref="W194:W201" si="76">IF($O194=1,S194+0.9,S194)</f>
        <v>-5.76</v>
      </c>
    </row>
    <row r="195" spans="1:2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si="66"/>
        <v>0</v>
      </c>
      <c r="N195">
        <f t="shared" si="67"/>
        <v>0</v>
      </c>
      <c r="O195">
        <f t="shared" si="68"/>
        <v>0</v>
      </c>
      <c r="P195">
        <f t="shared" si="69"/>
        <v>-4.66</v>
      </c>
      <c r="Q195">
        <f t="shared" si="70"/>
        <v>7.8</v>
      </c>
      <c r="R195">
        <f t="shared" si="71"/>
        <v>0</v>
      </c>
      <c r="S195" s="7">
        <f t="shared" si="72"/>
        <v>7.27</v>
      </c>
      <c r="T195" s="7">
        <f t="shared" si="73"/>
        <v>-4.66</v>
      </c>
      <c r="U195" s="7">
        <f t="shared" si="74"/>
        <v>7.8</v>
      </c>
      <c r="V195" s="7">
        <f t="shared" si="75"/>
        <v>0</v>
      </c>
      <c r="W195" s="7">
        <f t="shared" si="76"/>
        <v>7.27</v>
      </c>
    </row>
    <row r="196" spans="1:2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66"/>
        <v>0</v>
      </c>
      <c r="N196">
        <f t="shared" si="67"/>
        <v>0</v>
      </c>
      <c r="O196">
        <f t="shared" si="68"/>
        <v>0</v>
      </c>
      <c r="P196">
        <f t="shared" si="69"/>
        <v>5.58</v>
      </c>
      <c r="Q196">
        <f t="shared" si="70"/>
        <v>-4.47</v>
      </c>
      <c r="R196">
        <f t="shared" si="71"/>
        <v>-6.74</v>
      </c>
      <c r="S196" s="7">
        <f t="shared" si="72"/>
        <v>0.7</v>
      </c>
      <c r="T196" s="7">
        <f t="shared" si="73"/>
        <v>5.58</v>
      </c>
      <c r="U196" s="7">
        <f t="shared" si="74"/>
        <v>-4.47</v>
      </c>
      <c r="V196" s="7">
        <f t="shared" si="75"/>
        <v>-6.74</v>
      </c>
      <c r="W196" s="7">
        <f t="shared" si="76"/>
        <v>0.7</v>
      </c>
    </row>
    <row r="197" spans="1:2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66"/>
        <v>0</v>
      </c>
      <c r="N197">
        <f t="shared" si="67"/>
        <v>0</v>
      </c>
      <c r="O197">
        <f t="shared" si="68"/>
        <v>0</v>
      </c>
      <c r="P197">
        <f t="shared" si="69"/>
        <v>3.23</v>
      </c>
      <c r="Q197">
        <f t="shared" si="70"/>
        <v>3.29</v>
      </c>
      <c r="R197">
        <f t="shared" si="71"/>
        <v>-7.14</v>
      </c>
      <c r="S197" s="7">
        <f t="shared" si="72"/>
        <v>-3.33</v>
      </c>
      <c r="T197" s="7">
        <f t="shared" si="73"/>
        <v>3.23</v>
      </c>
      <c r="U197" s="7">
        <f t="shared" si="74"/>
        <v>3.29</v>
      </c>
      <c r="V197" s="7">
        <f t="shared" si="75"/>
        <v>-7.14</v>
      </c>
      <c r="W197" s="7">
        <f t="shared" si="76"/>
        <v>-3.33</v>
      </c>
    </row>
    <row r="198" spans="1:23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66"/>
        <v>0</v>
      </c>
      <c r="N198">
        <f t="shared" si="67"/>
        <v>0</v>
      </c>
      <c r="O198">
        <f t="shared" si="68"/>
        <v>0</v>
      </c>
      <c r="P198">
        <f t="shared" si="69"/>
        <v>-1.46</v>
      </c>
      <c r="Q198">
        <f t="shared" si="70"/>
        <v>-7.76</v>
      </c>
      <c r="R198">
        <f t="shared" si="71"/>
        <v>3.83</v>
      </c>
      <c r="S198" s="7">
        <f t="shared" si="72"/>
        <v>0.16</v>
      </c>
      <c r="T198" s="7">
        <f t="shared" si="73"/>
        <v>-1.46</v>
      </c>
      <c r="U198" s="7">
        <f t="shared" si="74"/>
        <v>-7.76</v>
      </c>
      <c r="V198" s="7">
        <f t="shared" si="75"/>
        <v>3.83</v>
      </c>
      <c r="W198" s="7">
        <f t="shared" si="76"/>
        <v>0.16</v>
      </c>
    </row>
    <row r="199" spans="1:2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66"/>
        <v>0</v>
      </c>
      <c r="N199">
        <f t="shared" si="67"/>
        <v>0</v>
      </c>
      <c r="O199">
        <f t="shared" si="68"/>
        <v>0</v>
      </c>
      <c r="P199">
        <f t="shared" si="69"/>
        <v>-7.3</v>
      </c>
      <c r="Q199">
        <f t="shared" si="70"/>
        <v>-4.8600000000000003</v>
      </c>
      <c r="R199">
        <f t="shared" si="71"/>
        <v>8.1</v>
      </c>
      <c r="S199" s="7">
        <f t="shared" si="72"/>
        <v>-6.38</v>
      </c>
      <c r="T199" s="7">
        <f t="shared" si="73"/>
        <v>-7.3</v>
      </c>
      <c r="U199" s="7">
        <f t="shared" si="74"/>
        <v>-4.8600000000000003</v>
      </c>
      <c r="V199" s="7">
        <f t="shared" si="75"/>
        <v>8.1</v>
      </c>
      <c r="W199" s="7">
        <f t="shared" si="76"/>
        <v>-6.38</v>
      </c>
    </row>
    <row r="200" spans="1:2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66"/>
        <v>0</v>
      </c>
      <c r="N200">
        <f t="shared" si="67"/>
        <v>0</v>
      </c>
      <c r="O200">
        <f t="shared" si="68"/>
        <v>0</v>
      </c>
      <c r="P200">
        <f t="shared" si="69"/>
        <v>-2.37</v>
      </c>
      <c r="Q200">
        <f t="shared" si="70"/>
        <v>4.95</v>
      </c>
      <c r="R200">
        <f t="shared" si="71"/>
        <v>2.2599999999999998</v>
      </c>
      <c r="S200" s="7">
        <f t="shared" si="72"/>
        <v>-7.17</v>
      </c>
      <c r="T200" s="7">
        <f t="shared" si="73"/>
        <v>-2.37</v>
      </c>
      <c r="U200" s="7">
        <f t="shared" si="74"/>
        <v>4.95</v>
      </c>
      <c r="V200" s="7">
        <f t="shared" si="75"/>
        <v>2.2599999999999998</v>
      </c>
      <c r="W200" s="7">
        <f t="shared" si="76"/>
        <v>-7.17</v>
      </c>
    </row>
    <row r="201" spans="1:23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66"/>
        <v>0</v>
      </c>
      <c r="N201">
        <f t="shared" si="67"/>
        <v>0</v>
      </c>
      <c r="O201">
        <f t="shared" si="68"/>
        <v>0</v>
      </c>
      <c r="P201">
        <f t="shared" si="69"/>
        <v>-6.44</v>
      </c>
      <c r="Q201">
        <f t="shared" si="70"/>
        <v>6.45</v>
      </c>
      <c r="R201">
        <f t="shared" si="71"/>
        <v>-6.82</v>
      </c>
      <c r="S201" s="7">
        <f t="shared" si="72"/>
        <v>3.14</v>
      </c>
      <c r="T201" s="7">
        <f t="shared" si="73"/>
        <v>-6.44</v>
      </c>
      <c r="U201" s="7">
        <f t="shared" si="74"/>
        <v>6.45</v>
      </c>
      <c r="V201" s="7">
        <f t="shared" si="75"/>
        <v>-6.82</v>
      </c>
      <c r="W201" s="7">
        <f t="shared" si="76"/>
        <v>3.14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topLeftCell="A28" workbookViewId="0">
      <selection activeCell="B46" sqref="B46:I47"/>
    </sheetView>
  </sheetViews>
  <sheetFormatPr defaultRowHeight="15" x14ac:dyDescent="0.25"/>
  <cols>
    <col min="1" max="1" width="14" bestFit="1" customWidth="1"/>
  </cols>
  <sheetData>
    <row r="1" spans="1:10" x14ac:dyDescent="0.25">
      <c r="A1" t="s">
        <v>15</v>
      </c>
    </row>
    <row r="2" spans="1:10" x14ac:dyDescent="0.25">
      <c r="A2">
        <v>12.5</v>
      </c>
    </row>
    <row r="5" spans="1:10" x14ac:dyDescent="0.25">
      <c r="A5" t="s">
        <v>26</v>
      </c>
    </row>
    <row r="6" spans="1:10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</row>
    <row r="7" spans="1:10" x14ac:dyDescent="0.25">
      <c r="A7">
        <v>287</v>
      </c>
      <c r="B7">
        <v>288</v>
      </c>
      <c r="C7">
        <v>283</v>
      </c>
      <c r="D7">
        <v>284</v>
      </c>
      <c r="E7">
        <v>284</v>
      </c>
      <c r="F7">
        <v>287</v>
      </c>
      <c r="G7">
        <v>286</v>
      </c>
      <c r="H7">
        <v>288</v>
      </c>
      <c r="I7">
        <v>285</v>
      </c>
      <c r="J7">
        <v>286</v>
      </c>
    </row>
    <row r="10" spans="1:10" x14ac:dyDescent="0.25">
      <c r="A10" t="s">
        <v>27</v>
      </c>
    </row>
    <row r="41" spans="1:9" x14ac:dyDescent="0.25">
      <c r="A41" t="s">
        <v>59</v>
      </c>
    </row>
    <row r="42" spans="1:9" x14ac:dyDescent="0.25">
      <c r="A42" t="s">
        <v>57</v>
      </c>
      <c r="B42">
        <v>1150</v>
      </c>
    </row>
    <row r="44" spans="1:9" x14ac:dyDescent="0.25">
      <c r="A44" t="s">
        <v>71</v>
      </c>
    </row>
    <row r="45" spans="1:9" x14ac:dyDescent="0.25">
      <c r="A45" t="s">
        <v>0</v>
      </c>
      <c r="B45" s="5" t="s">
        <v>63</v>
      </c>
      <c r="C45" s="5" t="s">
        <v>64</v>
      </c>
      <c r="D45" s="5" t="s">
        <v>65</v>
      </c>
      <c r="E45" s="5" t="s">
        <v>66</v>
      </c>
      <c r="F45" s="5" t="s">
        <v>67</v>
      </c>
      <c r="G45" s="5" t="s">
        <v>68</v>
      </c>
      <c r="H45" s="5" t="s">
        <v>69</v>
      </c>
      <c r="I45" s="6" t="s">
        <v>70</v>
      </c>
    </row>
    <row r="46" spans="1:9" x14ac:dyDescent="0.25">
      <c r="A46" s="1">
        <v>42860</v>
      </c>
      <c r="B46">
        <v>9.4600000000000009</v>
      </c>
      <c r="C46">
        <v>9.39</v>
      </c>
      <c r="D46">
        <v>10.45</v>
      </c>
      <c r="E46">
        <v>14.52</v>
      </c>
      <c r="F46">
        <v>10.36</v>
      </c>
      <c r="G46">
        <v>10.29</v>
      </c>
      <c r="H46">
        <v>11.35</v>
      </c>
      <c r="I46">
        <v>15.42</v>
      </c>
    </row>
    <row r="47" spans="1:9" x14ac:dyDescent="0.25">
      <c r="A47" s="1">
        <v>42923</v>
      </c>
      <c r="B47">
        <v>23.42</v>
      </c>
      <c r="C47">
        <v>19.39</v>
      </c>
      <c r="D47">
        <v>20.7</v>
      </c>
      <c r="E47">
        <v>26.67</v>
      </c>
      <c r="F47">
        <v>23.42</v>
      </c>
      <c r="G47">
        <v>19.39</v>
      </c>
      <c r="H47">
        <v>20.7</v>
      </c>
      <c r="I47">
        <v>26.67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Z V l 4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Z V l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Z e F h 5 d Q M c u Q E A A F 4 M A A A T A B w A R m 9 y b X V s Y X M v U 2 V j d G l v b j E u b S C i G A A o o B Q A A A A A A A A A A A A A A A A A A A A A A A A A A A D t k 8 1 q 2 0 A Q g O 8 G v 8 O y u c g g T O Q k b Z q g Q 7 B T C q X G r d 1 L o 2 L W 0 t T d S r t j 9 q e u Z H L J a / Q x c i r 0 F v R e n e L 8 O K W C 3 C N d t D M f m p 0 Z 8 V l I n U T N p t t 3 d N r t d D v 2 q z C Q s R U q K U z J Y l a A 6 3 Y Y P f U v c 3 O d 1 V d I y a H 9 3 h 9 h 6 h V o F 7 y W B f S H q B 0 F N u D D k + S j B W O T t 3 7 h 6 5 / J C G z u c J V M T F U u 0 e F a a C l Y h k w J 5 0 0 u W c W k / o K G w j K X S Z r D P D q e p x W Y Z P x u P j o b n 8 8 n H 5 L b h v r u h + O 9 8 G I E h V T S g Y n 5 K Q / Z E A u v t I 2 j Q c j O d Y q Z 1 E s K j v Z D 9 t 6 j g 6 k r C 4 g f j v 0 x a v j c C 7 e T 7 f G x W N Z X N 9 d r 6 g Z p 9 m x d 1 r 9 t h b p U F F W S 7 g Z O Y 8 / E g r 6 d G F R U 6 A 2 I j M Y M 7 v c S s o t b d F Y U 0 1 Q U w t j Y G b 9 7 0 S e q p G n Z y F y 5 e i g 5 M 0 L b v z v Y D j I r V 2 C D p 7 U V b j Y 8 E 0 7 Q F q g k M D r D Z c g 2 f I l Z J f V 9 3 k m 1 z a e V / 6 Z l H t 0 B 7 d U C z C 4 a N K O D Z n T Y j I 6 a 0 Y t m 9 L I Z H T e j V 8 0 o 2 v + H X f a 6 H a n / / 2 9 2 b d j j d z 4 E g x 5 v p W i l a K X Y l e K g l a K V o p X i s R S H r R S t F M 9 X i j 9 Q S w E C L Q A U A A I A C A B l W X h Y q e / F d 6 Q A A A D 2 A A A A E g A A A A A A A A A A A A A A A A A A A A A A Q 2 9 u Z m l n L 1 B h Y 2 t h Z 2 U u e G 1 s U E s B A i 0 A F A A C A A g A Z V l 4 W A / K 6 a u k A A A A 6 Q A A A B M A A A A A A A A A A A A A A A A A 8 A A A A F t D b 2 5 0 Z W 5 0 X 1 R 5 c G V z X S 5 4 b W x Q S w E C L Q A U A A I A C A B l W X h Y e X U D H L k B A A B e D A A A E w A A A A A A A A A A A A A A A A D h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O Q A A A A A A A E w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0 N 2 U 5 M z k 2 L W V m Z D g t N G I x N S 1 i Z m Q x L T I w M W E 3 Z D Y 5 Z D c 2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1 p Y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1 Q y M T o y N j o x O C 4 w M z A 2 M D A 1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L 0 F 1 d G 9 S Z W 1 v d m V k Q 2 9 s d W 1 u c z E u e 2 R h d G E s M H 0 m c X V v d D s s J n F 1 b 3 Q 7 U 2 V j d G l v b j E v c G 9 t a W F y e S 9 B d X R v U m V t b 3 Z l Z E N v b H V t b n M x L n t n b 2 R 6 a W 5 h L D F 9 J n F 1 b 3 Q 7 L C Z x d W 9 0 O 1 N l Y 3 R p b 2 4 x L 3 B v b W l h c n k v Q X V 0 b 1 J l b W 9 2 Z W R D b 2 x 1 b W 5 z M S 5 7 Y 3 p 1 a m 5 p a z E s M n 0 m c X V v d D s s J n F 1 b 3 Q 7 U 2 V j d G l v b j E v c G 9 t a W F y e S 9 B d X R v U m V t b 3 Z l Z E N v b H V t b n M x L n t j e n V q b m l r M i w z f S Z x d W 9 0 O y w m c X V v d D t T Z W N 0 a W 9 u M S 9 w b 2 1 p Y X J 5 L 0 F 1 d G 9 S Z W 1 v d m V k Q 2 9 s d W 1 u c z E u e 2 N 6 d W p u a W s z L D R 9 J n F 1 b 3 Q 7 L C Z x d W 9 0 O 1 N l Y 3 R p b 2 4 x L 3 B v b W l h c n k v Q X V 0 b 1 J l b W 9 2 Z W R D b 2 x 1 b W 5 z M S 5 7 Y 3 p 1 a m 5 p a z Q s N X 0 m c X V v d D s s J n F 1 b 3 Q 7 U 2 V j d G l v b j E v c G 9 t a W F y e S 9 B d X R v U m V t b 3 Z l Z E N v b H V t b n M x L n t j e n V q b m l r N S w 2 f S Z x d W 9 0 O y w m c X V v d D t T Z W N 0 a W 9 u M S 9 w b 2 1 p Y X J 5 L 0 F 1 d G 9 S Z W 1 v d m V k Q 2 9 s d W 1 u c z E u e 2 N 6 d W p u a W s 2 L D d 9 J n F 1 b 3 Q 7 L C Z x d W 9 0 O 1 N l Y 3 R p b 2 4 x L 3 B v b W l h c n k v Q X V 0 b 1 J l b W 9 2 Z W R D b 2 x 1 b W 5 z M S 5 7 Y 3 p 1 a m 5 p a z c s O H 0 m c X V v d D s s J n F 1 b 3 Q 7 U 2 V j d G l v b j E v c G 9 t a W F y e S 9 B d X R v U m V t b 3 Z l Z E N v b H V t b n M x L n t j e n V q b m l r O C w 5 f S Z x d W 9 0 O y w m c X V v d D t T Z W N 0 a W 9 u M S 9 w b 2 1 p Y X J 5 L 0 F 1 d G 9 S Z W 1 v d m V k Q 2 9 s d W 1 u c z E u e 2 N 6 d W p u a W s 5 L D E w f S Z x d W 9 0 O y w m c X V v d D t T Z W N 0 a W 9 u M S 9 w b 2 1 p Y X J 5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t a W F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Z j M z M w M D c t Z T E y Z S 0 0 Z T N i L T l l Z m U t M m U 4 O G J h Y W I w Z D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W l h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0 V D A 5 O j Q 3 O j M 2 L j U 3 M T g y M D Z a I i A v P j x F b n R y e S B U e X B l P S J G a W x s Q 2 9 s d W 1 u V H l w Z X M i I F Z h b H V l P S J z Q 1 F v R k J R V U Z C U V V G Q l F V R i I g L z 4 8 R W 5 0 c n k g V H l w Z T 0 i R m l s b E N v b H V t b k 5 h b W V z I i B W Y W x 1 Z T 0 i c 1 s m c X V v d D t k Y X R h J n F 1 b 3 Q 7 L C Z x d W 9 0 O 2 d v Z H p p b m E m c X V v d D s s J n F 1 b 3 Q 7 Y 3 p 1 a m 5 p a z E m c X V v d D s s J n F 1 b 3 Q 7 Y 3 p 1 a m 5 p a z I m c X V v d D s s J n F 1 b 3 Q 7 Y 3 p 1 a m 5 p a z M m c X V v d D s s J n F 1 b 3 Q 7 Y 3 p 1 a m 5 p a z Q m c X V v d D s s J n F 1 b 3 Q 7 Y 3 p 1 a m 5 p a z U m c X V v d D s s J n F 1 b 3 Q 7 Y 3 p 1 a m 5 p a z Y m c X V v d D s s J n F 1 b 3 Q 7 Y 3 p 1 a m 5 p a z c m c X V v d D s s J n F 1 b 3 Q 7 Y 3 p 1 a m 5 p a z g m c X V v d D s s J n F 1 b 3 Q 7 Y 3 p 1 a m 5 p a z k m c X V v d D s s J n F 1 b 3 Q 7 Y 3 p 1 a m 5 p a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g K D I p L 0 F 1 d G 9 S Z W 1 v d m V k Q 2 9 s d W 1 u c z E u e 2 R h d G E s M H 0 m c X V v d D s s J n F 1 b 3 Q 7 U 2 V j d G l v b j E v c G 9 t a W F y e S A o M i k v Q X V 0 b 1 J l b W 9 2 Z W R D b 2 x 1 b W 5 z M S 5 7 Z 2 9 k e m l u Y S w x f S Z x d W 9 0 O y w m c X V v d D t T Z W N 0 a W 9 u M S 9 w b 2 1 p Y X J 5 I C g y K S 9 B d X R v U m V t b 3 Z l Z E N v b H V t b n M x L n t j e n V q b m l r M S w y f S Z x d W 9 0 O y w m c X V v d D t T Z W N 0 a W 9 u M S 9 w b 2 1 p Y X J 5 I C g y K S 9 B d X R v U m V t b 3 Z l Z E N v b H V t b n M x L n t j e n V q b m l r M i w z f S Z x d W 9 0 O y w m c X V v d D t T Z W N 0 a W 9 u M S 9 w b 2 1 p Y X J 5 I C g y K S 9 B d X R v U m V t b 3 Z l Z E N v b H V t b n M x L n t j e n V q b m l r M y w 0 f S Z x d W 9 0 O y w m c X V v d D t T Z W N 0 a W 9 u M S 9 w b 2 1 p Y X J 5 I C g y K S 9 B d X R v U m V t b 3 Z l Z E N v b H V t b n M x L n t j e n V q b m l r N C w 1 f S Z x d W 9 0 O y w m c X V v d D t T Z W N 0 a W 9 u M S 9 w b 2 1 p Y X J 5 I C g y K S 9 B d X R v U m V t b 3 Z l Z E N v b H V t b n M x L n t j e n V q b m l r N S w 2 f S Z x d W 9 0 O y w m c X V v d D t T Z W N 0 a W 9 u M S 9 w b 2 1 p Y X J 5 I C g y K S 9 B d X R v U m V t b 3 Z l Z E N v b H V t b n M x L n t j e n V q b m l r N i w 3 f S Z x d W 9 0 O y w m c X V v d D t T Z W N 0 a W 9 u M S 9 w b 2 1 p Y X J 5 I C g y K S 9 B d X R v U m V t b 3 Z l Z E N v b H V t b n M x L n t j e n V q b m l r N y w 4 f S Z x d W 9 0 O y w m c X V v d D t T Z W N 0 a W 9 u M S 9 w b 2 1 p Y X J 5 I C g y K S 9 B d X R v U m V t b 3 Z l Z E N v b H V t b n M x L n t j e n V q b m l r O C w 5 f S Z x d W 9 0 O y w m c X V v d D t T Z W N 0 a W 9 u M S 9 w b 2 1 p Y X J 5 I C g y K S 9 B d X R v U m V t b 3 Z l Z E N v b H V t b n M x L n t j e n V q b m l r O S w x M H 0 m c X V v d D s s J n F 1 b 3 Q 7 U 2 V j d G l v b j E v c G 9 t a W F y e S A o M i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A o M i k v Q X V 0 b 1 J l b W 9 2 Z W R D b 2 x 1 b W 5 z M S 5 7 Z G F 0 Y S w w f S Z x d W 9 0 O y w m c X V v d D t T Z W N 0 a W 9 u M S 9 w b 2 1 p Y X J 5 I C g y K S 9 B d X R v U m V t b 3 Z l Z E N v b H V t b n M x L n t n b 2 R 6 a W 5 h L D F 9 J n F 1 b 3 Q 7 L C Z x d W 9 0 O 1 N l Y 3 R p b 2 4 x L 3 B v b W l h c n k g K D I p L 0 F 1 d G 9 S Z W 1 v d m V k Q 2 9 s d W 1 u c z E u e 2 N 6 d W p u a W s x L D J 9 J n F 1 b 3 Q 7 L C Z x d W 9 0 O 1 N l Y 3 R p b 2 4 x L 3 B v b W l h c n k g K D I p L 0 F 1 d G 9 S Z W 1 v d m V k Q 2 9 s d W 1 u c z E u e 2 N 6 d W p u a W s y L D N 9 J n F 1 b 3 Q 7 L C Z x d W 9 0 O 1 N l Y 3 R p b 2 4 x L 3 B v b W l h c n k g K D I p L 0 F 1 d G 9 S Z W 1 v d m V k Q 2 9 s d W 1 u c z E u e 2 N 6 d W p u a W s z L D R 9 J n F 1 b 3 Q 7 L C Z x d W 9 0 O 1 N l Y 3 R p b 2 4 x L 3 B v b W l h c n k g K D I p L 0 F 1 d G 9 S Z W 1 v d m V k Q 2 9 s d W 1 u c z E u e 2 N 6 d W p u a W s 0 L D V 9 J n F 1 b 3 Q 7 L C Z x d W 9 0 O 1 N l Y 3 R p b 2 4 x L 3 B v b W l h c n k g K D I p L 0 F 1 d G 9 S Z W 1 v d m V k Q 2 9 s d W 1 u c z E u e 2 N 6 d W p u a W s 1 L D Z 9 J n F 1 b 3 Q 7 L C Z x d W 9 0 O 1 N l Y 3 R p b 2 4 x L 3 B v b W l h c n k g K D I p L 0 F 1 d G 9 S Z W 1 v d m V k Q 2 9 s d W 1 u c z E u e 2 N 6 d W p u a W s 2 L D d 9 J n F 1 b 3 Q 7 L C Z x d W 9 0 O 1 N l Y 3 R p b 2 4 x L 3 B v b W l h c n k g K D I p L 0 F 1 d G 9 S Z W 1 v d m V k Q 2 9 s d W 1 u c z E u e 2 N 6 d W p u a W s 3 L D h 9 J n F 1 b 3 Q 7 L C Z x d W 9 0 O 1 N l Y 3 R p b 2 4 x L 3 B v b W l h c n k g K D I p L 0 F 1 d G 9 S Z W 1 v d m V k Q 2 9 s d W 1 u c z E u e 2 N 6 d W p u a W s 4 L D l 9 J n F 1 b 3 Q 7 L C Z x d W 9 0 O 1 N l Y 3 R p b 2 4 x L 3 B v b W l h c n k g K D I p L 0 F 1 d G 9 S Z W 1 v d m V k Q 2 9 s d W 1 u c z E u e 2 N 6 d W p u a W s 5 L D E w f S Z x d W 9 0 O y w m c X V v d D t T Z W N 0 a W 9 u M S 9 w b 2 1 p Y X J 5 I C g y K S 9 B d X R v U m V t b 3 Z l Z E N v b H V t b n M x L n t j e n V q b m l r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D c 0 Z T B m M y 1 k M D M 0 L T Q y Z T A t O W I 5 M i 0 1 N T B m Z D A y M T k z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t a W F y e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R U M T A 6 M D I 6 N D Q u M j Y 5 O D c 0 N F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A o M y k v Q X V 0 b 1 J l b W 9 2 Z W R D b 2 x 1 b W 5 z M S 5 7 Z G F 0 Y S w w f S Z x d W 9 0 O y w m c X V v d D t T Z W N 0 a W 9 u M S 9 w b 2 1 p Y X J 5 I C g z K S 9 B d X R v U m V t b 3 Z l Z E N v b H V t b n M x L n t n b 2 R 6 a W 5 h L D F 9 J n F 1 b 3 Q 7 L C Z x d W 9 0 O 1 N l Y 3 R p b 2 4 x L 3 B v b W l h c n k g K D M p L 0 F 1 d G 9 S Z W 1 v d m V k Q 2 9 s d W 1 u c z E u e 2 N 6 d W p u a W s x L D J 9 J n F 1 b 3 Q 7 L C Z x d W 9 0 O 1 N l Y 3 R p b 2 4 x L 3 B v b W l h c n k g K D M p L 0 F 1 d G 9 S Z W 1 v d m V k Q 2 9 s d W 1 u c z E u e 2 N 6 d W p u a W s y L D N 9 J n F 1 b 3 Q 7 L C Z x d W 9 0 O 1 N l Y 3 R p b 2 4 x L 3 B v b W l h c n k g K D M p L 0 F 1 d G 9 S Z W 1 v d m V k Q 2 9 s d W 1 u c z E u e 2 N 6 d W p u a W s z L D R 9 J n F 1 b 3 Q 7 L C Z x d W 9 0 O 1 N l Y 3 R p b 2 4 x L 3 B v b W l h c n k g K D M p L 0 F 1 d G 9 S Z W 1 v d m V k Q 2 9 s d W 1 u c z E u e 2 N 6 d W p u a W s 0 L D V 9 J n F 1 b 3 Q 7 L C Z x d W 9 0 O 1 N l Y 3 R p b 2 4 x L 3 B v b W l h c n k g K D M p L 0 F 1 d G 9 S Z W 1 v d m V k Q 2 9 s d W 1 u c z E u e 2 N 6 d W p u a W s 1 L D Z 9 J n F 1 b 3 Q 7 L C Z x d W 9 0 O 1 N l Y 3 R p b 2 4 x L 3 B v b W l h c n k g K D M p L 0 F 1 d G 9 S Z W 1 v d m V k Q 2 9 s d W 1 u c z E u e 2 N 6 d W p u a W s 2 L D d 9 J n F 1 b 3 Q 7 L C Z x d W 9 0 O 1 N l Y 3 R p b 2 4 x L 3 B v b W l h c n k g K D M p L 0 F 1 d G 9 S Z W 1 v d m V k Q 2 9 s d W 1 u c z E u e 2 N 6 d W p u a W s 3 L D h 9 J n F 1 b 3 Q 7 L C Z x d W 9 0 O 1 N l Y 3 R p b 2 4 x L 3 B v b W l h c n k g K D M p L 0 F 1 d G 9 S Z W 1 v d m V k Q 2 9 s d W 1 u c z E u e 2 N 6 d W p u a W s 4 L D l 9 J n F 1 b 3 Q 7 L C Z x d W 9 0 O 1 N l Y 3 R p b 2 4 x L 3 B v b W l h c n k g K D M p L 0 F 1 d G 9 S Z W 1 v d m V k Q 2 9 s d W 1 u c z E u e 2 N 6 d W p u a W s 5 L D E w f S Z x d W 9 0 O y w m c X V v d D t T Z W N 0 a W 9 u M S 9 w b 2 1 p Y X J 5 I C g z K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I C g z K S 9 B d X R v U m V t b 3 Z l Z E N v b H V t b n M x L n t k Y X R h L D B 9 J n F 1 b 3 Q 7 L C Z x d W 9 0 O 1 N l Y 3 R p b 2 4 x L 3 B v b W l h c n k g K D M p L 0 F 1 d G 9 S Z W 1 v d m V k Q 2 9 s d W 1 u c z E u e 2 d v Z H p p b m E s M X 0 m c X V v d D s s J n F 1 b 3 Q 7 U 2 V j d G l v b j E v c G 9 t a W F y e S A o M y k v Q X V 0 b 1 J l b W 9 2 Z W R D b 2 x 1 b W 5 z M S 5 7 Y 3 p 1 a m 5 p a z E s M n 0 m c X V v d D s s J n F 1 b 3 Q 7 U 2 V j d G l v b j E v c G 9 t a W F y e S A o M y k v Q X V 0 b 1 J l b W 9 2 Z W R D b 2 x 1 b W 5 z M S 5 7 Y 3 p 1 a m 5 p a z I s M 3 0 m c X V v d D s s J n F 1 b 3 Q 7 U 2 V j d G l v b j E v c G 9 t a W F y e S A o M y k v Q X V 0 b 1 J l b W 9 2 Z W R D b 2 x 1 b W 5 z M S 5 7 Y 3 p 1 a m 5 p a z M s N H 0 m c X V v d D s s J n F 1 b 3 Q 7 U 2 V j d G l v b j E v c G 9 t a W F y e S A o M y k v Q X V 0 b 1 J l b W 9 2 Z W R D b 2 x 1 b W 5 z M S 5 7 Y 3 p 1 a m 5 p a z Q s N X 0 m c X V v d D s s J n F 1 b 3 Q 7 U 2 V j d G l v b j E v c G 9 t a W F y e S A o M y k v Q X V 0 b 1 J l b W 9 2 Z W R D b 2 x 1 b W 5 z M S 5 7 Y 3 p 1 a m 5 p a z U s N n 0 m c X V v d D s s J n F 1 b 3 Q 7 U 2 V j d G l v b j E v c G 9 t a W F y e S A o M y k v Q X V 0 b 1 J l b W 9 2 Z W R D b 2 x 1 b W 5 z M S 5 7 Y 3 p 1 a m 5 p a z Y s N 3 0 m c X V v d D s s J n F 1 b 3 Q 7 U 2 V j d G l v b j E v c G 9 t a W F y e S A o M y k v Q X V 0 b 1 J l b W 9 2 Z W R D b 2 x 1 b W 5 z M S 5 7 Y 3 p 1 a m 5 p a z c s O H 0 m c X V v d D s s J n F 1 b 3 Q 7 U 2 V j d G l v b j E v c G 9 t a W F y e S A o M y k v Q X V 0 b 1 J l b W 9 2 Z W R D b 2 x 1 b W 5 z M S 5 7 Y 3 p 1 a m 5 p a z g s O X 0 m c X V v d D s s J n F 1 b 3 Q 7 U 2 V j d G l v b j E v c G 9 t a W F y e S A o M y k v Q X V 0 b 1 J l b W 9 2 Z W R D b 2 x 1 b W 5 z M S 5 7 Y 3 p 1 a m 5 p a z k s M T B 9 J n F 1 b 3 Q 7 L C Z x d W 9 0 O 1 N l Y 3 R p b 2 4 x L 3 B v b W l h c n k g K D M p L 0 F 1 d G 9 S Z W 1 v d m V k Q 2 9 s d W 1 u c z E u e 2 N 6 d W p u a W s x M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b W l h c n k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h Y T Y 1 O D R m L W E 5 O T M t N D V i N y 1 h Y j h m L W V m N m U 5 Y W J k M D M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1 p Y X J 5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F Q x M D o x M T o x M S 4 3 N j E w N D I 0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I C g 0 K S 9 B d X R v U m V t b 3 Z l Z E N v b H V t b n M x L n t k Y X R h L D B 9 J n F 1 b 3 Q 7 L C Z x d W 9 0 O 1 N l Y 3 R p b 2 4 x L 3 B v b W l h c n k g K D Q p L 0 F 1 d G 9 S Z W 1 v d m V k Q 2 9 s d W 1 u c z E u e 2 d v Z H p p b m E s M X 0 m c X V v d D s s J n F 1 b 3 Q 7 U 2 V j d G l v b j E v c G 9 t a W F y e S A o N C k v Q X V 0 b 1 J l b W 9 2 Z W R D b 2 x 1 b W 5 z M S 5 7 Y 3 p 1 a m 5 p a z E s M n 0 m c X V v d D s s J n F 1 b 3 Q 7 U 2 V j d G l v b j E v c G 9 t a W F y e S A o N C k v Q X V 0 b 1 J l b W 9 2 Z W R D b 2 x 1 b W 5 z M S 5 7 Y 3 p 1 a m 5 p a z I s M 3 0 m c X V v d D s s J n F 1 b 3 Q 7 U 2 V j d G l v b j E v c G 9 t a W F y e S A o N C k v Q X V 0 b 1 J l b W 9 2 Z W R D b 2 x 1 b W 5 z M S 5 7 Y 3 p 1 a m 5 p a z M s N H 0 m c X V v d D s s J n F 1 b 3 Q 7 U 2 V j d G l v b j E v c G 9 t a W F y e S A o N C k v Q X V 0 b 1 J l b W 9 2 Z W R D b 2 x 1 b W 5 z M S 5 7 Y 3 p 1 a m 5 p a z Q s N X 0 m c X V v d D s s J n F 1 b 3 Q 7 U 2 V j d G l v b j E v c G 9 t a W F y e S A o N C k v Q X V 0 b 1 J l b W 9 2 Z W R D b 2 x 1 b W 5 z M S 5 7 Y 3 p 1 a m 5 p a z U s N n 0 m c X V v d D s s J n F 1 b 3 Q 7 U 2 V j d G l v b j E v c G 9 t a W F y e S A o N C k v Q X V 0 b 1 J l b W 9 2 Z W R D b 2 x 1 b W 5 z M S 5 7 Y 3 p 1 a m 5 p a z Y s N 3 0 m c X V v d D s s J n F 1 b 3 Q 7 U 2 V j d G l v b j E v c G 9 t a W F y e S A o N C k v Q X V 0 b 1 J l b W 9 2 Z W R D b 2 x 1 b W 5 z M S 5 7 Y 3 p 1 a m 5 p a z c s O H 0 m c X V v d D s s J n F 1 b 3 Q 7 U 2 V j d G l v b j E v c G 9 t a W F y e S A o N C k v Q X V 0 b 1 J l b W 9 2 Z W R D b 2 x 1 b W 5 z M S 5 7 Y 3 p 1 a m 5 p a z g s O X 0 m c X V v d D s s J n F 1 b 3 Q 7 U 2 V j d G l v b j E v c G 9 t a W F y e S A o N C k v Q X V 0 b 1 J l b W 9 2 Z W R D b 2 x 1 b W 5 z M S 5 7 Y 3 p 1 a m 5 p a z k s M T B 9 J n F 1 b 3 Q 7 L C Z x d W 9 0 O 1 N l Y 3 R p b 2 4 x L 3 B v b W l h c n k g K D Q p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g K D Q p L 0 F 1 d G 9 S Z W 1 v d m V k Q 2 9 s d W 1 u c z E u e 2 R h d G E s M H 0 m c X V v d D s s J n F 1 b 3 Q 7 U 2 V j d G l v b j E v c G 9 t a W F y e S A o N C k v Q X V 0 b 1 J l b W 9 2 Z W R D b 2 x 1 b W 5 z M S 5 7 Z 2 9 k e m l u Y S w x f S Z x d W 9 0 O y w m c X V v d D t T Z W N 0 a W 9 u M S 9 w b 2 1 p Y X J 5 I C g 0 K S 9 B d X R v U m V t b 3 Z l Z E N v b H V t b n M x L n t j e n V q b m l r M S w y f S Z x d W 9 0 O y w m c X V v d D t T Z W N 0 a W 9 u M S 9 w b 2 1 p Y X J 5 I C g 0 K S 9 B d X R v U m V t b 3 Z l Z E N v b H V t b n M x L n t j e n V q b m l r M i w z f S Z x d W 9 0 O y w m c X V v d D t T Z W N 0 a W 9 u M S 9 w b 2 1 p Y X J 5 I C g 0 K S 9 B d X R v U m V t b 3 Z l Z E N v b H V t b n M x L n t j e n V q b m l r M y w 0 f S Z x d W 9 0 O y w m c X V v d D t T Z W N 0 a W 9 u M S 9 w b 2 1 p Y X J 5 I C g 0 K S 9 B d X R v U m V t b 3 Z l Z E N v b H V t b n M x L n t j e n V q b m l r N C w 1 f S Z x d W 9 0 O y w m c X V v d D t T Z W N 0 a W 9 u M S 9 w b 2 1 p Y X J 5 I C g 0 K S 9 B d X R v U m V t b 3 Z l Z E N v b H V t b n M x L n t j e n V q b m l r N S w 2 f S Z x d W 9 0 O y w m c X V v d D t T Z W N 0 a W 9 u M S 9 w b 2 1 p Y X J 5 I C g 0 K S 9 B d X R v U m V t b 3 Z l Z E N v b H V t b n M x L n t j e n V q b m l r N i w 3 f S Z x d W 9 0 O y w m c X V v d D t T Z W N 0 a W 9 u M S 9 w b 2 1 p Y X J 5 I C g 0 K S 9 B d X R v U m V t b 3 Z l Z E N v b H V t b n M x L n t j e n V q b m l r N y w 4 f S Z x d W 9 0 O y w m c X V v d D t T Z W N 0 a W 9 u M S 9 w b 2 1 p Y X J 5 I C g 0 K S 9 B d X R v U m V t b 3 Z l Z E N v b H V t b n M x L n t j e n V q b m l r O C w 5 f S Z x d W 9 0 O y w m c X V v d D t T Z W N 0 a W 9 u M S 9 w b 2 1 p Y X J 5 I C g 0 K S 9 B d X R v U m V t b 3 Z l Z E N v b H V t b n M x L n t j e n V q b m l r O S w x M H 0 m c X V v d D s s J n F 1 b 3 Q 7 U 2 V j d G l v b j E v c G 9 t a W F y e S A o N C k v Q X V 0 b 1 J l b W 9 2 Z W R D b 2 x 1 b W 5 z M S 5 7 Y 3 p 1 a m 5 p a z E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t a W F y e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w U d e 7 a a y E + Z R v 7 z o q Z h S Q A A A A A C A A A A A A A Q Z g A A A A E A A C A A A A B 9 G u w K H V Z B c I G Z / 2 g T S S + F Z K z G E a F R f r r J T C l 3 9 C m x c Q A A A A A O g A A A A A I A A C A A A A A t P s N 0 Y + Q C E 7 7 I g R i L E O B 0 m t A T 7 B c T b t j e 9 G W Y E e f E O 1 A A A A A 3 S z U X G a z i h k I 5 r V q M / G e 3 O H r r w r P 7 / + r m n i t L D x Q R s 1 2 v + 9 d F l 3 u + 5 6 9 g M 9 t 3 B D y S z k B / l L Z H y Z e H o Q C 9 o a A k R V S p w P t D M g P k d B X o G r 9 K t E A A A A A k 4 j O n O 4 q 6 B B 1 G A Q d W S + N T A C T u 8 b 8 U B l k X n E + p I i 7 + 1 G o q + F K z T 4 r x G C I T c f R I F Z b a J 4 L R S 1 W T 1 g U Y O E Q t 2 D U v < / D a t a M a s h u p > 
</file>

<file path=customXml/itemProps1.xml><?xml version="1.0" encoding="utf-8"?>
<ds:datastoreItem xmlns:ds="http://schemas.openxmlformats.org/officeDocument/2006/customXml" ds:itemID="{6DAB831E-4676-4D46-AFED-FABBBD19B3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 1</vt:lpstr>
      <vt:lpstr>zad 2</vt:lpstr>
      <vt:lpstr>zad 3</vt:lpstr>
      <vt:lpstr>zad 4</vt:lpstr>
      <vt:lpstr>zad 5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2024-03-24T10:32:02Z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2024-03-23T21:34:39Z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0e3034fc-a0bd-448e-9000-3537c1649a23</vt:lpwstr>
  </property>
  <property fmtid="{D5CDD505-2E9C-101B-9397-08002B2CF9AE}" pid="8" name="MSIP_Label_defa4170-0d19-0005-0004-bc88714345d2_ContentBits">
    <vt:lpwstr>0</vt:lpwstr>
  </property>
</Properties>
</file>