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chael\Documents\Uni - Mike\Software Engineering\COMP3100 - Distributed Systems\Assignment 2\"/>
    </mc:Choice>
  </mc:AlternateContent>
  <bookViews>
    <workbookView xWindow="0" yWindow="0" windowWidth="19160" windowHeight="66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06" i="1" l="1"/>
  <c r="H103" i="1"/>
  <c r="G103" i="1"/>
  <c r="F103" i="1"/>
  <c r="E103" i="1"/>
  <c r="D103" i="1"/>
  <c r="C103" i="1"/>
  <c r="I103" i="1" s="1"/>
  <c r="H90" i="1"/>
  <c r="G90" i="1"/>
  <c r="F90" i="1"/>
  <c r="E90" i="1"/>
  <c r="D90" i="1"/>
  <c r="C90" i="1"/>
  <c r="H77" i="1"/>
  <c r="G77" i="1"/>
  <c r="F77" i="1"/>
  <c r="E77" i="1"/>
  <c r="D77" i="1"/>
  <c r="C77" i="1"/>
  <c r="H64" i="1"/>
  <c r="G64" i="1"/>
  <c r="F64" i="1"/>
  <c r="E64" i="1"/>
  <c r="D64" i="1"/>
  <c r="C64" i="1"/>
  <c r="C51" i="1"/>
  <c r="D51" i="1"/>
  <c r="E51" i="1"/>
  <c r="F51" i="1"/>
  <c r="G51" i="1"/>
  <c r="H51" i="1"/>
  <c r="H38" i="1"/>
  <c r="G38" i="1"/>
  <c r="F38" i="1"/>
  <c r="E38" i="1"/>
  <c r="D38" i="1"/>
  <c r="C38" i="1"/>
  <c r="H25" i="1"/>
  <c r="G25" i="1"/>
  <c r="F25" i="1"/>
  <c r="E25" i="1"/>
  <c r="D25" i="1"/>
  <c r="C25" i="1"/>
  <c r="G12" i="1"/>
  <c r="H12" i="1"/>
  <c r="F12" i="1"/>
  <c r="D12" i="1"/>
  <c r="E12" i="1"/>
  <c r="C12" i="1"/>
  <c r="I12" i="1" l="1"/>
  <c r="I90" i="1"/>
  <c r="I77" i="1"/>
  <c r="I64" i="1"/>
  <c r="I51" i="1"/>
  <c r="I38" i="1"/>
  <c r="I25" i="1"/>
</calcChain>
</file>

<file path=xl/sharedStrings.xml><?xml version="1.0" encoding="utf-8"?>
<sst xmlns="http://schemas.openxmlformats.org/spreadsheetml/2006/main" count="112" uniqueCount="20">
  <si>
    <t># Servers Used</t>
  </si>
  <si>
    <t>Avg. Util.</t>
  </si>
  <si>
    <t>Eff. Usage</t>
  </si>
  <si>
    <t>Total Cost</t>
  </si>
  <si>
    <t>Avg. Wait Time</t>
  </si>
  <si>
    <t>Avg. Turnaround</t>
  </si>
  <si>
    <t>custFirstFit</t>
  </si>
  <si>
    <t>(My algo)</t>
  </si>
  <si>
    <t xml:space="preserve">First Fit </t>
  </si>
  <si>
    <t>(ds-sim)</t>
  </si>
  <si>
    <t xml:space="preserve">Best Fit </t>
  </si>
  <si>
    <t>Worst Fit (ds-sim)</t>
  </si>
  <si>
    <t>ds-config01--wk9.xml</t>
  </si>
  <si>
    <t>ds-S1-config06--demo.xml</t>
  </si>
  <si>
    <t>ds-S1-config01--demo.xml</t>
  </si>
  <si>
    <t>ds-S1-config02--demo.xml</t>
  </si>
  <si>
    <t>ds-S1-config03--demo.xml</t>
  </si>
  <si>
    <t>ds-S1-config04--demo.xml</t>
  </si>
  <si>
    <t>ds-S1-config05--demo.xml</t>
  </si>
  <si>
    <t>ds-S1-config00--demo.xml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</si>
</sst>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;[Red]\-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0" fontId="0" fillId="0" borderId="0" xfId="0" applyNumberFormat="1"/>
    <xf numFmtId="8" fontId="0" fillId="0" borderId="0" xfId="0" applyNumberFormat="1"/>
    <xf numFmtId="3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Week 9 Config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 </c:v>
              </c:pt>
            </c:strLit>
          </c:cat>
          <c:val>
            <c:numRef>
              <c:f>Sheet1!$I$12</c:f>
              <c:numCache>
                <c:formatCode>General</c:formatCode>
                <c:ptCount val="1"/>
                <c:pt idx="0">
                  <c:v>18</c:v>
                </c:pt>
              </c:numCache>
            </c:numRef>
          </c:val>
        </c:ser>
        <c:ser>
          <c:idx val="1"/>
          <c:order val="1"/>
          <c:tx>
            <c:v>Demo Config 00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 </c:v>
              </c:pt>
            </c:strLit>
          </c:cat>
          <c:val>
            <c:numRef>
              <c:f>Sheet1!$I$25</c:f>
              <c:numCache>
                <c:formatCode>General</c:formatCode>
                <c:ptCount val="1"/>
                <c:pt idx="0">
                  <c:v>18</c:v>
                </c:pt>
              </c:numCache>
            </c:numRef>
          </c:val>
        </c:ser>
        <c:ser>
          <c:idx val="2"/>
          <c:order val="2"/>
          <c:tx>
            <c:v>Demo Config 01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 </c:v>
              </c:pt>
            </c:strLit>
          </c:cat>
          <c:val>
            <c:numRef>
              <c:f>Sheet1!$I$38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</c:ser>
        <c:ser>
          <c:idx val="3"/>
          <c:order val="3"/>
          <c:tx>
            <c:v>Demo Config 02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 </c:v>
              </c:pt>
            </c:strLit>
          </c:cat>
          <c:val>
            <c:numRef>
              <c:f>Sheet1!$I$51</c:f>
              <c:numCache>
                <c:formatCode>General</c:formatCode>
                <c:ptCount val="1"/>
                <c:pt idx="0">
                  <c:v>13</c:v>
                </c:pt>
              </c:numCache>
            </c:numRef>
          </c:val>
        </c:ser>
        <c:ser>
          <c:idx val="4"/>
          <c:order val="4"/>
          <c:tx>
            <c:v>Demo Config 03</c:v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 </c:v>
              </c:pt>
            </c:strLit>
          </c:cat>
          <c:val>
            <c:numRef>
              <c:f>Sheet1!$I$64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</c:ser>
        <c:ser>
          <c:idx val="5"/>
          <c:order val="5"/>
          <c:tx>
            <c:v>Demo Config 04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 </c:v>
              </c:pt>
            </c:strLit>
          </c:cat>
          <c:val>
            <c:numRef>
              <c:f>Sheet1!$I$77</c:f>
              <c:numCache>
                <c:formatCode>General</c:formatCode>
                <c:ptCount val="1"/>
                <c:pt idx="0">
                  <c:v>14</c:v>
                </c:pt>
              </c:numCache>
            </c:numRef>
          </c:val>
        </c:ser>
        <c:ser>
          <c:idx val="6"/>
          <c:order val="6"/>
          <c:tx>
            <c:v>Demo Config 05</c:v>
          </c:tx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 </c:v>
              </c:pt>
            </c:strLit>
          </c:cat>
          <c:val>
            <c:numRef>
              <c:f>Sheet1!$I$90</c:f>
              <c:numCache>
                <c:formatCode>General</c:formatCode>
                <c:ptCount val="1"/>
                <c:pt idx="0">
                  <c:v>14</c:v>
                </c:pt>
              </c:numCache>
            </c:numRef>
          </c:val>
        </c:ser>
        <c:ser>
          <c:idx val="7"/>
          <c:order val="7"/>
          <c:tx>
            <c:v>Demo Config 06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 </c:v>
              </c:pt>
            </c:strLit>
          </c:cat>
          <c:val>
            <c:numRef>
              <c:f>Sheet1!$I$103</c:f>
              <c:numCache>
                <c:formatCode>General</c:formatCode>
                <c:ptCount val="1"/>
                <c:pt idx="0">
                  <c:v>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1319736"/>
        <c:axId val="461320520"/>
      </c:barChart>
      <c:catAx>
        <c:axId val="461319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baseline="0"/>
                  <a:t>Configuration File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320520"/>
        <c:crosses val="autoZero"/>
        <c:auto val="0"/>
        <c:lblAlgn val="ctr"/>
        <c:lblOffset val="100"/>
        <c:noMultiLvlLbl val="0"/>
      </c:catAx>
      <c:valAx>
        <c:axId val="461320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Overarll</a:t>
                </a:r>
                <a:r>
                  <a:rPr lang="en-AU" baseline="0"/>
                  <a:t> Performance</a:t>
                </a:r>
                <a:endParaRPr lang="en-A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319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860424</xdr:colOff>
      <xdr:row>84</xdr:row>
      <xdr:rowOff>69850</xdr:rowOff>
    </xdr:from>
    <xdr:to>
      <xdr:col>17</xdr:col>
      <xdr:colOff>38100</xdr:colOff>
      <xdr:row>101</xdr:row>
      <xdr:rowOff>120650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06"/>
  <sheetViews>
    <sheetView tabSelected="1" topLeftCell="B85" workbookViewId="0">
      <selection activeCell="G108" sqref="G108"/>
    </sheetView>
  </sheetViews>
  <sheetFormatPr defaultRowHeight="14.5" x14ac:dyDescent="0.35"/>
  <cols>
    <col min="2" max="2" width="25.36328125" bestFit="1" customWidth="1"/>
    <col min="3" max="3" width="13.08984375" bestFit="1" customWidth="1"/>
    <col min="4" max="4" width="9.81640625" bestFit="1" customWidth="1"/>
    <col min="5" max="5" width="9.08984375" bestFit="1" customWidth="1"/>
    <col min="6" max="6" width="9.81640625" bestFit="1" customWidth="1"/>
    <col min="7" max="7" width="13.36328125" bestFit="1" customWidth="1"/>
    <col min="8" max="8" width="14.90625" bestFit="1" customWidth="1"/>
    <col min="10" max="10" width="15.6328125" bestFit="1" customWidth="1"/>
    <col min="11" max="11" width="13.08984375" bestFit="1" customWidth="1"/>
    <col min="12" max="12" width="8.1796875" bestFit="1" customWidth="1"/>
    <col min="14" max="14" width="9.08984375" bestFit="1" customWidth="1"/>
    <col min="15" max="15" width="13.36328125" bestFit="1" customWidth="1"/>
    <col min="16" max="16" width="14.90625" bestFit="1" customWidth="1"/>
  </cols>
  <sheetData>
    <row r="2" spans="2:9" x14ac:dyDescent="0.35">
      <c r="B2" s="4" t="s">
        <v>12</v>
      </c>
    </row>
    <row r="3" spans="2:9" x14ac:dyDescent="0.35">
      <c r="C3" t="s">
        <v>0</v>
      </c>
      <c r="D3" t="s">
        <v>1</v>
      </c>
      <c r="E3" t="s">
        <v>2</v>
      </c>
      <c r="F3" t="s">
        <v>3</v>
      </c>
      <c r="G3" t="s">
        <v>4</v>
      </c>
      <c r="H3" t="s">
        <v>5</v>
      </c>
    </row>
    <row r="4" spans="2:9" x14ac:dyDescent="0.35">
      <c r="B4" t="s">
        <v>6</v>
      </c>
      <c r="C4">
        <v>3</v>
      </c>
      <c r="D4" s="1">
        <v>1</v>
      </c>
      <c r="E4" s="1">
        <v>1</v>
      </c>
      <c r="F4" s="2">
        <v>1.05</v>
      </c>
      <c r="G4">
        <v>30</v>
      </c>
      <c r="H4">
        <v>1405</v>
      </c>
    </row>
    <row r="5" spans="2:9" x14ac:dyDescent="0.35">
      <c r="B5" t="s">
        <v>7</v>
      </c>
    </row>
    <row r="6" spans="2:9" x14ac:dyDescent="0.35">
      <c r="B6" t="s">
        <v>8</v>
      </c>
      <c r="C6">
        <v>3</v>
      </c>
      <c r="D6" s="1">
        <v>1</v>
      </c>
      <c r="E6" s="1">
        <v>1</v>
      </c>
      <c r="F6" s="2">
        <v>1.07</v>
      </c>
      <c r="G6">
        <v>464</v>
      </c>
      <c r="H6">
        <v>1839</v>
      </c>
    </row>
    <row r="7" spans="2:9" x14ac:dyDescent="0.35">
      <c r="B7" t="s">
        <v>9</v>
      </c>
    </row>
    <row r="8" spans="2:9" x14ac:dyDescent="0.35">
      <c r="B8" t="s">
        <v>10</v>
      </c>
      <c r="C8">
        <v>3</v>
      </c>
      <c r="D8" s="1">
        <v>1</v>
      </c>
      <c r="E8" s="1">
        <v>1</v>
      </c>
      <c r="F8" s="2">
        <v>1.07</v>
      </c>
      <c r="G8">
        <v>464</v>
      </c>
      <c r="H8">
        <v>1839</v>
      </c>
    </row>
    <row r="9" spans="2:9" x14ac:dyDescent="0.35">
      <c r="B9" t="s">
        <v>9</v>
      </c>
    </row>
    <row r="10" spans="2:9" x14ac:dyDescent="0.35">
      <c r="B10" t="s">
        <v>11</v>
      </c>
      <c r="C10">
        <v>2</v>
      </c>
      <c r="D10" s="1">
        <v>1</v>
      </c>
      <c r="E10" s="1">
        <v>1</v>
      </c>
      <c r="F10" s="2">
        <v>1.22</v>
      </c>
      <c r="G10">
        <v>386</v>
      </c>
      <c r="H10">
        <v>1761</v>
      </c>
    </row>
    <row r="12" spans="2:9" x14ac:dyDescent="0.35">
      <c r="C12">
        <f xml:space="preserve"> IF(C4&gt;= C6,1,0) + IF(C4&gt;=C8,1,0) + IF(C4&gt;=C10,1,0)</f>
        <v>3</v>
      </c>
      <c r="D12">
        <f t="shared" ref="D12:E12" si="0" xml:space="preserve"> IF(D4&gt;= D6,1,0) + IF(D4&gt;=D8,1,0) + IF(D4&gt;=D10,1,0)</f>
        <v>3</v>
      </c>
      <c r="E12">
        <f t="shared" si="0"/>
        <v>3</v>
      </c>
      <c r="F12">
        <f xml:space="preserve"> IF(F4&lt;= F6,1,0) + IF(F4&lt;=F8,1,0) + IF(F4&lt;=F10,1,0)</f>
        <v>3</v>
      </c>
      <c r="G12">
        <f t="shared" ref="G12:H12" si="1" xml:space="preserve"> IF(G4&lt;= G6,1,0) + IF(G4&lt;=G8,1,0) + IF(G4&lt;=G10,1,0)</f>
        <v>3</v>
      </c>
      <c r="H12">
        <f t="shared" si="1"/>
        <v>3</v>
      </c>
      <c r="I12">
        <f>C12+D12+E12+F12+G12+H12</f>
        <v>18</v>
      </c>
    </row>
    <row r="15" spans="2:9" x14ac:dyDescent="0.35">
      <c r="B15" s="4" t="s">
        <v>19</v>
      </c>
    </row>
    <row r="16" spans="2:9" x14ac:dyDescent="0.35">
      <c r="C16" t="s">
        <v>0</v>
      </c>
      <c r="D16" t="s">
        <v>1</v>
      </c>
      <c r="E16" t="s">
        <v>2</v>
      </c>
      <c r="F16" t="s">
        <v>3</v>
      </c>
      <c r="G16" t="s">
        <v>4</v>
      </c>
      <c r="H16" t="s">
        <v>5</v>
      </c>
    </row>
    <row r="17" spans="2:9" x14ac:dyDescent="0.35">
      <c r="B17" t="s">
        <v>6</v>
      </c>
      <c r="C17">
        <v>1</v>
      </c>
      <c r="D17" s="1">
        <v>0.93120000000000003</v>
      </c>
      <c r="E17" s="1">
        <v>0.93120000000000003</v>
      </c>
      <c r="F17" s="2">
        <v>2.4300000000000002</v>
      </c>
      <c r="G17">
        <v>12</v>
      </c>
      <c r="H17">
        <v>1648</v>
      </c>
    </row>
    <row r="18" spans="2:9" x14ac:dyDescent="0.35">
      <c r="B18" t="s">
        <v>7</v>
      </c>
    </row>
    <row r="19" spans="2:9" x14ac:dyDescent="0.35">
      <c r="B19" t="s">
        <v>8</v>
      </c>
      <c r="C19">
        <v>1</v>
      </c>
      <c r="D19" s="1">
        <v>0.93120000000000003</v>
      </c>
      <c r="E19" s="1">
        <v>0.93120000000000003</v>
      </c>
      <c r="F19" s="2">
        <v>2.4300000000000002</v>
      </c>
      <c r="G19">
        <v>12</v>
      </c>
      <c r="H19">
        <v>1648</v>
      </c>
    </row>
    <row r="20" spans="2:9" x14ac:dyDescent="0.35">
      <c r="B20" t="s">
        <v>9</v>
      </c>
    </row>
    <row r="21" spans="2:9" x14ac:dyDescent="0.35">
      <c r="B21" t="s">
        <v>10</v>
      </c>
      <c r="C21">
        <v>1</v>
      </c>
      <c r="D21" s="1">
        <v>0.93120000000000003</v>
      </c>
      <c r="E21" s="1">
        <v>0.93120000000000003</v>
      </c>
      <c r="F21" s="2">
        <v>2.4300000000000002</v>
      </c>
      <c r="G21">
        <v>12</v>
      </c>
      <c r="H21">
        <v>1648</v>
      </c>
    </row>
    <row r="22" spans="2:9" x14ac:dyDescent="0.35">
      <c r="B22" t="s">
        <v>9</v>
      </c>
    </row>
    <row r="23" spans="2:9" x14ac:dyDescent="0.35">
      <c r="B23" t="s">
        <v>11</v>
      </c>
      <c r="C23">
        <v>1</v>
      </c>
      <c r="D23" s="1">
        <v>0.93120000000000003</v>
      </c>
      <c r="E23" s="1">
        <v>0.93120000000000003</v>
      </c>
      <c r="F23" s="2">
        <v>2.4300000000000002</v>
      </c>
      <c r="G23" s="3">
        <v>12</v>
      </c>
      <c r="H23" s="3">
        <v>1648</v>
      </c>
    </row>
    <row r="25" spans="2:9" x14ac:dyDescent="0.35">
      <c r="C25">
        <f xml:space="preserve"> IF(C17&gt;= C19,1,0) + IF(C17&gt;=C21,1,0) + IF(C17&gt;=C23,1,0)</f>
        <v>3</v>
      </c>
      <c r="D25">
        <f t="shared" ref="D25:H25" si="2" xml:space="preserve"> IF(D17&gt;= D19,1,0) + IF(D17&gt;=D21,1,0) + IF(D17&gt;=D23,1,0)</f>
        <v>3</v>
      </c>
      <c r="E25">
        <f t="shared" si="2"/>
        <v>3</v>
      </c>
      <c r="F25">
        <f xml:space="preserve"> IF(F17&lt;= F19,1,0) + IF(F17&lt;=F21,1,0) + IF(F17&lt;=F23,1,0)</f>
        <v>3</v>
      </c>
      <c r="G25">
        <f t="shared" ref="G25:H25" si="3" xml:space="preserve"> IF(G17&lt;= G19,1,0) + IF(G17&lt;=G21,1,0) + IF(G17&lt;=G23,1,0)</f>
        <v>3</v>
      </c>
      <c r="H25">
        <f t="shared" si="3"/>
        <v>3</v>
      </c>
      <c r="I25">
        <f>C25+D25+E25+F25+G25+H25</f>
        <v>18</v>
      </c>
    </row>
    <row r="28" spans="2:9" x14ac:dyDescent="0.35">
      <c r="B28" s="4" t="s">
        <v>14</v>
      </c>
    </row>
    <row r="29" spans="2:9" x14ac:dyDescent="0.35">
      <c r="C29" t="s">
        <v>0</v>
      </c>
      <c r="D29" t="s">
        <v>1</v>
      </c>
      <c r="E29" t="s">
        <v>2</v>
      </c>
      <c r="F29" t="s">
        <v>3</v>
      </c>
      <c r="G29" t="s">
        <v>4</v>
      </c>
      <c r="H29" t="s">
        <v>5</v>
      </c>
    </row>
    <row r="30" spans="2:9" x14ac:dyDescent="0.35">
      <c r="B30" t="s">
        <v>6</v>
      </c>
      <c r="C30">
        <v>7</v>
      </c>
      <c r="D30" s="1">
        <v>0.90259999999999996</v>
      </c>
      <c r="E30" s="1">
        <v>0.99270000000000003</v>
      </c>
      <c r="F30" s="2">
        <v>27.81</v>
      </c>
      <c r="G30">
        <v>19</v>
      </c>
      <c r="H30">
        <v>20329</v>
      </c>
    </row>
    <row r="31" spans="2:9" x14ac:dyDescent="0.35">
      <c r="B31" t="s">
        <v>7</v>
      </c>
    </row>
    <row r="32" spans="2:9" x14ac:dyDescent="0.35">
      <c r="B32" t="s">
        <v>8</v>
      </c>
      <c r="C32">
        <v>7</v>
      </c>
      <c r="D32" s="1">
        <v>0.94620000000000004</v>
      </c>
      <c r="E32" s="1">
        <v>0.99539999999999995</v>
      </c>
      <c r="F32" s="2">
        <v>29.44</v>
      </c>
      <c r="G32">
        <v>14</v>
      </c>
      <c r="H32">
        <v>20324</v>
      </c>
    </row>
    <row r="33" spans="2:9" x14ac:dyDescent="0.35">
      <c r="B33" t="s">
        <v>9</v>
      </c>
    </row>
    <row r="34" spans="2:9" x14ac:dyDescent="0.35">
      <c r="B34" t="s">
        <v>10</v>
      </c>
      <c r="C34">
        <v>7</v>
      </c>
      <c r="D34" s="1">
        <v>0.90380000000000005</v>
      </c>
      <c r="E34" s="1">
        <v>0.99550000000000005</v>
      </c>
      <c r="F34" s="2">
        <v>33.770000000000003</v>
      </c>
      <c r="G34">
        <v>14</v>
      </c>
      <c r="H34">
        <v>20324</v>
      </c>
    </row>
    <row r="35" spans="2:9" x14ac:dyDescent="0.35">
      <c r="B35" t="s">
        <v>9</v>
      </c>
    </row>
    <row r="36" spans="2:9" x14ac:dyDescent="0.35">
      <c r="B36" t="s">
        <v>11</v>
      </c>
      <c r="C36">
        <v>3</v>
      </c>
      <c r="D36" s="1">
        <v>0.88900000000000001</v>
      </c>
      <c r="E36" s="1">
        <v>0.99229999999999996</v>
      </c>
      <c r="F36" s="2">
        <v>22.89</v>
      </c>
      <c r="G36" s="3">
        <v>7</v>
      </c>
      <c r="H36" s="3">
        <v>20317</v>
      </c>
    </row>
    <row r="38" spans="2:9" x14ac:dyDescent="0.35">
      <c r="C38">
        <f xml:space="preserve"> IF(C30&gt;= C32,1,0) + IF(C30&gt;=C34,1,0) + IF(C30&gt;=C36,1,0)</f>
        <v>3</v>
      </c>
      <c r="D38">
        <f t="shared" ref="D38:E38" si="4" xml:space="preserve"> IF(D30&gt;= D32,1,0) + IF(D30&gt;=D34,1,0) + IF(D30&gt;=D36,1,0)</f>
        <v>1</v>
      </c>
      <c r="E38">
        <f t="shared" si="4"/>
        <v>1</v>
      </c>
      <c r="F38">
        <f xml:space="preserve"> IF(F30&lt;= F32,1,0) + IF(F30&lt;=F34,1,0) + IF(F30&lt;=F36,1,0)</f>
        <v>2</v>
      </c>
      <c r="G38">
        <f t="shared" ref="G38:H38" si="5" xml:space="preserve"> IF(G30&lt;= G32,1,0) + IF(G30&lt;=G34,1,0) + IF(G30&lt;=G36,1,0)</f>
        <v>0</v>
      </c>
      <c r="H38">
        <f t="shared" si="5"/>
        <v>0</v>
      </c>
      <c r="I38">
        <f>C38+D38+E38+F38+G38+H38</f>
        <v>7</v>
      </c>
    </row>
    <row r="41" spans="2:9" x14ac:dyDescent="0.35">
      <c r="B41" s="4" t="s">
        <v>15</v>
      </c>
    </row>
    <row r="42" spans="2:9" x14ac:dyDescent="0.35">
      <c r="C42" t="s">
        <v>0</v>
      </c>
      <c r="D42" t="s">
        <v>1</v>
      </c>
      <c r="E42" t="s">
        <v>2</v>
      </c>
      <c r="F42" t="s">
        <v>3</v>
      </c>
      <c r="G42" t="s">
        <v>4</v>
      </c>
      <c r="H42" t="s">
        <v>5</v>
      </c>
    </row>
    <row r="43" spans="2:9" x14ac:dyDescent="0.35">
      <c r="B43" t="s">
        <v>6</v>
      </c>
      <c r="C43">
        <v>48</v>
      </c>
      <c r="D43" s="1">
        <v>0.71509999999999996</v>
      </c>
      <c r="E43" s="1">
        <v>0.71689999999999998</v>
      </c>
      <c r="F43" s="2">
        <v>69.88</v>
      </c>
      <c r="G43">
        <v>3</v>
      </c>
      <c r="H43">
        <v>399</v>
      </c>
    </row>
    <row r="44" spans="2:9" x14ac:dyDescent="0.35">
      <c r="B44" t="s">
        <v>7</v>
      </c>
    </row>
    <row r="45" spans="2:9" x14ac:dyDescent="0.35">
      <c r="B45" t="s">
        <v>8</v>
      </c>
      <c r="C45">
        <v>50</v>
      </c>
      <c r="D45" s="1">
        <v>0.72209999999999996</v>
      </c>
      <c r="E45" s="1">
        <v>0.71120000000000005</v>
      </c>
      <c r="F45" s="2">
        <v>70.599999999999994</v>
      </c>
      <c r="G45">
        <v>7</v>
      </c>
      <c r="H45">
        <v>403</v>
      </c>
    </row>
    <row r="46" spans="2:9" x14ac:dyDescent="0.35">
      <c r="B46" t="s">
        <v>9</v>
      </c>
    </row>
    <row r="47" spans="2:9" x14ac:dyDescent="0.35">
      <c r="B47" t="s">
        <v>10</v>
      </c>
      <c r="C47">
        <v>50</v>
      </c>
      <c r="D47" s="1">
        <v>0.67400000000000004</v>
      </c>
      <c r="E47" s="1">
        <v>0.67149999999999999</v>
      </c>
      <c r="F47" s="2">
        <v>72.42</v>
      </c>
      <c r="G47">
        <v>6</v>
      </c>
      <c r="H47">
        <v>402</v>
      </c>
    </row>
    <row r="48" spans="2:9" x14ac:dyDescent="0.35">
      <c r="B48" t="s">
        <v>9</v>
      </c>
    </row>
    <row r="49" spans="2:9" x14ac:dyDescent="0.35">
      <c r="B49" t="s">
        <v>11</v>
      </c>
      <c r="C49">
        <v>22</v>
      </c>
      <c r="D49" s="1">
        <v>0.83509999999999995</v>
      </c>
      <c r="E49" s="1">
        <v>0.83389999999999997</v>
      </c>
      <c r="F49" s="2">
        <v>73.88</v>
      </c>
      <c r="G49" s="3">
        <v>438</v>
      </c>
      <c r="H49" s="3">
        <v>834</v>
      </c>
    </row>
    <row r="51" spans="2:9" x14ac:dyDescent="0.35">
      <c r="C51">
        <f xml:space="preserve"> IF(C43 &gt;=C45,1,0) + IF(C43&gt;=C47,1,0) + IF(C43&gt;=C49,1,0)</f>
        <v>1</v>
      </c>
      <c r="D51">
        <f t="shared" ref="D51:E51" si="6" xml:space="preserve"> IF(D43&gt;= D45,1,0) + IF(D43&gt;=D47,1,0) + IF(D43&gt;=D49,1,0)</f>
        <v>1</v>
      </c>
      <c r="E51">
        <f t="shared" si="6"/>
        <v>2</v>
      </c>
      <c r="F51">
        <f xml:space="preserve"> IF(F43&lt;= F45,1,0) + IF(F43&lt;=F47,1,0) + IF(F43&lt;=F49,1,0)</f>
        <v>3</v>
      </c>
      <c r="G51">
        <f t="shared" ref="G51:H51" si="7" xml:space="preserve"> IF(G43&lt;= G45,1,0) + IF(G43&lt;=G47,1,0) + IF(G43&lt;=G49,1,0)</f>
        <v>3</v>
      </c>
      <c r="H51">
        <f t="shared" si="7"/>
        <v>3</v>
      </c>
      <c r="I51">
        <f>C51+D51+E51+F51+G51+H51</f>
        <v>13</v>
      </c>
    </row>
    <row r="54" spans="2:9" x14ac:dyDescent="0.35">
      <c r="B54" s="4" t="s">
        <v>16</v>
      </c>
    </row>
    <row r="55" spans="2:9" x14ac:dyDescent="0.35">
      <c r="C55" t="s">
        <v>0</v>
      </c>
      <c r="D55" t="s">
        <v>1</v>
      </c>
      <c r="E55" t="s">
        <v>2</v>
      </c>
      <c r="F55" t="s">
        <v>3</v>
      </c>
      <c r="G55" t="s">
        <v>4</v>
      </c>
      <c r="H55" t="s">
        <v>5</v>
      </c>
    </row>
    <row r="56" spans="2:9" x14ac:dyDescent="0.35">
      <c r="B56" t="s">
        <v>6</v>
      </c>
      <c r="C56">
        <v>88</v>
      </c>
      <c r="D56" s="1">
        <v>0.78310000000000002</v>
      </c>
      <c r="E56" s="1">
        <v>0.82140000000000002</v>
      </c>
      <c r="F56" s="2">
        <v>2558.09</v>
      </c>
      <c r="G56">
        <v>3</v>
      </c>
      <c r="H56">
        <v>5507</v>
      </c>
    </row>
    <row r="57" spans="2:9" x14ac:dyDescent="0.35">
      <c r="B57" t="s">
        <v>7</v>
      </c>
    </row>
    <row r="58" spans="2:9" x14ac:dyDescent="0.35">
      <c r="B58" t="s">
        <v>8</v>
      </c>
      <c r="C58">
        <v>89</v>
      </c>
      <c r="D58" s="1">
        <v>0.79869999999999997</v>
      </c>
      <c r="E58" s="1">
        <v>0.82379999999999998</v>
      </c>
      <c r="F58" s="2">
        <v>2542.44</v>
      </c>
      <c r="G58">
        <v>3</v>
      </c>
      <c r="H58">
        <v>5507</v>
      </c>
    </row>
    <row r="59" spans="2:9" x14ac:dyDescent="0.35">
      <c r="B59" t="s">
        <v>9</v>
      </c>
    </row>
    <row r="60" spans="2:9" x14ac:dyDescent="0.35">
      <c r="B60" t="s">
        <v>10</v>
      </c>
      <c r="C60">
        <v>84</v>
      </c>
      <c r="D60" s="1">
        <v>0.78249999999999997</v>
      </c>
      <c r="E60" s="1">
        <v>0.81540000000000001</v>
      </c>
      <c r="F60" s="2">
        <v>2457.62</v>
      </c>
      <c r="G60">
        <v>3</v>
      </c>
      <c r="H60">
        <v>5507</v>
      </c>
    </row>
    <row r="61" spans="2:9" x14ac:dyDescent="0.35">
      <c r="B61" t="s">
        <v>9</v>
      </c>
    </row>
    <row r="62" spans="2:9" x14ac:dyDescent="0.35">
      <c r="B62" t="s">
        <v>11</v>
      </c>
      <c r="C62">
        <v>10</v>
      </c>
      <c r="D62" s="1">
        <v>1</v>
      </c>
      <c r="E62" s="1">
        <v>1</v>
      </c>
      <c r="F62" s="2">
        <v>2379.7199999999998</v>
      </c>
      <c r="G62" s="3">
        <v>21991</v>
      </c>
      <c r="H62" s="3">
        <v>27495</v>
      </c>
    </row>
    <row r="64" spans="2:9" x14ac:dyDescent="0.35">
      <c r="C64">
        <f xml:space="preserve"> IF(C56 &gt;=C58,1,0) + IF(C56&gt;=C60,1,0) + IF(C56&gt;=C62,1,0)</f>
        <v>2</v>
      </c>
      <c r="D64">
        <f t="shared" ref="D64:E64" si="8" xml:space="preserve"> IF(D56&gt;= D58,1,0) + IF(D56&gt;=D60,1,0) + IF(D56&gt;=D62,1,0)</f>
        <v>1</v>
      </c>
      <c r="E64">
        <f t="shared" si="8"/>
        <v>1</v>
      </c>
      <c r="F64">
        <f xml:space="preserve"> IF(F56&lt;= F58,1,0) + IF(F56&lt;=F60,1,0) + IF(F56&lt;=F62,1,0)</f>
        <v>0</v>
      </c>
      <c r="G64">
        <f t="shared" ref="G64:H64" si="9" xml:space="preserve"> IF(G56&lt;= G58,1,0) + IF(G56&lt;=G60,1,0) + IF(G56&lt;=G62,1,0)</f>
        <v>3</v>
      </c>
      <c r="H64">
        <f t="shared" si="9"/>
        <v>3</v>
      </c>
      <c r="I64">
        <f>C64+D64+E64+F64+G64+H64</f>
        <v>10</v>
      </c>
    </row>
    <row r="67" spans="2:9" x14ac:dyDescent="0.35">
      <c r="B67" s="4" t="s">
        <v>17</v>
      </c>
    </row>
    <row r="68" spans="2:9" x14ac:dyDescent="0.35">
      <c r="C68" t="s">
        <v>0</v>
      </c>
      <c r="D68" t="s">
        <v>1</v>
      </c>
      <c r="E68" t="s">
        <v>2</v>
      </c>
      <c r="F68" t="s">
        <v>3</v>
      </c>
      <c r="G68" t="s">
        <v>4</v>
      </c>
      <c r="H68" t="s">
        <v>5</v>
      </c>
    </row>
    <row r="69" spans="2:9" x14ac:dyDescent="0.35">
      <c r="B69" t="s">
        <v>6</v>
      </c>
      <c r="C69">
        <v>167</v>
      </c>
      <c r="D69" s="1">
        <v>0.7046</v>
      </c>
      <c r="E69" s="1">
        <v>0.89100000000000001</v>
      </c>
      <c r="F69" s="2">
        <v>69333.119999999995</v>
      </c>
      <c r="G69">
        <v>1046286</v>
      </c>
      <c r="H69">
        <v>1055036</v>
      </c>
    </row>
    <row r="70" spans="2:9" x14ac:dyDescent="0.35">
      <c r="B70" t="s">
        <v>7</v>
      </c>
    </row>
    <row r="71" spans="2:9" x14ac:dyDescent="0.35">
      <c r="B71" t="s">
        <v>8</v>
      </c>
      <c r="C71">
        <v>167</v>
      </c>
      <c r="D71" s="1">
        <v>0.7046</v>
      </c>
      <c r="E71" s="1">
        <v>0.89100000000000001</v>
      </c>
      <c r="F71" s="2">
        <v>69333.119999999995</v>
      </c>
      <c r="G71">
        <v>1046286</v>
      </c>
      <c r="H71">
        <v>1055036</v>
      </c>
    </row>
    <row r="72" spans="2:9" x14ac:dyDescent="0.35">
      <c r="B72" t="s">
        <v>9</v>
      </c>
    </row>
    <row r="73" spans="2:9" x14ac:dyDescent="0.35">
      <c r="B73" t="s">
        <v>10</v>
      </c>
      <c r="C73">
        <v>161</v>
      </c>
      <c r="D73" s="1">
        <v>0.70199999999999996</v>
      </c>
      <c r="E73" s="1">
        <v>0.89200000000000002</v>
      </c>
      <c r="F73" s="2">
        <v>69289.91</v>
      </c>
      <c r="G73">
        <v>1051602</v>
      </c>
      <c r="H73">
        <v>1060352</v>
      </c>
    </row>
    <row r="74" spans="2:9" x14ac:dyDescent="0.35">
      <c r="B74" t="s">
        <v>9</v>
      </c>
    </row>
    <row r="75" spans="2:9" x14ac:dyDescent="0.35">
      <c r="B75" t="s">
        <v>11</v>
      </c>
      <c r="C75">
        <v>20</v>
      </c>
      <c r="D75" s="1">
        <v>0.94950000000000001</v>
      </c>
      <c r="E75" s="1">
        <v>0.99880000000000002</v>
      </c>
      <c r="F75" s="2">
        <v>93133.58</v>
      </c>
      <c r="G75" s="3">
        <v>1425539</v>
      </c>
      <c r="H75" s="3">
        <v>1434289</v>
      </c>
    </row>
    <row r="77" spans="2:9" x14ac:dyDescent="0.35">
      <c r="C77">
        <f xml:space="preserve"> IF(C69 &gt;=C71,1,0) + IF(C69&gt;=C73,1,0) + IF(C69&gt;=C75,1,0)</f>
        <v>3</v>
      </c>
      <c r="D77">
        <f t="shared" ref="D77:E77" si="10" xml:space="preserve"> IF(D69&gt;= D71,1,0) + IF(D69&gt;=D73,1,0) + IF(D69&gt;=D75,1,0)</f>
        <v>2</v>
      </c>
      <c r="E77">
        <f t="shared" si="10"/>
        <v>1</v>
      </c>
      <c r="F77">
        <f xml:space="preserve"> IF(F69&lt;= F71,1,0) + IF(F69&lt;=F73,1,0) + IF(F69&lt;=F75,1,0)</f>
        <v>2</v>
      </c>
      <c r="G77">
        <f t="shared" ref="G77:H77" si="11" xml:space="preserve"> IF(G69&lt;= G71,1,0) + IF(G69&lt;=G73,1,0) + IF(G69&lt;=G75,1,0)</f>
        <v>3</v>
      </c>
      <c r="H77">
        <f t="shared" si="11"/>
        <v>3</v>
      </c>
      <c r="I77">
        <f>C77+D77+E77+F77+G77+H77</f>
        <v>14</v>
      </c>
    </row>
    <row r="80" spans="2:9" x14ac:dyDescent="0.35">
      <c r="B80" s="4" t="s">
        <v>18</v>
      </c>
    </row>
    <row r="81" spans="2:9" x14ac:dyDescent="0.35">
      <c r="C81" t="s">
        <v>0</v>
      </c>
      <c r="D81" t="s">
        <v>1</v>
      </c>
      <c r="E81" t="s">
        <v>2</v>
      </c>
      <c r="F81" t="s">
        <v>3</v>
      </c>
      <c r="G81" t="s">
        <v>4</v>
      </c>
      <c r="H81" t="s">
        <v>5</v>
      </c>
    </row>
    <row r="82" spans="2:9" x14ac:dyDescent="0.35">
      <c r="B82" t="s">
        <v>6</v>
      </c>
      <c r="C82">
        <v>63</v>
      </c>
      <c r="D82" s="1">
        <v>0.55200000000000005</v>
      </c>
      <c r="E82" s="1">
        <v>0.56310000000000004</v>
      </c>
      <c r="F82" s="2">
        <v>906.71</v>
      </c>
      <c r="G82">
        <v>4</v>
      </c>
      <c r="H82">
        <v>4802</v>
      </c>
    </row>
    <row r="83" spans="2:9" x14ac:dyDescent="0.35">
      <c r="B83" t="s">
        <v>7</v>
      </c>
    </row>
    <row r="84" spans="2:9" x14ac:dyDescent="0.35">
      <c r="B84" t="s">
        <v>8</v>
      </c>
      <c r="C84">
        <v>63</v>
      </c>
      <c r="D84" s="1">
        <v>0.55200000000000005</v>
      </c>
      <c r="E84" s="1">
        <v>0.56310000000000004</v>
      </c>
      <c r="F84" s="2">
        <v>906.71</v>
      </c>
      <c r="G84">
        <v>4</v>
      </c>
      <c r="H84">
        <v>4802</v>
      </c>
    </row>
    <row r="85" spans="2:9" x14ac:dyDescent="0.35">
      <c r="B85" t="s">
        <v>9</v>
      </c>
    </row>
    <row r="86" spans="2:9" x14ac:dyDescent="0.35">
      <c r="B86" t="s">
        <v>10</v>
      </c>
      <c r="C86">
        <v>62</v>
      </c>
      <c r="D86" s="1">
        <v>0.56730000000000003</v>
      </c>
      <c r="E86" s="1">
        <v>0.56020000000000003</v>
      </c>
      <c r="F86" s="2">
        <v>859.93</v>
      </c>
      <c r="G86">
        <v>4</v>
      </c>
      <c r="H86">
        <v>4802</v>
      </c>
    </row>
    <row r="87" spans="2:9" x14ac:dyDescent="0.35">
      <c r="B87" t="s">
        <v>9</v>
      </c>
    </row>
    <row r="88" spans="2:9" x14ac:dyDescent="0.35">
      <c r="B88" t="s">
        <v>11</v>
      </c>
      <c r="C88">
        <v>20</v>
      </c>
      <c r="D88" s="1">
        <v>0.94279999999999997</v>
      </c>
      <c r="E88" s="1">
        <v>0.94310000000000005</v>
      </c>
      <c r="F88" s="2">
        <v>1464.14</v>
      </c>
      <c r="G88" s="3">
        <v>205</v>
      </c>
      <c r="H88" s="3">
        <v>5003</v>
      </c>
    </row>
    <row r="90" spans="2:9" x14ac:dyDescent="0.35">
      <c r="C90">
        <f xml:space="preserve"> IF(C82 &gt;=C84,1,0) + IF(C82&gt;=C86,1,0) + IF(C82&gt;=C88,1,0)</f>
        <v>3</v>
      </c>
      <c r="D90">
        <f t="shared" ref="D90:E90" si="12" xml:space="preserve"> IF(D82&gt;= D84,1,0) + IF(D82&gt;=D86,1,0) + IF(D82&gt;=D88,1,0)</f>
        <v>1</v>
      </c>
      <c r="E90">
        <f t="shared" si="12"/>
        <v>2</v>
      </c>
      <c r="F90">
        <f xml:space="preserve"> IF(F82&lt;= F84,1,0) + IF(F82&lt;=F86,1,0) + IF(F82&lt;=F88,1,0)</f>
        <v>2</v>
      </c>
      <c r="G90">
        <f t="shared" ref="G90:H90" si="13" xml:space="preserve"> IF(G82&lt;= G84,1,0) + IF(G82&lt;=G86,1,0) + IF(G82&lt;=G88,1,0)</f>
        <v>3</v>
      </c>
      <c r="H90">
        <f t="shared" si="13"/>
        <v>3</v>
      </c>
      <c r="I90">
        <f>C90+D90+E90+F90+G90+H90</f>
        <v>14</v>
      </c>
    </row>
    <row r="93" spans="2:9" x14ac:dyDescent="0.35">
      <c r="B93" s="4" t="s">
        <v>13</v>
      </c>
    </row>
    <row r="94" spans="2:9" x14ac:dyDescent="0.35">
      <c r="C94" t="s">
        <v>0</v>
      </c>
      <c r="D94" t="s">
        <v>1</v>
      </c>
      <c r="E94" t="s">
        <v>2</v>
      </c>
      <c r="F94" t="s">
        <v>3</v>
      </c>
      <c r="G94" t="s">
        <v>4</v>
      </c>
      <c r="H94" t="s">
        <v>5</v>
      </c>
    </row>
    <row r="95" spans="2:9" x14ac:dyDescent="0.35">
      <c r="B95" t="s">
        <v>6</v>
      </c>
      <c r="C95">
        <v>200</v>
      </c>
      <c r="D95" s="1">
        <v>0.59750000000000003</v>
      </c>
      <c r="E95" s="1">
        <v>0.62039999999999995</v>
      </c>
      <c r="F95" s="2">
        <v>9088.66</v>
      </c>
      <c r="G95">
        <v>15</v>
      </c>
      <c r="H95">
        <v>3988</v>
      </c>
    </row>
    <row r="96" spans="2:9" x14ac:dyDescent="0.35">
      <c r="B96" t="s">
        <v>7</v>
      </c>
    </row>
    <row r="97" spans="2:9" x14ac:dyDescent="0.35">
      <c r="B97" t="s">
        <v>8</v>
      </c>
      <c r="C97">
        <v>200</v>
      </c>
      <c r="D97" s="1">
        <v>0.5958</v>
      </c>
      <c r="E97" s="1">
        <v>0.61819999999999997</v>
      </c>
      <c r="F97" s="2">
        <v>9098.59</v>
      </c>
      <c r="G97">
        <v>15</v>
      </c>
      <c r="H97">
        <v>3988</v>
      </c>
    </row>
    <row r="98" spans="2:9" x14ac:dyDescent="0.35">
      <c r="B98" t="s">
        <v>9</v>
      </c>
    </row>
    <row r="99" spans="2:9" x14ac:dyDescent="0.35">
      <c r="B99" t="s">
        <v>10</v>
      </c>
      <c r="C99">
        <v>186</v>
      </c>
      <c r="D99" s="1">
        <v>0.61439999999999995</v>
      </c>
      <c r="E99" s="1">
        <v>0.63229999999999997</v>
      </c>
      <c r="F99" s="2">
        <v>8365.27</v>
      </c>
      <c r="G99">
        <v>309</v>
      </c>
      <c r="H99">
        <v>4282</v>
      </c>
    </row>
    <row r="100" spans="2:9" x14ac:dyDescent="0.35">
      <c r="B100" t="s">
        <v>9</v>
      </c>
    </row>
    <row r="101" spans="2:9" x14ac:dyDescent="0.35">
      <c r="B101" t="s">
        <v>11</v>
      </c>
      <c r="C101">
        <v>80</v>
      </c>
      <c r="D101" s="1">
        <v>0.73209999999999997</v>
      </c>
      <c r="E101" s="1">
        <v>0.79990000000000006</v>
      </c>
      <c r="F101" s="2">
        <v>9268.93</v>
      </c>
      <c r="G101" s="3">
        <v>270469</v>
      </c>
      <c r="H101" s="3">
        <v>274442</v>
      </c>
    </row>
    <row r="103" spans="2:9" x14ac:dyDescent="0.35">
      <c r="C103">
        <f xml:space="preserve"> IF(C95&gt;= C97,1,0) + IF(C95&gt;=C99,1,0) + IF(C95&gt;=C101,1,0)</f>
        <v>3</v>
      </c>
      <c r="D103">
        <f t="shared" ref="D103:H103" si="14" xml:space="preserve"> IF(D95&gt;= D97,1,0) + IF(D95&gt;=D99,1,0) + IF(D95&gt;=D101,1,0)</f>
        <v>1</v>
      </c>
      <c r="E103">
        <f t="shared" si="14"/>
        <v>1</v>
      </c>
      <c r="F103">
        <f xml:space="preserve"> IF(F95&lt;= F97,1,0) + IF(F95&lt;=F99,1,0) + IF(F95&lt;=F101,1,0)</f>
        <v>2</v>
      </c>
      <c r="G103">
        <f t="shared" ref="G103:H103" si="15" xml:space="preserve"> IF(G95&lt;= G97,1,0) + IF(G95&lt;=G99,1,0) + IF(G95&lt;=G101,1,0)</f>
        <v>3</v>
      </c>
      <c r="H103">
        <f t="shared" si="15"/>
        <v>3</v>
      </c>
      <c r="I103">
        <f>C103+D103+E103+F103+G103+H103</f>
        <v>13</v>
      </c>
    </row>
    <row r="106" spans="2:9" x14ac:dyDescent="0.35">
      <c r="I106">
        <f>AVERAGE(I103,I90,I77,I64,I51,I38,I25,I12)</f>
        <v>13.375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</cp:lastModifiedBy>
  <dcterms:created xsi:type="dcterms:W3CDTF">2021-05-06T09:51:31Z</dcterms:created>
  <dcterms:modified xsi:type="dcterms:W3CDTF">2021-05-06T12:31:14Z</dcterms:modified>
</cp:coreProperties>
</file>