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A75D209-5E5B-4DD8-8973-95F24F06DA69}" xr6:coauthVersionLast="45" xr6:coauthVersionMax="47"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4" i="2" l="1"/>
  <c r="Q52"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<sst xmlns="http://schemas.openxmlformats.org/spreadsheetml/2006/main" count="415" uniqueCount="342">
  <si>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</si>
  <si>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</si>
  <si>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</si>
  <si>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</si>
  <si>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</si>
  <si>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</si>
  <si>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</si>
  <si>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</si>
  <si>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</si>
  <si>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</si>
  <si>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</si>
  <si>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</si>
  <si>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</si>
  <si>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</si>
  <si>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</si>
  <si>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</si>
  <si>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</si>
  <si>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</si>
  <si>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</si>
  <si>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</si>
  <si>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</si>
  <si>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</si>
  <si>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</si>
  <si>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</si>
  <si>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</si>
  <si>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</si>
  <si>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</si>
  <si>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</si>
  <si>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</si>
  <si>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</si>
  <si>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</si>
  <si>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</si>
  <si>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</si>
  <si>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</si>
  <si>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</si>
  <si>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</si>
  <si>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</si>
  <si>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</si>
  <si>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</si>
  <si>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</si>
  <si>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</si>
  <si>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</si>
  <si>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</si>
  <si>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</si>
  <si>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</si>
  <si>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</si>
  <si>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</si>
  <si>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</si>
  <si>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</si>
  <si>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</si>
  <si>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</si>
  <si>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</si>
  <si>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</si>
  <si>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</si>
  <si>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</si>
  <si>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</si>
  <si>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</si>
  <si>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</si>
  <si>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</si>
  <si>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</si>
  <si>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</si>
  <si>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</si>
  <si>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</si>
  <si>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</si>
  <si>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</si>
  <si>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</si>
  <si>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</si>
  <si>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</si>
  <si>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</si>
  <si>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</si>
  <si>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</si>
  <si>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</si>
  <si>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</si>
  <si>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</si>
  <si>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</si>
  <si>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</si>
  <si>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</si>
  <si>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</si>
  <si>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</si>
  <si>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</si>
  <si>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</si>
  <si>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</si>
  <si>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</si>
  <si>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</si>
  <si>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</si>
  <si>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</si>
  <si>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</si>
  <si>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</si>
  <si>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</si>
  <si>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</si>
  <si>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</si>
  <si>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</si>
  <si>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</si>
  <si>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</si>
  <si>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</si>
  <si>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</si>
  <si>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</si>
  <si>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</si>
  <si>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</si>
  <si>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</si>
  <si>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</si>
  <si>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</si>
  <si>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</si>
  <si>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</si>
  <si>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</si>
  <si>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</si>
  <si>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</si>
  <si>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</si>
  <si>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</si>
  <si>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</si>
  <si>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</si>
  <si>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</si>
  <si>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</si>
  <si>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</si>
  <si>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</si>
  <si>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</si>
  <si>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</si>
  <si>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</si>
  <si>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</si>
  <si>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</si>
  <si>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</si>
  <si>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</si>
  <si>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</si>
  <si>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</si>
  <si>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</si>
  <si>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</si>
  <si>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</si>
  <si>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</si>
  <si>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</si>
  <si>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</si>
  <si>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</si>
  <si>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</si>
  <si>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</si>
  <si>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</si>
  <si>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</si>
  <si>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</si>
  <si>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</si>
  <si>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</si>
  <si>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</si>
  <si>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</si>
  <si>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</si>
  <si>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</si>
  <si>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</si>
  <si>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</si>
  <si>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</si>
  <si>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</si>
  <si>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</si>
  <si>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</si>
  <si>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</si>
  <si>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</si>
  <si>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</si>
  <si>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</si>
  <si>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</si>
  <si>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</si>
  <si>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</si>
  <si>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</si>
  <si>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</si>
  <si>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</si>
  <si>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</si>
  <si>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</si>
  <si>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</si>
  <si>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</si>
  <si>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</si>
  <si>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</si>
  <si>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</si>
  <si>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</si>
  <si>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</si>
  <si>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</si>
  <si>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</si>
  <si>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</si>
  <si>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</si>
  <si>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</si>
  <si>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</si>
  <si>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</si>
  <si>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</si>
  <si>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</si>
  <si>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</si>
  <si>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</si>
  <si>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</si>
  <si>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</si>
  <si>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</si>
  <si>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</si>
  <si>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</si>
  <si>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</si>
  <si>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</si>
  <si>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</si>
  <si>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</si>
  <si>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</si>
  <si>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</si>
  <si>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</si>
  <si>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</si>
  <si>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</si>
  <si>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</si>
  <si>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</si>
  <si>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</si>
  <si>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</si>
  <si>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</si>
  <si>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</si>
  <si>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</si>
  <si>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</si>
  <si>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</si>
  <si>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</si>
  <si>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</si>
  <si>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</si>
  <si>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</si>
  <si>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</si>
  <si>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</si>
  <si>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</si>
  <si>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</si>
  <si>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</si>
  <si>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</si>
  <si>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</si>
  <si>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</si>
  <si>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</si>
  <si>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</si>
  <si>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</si>
  <si>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</si>
  <si>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</si>
  <si>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</si>
  <si>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</si>
  <si>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</si>
  <si>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</si>
  <si>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</si>
  <si>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</si>
  <si>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</si>
  <si>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</si>
  <si>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</si>
  <si>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</si>
  <si>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</si>
  <si>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</si>
  <si>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</si>
  <si>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</si>
  <si>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</si>
  <si>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</si>
  <si>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</si>
  <si>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</si>
  <si>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</si>
  <si>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</si>
  <si>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</si>
  <si>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</si>
  <si>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</si>
  <si>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</si>
  <si>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</si>
  <si>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</si>
  <si>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</si>
  <si>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</si>
  <si>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</si>
  <si>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</si>
  <si>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</si>
  <si>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</si>
  <si>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</si>
  <si>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</si>
  <si>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</si>
  <si>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</si>
  <si>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</si>
  <si>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</si>
  <si>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</si>
  <si>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</si>
  <si>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</si>
  <si>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</si>
  <si>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</si>
  <si>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</si>
  <si>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</si>
  <si>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</si>
  <si>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</si>
  <si>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</si>
  <si>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</si>
  <si>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</si>
  <si>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</si>
  <si>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</si>
  <si>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</si>
  <si>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</si>
  <si>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</si>
  <si>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</si>
  <si>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</si>
  <si>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</si>
  <si>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</si>
  <si>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</si>
  <si>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</si>
  <si>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</si>
  <si>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</si>
  <si>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</si>
  <si>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</si>
  <si>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</si>
  <si>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</si>
  <si>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</si>
  <si>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</si>
  <si>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</si>
  <si>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</si>
  <si>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</si>
  <si>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</si>
  <si>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</si>
  <si>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</si>
  <si>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</si>
  <si>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</si>
  <si>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</si>
  <si>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</si>
  <si>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</si>
  <si>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</si>
  <si>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</si>
  <si>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</si>
  <si>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</si>
  <si>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</si>
  <si>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</si>
  <si>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</si>
  <si>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</si>
  <si>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</si>
  <si>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</si>
  <si>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</si>
  <si>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</si>
  <si>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</si>
  <si>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</si>
  <si>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</si>
  <si>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</si>
  <si>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</si>
  <si>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</si>
  <si>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</si>
  <si>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</si>
  <si>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</si>
  <si>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</si>
  <si>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</si>
  <si>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ROMAN CATHOLIC</t>
  </si>
  <si>
    <t>OPD BILL</t>
  </si>
  <si>
    <t>Medical Specialist III</t>
  </si>
  <si>
    <t>JANA LUISA E. ARRIOLA, RSW</t>
  </si>
  <si>
    <t>Social Welfare Officer 1</t>
  </si>
  <si>
    <t>MAIFIPP</t>
  </si>
  <si>
    <t>\</t>
  </si>
  <si>
    <t>NONE</t>
  </si>
  <si>
    <t>PATIENT</t>
  </si>
  <si>
    <t>MALE</t>
  </si>
  <si>
    <t>LABORATORY</t>
  </si>
  <si>
    <t>ABEJERO, SHIRLEY MORATA</t>
  </si>
  <si>
    <t>NEW POBLACION, CABUSAO, CAMARINES SUR</t>
  </si>
  <si>
    <t>CABUSAO, CAMARINES SUR</t>
  </si>
  <si>
    <t>ABEJERO, ANTONIO SR.</t>
  </si>
  <si>
    <t>SPOUSE</t>
  </si>
  <si>
    <t>ELEM. GRADUATE</t>
  </si>
  <si>
    <t>SOCIAL PENSION</t>
  </si>
  <si>
    <t>MASSAGE THERAPIST</t>
  </si>
  <si>
    <t xml:space="preserve">THE PATIENT IS NEED OF MEDICAL ASSISTANCE FOR HER OPD CONSULTATION TODAY FOR HER LABORATORY. PATIENT IS A SENIOR CITIZEN LIVING WITH HER SPOUSE. SHE IS THE MAIN PROVIDER OF THE FAMILY WORKING AS MASSAGE THERAPIST.  PATIENT DO NOT HAVE ANY OTHER SOURCE OF INCOME. SHE IS THEN ASSESSED AND CLASSIFIED AS C3. </t>
  </si>
  <si>
    <t>HX OF ELEVATED BLOOD CHOL..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</si>
</sst>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1</xdr:col>
          <xdr:colOff>0</xdr:colOff>
          <xdr:row>50</xdr:row>
          <xdr:rowOff>31750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1</xdr:col>
          <xdr:colOff>0</xdr:colOff>
          <xdr:row>51</xdr:row>
          <xdr:rowOff>31750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1</xdr:col>
          <xdr:colOff>0</xdr:colOff>
          <xdr:row>52</xdr:row>
          <xdr:rowOff>31750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1</xdr:col>
          <xdr:colOff>0</xdr:colOff>
          <xdr:row>53</xdr:row>
          <xdr:rowOff>31750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31750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31750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31750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31750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31750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31750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31750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31750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1</xdr:col>
          <xdr:colOff>0</xdr:colOff>
          <xdr:row>56</xdr:row>
          <xdr:rowOff>31750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1</xdr:col>
          <xdr:colOff>0</xdr:colOff>
          <xdr:row>57</xdr:row>
          <xdr:rowOff>31750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1</xdr:col>
          <xdr:colOff>0</xdr:colOff>
          <xdr:row>58</xdr:row>
          <xdr:rowOff>31750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1</xdr:col>
          <xdr:colOff>0</xdr:colOff>
          <xdr:row>59</xdr:row>
          <xdr:rowOff>31750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31750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31750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31750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31750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1</xdr:col>
          <xdr:colOff>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1</xdr:col>
          <xdr:colOff>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1</xdr:col>
          <xdr:colOff>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1</xdr:col>
          <xdr:colOff>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10</xdr:col>
          <xdr:colOff>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10</xdr:col>
          <xdr:colOff>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10</xdr:col>
          <xdr:colOff>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10</xdr:col>
          <xdr:colOff>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31750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12700</xdr:rowOff>
        </xdr:from>
        <xdr:to>
          <xdr:col>4</xdr:col>
          <xdr:colOff>31750</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12700</xdr:rowOff>
        </xdr:from>
        <xdr:to>
          <xdr:col>5</xdr:col>
          <xdr:colOff>203200</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12700</xdr:rowOff>
        </xdr:from>
        <xdr:to>
          <xdr:col>8</xdr:col>
          <xdr:colOff>203200</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12700</xdr:rowOff>
        </xdr:from>
        <xdr:to>
          <xdr:col>14</xdr:col>
          <xdr:colOff>203200</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69850</xdr:rowOff>
        </xdr:from>
        <xdr:to>
          <xdr:col>5</xdr:col>
          <xdr:colOff>203200</xdr:colOff>
          <xdr:row>21</xdr:row>
          <xdr:rowOff>88900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203200</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203200</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69850</xdr:rowOff>
        </xdr:from>
        <xdr:to>
          <xdr:col>14</xdr:col>
          <xdr:colOff>203200</xdr:colOff>
          <xdr:row>21</xdr:row>
          <xdr:rowOff>88900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69850</xdr:rowOff>
        </xdr:from>
        <xdr:to>
          <xdr:col>16</xdr:col>
          <xdr:colOff>203200</xdr:colOff>
          <xdr:row>21</xdr:row>
          <xdr:rowOff>88900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31750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31750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31750</xdr:rowOff>
        </xdr:from>
        <xdr:to>
          <xdr:col>19</xdr:col>
          <xdr:colOff>184150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31750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31750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107950</xdr:colOff>
          <xdr:row>11</xdr:row>
          <xdr:rowOff>184150</xdr:rowOff>
        </xdr:from>
        <xdr:to>
          <xdr:col>41</xdr:col>
          <xdr:colOff>31750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184150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69850</xdr:colOff>
          <xdr:row>11</xdr:row>
          <xdr:rowOff>184150</xdr:rowOff>
        </xdr:from>
        <xdr:to>
          <xdr:col>52</xdr:col>
          <xdr:colOff>69850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146050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31750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107950</xdr:colOff>
          <xdr:row>19</xdr:row>
          <xdr:rowOff>31750</xdr:rowOff>
        </xdr:from>
        <xdr:to>
          <xdr:col>39</xdr:col>
          <xdr:colOff>69850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450850</xdr:colOff>
          <xdr:row>22</xdr:row>
          <xdr:rowOff>565150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565150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565150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69850</xdr:colOff>
          <xdr:row>22</xdr:row>
          <xdr:rowOff>565150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31750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69850</xdr:colOff>
          <xdr:row>22</xdr:row>
          <xdr:rowOff>412750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146050</xdr:rowOff>
        </xdr:from>
        <xdr:to>
          <xdr:col>49</xdr:col>
          <xdr:colOff>31750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39</xdr:row>
          <xdr:rowOff>31750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107950</xdr:colOff>
          <xdr:row>39</xdr:row>
          <xdr:rowOff>31750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107950</xdr:colOff>
          <xdr:row>39</xdr:row>
          <xdr:rowOff>31750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31750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76" zoomScaleNormal="100" zoomScaleSheetLayoutView="85" zoomScalePageLayoutView="85" workbookViewId="0">
      <selection activeCell="F64" sqref="F64:I64"/>
    </sheetView>
  </sheetViews>
  <sheetFormatPr defaultColWidth="6.453125" defaultRowHeight="14.5"/>
  <cols>
    <col min="1" max="1" width="3.54296875" customWidth="1"/>
    <col min="2" max="2" width="6.81640625" customWidth="1"/>
    <col min="3" max="3" width="12" customWidth="1"/>
    <col min="4" max="4" width="2.54296875" customWidth="1"/>
    <col min="5" max="5" width="10.453125" customWidth="1"/>
    <col min="6" max="6" width="3.453125" customWidth="1"/>
    <col min="7" max="7" width="13.81640625" customWidth="1"/>
    <col min="8" max="8" width="4" customWidth="1"/>
    <col min="9" max="10" width="3.54296875" customWidth="1"/>
    <col min="11" max="11" width="11.453125" customWidth="1"/>
    <col min="12" max="12" width="11.54296875" customWidth="1"/>
    <col min="13" max="13" width="4.54296875" customWidth="1"/>
    <col min="14" max="14" width="11.453125" customWidth="1"/>
    <col min="15" max="15" width="3.453125" customWidth="1"/>
    <col min="16" max="16" width="16.453125" customWidth="1"/>
    <col min="17" max="17" width="3.54296875" customWidth="1"/>
    <col min="18" max="18" width="20.81640625" customWidth="1"/>
    <col min="19" max="19" width="17" customWidth="1"/>
    <col min="20" max="20" width="7.26953125" customWidth="1"/>
    <col min="21" max="21" width="1.7265625" customWidth="1"/>
    <col min="22" max="22" width="15.7265625" customWidth="1"/>
    <col min="23" max="23" width="13.453125" customWidth="1"/>
    <col min="24" max="24" width="13.26953125" customWidth="1"/>
    <col min="25" max="25" width="17.7265625" customWidth="1"/>
    <col min="26" max="26" width="13.7265625" customWidth="1"/>
    <col min="27" max="27" width="13" customWidth="1"/>
    <col min="28" max="28" width="1.26953125" customWidth="1"/>
  </cols>
  <sheetData>
    <row r="1" spans="1:18" ht="17.5">
      <c r="A1" s="267" t="s">
        <v>0</v>
      </c>
      <c r="B1" s="267"/>
      <c r="C1" s="267"/>
      <c r="D1" s="267"/>
      <c r="E1" s="267"/>
      <c r="F1" s="267"/>
      <c r="G1" s="267"/>
      <c r="H1" s="267"/>
      <c r="I1" s="267"/>
      <c r="J1" s="267"/>
      <c r="K1" s="267"/>
      <c r="L1" s="267"/>
      <c r="M1" s="267"/>
      <c r="N1" s="267"/>
      <c r="O1" s="267"/>
      <c r="P1" s="267"/>
      <c r="Q1" s="267"/>
      <c r="R1" s="267"/>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69"/>
      <c r="E3" s="269"/>
      <c r="F3" s="269"/>
      <c r="G3" s="269"/>
      <c r="H3" s="269"/>
      <c r="I3" s="269"/>
      <c r="J3" s="269"/>
      <c r="K3" s="79"/>
      <c r="L3" s="79"/>
      <c r="M3" s="8"/>
      <c r="N3" s="8"/>
      <c r="O3" s="8"/>
      <c r="P3" s="9" t="s">
        <v>262</v>
      </c>
      <c r="Q3" s="270">
        <v>17475</v>
      </c>
      <c r="R3" s="270"/>
    </row>
    <row r="4" spans="1:18" ht="3" customHeight="1" thickBot="1">
      <c r="A4" s="8"/>
      <c r="B4" s="8"/>
      <c r="C4" s="8"/>
      <c r="D4" s="8"/>
      <c r="E4" s="8"/>
      <c r="F4" s="9"/>
      <c r="G4" s="9"/>
      <c r="H4" s="10"/>
      <c r="I4" s="10"/>
      <c r="J4" s="10"/>
      <c r="K4" s="10"/>
      <c r="L4" s="10"/>
      <c r="M4" s="8"/>
      <c r="N4" s="8"/>
      <c r="O4" s="8"/>
      <c r="P4" s="9"/>
      <c r="Q4" s="9"/>
      <c r="R4" s="8"/>
    </row>
    <row r="5" spans="1:18" ht="15" customHeight="1">
      <c r="A5" s="283" t="s">
        <v>263</v>
      </c>
      <c r="B5" s="284"/>
      <c r="C5" s="284"/>
      <c r="D5" s="284"/>
      <c r="E5" s="284"/>
      <c r="F5" s="271">
        <v>45317</v>
      </c>
      <c r="G5" s="271"/>
      <c r="H5" s="271"/>
      <c r="I5" s="271"/>
      <c r="J5" s="271"/>
      <c r="K5" s="271"/>
      <c r="L5" s="268" t="s">
        <v>266</v>
      </c>
      <c r="M5" s="268"/>
      <c r="N5" s="268"/>
      <c r="O5" s="268"/>
      <c r="P5" s="268"/>
      <c r="Q5" s="268"/>
      <c r="R5" s="28">
        <v>0.41041666666666698</v>
      </c>
    </row>
    <row r="6" spans="1:18" ht="15" customHeight="1">
      <c r="A6" s="272" t="s">
        <v>264</v>
      </c>
      <c r="B6" s="273"/>
      <c r="C6" s="273"/>
      <c r="D6" s="273"/>
      <c r="E6" s="273"/>
      <c r="F6" s="273"/>
      <c r="G6" s="198" t="s">
        <v>332</v>
      </c>
      <c r="H6" s="198"/>
      <c r="I6" s="198"/>
      <c r="J6" s="198"/>
      <c r="K6" s="198"/>
      <c r="L6" s="198"/>
      <c r="M6" s="282" t="s">
        <v>267</v>
      </c>
      <c r="N6" s="282"/>
      <c r="O6" s="282"/>
      <c r="P6" s="282"/>
      <c r="Q6" s="280" t="s">
        <v>329</v>
      </c>
      <c r="R6" s="281"/>
    </row>
    <row r="7" spans="1:18" ht="15" customHeight="1">
      <c r="A7" s="272" t="s">
        <v>265</v>
      </c>
      <c r="B7" s="273"/>
      <c r="C7" s="273"/>
      <c r="D7" s="221" t="s">
        <v>333</v>
      </c>
      <c r="E7" s="221"/>
      <c r="F7" s="221"/>
      <c r="G7" s="221"/>
      <c r="H7" s="221"/>
      <c r="I7" s="221"/>
      <c r="J7" s="221"/>
      <c r="K7" s="221"/>
      <c r="L7" s="221"/>
      <c r="M7" s="220" t="s">
        <v>268</v>
      </c>
      <c r="N7" s="220"/>
      <c r="O7" s="220"/>
      <c r="P7" s="220"/>
      <c r="Q7" s="285">
        <v>9983313937</v>
      </c>
      <c r="R7" s="286"/>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87" t="s">
        <v>4</v>
      </c>
      <c r="B10" s="288"/>
      <c r="C10" s="288"/>
      <c r="D10" s="217" t="s">
        <v>332</v>
      </c>
      <c r="E10" s="217"/>
      <c r="F10" s="217"/>
      <c r="G10" s="217"/>
      <c r="H10" s="217"/>
      <c r="I10" s="217"/>
      <c r="J10" s="217"/>
      <c r="K10" s="217"/>
      <c r="L10" s="217"/>
      <c r="M10" s="217"/>
      <c r="N10" s="217"/>
      <c r="O10" s="217"/>
      <c r="P10" s="217"/>
      <c r="Q10" s="89"/>
      <c r="R10" s="27" t="s">
        <v>330</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74">
        <v>21619</v>
      </c>
      <c r="B12" s="275"/>
      <c r="C12" s="275"/>
      <c r="D12" s="275"/>
      <c r="E12" s="103"/>
      <c r="F12" s="80"/>
      <c r="G12" s="279">
        <f ca="1">IF(DATEDIF(A12,NOW(),"y")&gt;120,"",DATEDIF(A12,NOW(),"y"))</f>
        <v>64</v>
      </c>
      <c r="H12" s="279"/>
      <c r="I12" s="279"/>
      <c r="J12" s="279"/>
      <c r="K12" s="80"/>
      <c r="L12" s="80"/>
      <c r="M12" s="223" t="s">
        <v>334</v>
      </c>
      <c r="N12" s="223"/>
      <c r="O12" s="223"/>
      <c r="P12" s="223"/>
      <c r="Q12" s="223"/>
      <c r="R12" s="224"/>
    </row>
    <row r="13" spans="1:18" ht="12" customHeight="1">
      <c r="A13" s="254" t="s">
        <v>272</v>
      </c>
      <c r="B13" s="255"/>
      <c r="C13" s="255"/>
      <c r="D13" s="255"/>
      <c r="E13" s="102"/>
      <c r="F13" s="104"/>
      <c r="G13" s="256" t="s">
        <v>273</v>
      </c>
      <c r="H13" s="256"/>
      <c r="I13" s="256"/>
      <c r="J13" s="256"/>
      <c r="K13" s="102"/>
      <c r="L13" s="104"/>
      <c r="M13" s="255" t="s">
        <v>7</v>
      </c>
      <c r="N13" s="255"/>
      <c r="O13" s="255"/>
      <c r="P13" s="255"/>
      <c r="Q13" s="255"/>
      <c r="R13" s="257"/>
    </row>
    <row r="14" spans="1:18" ht="18" customHeight="1">
      <c r="A14" s="259" t="s">
        <v>8</v>
      </c>
      <c r="B14" s="260"/>
      <c r="C14" s="260"/>
      <c r="D14" s="260"/>
      <c r="E14" s="223" t="str">
        <f>D7</f>
        <v>NEW POBLACION, CABUSAO, CAMARINES SUR</v>
      </c>
      <c r="F14" s="223"/>
      <c r="G14" s="223"/>
      <c r="H14" s="223"/>
      <c r="I14" s="223"/>
      <c r="J14" s="223"/>
      <c r="K14" s="223"/>
      <c r="L14" s="223"/>
      <c r="M14" s="223"/>
      <c r="N14" s="223"/>
      <c r="O14" s="223"/>
      <c r="P14" s="223"/>
      <c r="Q14" s="223"/>
      <c r="R14" s="224"/>
    </row>
    <row r="15" spans="1:18" s="88" customFormat="1" ht="9.75" customHeight="1">
      <c r="A15" s="276" t="s">
        <v>274</v>
      </c>
      <c r="B15" s="277"/>
      <c r="C15" s="277"/>
      <c r="D15" s="277"/>
      <c r="E15" s="225" t="s">
        <v>9</v>
      </c>
      <c r="F15" s="225"/>
      <c r="G15" s="225"/>
      <c r="H15" s="225"/>
      <c r="I15" s="225"/>
      <c r="J15" s="225"/>
      <c r="K15" s="225"/>
      <c r="L15" s="225"/>
      <c r="M15" s="225"/>
      <c r="N15" s="225"/>
      <c r="O15" s="225"/>
      <c r="P15" s="225"/>
      <c r="Q15" s="225"/>
      <c r="R15" s="226"/>
    </row>
    <row r="16" spans="1:18" ht="15.75" customHeight="1">
      <c r="A16" s="259" t="s">
        <v>10</v>
      </c>
      <c r="B16" s="260"/>
      <c r="C16" s="260"/>
      <c r="D16" s="260"/>
      <c r="E16" s="227" t="str">
        <f>E14</f>
        <v>NEW POBLACION, CABUSAO, CAMARINES SUR</v>
      </c>
      <c r="F16" s="227"/>
      <c r="G16" s="227"/>
      <c r="H16" s="227"/>
      <c r="I16" s="227"/>
      <c r="J16" s="227"/>
      <c r="K16" s="227"/>
      <c r="L16" s="227"/>
      <c r="M16" s="227"/>
      <c r="N16" s="227"/>
      <c r="O16" s="227"/>
      <c r="P16" s="227"/>
      <c r="Q16" s="227"/>
      <c r="R16" s="228"/>
    </row>
    <row r="17" spans="1:28" s="88" customFormat="1" ht="13.5" customHeight="1">
      <c r="A17" s="276" t="s">
        <v>275</v>
      </c>
      <c r="B17" s="277"/>
      <c r="C17" s="277"/>
      <c r="D17" s="277"/>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c r="R18" s="278"/>
    </row>
    <row r="19" spans="1:28" ht="13.5" customHeight="1">
      <c r="A19" s="219" t="s">
        <v>277</v>
      </c>
      <c r="B19" s="220"/>
      <c r="C19" s="220"/>
      <c r="D19" s="221" t="s">
        <v>321</v>
      </c>
      <c r="E19" s="221"/>
      <c r="F19" s="221"/>
      <c r="G19" s="221"/>
      <c r="H19" s="80"/>
      <c r="I19" s="80"/>
      <c r="J19" s="80"/>
      <c r="K19" s="213" t="s">
        <v>278</v>
      </c>
      <c r="L19" s="213"/>
      <c r="M19" s="213"/>
      <c r="N19" s="162" t="s">
        <v>304</v>
      </c>
      <c r="O19" s="162"/>
      <c r="P19" s="162"/>
      <c r="Q19" s="162"/>
      <c r="R19" s="222"/>
    </row>
    <row r="20" spans="1:28" ht="1" customHeight="1">
      <c r="A20" s="91"/>
      <c r="B20" s="80"/>
      <c r="C20" s="80"/>
      <c r="D20" s="105"/>
      <c r="E20" s="105"/>
      <c r="F20" s="105" t="b">
        <v>0</v>
      </c>
      <c r="G20" s="105"/>
      <c r="H20" s="80"/>
      <c r="I20" s="80"/>
      <c r="J20" s="80"/>
      <c r="K20" s="80"/>
      <c r="L20" s="80"/>
      <c r="M20" s="106"/>
      <c r="N20" s="106"/>
      <c r="O20" s="106"/>
      <c r="P20" s="105"/>
      <c r="Q20" s="105"/>
      <c r="R20" s="92"/>
    </row>
    <row r="21" spans="1:28" ht="14.15" customHeight="1">
      <c r="A21" s="259" t="s">
        <v>282</v>
      </c>
      <c r="B21" s="260"/>
      <c r="C21" s="260"/>
      <c r="D21" s="260"/>
      <c r="E21" s="260"/>
      <c r="F21" s="213"/>
      <c r="G21" s="261" t="s">
        <v>155</v>
      </c>
      <c r="H21" s="261"/>
      <c r="I21" s="80"/>
      <c r="J21" s="261" t="s">
        <v>279</v>
      </c>
      <c r="K21" s="261"/>
      <c r="L21" s="253" t="s">
        <v>280</v>
      </c>
      <c r="M21" s="253"/>
      <c r="N21" s="107"/>
      <c r="O21" s="262"/>
      <c r="P21" s="261" t="s">
        <v>281</v>
      </c>
      <c r="Q21" s="262"/>
      <c r="R21" s="263" t="s">
        <v>156</v>
      </c>
    </row>
    <row r="22" spans="1:28" ht="10.5" customHeight="1">
      <c r="A22" s="196" t="s">
        <v>283</v>
      </c>
      <c r="B22" s="218"/>
      <c r="C22" s="218"/>
      <c r="D22" s="218"/>
      <c r="E22" s="218"/>
      <c r="F22" s="213"/>
      <c r="G22" s="261"/>
      <c r="H22" s="261"/>
      <c r="I22" s="80"/>
      <c r="J22" s="261"/>
      <c r="K22" s="261"/>
      <c r="L22" s="253"/>
      <c r="M22" s="253"/>
      <c r="N22" s="108"/>
      <c r="O22" s="262"/>
      <c r="P22" s="261"/>
      <c r="Q22" s="262"/>
      <c r="R22" s="263"/>
    </row>
    <row r="23" spans="1:28" ht="1.5" customHeight="1">
      <c r="A23" s="93"/>
      <c r="B23" s="109"/>
      <c r="C23" s="109"/>
      <c r="D23" s="109"/>
      <c r="E23" s="109"/>
      <c r="F23" s="80"/>
      <c r="G23" s="261"/>
      <c r="H23" s="261"/>
      <c r="I23" s="80"/>
      <c r="J23" s="107"/>
      <c r="K23" s="107"/>
      <c r="L23" s="107"/>
      <c r="M23" s="110"/>
      <c r="N23" s="111"/>
      <c r="O23" s="110"/>
      <c r="P23" s="110"/>
      <c r="Q23" s="110"/>
      <c r="R23" s="94"/>
    </row>
    <row r="24" spans="1:28">
      <c r="A24" s="259" t="s">
        <v>284</v>
      </c>
      <c r="B24" s="213"/>
      <c r="C24" s="213"/>
      <c r="D24" s="258" t="s">
        <v>339</v>
      </c>
      <c r="E24" s="258"/>
      <c r="F24" s="258"/>
      <c r="G24" s="258"/>
      <c r="H24" s="258"/>
      <c r="I24" s="258"/>
      <c r="J24" s="258"/>
      <c r="K24" s="264" t="s">
        <v>285</v>
      </c>
      <c r="L24" s="264"/>
      <c r="M24" s="264"/>
      <c r="N24" s="264"/>
      <c r="O24" s="264"/>
      <c r="P24" s="265">
        <f>4000</f>
        <v>4000</v>
      </c>
      <c r="Q24" s="265"/>
      <c r="R24" s="266"/>
    </row>
    <row r="25" spans="1:28" ht="1.5" customHeight="1" thickBot="1">
      <c r="A25" s="91"/>
      <c r="B25" s="80"/>
      <c r="C25" s="80"/>
      <c r="D25" s="112" t="s">
        <v>327</v>
      </c>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259</v>
      </c>
      <c r="Q26" s="336"/>
      <c r="R26" s="76" t="s">
        <v>254</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7"/>
      <c r="W28" s="307"/>
      <c r="X28" s="307"/>
      <c r="Y28" s="307"/>
      <c r="Z28" s="307"/>
      <c r="AA28" s="307"/>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335" t="s">
        <v>239</v>
      </c>
      <c r="U29" s="125"/>
      <c r="V29" s="293" t="s">
        <v>305</v>
      </c>
      <c r="W29" s="294"/>
      <c r="X29" s="294"/>
      <c r="Y29" s="294"/>
      <c r="Z29" s="295"/>
      <c r="AA29" s="317"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335"/>
      <c r="U30" s="125"/>
      <c r="V30" s="296"/>
      <c r="W30" s="297"/>
      <c r="X30" s="297"/>
      <c r="Y30" s="297"/>
      <c r="Z30" s="298"/>
      <c r="AA30" s="318"/>
      <c r="AB30" s="126"/>
    </row>
    <row r="31" spans="1:28" ht="18" customHeight="1">
      <c r="A31" s="163" t="s">
        <v>335</v>
      </c>
      <c r="B31" s="164"/>
      <c r="C31" s="164"/>
      <c r="D31" s="164"/>
      <c r="E31" s="164"/>
      <c r="F31" s="164"/>
      <c r="G31" s="164"/>
      <c r="H31" s="165"/>
      <c r="I31" s="176" t="s">
        <v>176</v>
      </c>
      <c r="J31" s="177"/>
      <c r="K31" s="96" t="s">
        <v>176</v>
      </c>
      <c r="L31" s="96" t="s">
        <v>336</v>
      </c>
      <c r="M31" s="176" t="s">
        <v>337</v>
      </c>
      <c r="N31" s="178"/>
      <c r="O31" s="177"/>
      <c r="P31" s="289" t="s">
        <v>328</v>
      </c>
      <c r="Q31" s="290"/>
      <c r="R31" s="138"/>
      <c r="S31" s="60"/>
      <c r="U31" s="125"/>
      <c r="V31" s="296"/>
      <c r="W31" s="297"/>
      <c r="X31" s="297"/>
      <c r="Y31" s="297"/>
      <c r="Z31" s="298"/>
      <c r="AA31" s="318"/>
      <c r="AB31" s="126"/>
    </row>
    <row r="32" spans="1:28" ht="15.75" customHeight="1" thickBot="1">
      <c r="A32" s="163"/>
      <c r="B32" s="164"/>
      <c r="C32" s="164"/>
      <c r="D32" s="164"/>
      <c r="E32" s="164"/>
      <c r="F32" s="164"/>
      <c r="G32" s="164"/>
      <c r="H32" s="165"/>
      <c r="I32" s="176"/>
      <c r="J32" s="177"/>
      <c r="K32" s="96"/>
      <c r="L32" s="96"/>
      <c r="M32" s="176"/>
      <c r="N32" s="178"/>
      <c r="O32" s="177"/>
      <c r="P32" s="176"/>
      <c r="Q32" s="177"/>
      <c r="R32" s="138"/>
      <c r="S32" s="60"/>
      <c r="U32" s="125"/>
      <c r="V32" s="299"/>
      <c r="W32" s="300"/>
      <c r="X32" s="300"/>
      <c r="Y32" s="300"/>
      <c r="Z32" s="301"/>
      <c r="AA32" s="319"/>
      <c r="AB32" s="126"/>
    </row>
    <row r="33" spans="1:28" ht="15.75" customHeight="1">
      <c r="A33" s="163"/>
      <c r="B33" s="164"/>
      <c r="C33" s="164"/>
      <c r="D33" s="164"/>
      <c r="E33" s="164"/>
      <c r="F33" s="164"/>
      <c r="G33" s="164"/>
      <c r="H33" s="165"/>
      <c r="I33" s="176"/>
      <c r="J33" s="177"/>
      <c r="K33" s="96"/>
      <c r="L33" s="96"/>
      <c r="M33" s="176"/>
      <c r="N33" s="178"/>
      <c r="O33" s="177"/>
      <c r="P33" s="176"/>
      <c r="Q33" s="177"/>
      <c r="R33" s="138"/>
      <c r="S33" s="60"/>
      <c r="U33" s="125"/>
      <c r="V33" s="326" t="s">
        <v>306</v>
      </c>
      <c r="W33" s="320" t="s">
        <v>313</v>
      </c>
      <c r="X33" s="308" t="s">
        <v>308</v>
      </c>
      <c r="Y33" s="311" t="s">
        <v>309</v>
      </c>
      <c r="Z33" s="323" t="s">
        <v>310</v>
      </c>
      <c r="AA33" s="314" t="str">
        <f>IF(AND(S49&gt;=4298,S49&lt;=5353),"C1",IF(AND(S49&gt;=3344,S49&lt;=4297),"C2",IF(AND(S49&lt;=3343),"C3",IF(AND(S49&gt;=5254,S49&lt;=1000000),"B",""))))</f>
        <v>C3</v>
      </c>
      <c r="AB33" s="126"/>
    </row>
    <row r="34" spans="1:28" ht="15.75" customHeight="1">
      <c r="A34" s="163"/>
      <c r="B34" s="164"/>
      <c r="C34" s="164"/>
      <c r="D34" s="164"/>
      <c r="E34" s="164"/>
      <c r="F34" s="164"/>
      <c r="G34" s="164"/>
      <c r="H34" s="165"/>
      <c r="I34" s="176"/>
      <c r="J34" s="177"/>
      <c r="K34" s="96"/>
      <c r="L34" s="96"/>
      <c r="M34" s="176"/>
      <c r="N34" s="178"/>
      <c r="O34" s="177"/>
      <c r="P34" s="176"/>
      <c r="Q34" s="177"/>
      <c r="R34" s="97"/>
      <c r="S34" s="60"/>
      <c r="U34" s="125"/>
      <c r="V34" s="327"/>
      <c r="W34" s="321"/>
      <c r="X34" s="309"/>
      <c r="Y34" s="312"/>
      <c r="Z34" s="324"/>
      <c r="AA34" s="315"/>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28"/>
      <c r="W35" s="322"/>
      <c r="X35" s="310"/>
      <c r="Y35" s="313"/>
      <c r="Z35" s="325"/>
      <c r="AA35" s="315"/>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29" t="s">
        <v>319</v>
      </c>
      <c r="W36" s="291" t="s">
        <v>317</v>
      </c>
      <c r="X36" s="333" t="s">
        <v>314</v>
      </c>
      <c r="Y36" s="333" t="s">
        <v>315</v>
      </c>
      <c r="Z36" s="331" t="s">
        <v>318</v>
      </c>
      <c r="AA36" s="315"/>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29"/>
      <c r="W37" s="291"/>
      <c r="X37" s="333"/>
      <c r="Y37" s="333"/>
      <c r="Z37" s="331"/>
      <c r="AA37" s="315"/>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0"/>
      <c r="W38" s="292"/>
      <c r="X38" s="334"/>
      <c r="Y38" s="334"/>
      <c r="Z38" s="332"/>
      <c r="AA38" s="315"/>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316</v>
      </c>
      <c r="W39" s="131">
        <v>0</v>
      </c>
      <c r="X39" s="132">
        <v>0.5</v>
      </c>
      <c r="Y39" s="133">
        <v>0.75</v>
      </c>
      <c r="Z39" s="134">
        <v>1</v>
      </c>
      <c r="AA39" s="316"/>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0"/>
      <c r="B44" s="242"/>
      <c r="C44" s="242"/>
      <c r="D44" s="242"/>
      <c r="E44" s="242"/>
      <c r="F44" s="242"/>
      <c r="G44" s="242"/>
      <c r="H44" s="86"/>
      <c r="I44" s="249"/>
      <c r="J44" s="249"/>
      <c r="K44" s="249"/>
      <c r="L44" s="249"/>
      <c r="M44" s="84"/>
      <c r="N44" s="84"/>
      <c r="O44" s="84"/>
      <c r="P44" s="114" t="s">
        <v>20</v>
      </c>
      <c r="Q44" s="114"/>
      <c r="R44" s="14"/>
    </row>
    <row r="45" spans="1:28" ht="14.25" customHeight="1">
      <c r="A45" s="250" t="s">
        <v>338</v>
      </c>
      <c r="B45" s="242"/>
      <c r="C45" s="242"/>
      <c r="D45" s="242"/>
      <c r="E45" s="242"/>
      <c r="F45" s="242"/>
      <c r="G45" s="242"/>
      <c r="H45" s="86"/>
      <c r="I45" s="249">
        <v>500</v>
      </c>
      <c r="J45" s="249"/>
      <c r="K45" s="249"/>
      <c r="L45" s="249"/>
      <c r="M45" s="84"/>
      <c r="N45" s="84"/>
      <c r="O45" s="84"/>
      <c r="P45" s="251">
        <f>(I44/2)+SUM(I45:L46)+SUM(R31:R42)+P24</f>
        <v>4500</v>
      </c>
      <c r="Q45" s="251"/>
      <c r="R45" s="252"/>
    </row>
    <row r="46" spans="1:28">
      <c r="A46" s="250"/>
      <c r="B46" s="242"/>
      <c r="C46" s="242"/>
      <c r="D46" s="242"/>
      <c r="E46" s="242"/>
      <c r="F46" s="242"/>
      <c r="G46" s="242"/>
      <c r="H46" s="86"/>
      <c r="I46" s="249"/>
      <c r="J46" s="249"/>
      <c r="K46" s="249"/>
      <c r="L46" s="249"/>
      <c r="M46" s="84"/>
      <c r="N46" s="84"/>
      <c r="O46" s="84"/>
      <c r="P46" s="84"/>
      <c r="Q46" s="84"/>
      <c r="R46" s="14"/>
    </row>
    <row r="47" spans="1:28" ht="3.65"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6500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2250</v>
      </c>
      <c r="T49" s="23" t="s">
        <v>216</v>
      </c>
    </row>
    <row r="50" spans="1:21" s="23" customFormat="1" ht="14.15" customHeight="1">
      <c r="A50" s="24"/>
      <c r="B50" s="141" t="s">
        <v>129</v>
      </c>
      <c r="C50" s="141"/>
      <c r="D50" s="189"/>
      <c r="E50" s="189"/>
      <c r="F50" s="25"/>
      <c r="G50" s="80"/>
      <c r="H50" s="141" t="s">
        <v>149</v>
      </c>
      <c r="I50" s="141"/>
      <c r="J50" s="141"/>
      <c r="K50" s="29">
        <v>300</v>
      </c>
      <c r="M50" s="25"/>
      <c r="N50" s="245" t="s">
        <v>132</v>
      </c>
      <c r="O50" s="245"/>
      <c r="P50" s="245"/>
      <c r="Q50" s="180"/>
      <c r="R50" s="181"/>
    </row>
    <row r="51" spans="1:21" s="23" customFormat="1" ht="14.15" customHeight="1">
      <c r="A51" s="24"/>
      <c r="B51" s="141" t="s">
        <v>133</v>
      </c>
      <c r="C51" s="141"/>
      <c r="D51" s="189"/>
      <c r="E51" s="189"/>
      <c r="F51" s="25"/>
      <c r="G51" s="80"/>
      <c r="H51" s="8" t="s">
        <v>150</v>
      </c>
      <c r="I51" s="8"/>
      <c r="K51" s="29"/>
      <c r="M51" s="25"/>
      <c r="N51" s="245" t="s">
        <v>136</v>
      </c>
      <c r="O51" s="245"/>
      <c r="P51" s="245"/>
      <c r="Q51" s="180"/>
      <c r="R51" s="181"/>
      <c r="S51" s="23">
        <f>COUNTA(A31:H42,D10)</f>
        <v>2</v>
      </c>
      <c r="U51" s="23" t="s">
        <v>311</v>
      </c>
    </row>
    <row r="52" spans="1:21" s="23" customFormat="1" ht="14.15" customHeight="1">
      <c r="A52" s="24"/>
      <c r="B52" s="141" t="s">
        <v>137</v>
      </c>
      <c r="C52" s="141"/>
      <c r="D52" s="189"/>
      <c r="E52" s="189"/>
      <c r="F52" s="25"/>
      <c r="G52" s="80"/>
      <c r="H52" s="8" t="s">
        <v>172</v>
      </c>
      <c r="I52" s="8"/>
      <c r="K52" s="29"/>
      <c r="M52" s="25"/>
      <c r="N52" s="245" t="s">
        <v>140</v>
      </c>
      <c r="O52" s="245"/>
      <c r="P52" s="245"/>
      <c r="Q52" s="180">
        <f>200*30</f>
        <v>6000</v>
      </c>
      <c r="R52" s="181"/>
    </row>
    <row r="53" spans="1:21" s="23" customFormat="1" ht="14.15" customHeight="1">
      <c r="A53" s="24"/>
      <c r="B53" s="141" t="s">
        <v>163</v>
      </c>
      <c r="C53" s="141"/>
      <c r="D53" s="189"/>
      <c r="E53" s="189"/>
      <c r="F53" s="8"/>
      <c r="G53" s="8"/>
      <c r="H53" s="8" t="s">
        <v>163</v>
      </c>
      <c r="I53" s="8"/>
      <c r="K53" s="42"/>
      <c r="M53" s="25"/>
      <c r="N53" s="245" t="s">
        <v>164</v>
      </c>
      <c r="O53" s="245"/>
      <c r="P53" s="245"/>
      <c r="Q53" s="180"/>
      <c r="R53" s="181"/>
    </row>
    <row r="54" spans="1:21" s="23" customFormat="1" ht="14.15" customHeight="1">
      <c r="A54" s="12"/>
      <c r="B54" s="8"/>
      <c r="C54" s="8"/>
      <c r="D54" s="8"/>
      <c r="E54" s="8"/>
      <c r="F54" s="8"/>
      <c r="G54" s="8"/>
      <c r="H54" s="8"/>
      <c r="I54" s="25"/>
      <c r="J54" s="247"/>
      <c r="K54" s="247"/>
      <c r="L54" s="25"/>
      <c r="M54" s="25"/>
      <c r="N54" s="245" t="s">
        <v>142</v>
      </c>
      <c r="O54" s="245"/>
      <c r="P54" s="245"/>
      <c r="Q54" s="180"/>
      <c r="R54" s="181"/>
    </row>
    <row r="55" spans="1:21" s="23" customFormat="1" ht="14.15" customHeight="1">
      <c r="A55" s="248" t="s">
        <v>25</v>
      </c>
      <c r="B55" s="246"/>
      <c r="C55" s="116"/>
      <c r="D55" s="246" t="s">
        <v>22</v>
      </c>
      <c r="E55" s="246"/>
      <c r="F55" s="117" t="s">
        <v>26</v>
      </c>
      <c r="G55" s="117"/>
      <c r="I55" s="246" t="s">
        <v>22</v>
      </c>
      <c r="J55" s="246"/>
      <c r="K55" s="246"/>
      <c r="L55" s="246"/>
      <c r="M55" s="25"/>
      <c r="N55" s="141" t="s">
        <v>143</v>
      </c>
      <c r="O55" s="141"/>
      <c r="P55" s="141"/>
      <c r="Q55" s="180"/>
      <c r="R55" s="181"/>
    </row>
    <row r="56" spans="1:21" s="23" customFormat="1" ht="14.15"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5"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5" customHeight="1">
      <c r="A58" s="24"/>
      <c r="B58" s="141" t="s">
        <v>147</v>
      </c>
      <c r="C58" s="141"/>
      <c r="D58" s="189"/>
      <c r="E58" s="189"/>
      <c r="F58" s="25"/>
      <c r="G58" s="141" t="s">
        <v>146</v>
      </c>
      <c r="H58" s="141"/>
      <c r="I58" s="179">
        <v>200</v>
      </c>
      <c r="J58" s="179"/>
      <c r="K58" s="179"/>
      <c r="L58" s="179"/>
      <c r="M58" s="25"/>
      <c r="N58" s="141" t="s">
        <v>163</v>
      </c>
      <c r="O58" s="141"/>
      <c r="P58" s="141"/>
      <c r="Q58" s="180"/>
      <c r="R58" s="181"/>
    </row>
    <row r="59" spans="1:21" s="23" customFormat="1" ht="14.15"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0" t="s">
        <v>167</v>
      </c>
      <c r="C63" s="190"/>
      <c r="D63" s="190"/>
      <c r="E63" s="190"/>
      <c r="F63" s="195" t="s">
        <v>341</v>
      </c>
      <c r="G63" s="195"/>
      <c r="H63" s="195"/>
      <c r="I63" s="195"/>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322</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2" t="str">
        <f>G6</f>
        <v>ABEJERO, SHIRLEY MORATA</v>
      </c>
      <c r="D68" s="242"/>
      <c r="E68" s="242"/>
      <c r="F68" s="242"/>
      <c r="G68" s="242"/>
      <c r="H68" s="187" t="s">
        <v>301</v>
      </c>
      <c r="I68" s="187"/>
      <c r="J68" s="187"/>
      <c r="K68" s="187"/>
      <c r="L68" s="187"/>
      <c r="M68" s="187"/>
      <c r="N68" s="187"/>
      <c r="O68" s="187"/>
      <c r="P68" s="187"/>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6" t="s">
        <v>340</v>
      </c>
      <c r="B74" s="237"/>
      <c r="C74" s="237"/>
      <c r="D74" s="237"/>
      <c r="E74" s="237"/>
      <c r="F74" s="237"/>
      <c r="G74" s="237"/>
      <c r="H74" s="237"/>
      <c r="I74" s="237"/>
      <c r="J74" s="237"/>
      <c r="K74" s="237"/>
      <c r="L74" s="237"/>
      <c r="M74" s="237"/>
      <c r="N74" s="237"/>
      <c r="O74" s="237"/>
      <c r="P74" s="237"/>
      <c r="Q74" s="237"/>
      <c r="R74" s="238"/>
      <c r="S74" s="302"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3"/>
    </row>
    <row r="76" spans="1:19">
      <c r="A76" s="239"/>
      <c r="B76" s="240"/>
      <c r="C76" s="240"/>
      <c r="D76" s="240"/>
      <c r="E76" s="240"/>
      <c r="F76" s="240"/>
      <c r="G76" s="240"/>
      <c r="H76" s="240"/>
      <c r="I76" s="240"/>
      <c r="J76" s="240"/>
      <c r="K76" s="240"/>
      <c r="L76" s="240"/>
      <c r="M76" s="240"/>
      <c r="N76" s="240"/>
      <c r="O76" s="240"/>
      <c r="P76" s="240"/>
      <c r="Q76" s="240"/>
      <c r="R76" s="241"/>
      <c r="S76" s="303"/>
    </row>
    <row r="77" spans="1:19" ht="48" customHeight="1" thickBot="1">
      <c r="A77" s="239"/>
      <c r="B77" s="240"/>
      <c r="C77" s="240"/>
      <c r="D77" s="240"/>
      <c r="E77" s="240"/>
      <c r="F77" s="240"/>
      <c r="G77" s="240"/>
      <c r="H77" s="240"/>
      <c r="I77" s="240"/>
      <c r="J77" s="240"/>
      <c r="K77" s="240"/>
      <c r="L77" s="240"/>
      <c r="M77" s="240"/>
      <c r="N77" s="240"/>
      <c r="O77" s="240"/>
      <c r="P77" s="240"/>
      <c r="Q77" s="240"/>
      <c r="R77" s="241"/>
      <c r="S77" s="304"/>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320</v>
      </c>
      <c r="C80" s="140"/>
      <c r="D80" s="140"/>
      <c r="E80" s="140"/>
      <c r="F80" s="140"/>
      <c r="G80" s="140"/>
      <c r="H80" s="140"/>
      <c r="I80" s="139">
        <v>1715</v>
      </c>
      <c r="J80" s="139"/>
      <c r="K80" s="139"/>
      <c r="L80" s="139"/>
      <c r="M80" s="140" t="s">
        <v>331</v>
      </c>
      <c r="N80" s="140"/>
      <c r="O80" s="140"/>
      <c r="P80" s="151" t="s">
        <v>326</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324</v>
      </c>
      <c r="E87" s="161"/>
      <c r="F87" s="161"/>
      <c r="G87" s="161"/>
      <c r="H87" s="161"/>
      <c r="I87" s="161"/>
      <c r="J87" s="161"/>
      <c r="K87" s="156"/>
      <c r="L87" s="156"/>
      <c r="M87" s="156"/>
      <c r="N87" s="143" t="s">
        <v>312</v>
      </c>
      <c r="O87" s="144"/>
      <c r="P87" s="144"/>
      <c r="Q87" s="144"/>
      <c r="R87" s="145"/>
    </row>
    <row r="88" spans="1:18" ht="12" customHeight="1" thickBot="1">
      <c r="A88" s="157"/>
      <c r="B88" s="158"/>
      <c r="C88" s="158"/>
      <c r="D88" s="159" t="s">
        <v>325</v>
      </c>
      <c r="E88" s="159"/>
      <c r="F88" s="159"/>
      <c r="G88" s="159"/>
      <c r="H88" s="159"/>
      <c r="I88" s="159"/>
      <c r="J88" s="159"/>
      <c r="K88" s="158"/>
      <c r="L88" s="158"/>
      <c r="M88" s="158"/>
      <c r="N88" s="146" t="s">
        <v>323</v>
      </c>
      <c r="O88" s="147"/>
      <c r="P88" s="147"/>
      <c r="Q88" s="147"/>
      <c r="R88" s="148"/>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31750</xdr:colOff>
                    <xdr:row>49</xdr:row>
                    <xdr:rowOff>12700</xdr:rowOff>
                  </from>
                  <to>
                    <xdr:col>1</xdr:col>
                    <xdr:colOff>0</xdr:colOff>
                    <xdr:row>50</xdr:row>
                    <xdr:rowOff>31750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31750</xdr:colOff>
                    <xdr:row>50</xdr:row>
                    <xdr:rowOff>12700</xdr:rowOff>
                  </from>
                  <to>
                    <xdr:col>1</xdr:col>
                    <xdr:colOff>0</xdr:colOff>
                    <xdr:row>51</xdr:row>
                    <xdr:rowOff>31750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31750</xdr:colOff>
                    <xdr:row>51</xdr:row>
                    <xdr:rowOff>12700</xdr:rowOff>
                  </from>
                  <to>
                    <xdr:col>1</xdr:col>
                    <xdr:colOff>0</xdr:colOff>
                    <xdr:row>52</xdr:row>
                    <xdr:rowOff>31750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31750</xdr:colOff>
                    <xdr:row>52</xdr:row>
                    <xdr:rowOff>12700</xdr:rowOff>
                  </from>
                  <to>
                    <xdr:col>1</xdr:col>
                    <xdr:colOff>0</xdr:colOff>
                    <xdr:row>53</xdr:row>
                    <xdr:rowOff>31750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31750</xdr:colOff>
                    <xdr:row>49</xdr:row>
                    <xdr:rowOff>12700</xdr:rowOff>
                  </from>
                  <to>
                    <xdr:col>12</xdr:col>
                    <xdr:colOff>241300</xdr:colOff>
                    <xdr:row>50</xdr:row>
                    <xdr:rowOff>31750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31750</xdr:colOff>
                    <xdr:row>50</xdr:row>
                    <xdr:rowOff>12700</xdr:rowOff>
                  </from>
                  <to>
                    <xdr:col>12</xdr:col>
                    <xdr:colOff>241300</xdr:colOff>
                    <xdr:row>51</xdr:row>
                    <xdr:rowOff>31750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31750</xdr:colOff>
                    <xdr:row>51</xdr:row>
                    <xdr:rowOff>12700</xdr:rowOff>
                  </from>
                  <to>
                    <xdr:col>12</xdr:col>
                    <xdr:colOff>241300</xdr:colOff>
                    <xdr:row>52</xdr:row>
                    <xdr:rowOff>31750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31750</xdr:colOff>
                    <xdr:row>52</xdr:row>
                    <xdr:rowOff>12700</xdr:rowOff>
                  </from>
                  <to>
                    <xdr:col>12</xdr:col>
                    <xdr:colOff>241300</xdr:colOff>
                    <xdr:row>53</xdr:row>
                    <xdr:rowOff>31750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31750</xdr:colOff>
                    <xdr:row>53</xdr:row>
                    <xdr:rowOff>12700</xdr:rowOff>
                  </from>
                  <to>
                    <xdr:col>12</xdr:col>
                    <xdr:colOff>241300</xdr:colOff>
                    <xdr:row>54</xdr:row>
                    <xdr:rowOff>31750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31750</xdr:colOff>
                    <xdr:row>54</xdr:row>
                    <xdr:rowOff>12700</xdr:rowOff>
                  </from>
                  <to>
                    <xdr:col>12</xdr:col>
                    <xdr:colOff>241300</xdr:colOff>
                    <xdr:row>55</xdr:row>
                    <xdr:rowOff>31750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31750</xdr:colOff>
                    <xdr:row>55</xdr:row>
                    <xdr:rowOff>12700</xdr:rowOff>
                  </from>
                  <to>
                    <xdr:col>12</xdr:col>
                    <xdr:colOff>241300</xdr:colOff>
                    <xdr:row>56</xdr:row>
                    <xdr:rowOff>31750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31750</xdr:colOff>
                    <xdr:row>55</xdr:row>
                    <xdr:rowOff>12700</xdr:rowOff>
                  </from>
                  <to>
                    <xdr:col>1</xdr:col>
                    <xdr:colOff>0</xdr:colOff>
                    <xdr:row>56</xdr:row>
                    <xdr:rowOff>31750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31750</xdr:colOff>
                    <xdr:row>56</xdr:row>
                    <xdr:rowOff>12700</xdr:rowOff>
                  </from>
                  <to>
                    <xdr:col>1</xdr:col>
                    <xdr:colOff>0</xdr:colOff>
                    <xdr:row>57</xdr:row>
                    <xdr:rowOff>31750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31750</xdr:colOff>
                    <xdr:row>57</xdr:row>
                    <xdr:rowOff>12700</xdr:rowOff>
                  </from>
                  <to>
                    <xdr:col>1</xdr:col>
                    <xdr:colOff>0</xdr:colOff>
                    <xdr:row>58</xdr:row>
                    <xdr:rowOff>31750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31750</xdr:colOff>
                    <xdr:row>58</xdr:row>
                    <xdr:rowOff>12700</xdr:rowOff>
                  </from>
                  <to>
                    <xdr:col>1</xdr:col>
                    <xdr:colOff>0</xdr:colOff>
                    <xdr:row>59</xdr:row>
                    <xdr:rowOff>31750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31750</xdr:colOff>
                    <xdr:row>55</xdr:row>
                    <xdr:rowOff>12700</xdr:rowOff>
                  </from>
                  <to>
                    <xdr:col>6</xdr:col>
                    <xdr:colOff>0</xdr:colOff>
                    <xdr:row>56</xdr:row>
                    <xdr:rowOff>31750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31750</xdr:colOff>
                    <xdr:row>56</xdr:row>
                    <xdr:rowOff>12700</xdr:rowOff>
                  </from>
                  <to>
                    <xdr:col>6</xdr:col>
                    <xdr:colOff>0</xdr:colOff>
                    <xdr:row>57</xdr:row>
                    <xdr:rowOff>31750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31750</xdr:colOff>
                    <xdr:row>57</xdr:row>
                    <xdr:rowOff>12700</xdr:rowOff>
                  </from>
                  <to>
                    <xdr:col>6</xdr:col>
                    <xdr:colOff>0</xdr:colOff>
                    <xdr:row>58</xdr:row>
                    <xdr:rowOff>31750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31750</xdr:colOff>
                    <xdr:row>58</xdr:row>
                    <xdr:rowOff>12700</xdr:rowOff>
                  </from>
                  <to>
                    <xdr:col>6</xdr:col>
                    <xdr:colOff>0</xdr:colOff>
                    <xdr:row>59</xdr:row>
                    <xdr:rowOff>31750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31750</xdr:colOff>
                    <xdr:row>62</xdr:row>
                    <xdr:rowOff>12700</xdr:rowOff>
                  </from>
                  <to>
                    <xdr:col>1</xdr:col>
                    <xdr:colOff>0</xdr:colOff>
                    <xdr:row>63</xdr:row>
                    <xdr:rowOff>31750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31750</xdr:colOff>
                    <xdr:row>63</xdr:row>
                    <xdr:rowOff>12700</xdr:rowOff>
                  </from>
                  <to>
                    <xdr:col>1</xdr:col>
                    <xdr:colOff>0</xdr:colOff>
                    <xdr:row>64</xdr:row>
                    <xdr:rowOff>31750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31750</xdr:colOff>
                    <xdr:row>64</xdr:row>
                    <xdr:rowOff>12700</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31750</xdr:colOff>
                    <xdr:row>62</xdr:row>
                    <xdr:rowOff>12700</xdr:rowOff>
                  </from>
                  <to>
                    <xdr:col>1</xdr:col>
                    <xdr:colOff>0</xdr:colOff>
                    <xdr:row>63</xdr:row>
                    <xdr:rowOff>31750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31750</xdr:colOff>
                    <xdr:row>63</xdr:row>
                    <xdr:rowOff>12700</xdr:rowOff>
                  </from>
                  <to>
                    <xdr:col>1</xdr:col>
                    <xdr:colOff>0</xdr:colOff>
                    <xdr:row>64</xdr:row>
                    <xdr:rowOff>31750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31750</xdr:colOff>
                    <xdr:row>64</xdr:row>
                    <xdr:rowOff>12700</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31750</xdr:colOff>
                    <xdr:row>62</xdr:row>
                    <xdr:rowOff>12700</xdr:rowOff>
                  </from>
                  <to>
                    <xdr:col>10</xdr:col>
                    <xdr:colOff>0</xdr:colOff>
                    <xdr:row>63</xdr:row>
                    <xdr:rowOff>31750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31750</xdr:colOff>
                    <xdr:row>62</xdr:row>
                    <xdr:rowOff>12700</xdr:rowOff>
                  </from>
                  <to>
                    <xdr:col>10</xdr:col>
                    <xdr:colOff>0</xdr:colOff>
                    <xdr:row>63</xdr:row>
                    <xdr:rowOff>31750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31750</xdr:colOff>
                    <xdr:row>63</xdr:row>
                    <xdr:rowOff>12700</xdr:rowOff>
                  </from>
                  <to>
                    <xdr:col>10</xdr:col>
                    <xdr:colOff>0</xdr:colOff>
                    <xdr:row>64</xdr:row>
                    <xdr:rowOff>31750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31750</xdr:colOff>
                    <xdr:row>63</xdr:row>
                    <xdr:rowOff>12700</xdr:rowOff>
                  </from>
                  <to>
                    <xdr:col>10</xdr:col>
                    <xdr:colOff>0</xdr:colOff>
                    <xdr:row>64</xdr:row>
                    <xdr:rowOff>31750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31750</xdr:colOff>
                    <xdr:row>64</xdr:row>
                    <xdr:rowOff>12700</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31750</xdr:colOff>
                    <xdr:row>64</xdr:row>
                    <xdr:rowOff>12700</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31750</xdr:colOff>
                    <xdr:row>56</xdr:row>
                    <xdr:rowOff>12700</xdr:rowOff>
                  </from>
                  <to>
                    <xdr:col>12</xdr:col>
                    <xdr:colOff>241300</xdr:colOff>
                    <xdr:row>57</xdr:row>
                    <xdr:rowOff>31750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31750</xdr:colOff>
                    <xdr:row>57</xdr:row>
                    <xdr:rowOff>12700</xdr:rowOff>
                  </from>
                  <to>
                    <xdr:col>12</xdr:col>
                    <xdr:colOff>241300</xdr:colOff>
                    <xdr:row>58</xdr:row>
                    <xdr:rowOff>31750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12700</xdr:rowOff>
                  </from>
                  <to>
                    <xdr:col>4</xdr:col>
                    <xdr:colOff>31750</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12700</xdr:rowOff>
                  </from>
                  <to>
                    <xdr:col>5</xdr:col>
                    <xdr:colOff>203200</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12700</xdr:rowOff>
                  </from>
                  <to>
                    <xdr:col>8</xdr:col>
                    <xdr:colOff>203200</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12700</xdr:rowOff>
                  </from>
                  <to>
                    <xdr:col>14</xdr:col>
                    <xdr:colOff>203200</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69850</xdr:rowOff>
                  </from>
                  <to>
                    <xdr:col>5</xdr:col>
                    <xdr:colOff>203200</xdr:colOff>
                    <xdr:row>21</xdr:row>
                    <xdr:rowOff>88900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203200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203200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69850</xdr:rowOff>
                  </from>
                  <to>
                    <xdr:col>14</xdr:col>
                    <xdr:colOff>203200</xdr:colOff>
                    <xdr:row>21</xdr:row>
                    <xdr:rowOff>88900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69850</xdr:rowOff>
                  </from>
                  <to>
                    <xdr:col>16</xdr:col>
                    <xdr:colOff>203200</xdr:colOff>
                    <xdr:row>21</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4.5"/>
  <cols>
    <col min="1" max="1" width="8" customWidth="1"/>
    <col min="2" max="2" width="6.54296875" customWidth="1"/>
    <col min="3" max="3" width="4.81640625" customWidth="1"/>
    <col min="4" max="4" width="3.453125" customWidth="1"/>
    <col min="5" max="5" width="2.5429687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4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453125" hidden="1" customWidth="1"/>
    <col min="44" max="44" width="1.81640625" customWidth="1"/>
    <col min="45" max="45" width="2.81640625" customWidth="1"/>
    <col min="46" max="47" width="1" customWidth="1"/>
    <col min="48" max="48" width="1.4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45317</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17475</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ABEJERO, SHIRLEY MORATA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9983313937</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64</v>
      </c>
      <c r="AI12" s="367"/>
      <c r="AJ12" s="537"/>
      <c r="AK12" s="381" t="str">
        <f>IF('UNIFIED INTAKE'!R10=0,"",'UNIFIED INTAKE'!R10)</f>
        <v>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ABEJERO, SHIRLEY MORATA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21619</v>
      </c>
      <c r="B15" s="453"/>
      <c r="C15" s="454"/>
      <c r="D15" s="433" t="str">
        <f>IF('UNIFIED INTAKE'!M12=0,"",'UNIFIED INTAKE'!M12)</f>
        <v>CABUSAO,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NEW POBLACION, CABUSAO, CAMARINES SUR</v>
      </c>
      <c r="B17" s="386"/>
      <c r="C17" s="386"/>
      <c r="D17" s="386"/>
      <c r="E17" s="386"/>
      <c r="F17" s="386"/>
      <c r="G17" s="386"/>
      <c r="H17" s="386"/>
      <c r="I17" s="386"/>
      <c r="J17" s="386"/>
      <c r="K17" s="386"/>
      <c r="L17" s="386"/>
      <c r="M17" s="387"/>
      <c r="N17" s="385" t="str">
        <f>IF('UNIFIED INTAKE'!E16=0,"",'UNIFIED INTAKE'!E16)</f>
        <v>NEW POBLACION, CABUSAO,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MASSAGE THERAPIST</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ABEJERO, ANTONIO SR.</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ELEM. GRADUATE</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c>
      <c r="B27" s="395"/>
      <c r="C27" s="395"/>
      <c r="D27" s="395"/>
      <c r="E27" s="395"/>
      <c r="F27" s="395"/>
      <c r="G27" s="395"/>
      <c r="H27" s="395"/>
      <c r="I27" s="395"/>
      <c r="J27" s="396"/>
      <c r="K27" s="397" t="str">
        <f>IF('UNIFIED INTAKE'!S32=0,"",'UNIFIED INTAKE'!S32)</f>
        <v/>
      </c>
      <c r="L27" s="398"/>
      <c r="M27" s="398"/>
      <c r="N27" s="399"/>
      <c r="O27" s="397" t="str">
        <f>IF('UNIFIED INTAKE'!K32=0,"",'UNIFIED INTAKE'!K32)</f>
        <v/>
      </c>
      <c r="P27" s="398"/>
      <c r="Q27" s="398"/>
      <c r="R27" s="398"/>
      <c r="S27" s="399"/>
      <c r="T27" s="397" t="str">
        <f>IF('UNIFIED INTAKE'!L32=0,"",'UNIFIED INTAKE'!L32)</f>
        <v/>
      </c>
      <c r="U27" s="398"/>
      <c r="V27" s="398"/>
      <c r="W27" s="398"/>
      <c r="X27" s="398"/>
      <c r="Y27" s="398"/>
      <c r="Z27" s="398"/>
      <c r="AA27" s="399"/>
      <c r="AB27" s="397" t="str">
        <f>IF('UNIFIED INTAKE'!M32=0,"",'UNIFIED INTAKE'!M32)</f>
        <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4500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v>
      </c>
      <c r="B38" s="522"/>
      <c r="C38" s="522"/>
      <c r="D38" s="522"/>
      <c r="E38" s="522"/>
      <c r="F38" s="522"/>
      <c r="G38" s="522"/>
      <c r="H38" s="522"/>
      <c r="I38" s="520">
        <f>IF('UNIFIED INTAKE'!I45=0,"",'UNIFIED INTAKE'!I45)</f>
        <v>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3"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3"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3"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200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3"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6000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4500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5"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5"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5"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THE PATIENT IS NEED OF MEDICAL ASSISTANCE FOR HER OPD CONSULTATION TODAY FOR HER LABORATORY. PATIENT IS A SENIOR CITIZEN LIVING WITH HER SPOUSE. SHE IS THE MAIN PROVIDER OF THE FAMILY WORKING AS MASSAGE THERAPIST.  PATIENT DO NOT HAVE ANY OTHER SOURCE OF INCOME. SHE IS THEN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31750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31750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31750</xdr:rowOff>
                  </from>
                  <to>
                    <xdr:col>19</xdr:col>
                    <xdr:colOff>184150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31750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31750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107950</xdr:colOff>
                    <xdr:row>11</xdr:row>
                    <xdr:rowOff>184150</xdr:rowOff>
                  </from>
                  <to>
                    <xdr:col>41</xdr:col>
                    <xdr:colOff>31750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184150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69850</xdr:colOff>
                    <xdr:row>11</xdr:row>
                    <xdr:rowOff>184150</xdr:rowOff>
                  </from>
                  <to>
                    <xdr:col>52</xdr:col>
                    <xdr:colOff>69850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146050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31750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107950</xdr:colOff>
                    <xdr:row>19</xdr:row>
                    <xdr:rowOff>31750</xdr:rowOff>
                  </from>
                  <to>
                    <xdr:col>39</xdr:col>
                    <xdr:colOff>69850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450850</xdr:colOff>
                    <xdr:row>22</xdr:row>
                    <xdr:rowOff>565150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565150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69850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565150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69850</xdr:colOff>
                    <xdr:row>22</xdr:row>
                    <xdr:rowOff>565150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31750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69850</xdr:colOff>
                    <xdr:row>22</xdr:row>
                    <xdr:rowOff>412750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146050</xdr:rowOff>
                  </from>
                  <to>
                    <xdr:col>49</xdr:col>
                    <xdr:colOff>31750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107950</xdr:colOff>
                    <xdr:row>39</xdr:row>
                    <xdr:rowOff>31750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107950</xdr:colOff>
                    <xdr:row>39</xdr:row>
                    <xdr:rowOff>31750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107950</xdr:colOff>
                    <xdr:row>39</xdr:row>
                    <xdr:rowOff>31750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31750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4.5"/>
  <cols>
    <col min="1" max="1" width="3.1796875" customWidth="1"/>
    <col min="2" max="2" width="19.54296875" customWidth="1"/>
    <col min="3" max="3" width="19" customWidth="1"/>
    <col min="4" max="4" width="3" customWidth="1"/>
    <col min="5" max="5" width="3.1796875" customWidth="1"/>
    <col min="6" max="6" width="6.54296875" customWidth="1"/>
    <col min="7" max="7" width="7.54296875" customWidth="1"/>
    <col min="8" max="8" width="2.453125" customWidth="1"/>
    <col min="9" max="9" width="3.1796875" customWidth="1"/>
    <col min="10" max="10" width="15.54296875" customWidth="1"/>
    <col min="11" max="11" width="1.54296875" customWidth="1"/>
    <col min="12" max="12" width="3.1796875" customWidth="1"/>
    <col min="13" max="13" width="23" customWidth="1"/>
    <col min="14" max="14" width="26.54296875" customWidth="1"/>
  </cols>
  <sheetData>
    <row r="1" spans="1:14" ht="23.5">
      <c r="A1" s="630" t="s">
        <v>217</v>
      </c>
      <c r="B1" s="630"/>
      <c r="C1" s="630"/>
      <c r="D1" s="630"/>
      <c r="E1" s="630"/>
      <c r="F1" s="630"/>
      <c r="G1" s="630"/>
      <c r="H1" s="630"/>
      <c r="I1" s="630"/>
      <c r="J1" s="630"/>
      <c r="K1" s="630"/>
      <c r="L1" s="630"/>
      <c r="M1" s="630"/>
      <c r="N1" s="630"/>
    </row>
    <row r="2" spans="1:14" ht="18.5">
      <c r="B2" s="45" t="s">
        <v>218</v>
      </c>
      <c r="C2" s="631"/>
      <c r="D2" s="632"/>
      <c r="E2" s="632"/>
      <c r="M2" s="45" t="s">
        <v>29</v>
      </c>
      <c r="N2" s="46"/>
    </row>
    <row r="3" spans="1:14" ht="18.5">
      <c r="B3" s="45" t="s">
        <v>219</v>
      </c>
      <c r="C3" s="633"/>
      <c r="D3" s="633"/>
      <c r="E3" s="633"/>
      <c r="M3" s="45" t="s">
        <v>220</v>
      </c>
      <c r="N3" s="47"/>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622"/>
      <c r="D6" s="622"/>
      <c r="E6" s="622"/>
      <c r="F6" s="622"/>
      <c r="G6" s="622"/>
      <c r="H6" s="622"/>
      <c r="I6" s="622"/>
      <c r="J6" s="622"/>
      <c r="K6" s="622"/>
      <c r="L6" s="622"/>
      <c r="M6" s="51" t="s">
        <v>222</v>
      </c>
      <c r="N6" s="136" t="str">
        <f>IF('UNIFIED INTAKE'!R10=0,"",'UNIFIED INTAKE'!R10)</f>
        <v>MALE</v>
      </c>
    </row>
    <row r="7" spans="1:14" ht="18.5">
      <c r="A7" s="49" t="s">
        <v>223</v>
      </c>
      <c r="B7" s="49"/>
      <c r="C7" s="622"/>
      <c r="D7" s="622"/>
      <c r="E7" s="622"/>
      <c r="F7" s="622"/>
      <c r="G7" s="622"/>
      <c r="H7" s="622"/>
      <c r="I7" s="622"/>
      <c r="J7" s="622"/>
      <c r="K7" s="622"/>
      <c r="L7" s="622"/>
      <c r="M7" s="622"/>
      <c r="N7" s="622"/>
    </row>
    <row r="8" spans="1:14" ht="18.5">
      <c r="A8" s="49" t="s">
        <v>224</v>
      </c>
      <c r="B8" s="49"/>
      <c r="C8" s="135"/>
      <c r="D8" s="52"/>
      <c r="E8" s="51" t="s">
        <v>225</v>
      </c>
      <c r="F8" s="634"/>
      <c r="G8" s="634"/>
      <c r="H8" s="634"/>
      <c r="I8" s="634"/>
      <c r="J8" s="635" t="s">
        <v>226</v>
      </c>
      <c r="K8" s="635"/>
      <c r="L8" s="635"/>
      <c r="M8" s="636"/>
      <c r="N8" s="636"/>
    </row>
    <row r="9" spans="1:14" ht="18.5">
      <c r="A9" s="49" t="s">
        <v>227</v>
      </c>
      <c r="B9" s="49"/>
      <c r="C9" s="626"/>
      <c r="D9" s="626"/>
      <c r="E9" s="626"/>
      <c r="F9" s="626"/>
      <c r="G9" s="626"/>
      <c r="H9" s="626"/>
      <c r="I9" s="627" t="s">
        <v>228</v>
      </c>
      <c r="J9" s="627"/>
      <c r="K9" s="628"/>
      <c r="L9" s="628"/>
      <c r="M9" s="628"/>
      <c r="N9" s="628"/>
    </row>
    <row r="10" spans="1:14" ht="18.5">
      <c r="A10" s="49" t="s">
        <v>229</v>
      </c>
      <c r="B10" s="49"/>
      <c r="C10" s="49"/>
      <c r="D10" s="622"/>
      <c r="E10" s="622"/>
      <c r="F10" s="622"/>
      <c r="G10" s="622"/>
      <c r="H10" s="622"/>
      <c r="I10" s="622"/>
      <c r="J10" s="622"/>
      <c r="K10" s="622"/>
      <c r="L10" s="622"/>
      <c r="M10" s="622"/>
      <c r="N10" s="622"/>
    </row>
    <row r="11" spans="1:14" ht="18.5">
      <c r="A11" s="49" t="s">
        <v>230</v>
      </c>
      <c r="B11" s="49"/>
      <c r="C11" s="622"/>
      <c r="D11" s="622"/>
      <c r="E11" s="622"/>
      <c r="F11" s="622"/>
      <c r="G11" s="622"/>
      <c r="H11" s="622"/>
      <c r="I11" s="622"/>
      <c r="J11" s="53" t="s">
        <v>231</v>
      </c>
      <c r="K11" s="629"/>
      <c r="L11" s="629"/>
      <c r="M11" s="629"/>
      <c r="N11" s="629"/>
    </row>
    <row r="12" spans="1:14" ht="18.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5">
      <c r="A14" s="49" t="s">
        <v>233</v>
      </c>
      <c r="B14" s="49"/>
      <c r="C14" s="622"/>
      <c r="D14" s="622"/>
      <c r="E14" s="622"/>
      <c r="F14" s="622"/>
      <c r="G14" s="622"/>
      <c r="H14" s="622"/>
      <c r="I14" s="622"/>
      <c r="J14" s="622"/>
      <c r="K14" s="622"/>
      <c r="L14" s="622"/>
      <c r="M14" s="622"/>
      <c r="N14" s="622"/>
    </row>
    <row r="15" spans="1:14" ht="18.5">
      <c r="A15" s="49" t="s">
        <v>234</v>
      </c>
      <c r="B15" s="49"/>
      <c r="C15" s="49"/>
      <c r="D15" s="623"/>
      <c r="E15" s="624"/>
      <c r="F15" s="624"/>
      <c r="G15" s="624"/>
      <c r="H15" s="624"/>
      <c r="I15" s="624"/>
      <c r="J15" s="624"/>
      <c r="K15" s="625" t="s">
        <v>235</v>
      </c>
      <c r="L15" s="625"/>
      <c r="M15" s="625"/>
      <c r="N15" s="54"/>
    </row>
    <row r="16" spans="1:14" ht="18.5">
      <c r="A16" s="49" t="s">
        <v>236</v>
      </c>
      <c r="B16" s="49"/>
      <c r="C16" s="49"/>
      <c r="D16" s="622"/>
      <c r="E16" s="622"/>
      <c r="F16" s="622"/>
      <c r="G16" s="622"/>
      <c r="H16" s="622"/>
      <c r="I16" s="622"/>
      <c r="J16" s="622"/>
      <c r="K16" s="622"/>
      <c r="L16" s="622"/>
      <c r="M16" s="622"/>
      <c r="N16" s="622"/>
    </row>
    <row r="17" spans="1:14" ht="9.75" customHeight="1"/>
    <row r="18" spans="1:14" ht="18.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5">
      <c r="A32" s="25"/>
      <c r="B32" t="s">
        <v>129</v>
      </c>
      <c r="C32" s="72">
        <f>'UNIFIED INTAKE'!D50</f>
        <v>0</v>
      </c>
      <c r="E32" s="25"/>
      <c r="F32" s="613" t="s">
        <v>130</v>
      </c>
      <c r="G32" s="613"/>
      <c r="I32" s="25"/>
      <c r="J32" t="s">
        <v>131</v>
      </c>
      <c r="L32" s="25"/>
      <c r="M32" t="s">
        <v>132</v>
      </c>
      <c r="N32" s="73">
        <f>'UNIFIED INTAKE'!Q50</f>
        <v>0</v>
      </c>
    </row>
    <row r="33" spans="1:14" ht="15.5">
      <c r="A33" s="25"/>
      <c r="B33" t="s">
        <v>133</v>
      </c>
      <c r="C33" s="72">
        <f>'UNIFIED INTAKE'!D51</f>
        <v>0</v>
      </c>
      <c r="E33" s="25"/>
      <c r="F33" t="s">
        <v>134</v>
      </c>
      <c r="I33" s="25"/>
      <c r="J33" t="s">
        <v>135</v>
      </c>
      <c r="L33" s="25"/>
      <c r="M33" t="s">
        <v>136</v>
      </c>
      <c r="N33" s="73"/>
    </row>
    <row r="34" spans="1:14" ht="15.5">
      <c r="A34" s="25"/>
      <c r="B34" t="s">
        <v>137</v>
      </c>
      <c r="C34" s="72">
        <f>'UNIFIED INTAKE'!D52</f>
        <v>0</v>
      </c>
      <c r="E34" s="25"/>
      <c r="F34" s="609" t="s">
        <v>138</v>
      </c>
      <c r="G34" s="609"/>
      <c r="I34" s="25"/>
      <c r="J34" t="s">
        <v>139</v>
      </c>
      <c r="L34" s="25"/>
      <c r="M34" t="s">
        <v>140</v>
      </c>
      <c r="N34" s="73"/>
    </row>
    <row r="35" spans="1:14" ht="15.5">
      <c r="A35" s="25"/>
      <c r="B35" t="s">
        <v>243</v>
      </c>
      <c r="C35" s="72">
        <f>'UNIFIED INTAKE'!D53</f>
        <v>0</v>
      </c>
      <c r="I35" s="25"/>
      <c r="J35" t="s">
        <v>141</v>
      </c>
      <c r="L35" s="25"/>
      <c r="M35" t="s">
        <v>244</v>
      </c>
      <c r="N35" s="73"/>
    </row>
    <row r="36" spans="1:14" ht="15.5">
      <c r="K36" s="58"/>
      <c r="L36" s="25"/>
      <c r="M36" t="s">
        <v>142</v>
      </c>
      <c r="N36" s="73">
        <f>'UNIFIED INTAKE'!Q54</f>
        <v>0</v>
      </c>
    </row>
    <row r="37" spans="1:14" ht="15.5">
      <c r="A37" s="59" t="s">
        <v>25</v>
      </c>
      <c r="B37" s="57"/>
      <c r="C37" s="56" t="s">
        <v>22</v>
      </c>
      <c r="D37" s="57"/>
      <c r="E37" s="611" t="s">
        <v>26</v>
      </c>
      <c r="F37" s="611"/>
      <c r="G37" s="611"/>
      <c r="H37" s="611"/>
      <c r="I37" s="611" t="s">
        <v>22</v>
      </c>
      <c r="J37" s="611"/>
      <c r="L37" s="25"/>
      <c r="M37" s="60" t="s">
        <v>143</v>
      </c>
      <c r="N37" s="73">
        <f>'UNIFIED INTAKE'!Q55</f>
        <v>0</v>
      </c>
    </row>
    <row r="38" spans="1:14" ht="15.5">
      <c r="A38" s="25"/>
      <c r="B38" t="s">
        <v>129</v>
      </c>
      <c r="C38" s="72">
        <f>'UNIFIED INTAKE'!D56</f>
        <v>0</v>
      </c>
      <c r="E38" s="25"/>
      <c r="F38" s="609" t="s">
        <v>144</v>
      </c>
      <c r="G38" s="609"/>
      <c r="H38" s="609"/>
      <c r="I38" s="610">
        <f>'UNIFIED INTAKE'!I56:L56</f>
        <v>0</v>
      </c>
      <c r="J38" s="610"/>
      <c r="L38" s="25"/>
      <c r="M38" t="s">
        <v>245</v>
      </c>
      <c r="N38" s="73">
        <f>'UNIFIED INTAKE'!Q56</f>
        <v>0</v>
      </c>
    </row>
    <row r="39" spans="1:14" ht="15.5">
      <c r="A39" s="25"/>
      <c r="B39" t="s">
        <v>137</v>
      </c>
      <c r="C39" s="72">
        <f>'UNIFIED INTAKE'!D57</f>
        <v>0</v>
      </c>
      <c r="E39" s="25"/>
      <c r="F39" s="609" t="s">
        <v>145</v>
      </c>
      <c r="G39" s="609"/>
      <c r="H39" s="609"/>
      <c r="I39" s="610">
        <f>'UNIFIED INTAKE'!I57:L57</f>
        <v>0</v>
      </c>
      <c r="J39" s="610"/>
      <c r="L39" s="25"/>
      <c r="M39" t="s">
        <v>149</v>
      </c>
      <c r="N39" s="73">
        <f>'UNIFIED INTAKE'!Q57</f>
        <v>0</v>
      </c>
    </row>
    <row r="40" spans="1:14" ht="15.5">
      <c r="A40" s="25"/>
      <c r="B40" t="s">
        <v>147</v>
      </c>
      <c r="C40" s="72">
        <f>'UNIFIED INTAKE'!D58</f>
        <v>0</v>
      </c>
      <c r="E40" s="25"/>
      <c r="F40" s="609" t="s">
        <v>146</v>
      </c>
      <c r="G40" s="609"/>
      <c r="H40" s="609"/>
      <c r="I40" s="610">
        <f>'UNIFIED INTAKE'!I58:L58</f>
        <v>200</v>
      </c>
      <c r="J40" s="610"/>
      <c r="L40" s="25"/>
      <c r="M40" t="s">
        <v>163</v>
      </c>
      <c r="N40" s="73">
        <f>'UNIFIED INTAKE'!Q58</f>
        <v>0</v>
      </c>
    </row>
    <row r="41" spans="1:14" ht="15.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5">
      <c r="A43" s="606" t="s">
        <v>247</v>
      </c>
      <c r="B43" s="606"/>
      <c r="C43" s="606"/>
      <c r="D43" s="61"/>
      <c r="E43" s="606" t="s">
        <v>22</v>
      </c>
      <c r="F43" s="606"/>
      <c r="G43" s="606"/>
      <c r="H43" s="606"/>
      <c r="I43" s="62"/>
      <c r="J43" s="58"/>
      <c r="K43" s="58"/>
      <c r="L43" s="606"/>
      <c r="M43" s="606"/>
      <c r="N43" s="58"/>
    </row>
    <row r="44" spans="1:14" ht="15.5">
      <c r="A44" s="607"/>
      <c r="B44" s="607"/>
      <c r="C44" s="607"/>
      <c r="D44" s="63"/>
      <c r="E44" s="608"/>
      <c r="F44" s="608"/>
      <c r="G44" s="608"/>
      <c r="H44" s="608"/>
      <c r="I44" s="63"/>
      <c r="J44" s="70"/>
      <c r="L44" s="25"/>
      <c r="N44" s="69"/>
    </row>
    <row r="45" spans="1:14" ht="15.5">
      <c r="A45" s="607" t="str">
        <f>IF('UNIFIED INTAKE'!A45=0,"",'UNIFIED INTAKE'!A45)</f>
        <v>SOCIAL PENSION</v>
      </c>
      <c r="B45" s="607"/>
      <c r="C45" s="607"/>
      <c r="D45" s="63"/>
      <c r="E45" s="608">
        <f>'UNIFIED INTAKE'!I45</f>
        <v>500</v>
      </c>
      <c r="F45" s="608"/>
      <c r="G45" s="608"/>
      <c r="H45" s="608"/>
      <c r="I45" s="63"/>
      <c r="J45" s="64"/>
      <c r="L45" s="25"/>
      <c r="N45" s="69"/>
    </row>
    <row r="46" spans="1:14" ht="15.5">
      <c r="A46" s="607" t="str">
        <f>IF('UNIFIED INTAKE'!A46=0,"",'UNIFIED INTAKE'!A46)</f>
        <v/>
      </c>
      <c r="B46" s="607"/>
      <c r="C46" s="607"/>
      <c r="D46" s="63"/>
      <c r="E46" s="608">
        <f>'UNIFIED INTAKE'!I46</f>
        <v>0</v>
      </c>
      <c r="F46" s="608"/>
      <c r="G46" s="608"/>
      <c r="H46" s="608"/>
      <c r="I46" s="63"/>
      <c r="J46" s="64"/>
      <c r="L46" s="25"/>
      <c r="N46" s="69"/>
    </row>
    <row r="47" spans="1:14" ht="4.5" customHeight="1"/>
    <row r="48" spans="1:14" ht="18.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5">
      <c r="A59" s="596"/>
      <c r="B59" s="596"/>
      <c r="C59" s="596"/>
      <c r="D59" s="596"/>
      <c r="E59" s="596"/>
      <c r="F59" s="49"/>
      <c r="G59" s="49"/>
      <c r="H59" s="49"/>
      <c r="I59" s="49"/>
      <c r="J59" s="67"/>
      <c r="K59" s="597"/>
      <c r="L59" s="597"/>
      <c r="M59" s="597"/>
      <c r="N59" s="597"/>
    </row>
    <row r="60" spans="1:14" ht="18.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2024-01-26T02:04:23Z</cp:lastPrinted>
  <dcterms:created xsi:type="dcterms:W3CDTF">2021-01-18T06:35:54Z</dcterms:created>
  <dcterms:modified xsi:type="dcterms:W3CDTF">2024-01-26T02:05:41Z</dcterms:modified>
</cp:coreProperties>
</file>