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80DEDB7-29C4-4C71-9247-E40F515E926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51" i="2" l="1"/>
  <c r="E14" i="2" l="1"/>
  <c r="S48" i="2" l="1"/>
  <c r="P45" i="2"/>
  <c r="S49" i="2" s="1"/>
  <c r="K11" i="4"/>
  <c r="AA33" i="2" l="1"/>
  <c r="S74" i="2" s="1"/>
  <c r="N21" i="4"/>
  <c r="N22" i="4"/>
  <c r="N23" i="4"/>
  <c r="N24" i="4"/>
  <c r="N25" i="4"/>
  <c r="N26" i="4"/>
  <c r="N27" i="4"/>
  <c r="N28" i="4"/>
  <c r="N29" i="4"/>
  <c r="N20" i="4"/>
  <c r="G12" i="2" l="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<sst xmlns="http://schemas.openxmlformats.org/spreadsheetml/2006/main" count="419" uniqueCount="345">
  <si>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</si>
  <si>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</si>
  <si>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</si>
  <si>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</si>
  <si>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</si>
  <si>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</si>
  <si>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</si>
  <si>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</si>
  <si>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</si>
  <si>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</si>
  <si>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</si>
  <si>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</si>
  <si>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</si>
  <si>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</si>
  <si>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</si>
  <si>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</si>
  <si>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</si>
  <si>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</si>
  <si>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</si>
  <si>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</si>
  <si>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</si>
  <si>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</si>
  <si>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</si>
  <si>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</si>
  <si>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</si>
  <si>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</si>
  <si>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</si>
  <si>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</si>
  <si>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</si>
  <si>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</si>
  <si>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</si>
  <si>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</si>
  <si>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</si>
  <si>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</si>
  <si>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</si>
  <si>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</si>
  <si>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</si>
  <si>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</si>
  <si>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</si>
  <si>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</si>
  <si>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</si>
  <si>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</si>
  <si>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</si>
  <si>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</si>
  <si>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</si>
  <si>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</si>
  <si>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</si>
  <si>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</si>
  <si>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</si>
  <si>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</si>
  <si>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</si>
  <si>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</si>
  <si>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</si>
  <si>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</si>
  <si>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</si>
  <si>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</si>
  <si>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</si>
  <si>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</si>
  <si>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</si>
  <si>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</si>
  <si>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</si>
  <si>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</si>
  <si>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</si>
  <si>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</si>
  <si>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</si>
  <si>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</si>
  <si>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</si>
  <si>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</si>
  <si>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</si>
  <si>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</si>
  <si>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</si>
  <si>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</si>
  <si>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</si>
  <si>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</si>
  <si>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</si>
  <si>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</si>
  <si>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</si>
  <si>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</si>
  <si>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</si>
  <si>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</si>
  <si>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</si>
  <si>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</si>
  <si>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</si>
  <si>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</si>
  <si>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</si>
  <si>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</si>
  <si>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</si>
  <si>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</si>
  <si>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</si>
  <si>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</si>
  <si>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</si>
  <si>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</si>
  <si>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</si>
  <si>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</si>
  <si>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</si>
  <si>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</si>
  <si>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</si>
  <si>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</si>
  <si>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</si>
  <si>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</si>
  <si>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</si>
  <si>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</si>
  <si>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</si>
  <si>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</si>
  <si>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</si>
  <si>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</si>
  <si>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</si>
  <si>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</si>
  <si>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</si>
  <si>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</si>
  <si>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</si>
  <si>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</si>
  <si>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</si>
  <si>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</si>
  <si>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</si>
  <si>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</si>
  <si>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</si>
  <si>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</si>
  <si>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</si>
  <si>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</si>
  <si>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</si>
  <si>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</si>
  <si>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</si>
  <si>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</si>
  <si>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</si>
  <si>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</si>
  <si>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</si>
  <si>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</si>
  <si>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</si>
  <si>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</si>
  <si>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</si>
  <si>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</si>
  <si>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</si>
  <si>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</si>
  <si>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</si>
  <si>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</si>
  <si>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</si>
  <si>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</si>
  <si>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</si>
  <si>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</si>
  <si>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</si>
  <si>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</si>
  <si>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</si>
  <si>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</si>
  <si>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</si>
  <si>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</si>
  <si>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</si>
  <si>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</si>
  <si>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</si>
  <si>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</si>
  <si>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</si>
  <si>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</si>
  <si>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</si>
  <si>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</si>
  <si>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</si>
  <si>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</si>
  <si>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</si>
  <si>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</si>
  <si>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</si>
  <si>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</si>
  <si>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</si>
  <si>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</si>
  <si>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</si>
  <si>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</si>
  <si>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</si>
  <si>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</si>
  <si>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</si>
  <si>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</si>
  <si>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</si>
  <si>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</si>
  <si>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</si>
  <si>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</si>
  <si>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</si>
  <si>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</si>
  <si>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</si>
  <si>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</si>
  <si>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</si>
  <si>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</si>
  <si>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</si>
  <si>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</si>
  <si>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</si>
  <si>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</si>
  <si>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</si>
  <si>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</si>
  <si>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</si>
  <si>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</si>
  <si>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</si>
  <si>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</si>
  <si>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</si>
  <si>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</si>
  <si>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</si>
  <si>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</si>
  <si>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</si>
  <si>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</si>
  <si>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</si>
  <si>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</si>
  <si>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</si>
  <si>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</si>
  <si>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</si>
  <si>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</si>
  <si>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</si>
  <si>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</si>
  <si>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</si>
  <si>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</si>
  <si>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</si>
  <si>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</si>
  <si>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</si>
  <si>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</si>
  <si>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</si>
  <si>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</si>
  <si>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</si>
  <si>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</si>
  <si>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</si>
  <si>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</si>
  <si>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</si>
  <si>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</si>
  <si>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</si>
  <si>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</si>
  <si>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</si>
  <si>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</si>
  <si>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</si>
  <si>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</si>
  <si>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</si>
  <si>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</si>
  <si>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</si>
  <si>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</si>
  <si>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</si>
  <si>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</si>
  <si>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</si>
  <si>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</si>
  <si>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</si>
  <si>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</si>
  <si>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</si>
  <si>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</si>
  <si>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</si>
  <si>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</si>
  <si>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</si>
  <si>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</si>
  <si>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</si>
  <si>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</si>
  <si>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</si>
  <si>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</si>
  <si>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</si>
  <si>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</si>
  <si>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</si>
  <si>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</si>
  <si>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</si>
  <si>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</si>
  <si>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</si>
  <si>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</si>
  <si>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</si>
  <si>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</si>
  <si>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</si>
  <si>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</si>
  <si>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</si>
  <si>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</si>
  <si>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</si>
  <si>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</si>
  <si>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</si>
  <si>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</si>
  <si>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</si>
  <si>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</si>
  <si>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</si>
  <si>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</si>
  <si>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</si>
  <si>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</si>
  <si>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</si>
  <si>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</si>
  <si>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</si>
  <si>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</si>
  <si>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</si>
  <si>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</si>
  <si>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</si>
  <si>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</si>
  <si>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</si>
  <si>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</si>
  <si>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</si>
  <si>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</si>
  <si>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</si>
  <si>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</si>
  <si>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</si>
  <si>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</si>
  <si>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</si>
  <si>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</si>
  <si>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</si>
  <si>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</si>
  <si>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</si>
  <si>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</si>
  <si>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</si>
  <si>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</si>
  <si>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</si>
  <si>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</si>
  <si>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</si>
  <si>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</si>
  <si>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</si>
  <si>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</si>
  <si>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</si>
  <si>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</si>
  <si>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</si>
  <si>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</si>
  <si>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</si>
  <si>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</si>
  <si>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</si>
  <si>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</si>
  <si>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</si>
  <si>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</si>
  <si>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</si>
  <si>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</si>
  <si>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</si>
  <si>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</si>
  <si>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</si>
  <si>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</si>
  <si>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</si>
  <si>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</si>
  <si>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</si>
  <si>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</si>
  <si>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</si>
  <si>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</si>
  <si>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</si>
  <si>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</si>
  <si>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</si>
  <si>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</si>
  <si>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</si>
  <si>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Social Welfare Officer I </t>
  </si>
  <si>
    <t xml:space="preserve">Medical Specialist III </t>
  </si>
  <si>
    <t xml:space="preserve">CHILD </t>
  </si>
  <si>
    <t>N/A</t>
  </si>
  <si>
    <t xml:space="preserve">GRADE 5 </t>
  </si>
  <si>
    <t xml:space="preserve">MEDICAL </t>
  </si>
  <si>
    <t>MAIFIPP</t>
  </si>
  <si>
    <t>OPD BILL</t>
  </si>
  <si>
    <t>R. C</t>
  </si>
  <si>
    <t xml:space="preserve">FEMALE </t>
  </si>
  <si>
    <t>PATIENT</t>
  </si>
  <si>
    <t>AZAÑA, ADRIAN PEÑANO</t>
  </si>
  <si>
    <t>CALAGBANGAN, SIPOCOT CAMARINES SUR</t>
  </si>
  <si>
    <t>SIPOCOT, CAMARINES SUR</t>
  </si>
  <si>
    <t>SALES AGENT</t>
  </si>
  <si>
    <t>PENANO, LILIA</t>
  </si>
  <si>
    <t>G.MOTHER</t>
  </si>
  <si>
    <t>ELEMENTARY LEVEL</t>
  </si>
  <si>
    <t>DIZZINESS 
HEADACHE 
LOWER BACK PAIN</t>
  </si>
  <si>
    <t>PATIENT IS IN NEED OF MEDICAL ASSISTANCE FOR HIS PRESCRIBED MEDICINE OF TETANUS TOXOID AND ARV. HE WAS SCRATCH BY A HIS UNLE'S CAT ON HIS LEFT FOOT AND WAS COMPLETED ARV LAST 2024 OF JANUARY. VACCINE CANNOT BE CHARGED TP PHILHEALTH SINCE IT IS HIS BOOSTER SHOT.  HE OFTEN LIVES ALONE AND SOMETIMES HIS GRANDMOTHER IS STAYING WITH HIM. HIS INCOME IS IN IRREGULAR BASIS. HE HAS NO OTHER SOURCE OF INCOME TO AUGMENT HIS MEDICAL EXPENSES. THUS, SOUGHT FOR ASSISTANCE. ASSESSED AND CLASSIFIED AS C3.</t>
  </si>
  <si>
    <t>MEDICINES</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</si>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</sst>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47" fillId="0" borderId="9" xfId="0" applyFont="1" applyBorder="1" applyAlignment="1">
      <alignment horizontal="center" vertical="center" shrinkToFit="1"/>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4" fillId="0" borderId="8" xfId="0" applyFont="1" applyBorder="1" applyAlignment="1">
      <alignment horizontal="center" wrapText="1"/>
    </xf>
    <xf numFmtId="0" fontId="14" fillId="0" borderId="8" xfId="0" applyFont="1" applyBorder="1" applyAlignment="1">
      <alignment horizontal="center"/>
    </xf>
    <xf numFmtId="0" fontId="14" fillId="0" borderId="5" xfId="0" applyFont="1" applyBorder="1" applyAlignment="1">
      <alignment horizont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11" zoomScaleNormal="100" zoomScaleSheetLayoutView="100" zoomScalePageLayoutView="85" workbookViewId="0">
      <selection activeCell="Q11" sqref="Q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138311</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45420</v>
      </c>
      <c r="G5" s="195"/>
      <c r="H5" s="195"/>
      <c r="I5" s="195"/>
      <c r="J5" s="195"/>
      <c r="K5" s="195"/>
      <c r="L5" s="192" t="s">
        <v>268</v>
      </c>
      <c r="M5" s="192"/>
      <c r="N5" s="192"/>
      <c r="O5" s="192"/>
      <c r="P5" s="192"/>
      <c r="Q5" s="192"/>
      <c r="R5" s="28">
        <v>0.61180555555555605</v>
      </c>
    </row>
    <row r="6" spans="1:18" ht="15" customHeight="1">
      <c r="A6" s="196" t="s">
        <v>266</v>
      </c>
      <c r="B6" s="197"/>
      <c r="C6" s="197"/>
      <c r="D6" s="197"/>
      <c r="E6" s="197"/>
      <c r="F6" s="197"/>
      <c r="G6" s="287" t="s">
        <v>334</v>
      </c>
      <c r="H6" s="287"/>
      <c r="I6" s="287"/>
      <c r="J6" s="287"/>
      <c r="K6" s="287"/>
      <c r="L6" s="287"/>
      <c r="M6" s="208" t="s">
        <v>269</v>
      </c>
      <c r="N6" s="208"/>
      <c r="O6" s="208"/>
      <c r="P6" s="208"/>
      <c r="Q6" s="206" t="s">
        <v>333</v>
      </c>
      <c r="R6" s="207"/>
    </row>
    <row r="7" spans="1:18" ht="15" customHeight="1">
      <c r="A7" s="196" t="s">
        <v>267</v>
      </c>
      <c r="B7" s="197"/>
      <c r="C7" s="197"/>
      <c r="D7" s="203" t="s">
        <v>335</v>
      </c>
      <c r="E7" s="203"/>
      <c r="F7" s="203"/>
      <c r="G7" s="203"/>
      <c r="H7" s="203"/>
      <c r="I7" s="203"/>
      <c r="J7" s="203"/>
      <c r="K7" s="203"/>
      <c r="L7" s="203"/>
      <c r="M7" s="211" t="s">
        <v>270</v>
      </c>
      <c r="N7" s="211"/>
      <c r="O7" s="211"/>
      <c r="P7" s="211"/>
      <c r="Q7" s="212">
        <v>9207862997</v>
      </c>
      <c r="R7" s="213"/>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1" t="s">
        <v>334</v>
      </c>
      <c r="E10" s="302"/>
      <c r="F10" s="302"/>
      <c r="G10" s="302"/>
      <c r="H10" s="302"/>
      <c r="I10" s="302"/>
      <c r="J10" s="302"/>
      <c r="K10" s="302"/>
      <c r="L10" s="302"/>
      <c r="M10" s="302"/>
      <c r="N10" s="302"/>
      <c r="O10" s="302"/>
      <c r="P10" s="302"/>
      <c r="Q10" s="89"/>
      <c r="R10" s="27" t="s">
        <v>332</v>
      </c>
    </row>
    <row r="11" spans="1:18" s="87" customFormat="1" ht="11.25" customHeight="1">
      <c r="A11" s="232" t="s">
        <v>272</v>
      </c>
      <c r="B11" s="286"/>
      <c r="C11" s="286"/>
      <c r="D11" s="233" t="s">
        <v>273</v>
      </c>
      <c r="E11" s="233"/>
      <c r="F11" s="233"/>
      <c r="G11" s="233"/>
      <c r="H11" s="233"/>
      <c r="I11" s="233"/>
      <c r="J11" s="233"/>
      <c r="K11" s="233"/>
      <c r="L11" s="233"/>
      <c r="M11" s="233"/>
      <c r="N11" s="233"/>
      <c r="O11" s="233"/>
      <c r="P11" s="233"/>
      <c r="Q11" s="102"/>
      <c r="R11" s="90" t="s">
        <v>297</v>
      </c>
    </row>
    <row r="12" spans="1:18" ht="18.75" customHeight="1">
      <c r="A12" s="199">
        <v>32782</v>
      </c>
      <c r="B12" s="200"/>
      <c r="C12" s="200"/>
      <c r="D12" s="200"/>
      <c r="E12" s="103"/>
      <c r="F12" s="80"/>
      <c r="G12" s="205">
        <f ca="1">IF(DATEDIF(A12,NOW(),"y")&gt;120,"",DATEDIF(A12,NOW(),"y"))</f>
        <v>34</v>
      </c>
      <c r="H12" s="205"/>
      <c r="I12" s="205"/>
      <c r="J12" s="205"/>
      <c r="K12" s="80"/>
      <c r="L12" s="80"/>
      <c r="M12" s="224" t="s">
        <v>336</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CALAGBANGAN, SIPOCOT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CALAGBANGAN, SIPOCOT CAMARINES SUR</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3"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3" t="s">
        <v>279</v>
      </c>
      <c r="B19" s="211"/>
      <c r="C19" s="211"/>
      <c r="D19" s="203" t="s">
        <v>331</v>
      </c>
      <c r="E19" s="203"/>
      <c r="F19" s="203"/>
      <c r="G19" s="203"/>
      <c r="H19" s="80"/>
      <c r="I19" s="80"/>
      <c r="J19" s="80"/>
      <c r="K19" s="231" t="s">
        <v>280</v>
      </c>
      <c r="L19" s="231"/>
      <c r="M19" s="231"/>
      <c r="N19" s="264" t="s">
        <v>307</v>
      </c>
      <c r="O19" s="264"/>
      <c r="P19" s="264"/>
      <c r="Q19" s="264"/>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337</v>
      </c>
      <c r="E24" s="230"/>
      <c r="F24" s="230"/>
      <c r="G24" s="230"/>
      <c r="H24" s="230"/>
      <c r="I24" s="230"/>
      <c r="J24" s="230"/>
      <c r="K24" s="236" t="s">
        <v>287</v>
      </c>
      <c r="L24" s="236"/>
      <c r="M24" s="236"/>
      <c r="N24" s="236"/>
      <c r="O24" s="236"/>
      <c r="P24" s="237">
        <v>3500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4" t="s">
        <v>18</v>
      </c>
      <c r="B29" s="295"/>
      <c r="C29" s="295"/>
      <c r="D29" s="295"/>
      <c r="E29" s="295"/>
      <c r="F29" s="295"/>
      <c r="G29" s="295"/>
      <c r="H29" s="296"/>
      <c r="I29" s="185" t="s">
        <v>15</v>
      </c>
      <c r="J29" s="186"/>
      <c r="K29" s="288" t="s">
        <v>11</v>
      </c>
      <c r="L29" s="288" t="s">
        <v>16</v>
      </c>
      <c r="M29" s="185" t="s">
        <v>17</v>
      </c>
      <c r="N29" s="290"/>
      <c r="O29" s="186"/>
      <c r="P29" s="185" t="s">
        <v>13</v>
      </c>
      <c r="Q29" s="186"/>
      <c r="R29" s="292" t="s">
        <v>14</v>
      </c>
      <c r="S29" s="189" t="s">
        <v>239</v>
      </c>
      <c r="U29" s="125"/>
      <c r="V29" s="140" t="s">
        <v>308</v>
      </c>
      <c r="W29" s="141"/>
      <c r="X29" s="141"/>
      <c r="Y29" s="141"/>
      <c r="Z29" s="142"/>
      <c r="AA29" s="164" t="s">
        <v>310</v>
      </c>
      <c r="AB29" s="126"/>
    </row>
    <row r="30" spans="1:28" ht="10.5" customHeight="1">
      <c r="A30" s="297" t="s">
        <v>301</v>
      </c>
      <c r="B30" s="291"/>
      <c r="C30" s="291"/>
      <c r="D30" s="291"/>
      <c r="E30" s="291"/>
      <c r="F30" s="291"/>
      <c r="G30" s="291"/>
      <c r="H30" s="188"/>
      <c r="I30" s="187"/>
      <c r="J30" s="188"/>
      <c r="K30" s="289"/>
      <c r="L30" s="289"/>
      <c r="M30" s="187"/>
      <c r="N30" s="291"/>
      <c r="O30" s="188"/>
      <c r="P30" s="187"/>
      <c r="Q30" s="188"/>
      <c r="R30" s="293"/>
      <c r="S30" s="189"/>
      <c r="U30" s="125"/>
      <c r="V30" s="143"/>
      <c r="W30" s="144"/>
      <c r="X30" s="144"/>
      <c r="Y30" s="144"/>
      <c r="Z30" s="145"/>
      <c r="AA30" s="165"/>
      <c r="AB30" s="126"/>
    </row>
    <row r="31" spans="1:28" ht="18" customHeight="1">
      <c r="A31" s="248" t="s">
        <v>338</v>
      </c>
      <c r="B31" s="249"/>
      <c r="C31" s="249"/>
      <c r="D31" s="249"/>
      <c r="E31" s="249"/>
      <c r="F31" s="249"/>
      <c r="G31" s="249"/>
      <c r="H31" s="250"/>
      <c r="I31" s="218" t="s">
        <v>178</v>
      </c>
      <c r="J31" s="219"/>
      <c r="K31" s="96" t="s">
        <v>176</v>
      </c>
      <c r="L31" s="96" t="s">
        <v>339</v>
      </c>
      <c r="M31" s="218" t="s">
        <v>340</v>
      </c>
      <c r="N31" s="220"/>
      <c r="O31" s="219"/>
      <c r="P31" s="221"/>
      <c r="Q31" s="222"/>
      <c r="R31" s="97"/>
      <c r="S31" s="60"/>
      <c r="U31" s="125"/>
      <c r="V31" s="143"/>
      <c r="W31" s="144"/>
      <c r="X31" s="144"/>
      <c r="Y31" s="144"/>
      <c r="Z31" s="145"/>
      <c r="AA31" s="165"/>
      <c r="AB31" s="126"/>
    </row>
    <row r="32" spans="1:28" ht="15.75" customHeight="1" thickBot="1">
      <c r="A32" s="248"/>
      <c r="B32" s="249"/>
      <c r="C32" s="249"/>
      <c r="D32" s="249"/>
      <c r="E32" s="249"/>
      <c r="F32" s="249"/>
      <c r="G32" s="249"/>
      <c r="H32" s="250"/>
      <c r="I32" s="218"/>
      <c r="J32" s="219"/>
      <c r="K32" s="96"/>
      <c r="L32" s="96"/>
      <c r="M32" s="218"/>
      <c r="N32" s="220"/>
      <c r="O32" s="219"/>
      <c r="P32" s="218"/>
      <c r="Q32" s="219"/>
      <c r="R32" s="97"/>
      <c r="S32" s="60"/>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18"/>
      <c r="Q33" s="219"/>
      <c r="R33" s="97"/>
      <c r="S33" s="60"/>
      <c r="U33" s="125"/>
      <c r="V33" s="173" t="s">
        <v>309</v>
      </c>
      <c r="W33" s="167" t="s">
        <v>316</v>
      </c>
      <c r="X33" s="155" t="s">
        <v>311</v>
      </c>
      <c r="Y33" s="158" t="s">
        <v>312</v>
      </c>
      <c r="Z33" s="170" t="s">
        <v>313</v>
      </c>
      <c r="AA33" s="161" t="str">
        <f>IF(AND(S49&gt;=4298,S49&lt;=5353),"C1",IF(AND(S49&gt;=3344,S49&lt;=4297),"C2",IF(AND(S49&lt;=3343),"C3",IF(AND(S49&gt;=5254,S49&lt;=1000000),"B",""))))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S35" s="60"/>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320</v>
      </c>
      <c r="X36" s="180" t="s">
        <v>317</v>
      </c>
      <c r="Y36" s="180" t="s">
        <v>318</v>
      </c>
      <c r="Z36" s="178" t="s">
        <v>321</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c r="B45" s="241"/>
      <c r="C45" s="241"/>
      <c r="D45" s="241"/>
      <c r="E45" s="241"/>
      <c r="F45" s="241"/>
      <c r="G45" s="241"/>
      <c r="H45" s="86"/>
      <c r="I45" s="242"/>
      <c r="J45" s="242"/>
      <c r="K45" s="242"/>
      <c r="L45" s="242"/>
      <c r="M45" s="84"/>
      <c r="N45" s="84"/>
      <c r="O45" s="84"/>
      <c r="P45" s="251">
        <f>(I44/2)+SUM(I45:L46)+SUM(R31:R42)+P24</f>
        <v>3500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2450</v>
      </c>
      <c r="T48" t="s">
        <v>215</v>
      </c>
    </row>
    <row r="49" spans="1:21" s="23" customFormat="1">
      <c r="A49" s="319" t="s">
        <v>21</v>
      </c>
      <c r="B49" s="253"/>
      <c r="C49" s="253"/>
      <c r="D49" s="253" t="s">
        <v>22</v>
      </c>
      <c r="E49" s="253"/>
      <c r="F49" s="82"/>
      <c r="G49" s="309" t="s">
        <v>288</v>
      </c>
      <c r="H49" s="309"/>
      <c r="I49" s="309"/>
      <c r="J49" s="309"/>
      <c r="K49" s="116" t="s">
        <v>22</v>
      </c>
      <c r="M49" s="253" t="s">
        <v>24</v>
      </c>
      <c r="N49" s="253"/>
      <c r="O49" s="253"/>
      <c r="P49" s="253"/>
      <c r="Q49" s="253"/>
      <c r="R49" s="26" t="s">
        <v>22</v>
      </c>
      <c r="S49" s="44">
        <f>P45/5</f>
        <v>700</v>
      </c>
      <c r="T49" s="23" t="s">
        <v>216</v>
      </c>
    </row>
    <row r="50" spans="1:21" s="23" customFormat="1" ht="14.1" customHeight="1">
      <c r="A50" s="24"/>
      <c r="B50" s="191" t="s">
        <v>129</v>
      </c>
      <c r="C50" s="191"/>
      <c r="D50" s="254"/>
      <c r="E50" s="254"/>
      <c r="F50" s="25"/>
      <c r="G50" s="80"/>
      <c r="H50" s="198" t="s">
        <v>149</v>
      </c>
      <c r="I50" s="198"/>
      <c r="J50" s="198"/>
      <c r="K50" s="29">
        <v>700</v>
      </c>
      <c r="M50" s="25"/>
      <c r="N50" s="258" t="s">
        <v>132</v>
      </c>
      <c r="O50" s="258"/>
      <c r="P50" s="258"/>
      <c r="Q50" s="305"/>
      <c r="R50" s="306"/>
    </row>
    <row r="51" spans="1:21" s="23" customFormat="1" ht="14.1" customHeight="1">
      <c r="A51" s="24"/>
      <c r="B51" s="191" t="s">
        <v>133</v>
      </c>
      <c r="C51" s="191"/>
      <c r="D51" s="254"/>
      <c r="E51" s="254"/>
      <c r="F51" s="25"/>
      <c r="G51" s="80"/>
      <c r="H51" s="8" t="s">
        <v>150</v>
      </c>
      <c r="I51" s="8"/>
      <c r="K51" s="29"/>
      <c r="M51" s="25"/>
      <c r="N51" s="258" t="s">
        <v>136</v>
      </c>
      <c r="O51" s="258"/>
      <c r="P51" s="258"/>
      <c r="Q51" s="305"/>
      <c r="R51" s="306"/>
      <c r="S51" s="23">
        <f>COUNTA(A31:H42,D10)</f>
        <v>2</v>
      </c>
      <c r="U51" s="23" t="s">
        <v>314</v>
      </c>
    </row>
    <row r="52" spans="1:21" s="23" customFormat="1" ht="14.1" customHeight="1">
      <c r="A52" s="24"/>
      <c r="B52" s="191" t="s">
        <v>137</v>
      </c>
      <c r="C52" s="191"/>
      <c r="D52" s="254"/>
      <c r="E52" s="254"/>
      <c r="F52" s="25"/>
      <c r="G52" s="80"/>
      <c r="H52" s="8" t="s">
        <v>172</v>
      </c>
      <c r="I52" s="8"/>
      <c r="K52" s="29"/>
      <c r="M52" s="25"/>
      <c r="N52" s="258" t="s">
        <v>140</v>
      </c>
      <c r="O52" s="258"/>
      <c r="P52" s="258"/>
      <c r="Q52" s="305">
        <v>1500</v>
      </c>
      <c r="R52" s="306"/>
    </row>
    <row r="53" spans="1:21" s="23" customFormat="1" ht="14.1" customHeight="1">
      <c r="A53" s="24"/>
      <c r="B53" s="191" t="s">
        <v>163</v>
      </c>
      <c r="C53" s="191"/>
      <c r="D53" s="254"/>
      <c r="E53" s="254"/>
      <c r="F53" s="8"/>
      <c r="G53" s="8"/>
      <c r="H53" s="8" t="s">
        <v>163</v>
      </c>
      <c r="I53" s="8"/>
      <c r="K53" s="42"/>
      <c r="M53" s="25"/>
      <c r="N53" s="258" t="s">
        <v>164</v>
      </c>
      <c r="O53" s="258"/>
      <c r="P53" s="258"/>
      <c r="Q53" s="305"/>
      <c r="R53" s="306"/>
    </row>
    <row r="54" spans="1:21" s="23" customFormat="1" ht="14.1" customHeight="1">
      <c r="A54" s="12"/>
      <c r="B54" s="8"/>
      <c r="C54" s="8"/>
      <c r="D54" s="8"/>
      <c r="E54" s="8"/>
      <c r="F54" s="8"/>
      <c r="G54" s="8"/>
      <c r="H54" s="8"/>
      <c r="I54" s="25"/>
      <c r="J54" s="256"/>
      <c r="K54" s="256"/>
      <c r="L54" s="25"/>
      <c r="M54" s="25"/>
      <c r="N54" s="258" t="s">
        <v>142</v>
      </c>
      <c r="O54" s="258"/>
      <c r="P54" s="258"/>
      <c r="Q54" s="305"/>
      <c r="R54" s="306"/>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5"/>
      <c r="R55" s="306"/>
    </row>
    <row r="56" spans="1:21" s="23" customFormat="1" ht="14.1" customHeight="1">
      <c r="A56" s="24"/>
      <c r="B56" s="191" t="s">
        <v>129</v>
      </c>
      <c r="C56" s="191"/>
      <c r="D56" s="254"/>
      <c r="E56" s="254"/>
      <c r="F56" s="25"/>
      <c r="G56" s="191" t="s">
        <v>144</v>
      </c>
      <c r="H56" s="191"/>
      <c r="I56" s="285"/>
      <c r="J56" s="285"/>
      <c r="K56" s="285"/>
      <c r="L56" s="285"/>
      <c r="M56" s="25"/>
      <c r="N56" s="191" t="s">
        <v>165</v>
      </c>
      <c r="O56" s="191"/>
      <c r="P56" s="191"/>
      <c r="Q56" s="305"/>
      <c r="R56" s="306"/>
    </row>
    <row r="57" spans="1:21" s="23" customFormat="1" ht="14.1" customHeight="1">
      <c r="A57" s="24"/>
      <c r="B57" s="191" t="s">
        <v>137</v>
      </c>
      <c r="C57" s="191"/>
      <c r="D57" s="254"/>
      <c r="E57" s="254"/>
      <c r="F57" s="25"/>
      <c r="G57" s="191" t="s">
        <v>145</v>
      </c>
      <c r="H57" s="191"/>
      <c r="I57" s="285"/>
      <c r="J57" s="285"/>
      <c r="K57" s="285"/>
      <c r="L57" s="285"/>
      <c r="M57" s="25"/>
      <c r="N57" s="191" t="s">
        <v>289</v>
      </c>
      <c r="O57" s="191"/>
      <c r="P57" s="191"/>
      <c r="Q57" s="305"/>
      <c r="R57" s="306"/>
    </row>
    <row r="58" spans="1:21" s="23" customFormat="1" ht="14.1" customHeight="1">
      <c r="A58" s="24"/>
      <c r="B58" s="191" t="s">
        <v>147</v>
      </c>
      <c r="C58" s="191"/>
      <c r="D58" s="254"/>
      <c r="E58" s="254"/>
      <c r="F58" s="25"/>
      <c r="G58" s="191" t="s">
        <v>146</v>
      </c>
      <c r="H58" s="191"/>
      <c r="I58" s="285">
        <v>250</v>
      </c>
      <c r="J58" s="285"/>
      <c r="K58" s="285"/>
      <c r="L58" s="285"/>
      <c r="M58" s="25"/>
      <c r="N58" s="191" t="s">
        <v>163</v>
      </c>
      <c r="O58" s="191"/>
      <c r="P58" s="191"/>
      <c r="Q58" s="305"/>
      <c r="R58" s="306"/>
    </row>
    <row r="59" spans="1:21" s="23" customFormat="1" ht="14.1" customHeight="1">
      <c r="A59" s="24"/>
      <c r="B59" s="266" t="s">
        <v>148</v>
      </c>
      <c r="C59" s="266"/>
      <c r="D59" s="254"/>
      <c r="E59" s="254"/>
      <c r="F59" s="25"/>
      <c r="G59" s="191" t="s">
        <v>166</v>
      </c>
      <c r="H59" s="191"/>
      <c r="I59" s="285"/>
      <c r="J59" s="285"/>
      <c r="K59" s="285"/>
      <c r="L59" s="285"/>
      <c r="M59" s="8"/>
      <c r="N59" s="8"/>
      <c r="O59" s="8"/>
      <c r="P59" s="8"/>
      <c r="Q59" s="305"/>
      <c r="R59" s="306"/>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330" t="s">
        <v>341</v>
      </c>
      <c r="G62" s="331"/>
      <c r="H62" s="331"/>
      <c r="I62" s="331"/>
      <c r="J62" s="120"/>
      <c r="K62" s="120"/>
      <c r="L62" s="120"/>
      <c r="M62" s="120"/>
      <c r="N62" s="120"/>
      <c r="O62" s="120"/>
      <c r="P62" s="120"/>
      <c r="Q62" s="120"/>
      <c r="R62" s="17"/>
    </row>
    <row r="63" spans="1:21" s="23" customFormat="1" ht="12.75" customHeight="1">
      <c r="A63" s="24"/>
      <c r="B63" s="314" t="s">
        <v>167</v>
      </c>
      <c r="C63" s="314"/>
      <c r="D63" s="314"/>
      <c r="E63" s="314"/>
      <c r="F63" s="332"/>
      <c r="G63" s="332"/>
      <c r="H63" s="332"/>
      <c r="I63" s="332"/>
      <c r="J63" s="25"/>
      <c r="K63" s="315" t="s">
        <v>168</v>
      </c>
      <c r="L63" s="315"/>
      <c r="M63" s="315"/>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330</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1" t="str">
        <f>G6</f>
        <v>AZAÑA, ADRIAN PEÑANO</v>
      </c>
      <c r="D68" s="241"/>
      <c r="E68" s="241"/>
      <c r="F68" s="241"/>
      <c r="G68" s="241"/>
      <c r="H68" s="284" t="s">
        <v>303</v>
      </c>
      <c r="I68" s="284"/>
      <c r="J68" s="284"/>
      <c r="K68" s="284"/>
      <c r="L68" s="284"/>
      <c r="M68" s="284"/>
      <c r="N68" s="284"/>
      <c r="O68" s="284"/>
      <c r="P68" s="284"/>
      <c r="Q68" s="122"/>
      <c r="R68" s="18"/>
    </row>
    <row r="69" spans="1:19" ht="32.25" customHeight="1">
      <c r="A69" s="337" t="s">
        <v>304</v>
      </c>
      <c r="B69" s="338"/>
      <c r="C69" s="338"/>
      <c r="D69" s="338"/>
      <c r="E69" s="338"/>
      <c r="F69" s="338"/>
      <c r="G69" s="338"/>
      <c r="H69" s="338"/>
      <c r="I69" s="338"/>
      <c r="J69" s="338"/>
      <c r="K69" s="338"/>
      <c r="L69" s="338"/>
      <c r="M69" s="338"/>
      <c r="N69" s="338"/>
      <c r="O69" s="338"/>
      <c r="P69" s="338"/>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292</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5" t="s">
        <v>342</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30.75"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328</v>
      </c>
      <c r="C80" s="282"/>
      <c r="D80" s="282"/>
      <c r="E80" s="282"/>
      <c r="F80" s="282"/>
      <c r="G80" s="282"/>
      <c r="H80" s="282"/>
      <c r="I80" s="333">
        <v>1174.26</v>
      </c>
      <c r="J80" s="333"/>
      <c r="K80" s="333"/>
      <c r="L80" s="333"/>
      <c r="M80" s="282" t="s">
        <v>343</v>
      </c>
      <c r="N80" s="282"/>
      <c r="O80" s="282"/>
      <c r="P80" s="273" t="s">
        <v>329</v>
      </c>
      <c r="Q80" s="273"/>
      <c r="R80" s="274"/>
    </row>
    <row r="81" spans="1:18" ht="15.75" customHeight="1">
      <c r="A81" s="85">
        <v>2</v>
      </c>
      <c r="B81" s="282"/>
      <c r="C81" s="282"/>
      <c r="D81" s="282"/>
      <c r="E81" s="282"/>
      <c r="F81" s="282"/>
      <c r="G81" s="282"/>
      <c r="H81" s="282"/>
      <c r="I81" s="281"/>
      <c r="J81" s="281"/>
      <c r="K81" s="281"/>
      <c r="L81" s="281"/>
      <c r="M81" s="283"/>
      <c r="N81" s="283"/>
      <c r="O81" s="283"/>
      <c r="P81" s="273"/>
      <c r="Q81" s="273"/>
      <c r="R81" s="274"/>
    </row>
    <row r="82" spans="1:18" ht="15.75" customHeight="1">
      <c r="A82" s="85">
        <v>3</v>
      </c>
      <c r="B82" s="282"/>
      <c r="C82" s="282"/>
      <c r="D82" s="282"/>
      <c r="E82" s="282"/>
      <c r="F82" s="282"/>
      <c r="G82" s="282"/>
      <c r="H82" s="282"/>
      <c r="I82" s="281"/>
      <c r="J82" s="281"/>
      <c r="K82" s="281"/>
      <c r="L82" s="281"/>
      <c r="M82" s="283"/>
      <c r="N82" s="283"/>
      <c r="O82" s="283"/>
      <c r="P82" s="273"/>
      <c r="Q82" s="273"/>
      <c r="R82" s="274"/>
    </row>
    <row r="83" spans="1:18" ht="15.75" customHeight="1">
      <c r="A83" s="85">
        <v>4</v>
      </c>
      <c r="B83" s="282"/>
      <c r="C83" s="282"/>
      <c r="D83" s="282"/>
      <c r="E83" s="282"/>
      <c r="F83" s="282"/>
      <c r="G83" s="282"/>
      <c r="H83" s="282"/>
      <c r="I83" s="281"/>
      <c r="J83" s="281"/>
      <c r="K83" s="281"/>
      <c r="L83" s="281"/>
      <c r="M83" s="283"/>
      <c r="N83" s="283"/>
      <c r="O83" s="283"/>
      <c r="P83" s="273"/>
      <c r="Q83" s="273"/>
      <c r="R83" s="274"/>
    </row>
    <row r="84" spans="1:18" ht="15.75" customHeight="1">
      <c r="A84" s="85">
        <v>5</v>
      </c>
      <c r="B84" s="283"/>
      <c r="C84" s="283"/>
      <c r="D84" s="283"/>
      <c r="E84" s="283"/>
      <c r="F84" s="283"/>
      <c r="G84" s="283"/>
      <c r="H84" s="283"/>
      <c r="I84" s="281"/>
      <c r="J84" s="281"/>
      <c r="K84" s="281"/>
      <c r="L84" s="281"/>
      <c r="M84" s="283"/>
      <c r="N84" s="283"/>
      <c r="O84" s="283"/>
      <c r="P84" s="307"/>
      <c r="Q84" s="307"/>
      <c r="R84" s="308"/>
    </row>
    <row r="85" spans="1:18" ht="3" customHeight="1">
      <c r="A85" s="13"/>
      <c r="B85" s="84"/>
      <c r="C85" s="84"/>
      <c r="D85" s="263"/>
      <c r="E85" s="263"/>
      <c r="F85" s="263"/>
      <c r="G85" s="263"/>
      <c r="H85" s="84"/>
      <c r="I85" s="84"/>
      <c r="J85" s="84"/>
      <c r="K85" s="84"/>
      <c r="L85" s="84"/>
      <c r="M85" s="122"/>
      <c r="N85" s="122"/>
      <c r="O85" s="122"/>
      <c r="P85" s="122"/>
      <c r="Q85" s="122"/>
      <c r="R85" s="18"/>
    </row>
    <row r="86" spans="1:18">
      <c r="A86" s="323" t="s">
        <v>30</v>
      </c>
      <c r="B86" s="324"/>
      <c r="C86" s="324"/>
      <c r="D86" s="84"/>
      <c r="E86" s="84"/>
      <c r="F86" s="84"/>
      <c r="G86" s="84"/>
      <c r="H86" s="84"/>
      <c r="I86" s="84"/>
      <c r="J86" s="84"/>
      <c r="K86" s="324" t="s">
        <v>296</v>
      </c>
      <c r="L86" s="324"/>
      <c r="M86" s="324"/>
      <c r="N86" s="84"/>
      <c r="O86" s="84"/>
      <c r="P86" s="84"/>
      <c r="Q86" s="84"/>
      <c r="R86" s="14"/>
    </row>
    <row r="87" spans="1:18" ht="12" customHeight="1">
      <c r="A87" s="323"/>
      <c r="B87" s="324"/>
      <c r="C87" s="324"/>
      <c r="D87" s="328" t="s">
        <v>344</v>
      </c>
      <c r="E87" s="329"/>
      <c r="F87" s="329"/>
      <c r="G87" s="329"/>
      <c r="H87" s="329"/>
      <c r="I87" s="329"/>
      <c r="J87" s="329"/>
      <c r="K87" s="324"/>
      <c r="L87" s="324"/>
      <c r="M87" s="324"/>
      <c r="N87" s="334" t="s">
        <v>315</v>
      </c>
      <c r="O87" s="335"/>
      <c r="P87" s="335"/>
      <c r="Q87" s="335"/>
      <c r="R87" s="336"/>
    </row>
    <row r="88" spans="1:18" ht="12" customHeight="1" thickBot="1">
      <c r="A88" s="325"/>
      <c r="B88" s="326"/>
      <c r="C88" s="326"/>
      <c r="D88" s="327" t="s">
        <v>323</v>
      </c>
      <c r="E88" s="327"/>
      <c r="F88" s="327"/>
      <c r="G88" s="327"/>
      <c r="H88" s="327"/>
      <c r="I88" s="327"/>
      <c r="J88" s="327"/>
      <c r="K88" s="326"/>
      <c r="L88" s="326"/>
      <c r="M88" s="326"/>
      <c r="N88" s="320" t="s">
        <v>324</v>
      </c>
      <c r="O88" s="321"/>
      <c r="P88" s="321"/>
      <c r="Q88" s="321"/>
      <c r="R88" s="32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scale="64"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c r="A3" s="433">
        <f>'UNIFIED INTAKE'!F5</f>
        <v>45420</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138311</v>
      </c>
      <c r="AK3" s="421"/>
      <c r="AL3" s="421"/>
      <c r="AM3" s="421"/>
      <c r="AN3" s="421"/>
      <c r="AO3" s="421"/>
      <c r="AP3" s="421"/>
      <c r="AQ3" s="421"/>
      <c r="AR3" s="422"/>
      <c r="AS3" s="439" t="s">
        <v>154</v>
      </c>
      <c r="AT3" s="440"/>
      <c r="AU3" s="440"/>
      <c r="AV3" s="440"/>
      <c r="AW3" s="440"/>
      <c r="AX3" s="440"/>
      <c r="AY3" s="440"/>
      <c r="AZ3" s="440"/>
      <c r="BA3" s="440"/>
      <c r="BB3" s="441"/>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c r="A8" s="445" t="str">
        <f>IF('UNIFIED INTAKE'!G6=0,"",'UNIFIED INTAKE'!G6)</f>
        <v>AZAÑA, ADRIAN PEÑANO</v>
      </c>
      <c r="B8" s="446"/>
      <c r="C8" s="446"/>
      <c r="D8" s="446"/>
      <c r="E8" s="446"/>
      <c r="F8" s="446"/>
      <c r="G8" s="446"/>
      <c r="H8" s="446"/>
      <c r="I8" s="447"/>
      <c r="J8" s="445" t="str">
        <f>IF('UNIFIED INTAKE'!Q6=0,"",'UNIFIED INTAKE'!Q6)</f>
        <v>PATIENT</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9207862997</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34</v>
      </c>
      <c r="AI12" s="421"/>
      <c r="AJ12" s="422"/>
      <c r="AK12" s="423" t="str">
        <f>IF('UNIFIED INTAKE'!R10=0,"",'UNIFIED INTAKE'!R10)</f>
        <v xml:space="preserve">FEMALE </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c r="A13" s="527" t="str">
        <f>IF('UNIFIED INTAKE'!D10=0,"",'UNIFIED INTAKE'!D10)</f>
        <v>AZAÑA, ADRIAN PEÑANO</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c r="A15" s="524">
        <f>'UNIFIED INTAKE'!A12:D12</f>
        <v>32782</v>
      </c>
      <c r="B15" s="525"/>
      <c r="C15" s="526"/>
      <c r="D15" s="527" t="str">
        <f>IF('UNIFIED INTAKE'!M12=0,"",'UNIFIED INTAKE'!M12)</f>
        <v>SIPOCOT, CAMARINES SUR</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R. C</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c r="A17" s="593" t="str">
        <f>IF('UNIFIED INTAKE'!E14=0,"",'UNIFIED INTAKE'!E14)</f>
        <v>CALAGBANGAN, SIPOCOT CAMARINES SUR</v>
      </c>
      <c r="B17" s="594"/>
      <c r="C17" s="594"/>
      <c r="D17" s="594"/>
      <c r="E17" s="594"/>
      <c r="F17" s="594"/>
      <c r="G17" s="594"/>
      <c r="H17" s="594"/>
      <c r="I17" s="594"/>
      <c r="J17" s="594"/>
      <c r="K17" s="594"/>
      <c r="L17" s="594"/>
      <c r="M17" s="595"/>
      <c r="N17" s="593" t="str">
        <f>IF('UNIFIED INTAKE'!E16=0,"",'UNIFIED INTAKE'!E16)</f>
        <v>CALAGBANGAN, SIPOCOT CAMARINES SUR</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c r="A20" s="586"/>
      <c r="B20" s="586"/>
      <c r="C20" s="586" t="str">
        <f>IF('UNIFIED INTAKE'!D24=0,"",'UNIFIED INTAKE'!D24)</f>
        <v>SALES AGENT</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c r="A26" s="383" t="str">
        <f>IF('UNIFIED INTAKE'!A31=0,"",'UNIFIED INTAKE'!A31)</f>
        <v>PENANO, LILIA</v>
      </c>
      <c r="B26" s="384"/>
      <c r="C26" s="384"/>
      <c r="D26" s="384"/>
      <c r="E26" s="384"/>
      <c r="F26" s="384"/>
      <c r="G26" s="384"/>
      <c r="H26" s="384"/>
      <c r="I26" s="384"/>
      <c r="J26" s="385"/>
      <c r="K26" s="386" t="str">
        <f>IF('UNIFIED INTAKE'!S31=0,"",'UNIFIED INTAKE'!S31)</f>
        <v/>
      </c>
      <c r="L26" s="387"/>
      <c r="M26" s="387"/>
      <c r="N26" s="388"/>
      <c r="O26" s="386" t="str">
        <f>IF('UNIFIED INTAKE'!K31=0,"",'UNIFIED INTAKE'!K31)</f>
        <v>M</v>
      </c>
      <c r="P26" s="387"/>
      <c r="Q26" s="387"/>
      <c r="R26" s="387"/>
      <c r="S26" s="388"/>
      <c r="T26" s="386" t="str">
        <f>IF('UNIFIED INTAKE'!L31=0,"",'UNIFIED INTAKE'!L31)</f>
        <v>G.MOTHER</v>
      </c>
      <c r="U26" s="387"/>
      <c r="V26" s="387"/>
      <c r="W26" s="387"/>
      <c r="X26" s="387"/>
      <c r="Y26" s="387"/>
      <c r="Z26" s="387"/>
      <c r="AA26" s="388"/>
      <c r="AB26" s="386" t="str">
        <f>IF('UNIFIED INTAKE'!M31=0,"",'UNIFIED INTAKE'!M31)</f>
        <v>ELEMENTARY LEVEL</v>
      </c>
      <c r="AC26" s="387"/>
      <c r="AD26" s="387"/>
      <c r="AE26" s="387"/>
      <c r="AF26" s="387"/>
      <c r="AG26" s="387"/>
      <c r="AH26" s="387"/>
      <c r="AI26" s="388"/>
      <c r="AJ26" s="386" t="str">
        <f>IF('UNIFIED INTAKE'!P31=0,"",'UNIFIED INTAKE'!P31)</f>
        <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c r="A27" s="383" t="str">
        <f>IF('UNIFIED INTAKE'!A32=0,"",'UNIFIED INTAKE'!A32)</f>
        <v/>
      </c>
      <c r="B27" s="384"/>
      <c r="C27" s="384"/>
      <c r="D27" s="384"/>
      <c r="E27" s="384"/>
      <c r="F27" s="384"/>
      <c r="G27" s="384"/>
      <c r="H27" s="384"/>
      <c r="I27" s="384"/>
      <c r="J27" s="385"/>
      <c r="K27" s="386" t="str">
        <f>IF('UNIFIED INTAKE'!S32=0,"",'UNIFIED INTAKE'!S32)</f>
        <v/>
      </c>
      <c r="L27" s="387"/>
      <c r="M27" s="387"/>
      <c r="N27" s="388"/>
      <c r="O27" s="386" t="str">
        <f>IF('UNIFIED INTAKE'!K32=0,"",'UNIFIED INTAKE'!K32)</f>
        <v/>
      </c>
      <c r="P27" s="387"/>
      <c r="Q27" s="387"/>
      <c r="R27" s="387"/>
      <c r="S27" s="388"/>
      <c r="T27" s="386" t="str">
        <f>IF('UNIFIED INTAKE'!L32=0,"",'UNIFIED INTAKE'!L32)</f>
        <v/>
      </c>
      <c r="U27" s="387"/>
      <c r="V27" s="387"/>
      <c r="W27" s="387"/>
      <c r="X27" s="387"/>
      <c r="Y27" s="387"/>
      <c r="Z27" s="387"/>
      <c r="AA27" s="388"/>
      <c r="AB27" s="386" t="str">
        <f>IF('UNIFIED INTAKE'!M32=0,"",'UNIFIED INTAKE'!M32)</f>
        <v/>
      </c>
      <c r="AC27" s="387"/>
      <c r="AD27" s="387"/>
      <c r="AE27" s="387"/>
      <c r="AF27" s="387"/>
      <c r="AG27" s="387"/>
      <c r="AH27" s="387"/>
      <c r="AI27" s="388"/>
      <c r="AJ27" s="386" t="str">
        <f>IF('UNIFIED INTAKE'!P32=0,"",'UNIFIED INTAKE'!P32)</f>
        <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c r="A28" s="383" t="str">
        <f>IF('UNIFIED INTAKE'!A33=0,"",'UNIFIED INTAKE'!A33)</f>
        <v/>
      </c>
      <c r="B28" s="384"/>
      <c r="C28" s="384"/>
      <c r="D28" s="384"/>
      <c r="E28" s="384"/>
      <c r="F28" s="384"/>
      <c r="G28" s="384"/>
      <c r="H28" s="384"/>
      <c r="I28" s="384"/>
      <c r="J28" s="385"/>
      <c r="K28" s="386" t="str">
        <f>IF('UNIFIED INTAKE'!S33=0,"",'UNIFIED INTAKE'!S33)</f>
        <v/>
      </c>
      <c r="L28" s="387"/>
      <c r="M28" s="387"/>
      <c r="N28" s="388"/>
      <c r="O28" s="386" t="str">
        <f>IF('UNIFIED INTAKE'!K33=0,"",'UNIFIED INTAKE'!K33)</f>
        <v/>
      </c>
      <c r="P28" s="387"/>
      <c r="Q28" s="387"/>
      <c r="R28" s="387"/>
      <c r="S28" s="388"/>
      <c r="T28" s="386" t="str">
        <f>IF('UNIFIED INTAKE'!L33=0,"",'UNIFIED INTAKE'!L33)</f>
        <v/>
      </c>
      <c r="U28" s="387"/>
      <c r="V28" s="387"/>
      <c r="W28" s="387"/>
      <c r="X28" s="387"/>
      <c r="Y28" s="387"/>
      <c r="Z28" s="387"/>
      <c r="AA28" s="388"/>
      <c r="AB28" s="386" t="str">
        <f>IF('UNIFIED INTAKE'!M33=0,"",'UNIFIED INTAKE'!M33)</f>
        <v/>
      </c>
      <c r="AC28" s="387"/>
      <c r="AD28" s="387"/>
      <c r="AE28" s="387"/>
      <c r="AF28" s="387"/>
      <c r="AG28" s="387"/>
      <c r="AH28" s="387"/>
      <c r="AI28" s="388"/>
      <c r="AJ28" s="386" t="str">
        <f>IF('UNIFIED INTAKE'!P33=0,"",'UNIFIED INTAKE'!P33)</f>
        <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c r="A29" s="383" t="str">
        <f>IF('UNIFIED INTAKE'!A34=0,"",'UNIFIED INTAKE'!A34)</f>
        <v/>
      </c>
      <c r="B29" s="384"/>
      <c r="C29" s="384"/>
      <c r="D29" s="384"/>
      <c r="E29" s="384"/>
      <c r="F29" s="384"/>
      <c r="G29" s="384"/>
      <c r="H29" s="384"/>
      <c r="I29" s="384"/>
      <c r="J29" s="385"/>
      <c r="K29" s="386" t="str">
        <f>IF('UNIFIED INTAKE'!S34=0,"",'UNIFIED INTAKE'!S34)</f>
        <v/>
      </c>
      <c r="L29" s="387"/>
      <c r="M29" s="387"/>
      <c r="N29" s="388"/>
      <c r="O29" s="386" t="str">
        <f>IF('UNIFIED INTAKE'!K34=0,"",'UNIFIED INTAKE'!K34)</f>
        <v/>
      </c>
      <c r="P29" s="387"/>
      <c r="Q29" s="387"/>
      <c r="R29" s="387"/>
      <c r="S29" s="388"/>
      <c r="T29" s="386" t="str">
        <f>IF('UNIFIED INTAKE'!L34=0,"",'UNIFIED INTAKE'!L34)</f>
        <v/>
      </c>
      <c r="U29" s="387"/>
      <c r="V29" s="387"/>
      <c r="W29" s="387"/>
      <c r="X29" s="387"/>
      <c r="Y29" s="387"/>
      <c r="Z29" s="387"/>
      <c r="AA29" s="388"/>
      <c r="AB29" s="386" t="str">
        <f>IF('UNIFIED INTAKE'!M34=0,"",'UNIFIED INTAKE'!M34)</f>
        <v/>
      </c>
      <c r="AC29" s="387"/>
      <c r="AD29" s="387"/>
      <c r="AE29" s="387"/>
      <c r="AF29" s="387"/>
      <c r="AG29" s="387"/>
      <c r="AH29" s="387"/>
      <c r="AI29" s="388"/>
      <c r="AJ29" s="386" t="str">
        <f>IF('UNIFIED INTAKE'!P34=0,"",'UNIFIED INTAKE'!P34)</f>
        <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3500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c r="A38" s="452" t="str">
        <f>IF('UNIFIED INTAKE'!A45=0,"",'UNIFIED INTAKE'!A45)</f>
        <v/>
      </c>
      <c r="B38" s="453"/>
      <c r="C38" s="453"/>
      <c r="D38" s="453"/>
      <c r="E38" s="453"/>
      <c r="F38" s="453"/>
      <c r="G38" s="453"/>
      <c r="H38" s="453"/>
      <c r="I38" s="451" t="str">
        <f>IF('UNIFIED INTAKE'!I45=0,"",'UNIFIED INTAKE'!I45)</f>
        <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c r="A39" s="452" t="str">
        <f>IF('UNIFIED INTAKE'!A46=0,"",'UNIFIED INTAKE'!A46)</f>
        <v/>
      </c>
      <c r="B39" s="453"/>
      <c r="C39" s="453"/>
      <c r="D39" s="453"/>
      <c r="E39" s="453"/>
      <c r="F39" s="453"/>
      <c r="G39" s="453"/>
      <c r="H39" s="453"/>
      <c r="I39" s="451" t="str">
        <f>IF('UNIFIED INTAKE'!I46=0,"",'UNIFIED INTAKE'!I46)</f>
        <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c r="A42" s="32"/>
      <c r="B42" s="33"/>
      <c r="C42" s="339">
        <f>IF('UNIFIED INTAKE'!D50="",'UNIFIED INTAKE'!D50)</f>
        <v>0</v>
      </c>
      <c r="D42" s="339"/>
      <c r="E42" s="339"/>
      <c r="F42" s="339"/>
      <c r="G42" s="340"/>
      <c r="H42" s="355"/>
      <c r="I42" s="355"/>
      <c r="J42" s="570" t="s">
        <v>149</v>
      </c>
      <c r="K42" s="570"/>
      <c r="L42" s="570"/>
      <c r="M42" s="570"/>
      <c r="N42" s="570"/>
      <c r="O42" s="570"/>
      <c r="P42" s="360">
        <f>'UNIFIED INTAKE'!K50</f>
        <v>700</v>
      </c>
      <c r="Q42" s="360"/>
      <c r="R42" s="360"/>
      <c r="S42" s="360"/>
      <c r="T42" s="360"/>
      <c r="U42" s="360"/>
      <c r="V42" s="360"/>
      <c r="W42" s="361"/>
      <c r="X42" s="22"/>
      <c r="Y42" s="7" t="s">
        <v>144</v>
      </c>
      <c r="Z42" s="20"/>
      <c r="AA42" s="20"/>
      <c r="AB42" s="20"/>
      <c r="AC42" s="20"/>
      <c r="AD42" s="355"/>
      <c r="AE42" s="355"/>
      <c r="AF42" s="4"/>
      <c r="AG42" s="362">
        <f>'UNIFIED INTAKE'!I56</f>
        <v>0</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f>'UNIFIED INTAKE'!I57</f>
        <v>0</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250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c r="A47" s="469">
        <f>IF('UNIFIED INTAKE'!Q52="","",'UNIFIED INTAKE'!Q52)</f>
        <v>1500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3500</v>
      </c>
      <c r="AL49" s="455"/>
      <c r="AM49" s="455"/>
      <c r="AN49" s="455"/>
      <c r="AO49" s="455"/>
      <c r="AP49" s="455"/>
      <c r="AQ49" s="455"/>
      <c r="AR49" s="455"/>
      <c r="AS49" s="455"/>
      <c r="AT49" s="455"/>
      <c r="AU49" s="455"/>
      <c r="AV49" s="455"/>
      <c r="AW49" s="455"/>
      <c r="AX49" s="455"/>
      <c r="AY49" s="455"/>
      <c r="AZ49" s="455"/>
      <c r="BA49" s="455"/>
      <c r="BB49" s="455"/>
    </row>
    <row r="50" spans="1:54" ht="12.75" customHeight="1">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41" t="str">
        <f>'UNIFIED INTAKE'!A74</f>
        <v>PATIENT IS IN NEED OF MEDICAL ASSISTANCE FOR HIS PRESCRIBED MEDICINE OF TETANUS TOXOID AND ARV. HE WAS SCRATCH BY A HIS UNLE'S CAT ON HIS LEFT FOOT AND WAS COMPLETED ARV LAST 2024 OF JANUARY. VACCINE CANNOT BE CHARGED TP PHILHEALTH SINCE IT IS HIS BOOSTER SHOT.  HE OFTEN LIVES ALONE AND SOMETIMES HIS GRANDMOTHER IS STAYING WITH HIM. HIS INCOME IS IN IRREGULAR BASIS. HE HAS NO OTHER SOURCE OF INCOME TO AUGMENT HIS MEDICAL EXPENSES. THUS, SOUGHT FOR ASSISTANCE. ASSESSED AND CLASSIFIED AS C3.</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JOHN NIÑO S. SALVADOR, RSW</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O41" sqref="O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217</v>
      </c>
      <c r="B1" s="597"/>
      <c r="C1" s="597"/>
      <c r="D1" s="597"/>
      <c r="E1" s="597"/>
      <c r="F1" s="597"/>
      <c r="G1" s="597"/>
      <c r="H1" s="597"/>
      <c r="I1" s="597"/>
      <c r="J1" s="597"/>
      <c r="K1" s="597"/>
      <c r="L1" s="597"/>
      <c r="M1" s="597"/>
      <c r="N1" s="597"/>
    </row>
    <row r="2" spans="1:14" ht="18.75">
      <c r="B2" s="45" t="s">
        <v>218</v>
      </c>
      <c r="C2" s="598">
        <f>IF('UNIFIED INTAKE'!Q3=0,"",'UNIFIED INTAKE'!Q3)</f>
        <v>138311</v>
      </c>
      <c r="D2" s="599"/>
      <c r="E2" s="599"/>
      <c r="M2" s="45" t="s">
        <v>29</v>
      </c>
      <c r="N2" s="46">
        <f>'UNIFIED INTAKE'!F5</f>
        <v>45420</v>
      </c>
    </row>
    <row r="3" spans="1:14" ht="18.75">
      <c r="B3" s="45" t="s">
        <v>219</v>
      </c>
      <c r="C3" s="600">
        <f>'UNIFIED INTAKE'!D3</f>
        <v>0</v>
      </c>
      <c r="D3" s="600"/>
      <c r="E3" s="600"/>
      <c r="M3" s="45" t="s">
        <v>220</v>
      </c>
      <c r="N3" s="47">
        <f>'UNIFIED INTAKE'!R5</f>
        <v>0.61180555555555605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1" t="str">
        <f>IF('UNIFIED INTAKE'!D10=0,"",'UNIFIED INTAKE'!D10)</f>
        <v>AZAÑA, ADRIAN PEÑANO</v>
      </c>
      <c r="D6" s="601"/>
      <c r="E6" s="601"/>
      <c r="F6" s="601"/>
      <c r="G6" s="601"/>
      <c r="H6" s="601"/>
      <c r="I6" s="601"/>
      <c r="J6" s="601"/>
      <c r="K6" s="601"/>
      <c r="L6" s="601"/>
      <c r="M6" s="51" t="s">
        <v>222</v>
      </c>
      <c r="N6" s="136" t="str">
        <f>IF('UNIFIED INTAKE'!R10=0,"",'UNIFIED INTAKE'!R10)</f>
        <v xml:space="preserve">FEMALE </v>
      </c>
    </row>
    <row r="7" spans="1:14" ht="18.75">
      <c r="A7" s="49" t="s">
        <v>223</v>
      </c>
      <c r="B7" s="49"/>
      <c r="C7" s="601" t="str">
        <f>'UNIFIED INTAKE'!E14</f>
        <v>CALAGBANGAN, SIPOCOT CAMARINES SUR</v>
      </c>
      <c r="D7" s="601"/>
      <c r="E7" s="601"/>
      <c r="F7" s="601"/>
      <c r="G7" s="601"/>
      <c r="H7" s="601"/>
      <c r="I7" s="601"/>
      <c r="J7" s="601"/>
      <c r="K7" s="601"/>
      <c r="L7" s="601"/>
      <c r="M7" s="601"/>
      <c r="N7" s="601"/>
    </row>
    <row r="8" spans="1:14" ht="18.75">
      <c r="A8" s="49" t="s">
        <v>224</v>
      </c>
      <c r="B8" s="49"/>
      <c r="C8" s="135" t="s">
        <v>325</v>
      </c>
      <c r="D8" s="52"/>
      <c r="E8" s="51" t="s">
        <v>225</v>
      </c>
      <c r="F8" s="602">
        <f ca="1">'UNIFIED INTAKE'!G12</f>
        <v>34</v>
      </c>
      <c r="G8" s="602"/>
      <c r="H8" s="602"/>
      <c r="I8" s="602"/>
      <c r="J8" s="603" t="s">
        <v>226</v>
      </c>
      <c r="K8" s="603"/>
      <c r="L8" s="603"/>
      <c r="M8" s="604" t="str">
        <f>IF('UNIFIED INTAKE'!D19=0,"",'UNIFIED INTAKE'!D19)</f>
        <v>R. C</v>
      </c>
      <c r="N8" s="604"/>
    </row>
    <row r="9" spans="1:14" ht="18.75">
      <c r="A9" s="49" t="s">
        <v>227</v>
      </c>
      <c r="B9" s="49"/>
      <c r="C9" s="609">
        <f>'UNIFIED INTAKE'!A12</f>
        <v>32782</v>
      </c>
      <c r="D9" s="609"/>
      <c r="E9" s="609"/>
      <c r="F9" s="609"/>
      <c r="G9" s="609"/>
      <c r="H9" s="609"/>
      <c r="I9" s="610" t="s">
        <v>228</v>
      </c>
      <c r="J9" s="610"/>
      <c r="K9" s="611" t="str">
        <f>IF('UNIFIED INTAKE'!M12="","",'UNIFIED INTAKE'!M12)</f>
        <v>SIPOCOT, CAMARINES SUR</v>
      </c>
      <c r="L9" s="611"/>
      <c r="M9" s="611"/>
      <c r="N9" s="611"/>
    </row>
    <row r="10" spans="1:14" ht="18.75">
      <c r="A10" s="49" t="s">
        <v>229</v>
      </c>
      <c r="B10" s="49"/>
      <c r="C10" s="49"/>
      <c r="D10" s="601" t="s">
        <v>327</v>
      </c>
      <c r="E10" s="601"/>
      <c r="F10" s="601"/>
      <c r="G10" s="601"/>
      <c r="H10" s="601"/>
      <c r="I10" s="601"/>
      <c r="J10" s="601"/>
      <c r="K10" s="601"/>
      <c r="L10" s="601"/>
      <c r="M10" s="601"/>
      <c r="N10" s="601"/>
    </row>
    <row r="11" spans="1:14" ht="18.75">
      <c r="A11" s="49" t="s">
        <v>230</v>
      </c>
      <c r="B11" s="49"/>
      <c r="C11" s="601" t="str">
        <f>IF('UNIFIED INTAKE'!D24=0,"",'UNIFIED INTAKE'!D24)</f>
        <v>SALES AGENT</v>
      </c>
      <c r="D11" s="601"/>
      <c r="E11" s="601"/>
      <c r="F11" s="601"/>
      <c r="G11" s="601"/>
      <c r="H11" s="601"/>
      <c r="I11" s="601"/>
      <c r="J11" s="53" t="s">
        <v>231</v>
      </c>
      <c r="K11" s="612">
        <f>'UNIFIED INTAKE'!P24</f>
        <v>3500</v>
      </c>
      <c r="L11" s="612"/>
      <c r="M11" s="612"/>
      <c r="N11" s="612"/>
    </row>
    <row r="12" spans="1:14" ht="18.75">
      <c r="A12" s="49" t="s">
        <v>232</v>
      </c>
      <c r="B12" s="49"/>
      <c r="C12" s="601" t="s">
        <v>326</v>
      </c>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233</v>
      </c>
      <c r="B14" s="49"/>
      <c r="C14" s="601" t="s">
        <v>306</v>
      </c>
      <c r="D14" s="601"/>
      <c r="E14" s="601"/>
      <c r="F14" s="601"/>
      <c r="G14" s="601"/>
      <c r="H14" s="601"/>
      <c r="I14" s="601"/>
      <c r="J14" s="601"/>
      <c r="K14" s="601"/>
      <c r="L14" s="601"/>
      <c r="M14" s="601"/>
      <c r="N14" s="601"/>
    </row>
    <row r="15" spans="1:14" ht="18.75">
      <c r="A15" s="49" t="s">
        <v>234</v>
      </c>
      <c r="B15" s="49"/>
      <c r="C15" s="49"/>
      <c r="D15" s="606">
        <v>45273</v>
      </c>
      <c r="E15" s="607"/>
      <c r="F15" s="607"/>
      <c r="G15" s="607"/>
      <c r="H15" s="607"/>
      <c r="I15" s="607"/>
      <c r="J15" s="607"/>
      <c r="K15" s="608" t="s">
        <v>235</v>
      </c>
      <c r="L15" s="608"/>
      <c r="M15" s="608"/>
      <c r="N15" s="54">
        <f>D15</f>
        <v>45273</v>
      </c>
    </row>
    <row r="16" spans="1:14" ht="18.75">
      <c r="A16" s="49" t="s">
        <v>236</v>
      </c>
      <c r="B16" s="49"/>
      <c r="C16" s="49"/>
      <c r="D16" s="601" t="s">
        <v>306</v>
      </c>
      <c r="E16" s="601"/>
      <c r="F16" s="601"/>
      <c r="G16" s="601"/>
      <c r="H16" s="601"/>
      <c r="I16" s="601"/>
      <c r="J16" s="601"/>
      <c r="K16" s="601"/>
      <c r="L16" s="601"/>
      <c r="M16" s="601"/>
      <c r="N16" s="601"/>
    </row>
    <row r="17" spans="1:14" ht="9.75" customHeight="1"/>
    <row r="18" spans="1:14" ht="18.75">
      <c r="A18" s="48" t="s">
        <v>237</v>
      </c>
      <c r="B18" s="49"/>
      <c r="C18" s="49"/>
      <c r="D18" s="605"/>
      <c r="E18" s="605"/>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3" t="str">
        <f>IF('UNIFIED INTAKE'!A31=0,"",'UNIFIED INTAKE'!A31)</f>
        <v>PENANO, LILIA</v>
      </c>
      <c r="B20" s="614"/>
      <c r="C20" s="71" t="str">
        <f>IF('UNIFIED INTAKE'!L31=0,"",'UNIFIED INTAKE'!L31)</f>
        <v>G.MOTHER</v>
      </c>
      <c r="D20" s="615" t="str">
        <f>IF('UNIFIED INTAKE'!S31=0,"",'UNIFIED INTAKE'!S31)</f>
        <v/>
      </c>
      <c r="E20" s="616"/>
      <c r="F20" s="71" t="str">
        <f>IF('UNIFIED INTAKE'!I31=0,"",'UNIFIED INTAKE'!I31)</f>
        <v>F</v>
      </c>
      <c r="G20" s="615" t="str">
        <f>IF('UNIFIED INTAKE'!K31=0,"",'UNIFIED INTAKE'!K31)</f>
        <v>M</v>
      </c>
      <c r="H20" s="616"/>
      <c r="I20" s="615" t="str">
        <f>IF('UNIFIED INTAKE'!M31=0,"",'UNIFIED INTAKE'!M31)</f>
        <v>ELEMENTARY LEVEL</v>
      </c>
      <c r="J20" s="617"/>
      <c r="K20" s="617"/>
      <c r="L20" s="616"/>
      <c r="M20" s="71" t="str">
        <f>IF('UNIFIED INTAKE'!P31=0,"",'UNIFIED INTAKE'!P31)</f>
        <v/>
      </c>
      <c r="N20" s="74">
        <f>'UNIFIED INTAKE'!R31</f>
        <v>0</v>
      </c>
    </row>
    <row r="21" spans="1:14">
      <c r="A21" s="613" t="str">
        <f>IF('UNIFIED INTAKE'!A32=0,"",'UNIFIED INTAKE'!A32)</f>
        <v/>
      </c>
      <c r="B21" s="614"/>
      <c r="C21" s="71" t="str">
        <f>IF('UNIFIED INTAKE'!L32=0,"",'UNIFIED INTAKE'!L32)</f>
        <v/>
      </c>
      <c r="D21" s="615" t="str">
        <f>IF('UNIFIED INTAKE'!S32=0,"",'UNIFIED INTAKE'!S32)</f>
        <v/>
      </c>
      <c r="E21" s="616"/>
      <c r="F21" s="71" t="str">
        <f>IF('UNIFIED INTAKE'!I32=0,"",'UNIFIED INTAKE'!I32)</f>
        <v/>
      </c>
      <c r="G21" s="615" t="str">
        <f>IF('UNIFIED INTAKE'!K32=0,"",'UNIFIED INTAKE'!K32)</f>
        <v/>
      </c>
      <c r="H21" s="616"/>
      <c r="I21" s="615" t="str">
        <f>IF('UNIFIED INTAKE'!M32=0,"",'UNIFIED INTAKE'!M32)</f>
        <v/>
      </c>
      <c r="J21" s="617"/>
      <c r="K21" s="617"/>
      <c r="L21" s="616"/>
      <c r="M21" s="71" t="str">
        <f>IF('UNIFIED INTAKE'!P32=0,"",'UNIFIED INTAKE'!P32)</f>
        <v/>
      </c>
      <c r="N21" s="74">
        <f>'UNIFIED INTAKE'!R32</f>
        <v>0</v>
      </c>
    </row>
    <row r="22" spans="1:14">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24" t="s">
        <v>21</v>
      </c>
      <c r="B31" s="624"/>
      <c r="C31" s="56" t="s">
        <v>22</v>
      </c>
      <c r="D31" s="57"/>
      <c r="E31" s="620" t="s">
        <v>23</v>
      </c>
      <c r="F31" s="620"/>
      <c r="G31" s="620"/>
      <c r="H31" s="620"/>
      <c r="I31" s="620" t="s">
        <v>214</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2" t="s">
        <v>138</v>
      </c>
      <c r="G34" s="622"/>
      <c r="I34" s="25"/>
      <c r="J34" t="s">
        <v>139</v>
      </c>
      <c r="L34" s="25"/>
      <c r="M34" t="s">
        <v>140</v>
      </c>
      <c r="N34" s="73">
        <f>'UNIFIED INTAKE'!Q52</f>
        <v>1500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f>'UNIFIED INTAKE'!D56</f>
        <v>0</v>
      </c>
      <c r="E38" s="25"/>
      <c r="F38" s="622" t="s">
        <v>144</v>
      </c>
      <c r="G38" s="622"/>
      <c r="H38" s="622"/>
      <c r="I38" s="623">
        <f>'UNIFIED INTAKE'!I56:L56</f>
        <v>0</v>
      </c>
      <c r="J38" s="623"/>
      <c r="L38" s="25"/>
      <c r="M38" t="s">
        <v>245</v>
      </c>
      <c r="N38" s="73">
        <f>'UNIFIED INTAKE'!Q56</f>
        <v>0</v>
      </c>
    </row>
    <row r="39" spans="1:14" ht="15.75">
      <c r="A39" s="25"/>
      <c r="B39" t="s">
        <v>137</v>
      </c>
      <c r="C39" s="72">
        <f>'UNIFIED INTAKE'!D57</f>
        <v>0</v>
      </c>
      <c r="E39" s="25"/>
      <c r="F39" s="622" t="s">
        <v>145</v>
      </c>
      <c r="G39" s="622"/>
      <c r="H39" s="622"/>
      <c r="I39" s="623">
        <f>'UNIFIED INTAKE'!I57:L57</f>
        <v>0</v>
      </c>
      <c r="J39" s="623"/>
      <c r="L39" s="25"/>
      <c r="M39" t="s">
        <v>149</v>
      </c>
      <c r="N39" s="73">
        <f>'UNIFIED INTAKE'!Q57</f>
        <v>0</v>
      </c>
    </row>
    <row r="40" spans="1:14" ht="15.75">
      <c r="A40" s="25"/>
      <c r="B40" t="s">
        <v>147</v>
      </c>
      <c r="C40" s="72">
        <f>'UNIFIED INTAKE'!D58</f>
        <v>0</v>
      </c>
      <c r="E40" s="25"/>
      <c r="F40" s="622" t="s">
        <v>146</v>
      </c>
      <c r="G40" s="622"/>
      <c r="H40" s="622"/>
      <c r="I40" s="623">
        <f>'UNIFIED INTAKE'!I58:L58</f>
        <v>250</v>
      </c>
      <c r="J40" s="623"/>
      <c r="L40" s="25"/>
      <c r="M40" t="s">
        <v>163</v>
      </c>
      <c r="N40" s="73">
        <f>'UNIFIED INTAKE'!Q58</f>
        <v>0</v>
      </c>
    </row>
    <row r="41" spans="1:14" ht="15.75">
      <c r="A41" s="25"/>
      <c r="B41" s="57" t="s">
        <v>148</v>
      </c>
      <c r="C41" s="72">
        <f>'UNIFIED INTAKE'!D59</f>
        <v>0</v>
      </c>
      <c r="E41" s="25"/>
      <c r="F41" s="622" t="s">
        <v>246</v>
      </c>
      <c r="G41" s="622"/>
      <c r="H41" s="622"/>
      <c r="I41" s="623">
        <f>'UNIFIED INTAKE'!I59:L59</f>
        <v>0</v>
      </c>
      <c r="J41" s="623"/>
      <c r="N41" s="73">
        <f>'UNIFIED INTAKE'!Q59</f>
        <v>0</v>
      </c>
    </row>
    <row r="42" spans="1:14" ht="4.5" customHeight="1">
      <c r="A42" s="25"/>
      <c r="C42" s="68"/>
    </row>
    <row r="43" spans="1:14" ht="15.75">
      <c r="A43" s="625" t="s">
        <v>247</v>
      </c>
      <c r="B43" s="625"/>
      <c r="C43" s="625"/>
      <c r="D43" s="61"/>
      <c r="E43" s="625" t="s">
        <v>22</v>
      </c>
      <c r="F43" s="625"/>
      <c r="G43" s="625"/>
      <c r="H43" s="625"/>
      <c r="I43" s="62"/>
      <c r="J43" s="58" t="s">
        <v>248</v>
      </c>
      <c r="K43" s="58"/>
      <c r="L43" s="625"/>
      <c r="M43" s="625"/>
      <c r="N43" s="58"/>
    </row>
    <row r="44" spans="1:14" ht="15.75">
      <c r="A44" s="626" t="str">
        <f>IF('UNIFIED INTAKE'!A44=0,"",'UNIFIED INTAKE'!A44)</f>
        <v/>
      </c>
      <c r="B44" s="626"/>
      <c r="C44" s="626"/>
      <c r="D44" s="63"/>
      <c r="E44" s="627">
        <f>'UNIFIED INTAKE'!I44</f>
        <v>0</v>
      </c>
      <c r="F44" s="627"/>
      <c r="G44" s="627"/>
      <c r="H44" s="627"/>
      <c r="I44" s="63"/>
      <c r="J44" s="70"/>
      <c r="L44" s="25"/>
      <c r="N44" s="69"/>
    </row>
    <row r="45" spans="1:14" ht="15.75">
      <c r="A45" s="626" t="str">
        <f>IF('UNIFIED INTAKE'!A45=0,"",'UNIFIED INTAKE'!A45)</f>
        <v/>
      </c>
      <c r="B45" s="626"/>
      <c r="C45" s="626"/>
      <c r="D45" s="63"/>
      <c r="E45" s="627">
        <f>'UNIFIED INTAKE'!I45</f>
        <v>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3" t="s">
        <v>254</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250</v>
      </c>
      <c r="B51" s="634"/>
      <c r="C51" s="634"/>
      <c r="D51" s="634"/>
      <c r="E51" s="634"/>
      <c r="F51" s="634"/>
      <c r="G51" s="49"/>
      <c r="H51" s="49"/>
      <c r="I51" s="49"/>
      <c r="J51" s="49"/>
      <c r="K51" s="49"/>
      <c r="L51" s="49"/>
      <c r="M51" s="49"/>
      <c r="N51" s="49"/>
    </row>
    <row r="52" spans="1:14" ht="149.25" customHeight="1">
      <c r="A52" s="635" t="str">
        <f>IF('UNIFIED INTAKE'!A74=0,"",'UNIFIED INTAKE'!A74)</f>
        <v>PATIENT IS IN NEED OF MEDICAL ASSISTANCE FOR HIS PRESCRIBED MEDICINE OF TETANUS TOXOID AND ARV. HE WAS SCRATCH BY A HIS UNLE'S CAT ON HIS LEFT FOOT AND WAS COMPLETED ARV LAST 2024 OF JANUARY. VACCINE CANNOT BE CHARGED TP PHILHEALTH SINCE IT IS HIS BOOSTER SHOT.  HE OFTEN LIVES ALONE AND SOMETIMES HIS GRANDMOTHER IS STAYING WITH HIM. HIS INCOME IS IN IRREGULAR BASIS. HE HAS NO OTHER SOURCE OF INCOME TO AUGMENT HIS MEDICAL EXPENSES. THUS, SOUGHT FOR ASSISTANCE. ASSESSED AND CLASSIFIED AS C3.</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7" t="str">
        <f>IF('UNIFIED INTAKE'!G6=0,"",'UNIFIED INTAKE'!G6)</f>
        <v>AZAÑA, ADRIAN PEÑANO</v>
      </c>
      <c r="B55" s="637"/>
      <c r="C55" s="637"/>
      <c r="D55" s="637"/>
      <c r="E55" s="637"/>
      <c r="F55" s="637" t="str">
        <f>IF('UNIFIED INTAKE'!Q6=0,"",'UNIFIED INTAKE'!Q6)</f>
        <v>PATIENT</v>
      </c>
      <c r="G55" s="637"/>
      <c r="H55" s="637"/>
      <c r="I55" s="637"/>
      <c r="J55" s="637"/>
      <c r="K55" s="638">
        <f>IF('UNIFIED INTAKE'!Q7=0,"",'UNIFIED INTAKE'!Q7)</f>
        <v>9207862997</v>
      </c>
      <c r="L55" s="638"/>
      <c r="M55" s="638"/>
      <c r="N55" s="638"/>
    </row>
    <row r="56" spans="1:14" ht="4.5" customHeight="1">
      <c r="A56" s="49"/>
      <c r="B56" s="49"/>
      <c r="C56" s="49"/>
      <c r="D56" s="49"/>
      <c r="E56" s="49"/>
      <c r="F56" s="49"/>
      <c r="G56" s="49"/>
      <c r="H56" s="49"/>
      <c r="I56" s="49"/>
      <c r="J56" s="49"/>
      <c r="K56" s="49"/>
      <c r="L56" s="49"/>
      <c r="M56" s="49"/>
      <c r="N56" s="49"/>
    </row>
    <row r="57" spans="1:14" ht="18.75">
      <c r="A57" s="628" t="s">
        <v>252</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JOHN NIÑO S. SALVADOR, RSW</v>
      </c>
      <c r="B59" s="629"/>
      <c r="C59" s="629"/>
      <c r="D59" s="629"/>
      <c r="E59" s="629"/>
      <c r="F59" s="49"/>
      <c r="G59" s="49"/>
      <c r="H59" s="49"/>
      <c r="I59" s="49"/>
      <c r="J59" s="67"/>
      <c r="K59" s="630"/>
      <c r="L59" s="630"/>
      <c r="M59" s="630"/>
      <c r="N59" s="630"/>
    </row>
    <row r="60" spans="1:14" ht="18.75">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2024-05-08T06:47:26Z</cp:lastPrinted>
  <dcterms:created xsi:type="dcterms:W3CDTF">2021-01-18T06:35:54Z</dcterms:created>
  <dcterms:modified xsi:type="dcterms:W3CDTF">2024-05-08T06:48:37Z</dcterms:modified>
</cp:coreProperties>
</file>