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AED2B8C-17DE-44A1-90CF-AA0346CE6F6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X52" i="3" l="1"/>
  <c r="H20" i="3"/>
  <c r="A20" i="3"/>
  <c r="K11" i="4" l="1"/>
  <c r="C11" i="4"/>
  <c r="E14" i="2" l="1"/>
  <c r="S51" i="2" l="1"/>
  <c r="P45" i="2"/>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<sst xmlns="http://schemas.openxmlformats.org/spreadsheetml/2006/main" count="450" uniqueCount="358">
  <si>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</si>
  <si>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</si>
  <si>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</si>
  <si>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</si>
  <si>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</si>
  <si>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</si>
  <si>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</si>
  <si>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</si>
  <si>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</si>
  <si>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</si>
  <si>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</si>
  <si>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</si>
  <si>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</si>
  <si>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</si>
  <si>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</si>
  <si>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</si>
  <si>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</si>
  <si>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</si>
  <si>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</si>
  <si>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</si>
  <si>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</si>
  <si>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</si>
  <si>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</si>
  <si>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</si>
  <si>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</si>
  <si>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</si>
  <si>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</si>
  <si>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</si>
  <si>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</si>
  <si>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</si>
  <si>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</si>
  <si>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</si>
  <si>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</si>
  <si>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</si>
  <si>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</si>
  <si>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</si>
  <si>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</si>
  <si>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</si>
  <si>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</si>
  <si>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</si>
  <si>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</si>
  <si>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</si>
  <si>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</si>
  <si>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</si>
  <si>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</si>
  <si>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</si>
  <si>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</si>
  <si>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</si>
  <si>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</si>
  <si>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</si>
  <si>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</si>
  <si>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</si>
  <si>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</si>
  <si>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</si>
  <si>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</si>
  <si>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</si>
  <si>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</si>
  <si>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</si>
  <si>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</si>
  <si>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</si>
  <si>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</si>
  <si>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</si>
  <si>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</si>
  <si>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</si>
  <si>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</si>
  <si>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</si>
  <si>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</si>
  <si>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</si>
  <si>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</si>
  <si>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</si>
  <si>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</si>
  <si>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</si>
  <si>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</si>
  <si>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</si>
  <si>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</si>
  <si>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</si>
  <si>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</si>
  <si>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</si>
  <si>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</si>
  <si>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</si>
  <si>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</si>
  <si>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</si>
  <si>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</si>
  <si>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</si>
  <si>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</si>
  <si>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</si>
  <si>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</si>
  <si>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</si>
  <si>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</si>
  <si>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</si>
  <si>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</si>
  <si>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</si>
  <si>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</si>
  <si>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</si>
  <si>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</si>
  <si>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</si>
  <si>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</si>
  <si>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</si>
  <si>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</si>
  <si>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</si>
  <si>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</si>
  <si>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</si>
  <si>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</si>
  <si>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</si>
  <si>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</si>
  <si>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</si>
  <si>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</si>
  <si>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</si>
  <si>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</si>
  <si>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</si>
  <si>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</si>
  <si>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</si>
  <si>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</si>
  <si>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</si>
  <si>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</si>
  <si>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</si>
  <si>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</si>
  <si>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</si>
  <si>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</si>
  <si>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</si>
  <si>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</si>
  <si>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</si>
  <si>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</si>
  <si>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</si>
  <si>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</si>
  <si>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</si>
  <si>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</si>
  <si>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</si>
  <si>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</si>
  <si>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</si>
  <si>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</si>
  <si>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</si>
  <si>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</si>
  <si>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</si>
  <si>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</si>
  <si>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</si>
  <si>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</si>
  <si>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</si>
  <si>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</si>
  <si>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</si>
  <si>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</si>
  <si>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</si>
  <si>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</si>
  <si>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</si>
  <si>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</si>
  <si>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</si>
  <si>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</si>
  <si>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</si>
  <si>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</si>
  <si>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</si>
  <si>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</si>
  <si>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</si>
  <si>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</si>
  <si>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</si>
  <si>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</si>
  <si>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</si>
  <si>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</si>
  <si>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</si>
  <si>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</si>
  <si>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</si>
  <si>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</si>
  <si>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</si>
  <si>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</si>
  <si>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</si>
  <si>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</si>
  <si>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</si>
  <si>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</si>
  <si>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</si>
  <si>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</si>
  <si>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</si>
  <si>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</si>
  <si>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</si>
  <si>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</si>
  <si>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</si>
  <si>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</si>
  <si>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</si>
  <si>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</si>
  <si>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</si>
  <si>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</si>
  <si>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</si>
  <si>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</si>
  <si>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</si>
  <si>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</si>
  <si>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</si>
  <si>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</si>
  <si>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</si>
  <si>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</si>
  <si>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</si>
  <si>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</si>
  <si>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</si>
  <si>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</si>
  <si>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</si>
  <si>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</si>
  <si>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</si>
  <si>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</si>
  <si>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</si>
  <si>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</si>
  <si>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</si>
  <si>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</si>
  <si>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</si>
  <si>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</si>
  <si>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</si>
  <si>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</si>
  <si>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</si>
  <si>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</si>
  <si>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</si>
  <si>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</si>
  <si>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</si>
  <si>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</si>
  <si>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</si>
  <si>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</si>
  <si>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</si>
  <si>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</si>
  <si>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</si>
  <si>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</si>
  <si>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</si>
  <si>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</si>
  <si>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</si>
  <si>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</si>
  <si>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</si>
  <si>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</si>
  <si>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</si>
  <si>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</si>
  <si>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</si>
  <si>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</si>
  <si>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</si>
  <si>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</si>
  <si>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</si>
  <si>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</si>
  <si>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</si>
  <si>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</si>
  <si>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</si>
  <si>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</si>
  <si>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</si>
  <si>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</si>
  <si>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</si>
  <si>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</si>
  <si>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</si>
  <si>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</si>
  <si>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</si>
  <si>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</si>
  <si>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</si>
  <si>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</si>
  <si>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</si>
  <si>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</si>
  <si>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</si>
  <si>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</si>
  <si>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</si>
  <si>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</si>
  <si>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</si>
  <si>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</si>
  <si>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</si>
  <si>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</si>
  <si>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</si>
  <si>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</si>
  <si>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</si>
  <si>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</si>
  <si>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</si>
  <si>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</si>
  <si>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</si>
  <si>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</si>
  <si>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</si>
  <si>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</si>
  <si>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</si>
  <si>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</si>
  <si>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</si>
  <si>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</si>
  <si>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</si>
  <si>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</si>
  <si>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</si>
  <si>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</si>
  <si>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</si>
  <si>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</si>
  <si>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</si>
  <si>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</si>
  <si>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</si>
  <si>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</si>
  <si>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</si>
  <si>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</si>
  <si>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</si>
  <si>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</si>
  <si>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</si>
  <si>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</si>
  <si>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</si>
  <si>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</si>
  <si>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</si>
  <si>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</si>
  <si>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</si>
  <si>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</si>
  <si>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</si>
  <si>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</si>
  <si>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</si>
  <si>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</si>
  <si>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</si>
  <si>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</si>
  <si>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</si>
  <si>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</si>
  <si>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</si>
  <si>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</si>
  <si>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</si>
  <si>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</si>
  <si>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</si>
  <si>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</si>
  <si>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</si>
  <si>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</si>
  <si>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</si>
  <si>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</si>
  <si>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</si>
  <si>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</si>
  <si>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</si>
  <si>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</si>
  <si>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</si>
  <si>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</si>
  <si>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</si>
  <si>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</si>
  <si>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</si>
  <si>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</si>
  <si>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</si>
  <si>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</si>
  <si>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</si>
  <si>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</si>
  <si>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</si>
  <si>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</si>
  <si>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</si>
  <si>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</si>
  <si>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</si>
  <si>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</si>
  <si>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</si>
  <si>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</si>
  <si>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</si>
  <si>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</si>
  <si>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</si>
  <si>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MAIFIPP</t>
  </si>
  <si>
    <t xml:space="preserve">ANNEX B </t>
  </si>
  <si>
    <t>DAUGHTER</t>
  </si>
  <si>
    <t xml:space="preserve">FEMALE </t>
  </si>
  <si>
    <t>BERCASIO, ESTRELLA TANG</t>
  </si>
  <si>
    <t xml:space="preserve">PATIENT </t>
  </si>
  <si>
    <t xml:space="preserve">SERRANZANA, SIPOCOT, CAM. SUR </t>
  </si>
  <si>
    <t xml:space="preserve">CALABANGA, CAM. SUR </t>
  </si>
  <si>
    <t xml:space="preserve">SOCIAL PENSION </t>
  </si>
  <si>
    <t xml:space="preserve">BERCASIO, KAREN </t>
  </si>
  <si>
    <t xml:space="preserve">C  </t>
  </si>
  <si>
    <t>C</t>
  </si>
  <si>
    <t xml:space="preserve">GRANDCHILD </t>
  </si>
  <si>
    <t>FF UP; DOB X LONG  DURATION</t>
  </si>
  <si>
    <t xml:space="preserve">BERCASIO, RHOMEL ANGELO </t>
  </si>
  <si>
    <t xml:space="preserve">BERCASIO, CAMILE ANGELA </t>
  </si>
  <si>
    <t xml:space="preserve">BERCASIO, ROMMEL JR. </t>
  </si>
  <si>
    <t xml:space="preserve">GRADE 4 </t>
  </si>
  <si>
    <t xml:space="preserve">KINDER </t>
  </si>
  <si>
    <t>N/A</t>
  </si>
  <si>
    <t>INS</t>
  </si>
  <si>
    <t xml:space="preserve">FS FROM SPOUSE OF KAREN-DRIVER (OFW) </t>
  </si>
  <si>
    <t xml:space="preserve">DRUGS &amp; MEDS </t>
  </si>
  <si>
    <t xml:space="preserve">LAB </t>
  </si>
  <si>
    <t xml:space="preserve">JESSICA A. BARBOSA, RSW </t>
  </si>
  <si>
    <t xml:space="preserve">SHE IS A WIDOW WHO LIVES WITH HER DAUGHTER AND HER CHILDREN. PATIENT IS A RECIPIENT OF SOCIAL PENSION. SHE IS DEPENDENT FROM THE FS BEING PROVIDED BY HER SON-IN-LAW WHO WORKS AS A DRIVER OVERSEAS. THEY HAVE SOMEHOW FINANCIAL RESOURCES, YET STILL TRANSPIRED AS INSUFFICIENT. THUS, SHE IS CLASSIFIED AS C1 YET RECLASSED TO C2 DUE TO LACK OF ENOUGH CASH ON HAND. SHE EXPRESSED THEN THAT SHE CAN ONLY PAY 600.0.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</si>
</sst>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W69" sqref="W6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t="s">
        <v>333</v>
      </c>
    </row>
    <row r="3" spans="1:18" ht="12" customHeight="1">
      <c r="A3" s="194" t="s">
        <v>259</v>
      </c>
      <c r="B3" s="194"/>
      <c r="C3" s="194"/>
      <c r="D3" s="196"/>
      <c r="E3" s="197"/>
      <c r="F3" s="197"/>
      <c r="G3" s="197"/>
      <c r="H3" s="197"/>
      <c r="I3" s="197"/>
      <c r="J3" s="197"/>
      <c r="K3" s="79"/>
      <c r="L3" s="79"/>
      <c r="M3" s="8"/>
      <c r="N3" s="8"/>
      <c r="O3" s="8"/>
      <c r="P3" s="9" t="s">
        <v>260</v>
      </c>
      <c r="Q3" s="198">
        <v>60798</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45407</v>
      </c>
      <c r="G5" s="199"/>
      <c r="H5" s="199"/>
      <c r="I5" s="199"/>
      <c r="J5" s="199"/>
      <c r="K5" s="199"/>
      <c r="L5" s="195" t="s">
        <v>264</v>
      </c>
      <c r="M5" s="195"/>
      <c r="N5" s="195"/>
      <c r="O5" s="195"/>
      <c r="P5" s="195"/>
      <c r="Q5" s="195"/>
      <c r="R5" s="28">
        <v>0.34930555555555598</v>
      </c>
    </row>
    <row r="6" spans="1:18" ht="15" customHeight="1">
      <c r="A6" s="200" t="s">
        <v>262</v>
      </c>
      <c r="B6" s="201"/>
      <c r="C6" s="201"/>
      <c r="D6" s="201"/>
      <c r="E6" s="201"/>
      <c r="F6" s="201"/>
      <c r="G6" s="264" t="s">
        <v>336</v>
      </c>
      <c r="H6" s="264"/>
      <c r="I6" s="264"/>
      <c r="J6" s="264"/>
      <c r="K6" s="264"/>
      <c r="L6" s="264"/>
      <c r="M6" s="212" t="s">
        <v>265</v>
      </c>
      <c r="N6" s="212"/>
      <c r="O6" s="212"/>
      <c r="P6" s="212"/>
      <c r="Q6" s="210" t="s">
        <v>337</v>
      </c>
      <c r="R6" s="211"/>
    </row>
    <row r="7" spans="1:18" ht="15" customHeight="1">
      <c r="A7" s="200" t="s">
        <v>263</v>
      </c>
      <c r="B7" s="201"/>
      <c r="C7" s="201"/>
      <c r="D7" s="207" t="s">
        <v>338</v>
      </c>
      <c r="E7" s="207"/>
      <c r="F7" s="207"/>
      <c r="G7" s="207"/>
      <c r="H7" s="207"/>
      <c r="I7" s="207"/>
      <c r="J7" s="207"/>
      <c r="K7" s="207"/>
      <c r="L7" s="207"/>
      <c r="M7" s="215" t="s">
        <v>266</v>
      </c>
      <c r="N7" s="215"/>
      <c r="O7" s="215"/>
      <c r="P7" s="215"/>
      <c r="Q7" s="216">
        <v>9391041730</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4" t="s">
        <v>336</v>
      </c>
      <c r="E10" s="304"/>
      <c r="F10" s="304"/>
      <c r="G10" s="304"/>
      <c r="H10" s="304"/>
      <c r="I10" s="304"/>
      <c r="J10" s="304"/>
      <c r="K10" s="304"/>
      <c r="L10" s="304"/>
      <c r="M10" s="304"/>
      <c r="N10" s="304"/>
      <c r="O10" s="304"/>
      <c r="P10" s="304"/>
      <c r="Q10" s="89"/>
      <c r="R10" s="27" t="s">
        <v>335</v>
      </c>
    </row>
    <row r="11" spans="1:18"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8" ht="18.75" customHeight="1">
      <c r="A12" s="203">
        <v>16096</v>
      </c>
      <c r="B12" s="204"/>
      <c r="C12" s="204"/>
      <c r="D12" s="204"/>
      <c r="E12" s="103"/>
      <c r="F12" s="80"/>
      <c r="G12" s="209">
        <f ca="1">IF(DATEDIF(A12,NOW(),"y")&gt;120,"",DATEDIF(A12,NOW(),"y"))</f>
        <v>80</v>
      </c>
      <c r="H12" s="209"/>
      <c r="I12" s="209"/>
      <c r="J12" s="209"/>
      <c r="K12" s="80"/>
      <c r="L12" s="80"/>
      <c r="M12" s="228" t="s">
        <v>339</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SERRANZANA, SIPOCOT, CAM. SUR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SERRANZANA, SIPOCOT,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331</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341</v>
      </c>
      <c r="B31" s="254"/>
      <c r="C31" s="254"/>
      <c r="D31" s="254"/>
      <c r="E31" s="254"/>
      <c r="F31" s="254"/>
      <c r="G31" s="254"/>
      <c r="H31" s="255"/>
      <c r="I31" s="222" t="s">
        <v>175</v>
      </c>
      <c r="J31" s="223"/>
      <c r="K31" s="96" t="s">
        <v>173</v>
      </c>
      <c r="L31" s="96" t="s">
        <v>334</v>
      </c>
      <c r="M31" s="222" t="s">
        <v>324</v>
      </c>
      <c r="N31" s="224"/>
      <c r="O31" s="223"/>
      <c r="P31" s="225" t="s">
        <v>302</v>
      </c>
      <c r="Q31" s="226"/>
      <c r="R31" s="138"/>
      <c r="S31" s="60"/>
      <c r="U31" s="125"/>
      <c r="V31" s="146"/>
      <c r="W31" s="147"/>
      <c r="X31" s="147"/>
      <c r="Y31" s="147"/>
      <c r="Z31" s="148"/>
      <c r="AA31" s="168"/>
      <c r="AB31" s="126"/>
    </row>
    <row r="32" spans="1:28" ht="15.75" customHeight="1" thickBot="1">
      <c r="A32" s="253" t="s">
        <v>346</v>
      </c>
      <c r="B32" s="254"/>
      <c r="C32" s="254"/>
      <c r="D32" s="254"/>
      <c r="E32" s="254"/>
      <c r="F32" s="254"/>
      <c r="G32" s="254"/>
      <c r="H32" s="255"/>
      <c r="I32" s="222" t="s">
        <v>173</v>
      </c>
      <c r="J32" s="223"/>
      <c r="K32" s="96" t="s">
        <v>342</v>
      </c>
      <c r="L32" s="96" t="s">
        <v>344</v>
      </c>
      <c r="M32" s="222" t="s">
        <v>349</v>
      </c>
      <c r="N32" s="224"/>
      <c r="O32" s="223"/>
      <c r="P32" s="225" t="s">
        <v>352</v>
      </c>
      <c r="Q32" s="226"/>
      <c r="R32" s="97"/>
      <c r="S32" s="60"/>
      <c r="U32" s="125"/>
      <c r="V32" s="149"/>
      <c r="W32" s="150"/>
      <c r="X32" s="150"/>
      <c r="Y32" s="150"/>
      <c r="Z32" s="151"/>
      <c r="AA32" s="169"/>
      <c r="AB32" s="126"/>
    </row>
    <row r="33" spans="1:28" ht="15.75" customHeight="1">
      <c r="A33" s="253" t="s">
        <v>347</v>
      </c>
      <c r="B33" s="254"/>
      <c r="C33" s="254"/>
      <c r="D33" s="254"/>
      <c r="E33" s="254"/>
      <c r="F33" s="254"/>
      <c r="G33" s="254"/>
      <c r="H33" s="255"/>
      <c r="I33" s="222" t="s">
        <v>175</v>
      </c>
      <c r="J33" s="223"/>
      <c r="K33" s="96" t="s">
        <v>343</v>
      </c>
      <c r="L33" s="96" t="s">
        <v>344</v>
      </c>
      <c r="M33" s="222" t="s">
        <v>350</v>
      </c>
      <c r="N33" s="224"/>
      <c r="O33" s="223"/>
      <c r="P33" s="225" t="s">
        <v>352</v>
      </c>
      <c r="Q33" s="226"/>
      <c r="R33" s="138"/>
      <c r="S33" s="60"/>
      <c r="U33" s="125"/>
      <c r="V33" s="176" t="s">
        <v>305</v>
      </c>
      <c r="W33" s="170" t="s">
        <v>312</v>
      </c>
      <c r="X33" s="158" t="s">
        <v>307</v>
      </c>
      <c r="Y33" s="161" t="s">
        <v>308</v>
      </c>
      <c r="Z33" s="173" t="s">
        <v>309</v>
      </c>
      <c r="AA33" s="164" t="str">
        <f>IF(AND(S49&gt;=4298,S49&lt;=5353),"C1",IF(AND(S49&gt;=3344,S49&lt;=4297),"C2",IF(AND(S49&lt;=3343),"C3",IF(AND(S49&gt;=5354,S49&lt;=1000000),"B",""))))</f>
        <v>C1</v>
      </c>
      <c r="AB33" s="126"/>
    </row>
    <row r="34" spans="1:28" ht="15.75" customHeight="1">
      <c r="A34" s="253" t="s">
        <v>348</v>
      </c>
      <c r="B34" s="254"/>
      <c r="C34" s="254"/>
      <c r="D34" s="254"/>
      <c r="E34" s="254"/>
      <c r="F34" s="254"/>
      <c r="G34" s="254"/>
      <c r="H34" s="255"/>
      <c r="I34" s="222" t="s">
        <v>173</v>
      </c>
      <c r="J34" s="223"/>
      <c r="K34" s="96" t="s">
        <v>343</v>
      </c>
      <c r="L34" s="96" t="s">
        <v>344</v>
      </c>
      <c r="M34" s="222" t="s">
        <v>351</v>
      </c>
      <c r="N34" s="224"/>
      <c r="O34" s="223"/>
      <c r="P34" s="225" t="s">
        <v>351</v>
      </c>
      <c r="Q34" s="226"/>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t="s">
        <v>340</v>
      </c>
      <c r="B45" s="245"/>
      <c r="C45" s="245"/>
      <c r="D45" s="245"/>
      <c r="E45" s="245"/>
      <c r="F45" s="245"/>
      <c r="G45" s="245"/>
      <c r="H45" s="86"/>
      <c r="I45" s="247">
        <v>1000</v>
      </c>
      <c r="J45" s="247"/>
      <c r="K45" s="247"/>
      <c r="L45" s="247"/>
      <c r="M45" s="84"/>
      <c r="N45" s="84"/>
      <c r="O45" s="84"/>
      <c r="P45" s="256">
        <f>(I44/2)+SUM(I45:L46)+SUM(R31:R42)+P24</f>
        <v>26000</v>
      </c>
      <c r="Q45" s="256"/>
      <c r="R45" s="257"/>
    </row>
    <row r="46" spans="1:28">
      <c r="A46" s="244" t="s">
        <v>353</v>
      </c>
      <c r="B46" s="245"/>
      <c r="C46" s="245"/>
      <c r="D46" s="245"/>
      <c r="E46" s="245"/>
      <c r="F46" s="245"/>
      <c r="G46" s="245"/>
      <c r="H46" s="86"/>
      <c r="I46" s="246">
        <v>25000</v>
      </c>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10300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5200</v>
      </c>
      <c r="T49" s="23" t="s">
        <v>213</v>
      </c>
    </row>
    <row r="50" spans="1:21" s="23" customFormat="1" ht="14.1" customHeight="1">
      <c r="A50" s="24"/>
      <c r="B50" s="194" t="s">
        <v>129</v>
      </c>
      <c r="C50" s="194"/>
      <c r="D50" s="259"/>
      <c r="E50" s="259"/>
      <c r="F50" s="25"/>
      <c r="G50" s="80"/>
      <c r="H50" s="194" t="s">
        <v>149</v>
      </c>
      <c r="I50" s="194"/>
      <c r="J50" s="194"/>
      <c r="K50" s="140">
        <v>800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c r="R51" s="308"/>
      <c r="S51" s="23">
        <f>COUNTA(A31:H42,D10)</f>
        <v>5</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8">
        <f>9000</f>
        <v>9000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v>500</v>
      </c>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345</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330</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BERCASIO, ESTRELLA TANG</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t="str">
        <f>C68</f>
        <v>BERCASIO, ESTRELLA TANG</v>
      </c>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357</v>
      </c>
      <c r="B74" s="281"/>
      <c r="C74" s="281"/>
      <c r="D74" s="281"/>
      <c r="E74" s="281"/>
      <c r="F74" s="281"/>
      <c r="G74" s="281"/>
      <c r="H74" s="281"/>
      <c r="I74" s="281"/>
      <c r="J74" s="281"/>
      <c r="K74" s="281"/>
      <c r="L74" s="281"/>
      <c r="M74" s="281"/>
      <c r="N74" s="281"/>
      <c r="O74" s="281"/>
      <c r="P74" s="281"/>
      <c r="Q74" s="281"/>
      <c r="R74" s="282"/>
      <c r="S74" s="152" t="str">
        <f>AA33</f>
        <v>C1</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194</v>
      </c>
      <c r="J80" s="337"/>
      <c r="K80" s="337"/>
      <c r="L80" s="337"/>
      <c r="M80" s="287" t="s">
        <v>354</v>
      </c>
      <c r="N80" s="287"/>
      <c r="O80" s="287"/>
      <c r="P80" s="278" t="s">
        <v>332</v>
      </c>
      <c r="Q80" s="278"/>
      <c r="R80" s="279"/>
      <c r="S80">
        <v>100</v>
      </c>
    </row>
    <row r="81" spans="1:19" ht="15.75" customHeight="1">
      <c r="A81" s="85">
        <v>2</v>
      </c>
      <c r="B81" s="287" t="s">
        <v>321</v>
      </c>
      <c r="C81" s="287"/>
      <c r="D81" s="287"/>
      <c r="E81" s="287"/>
      <c r="F81" s="287"/>
      <c r="G81" s="287"/>
      <c r="H81" s="287"/>
      <c r="I81" s="286">
        <v>3210</v>
      </c>
      <c r="J81" s="286"/>
      <c r="K81" s="286"/>
      <c r="L81" s="286"/>
      <c r="M81" s="287" t="s">
        <v>355</v>
      </c>
      <c r="N81" s="287"/>
      <c r="O81" s="287"/>
      <c r="P81" s="278" t="s">
        <v>332</v>
      </c>
      <c r="Q81" s="278"/>
      <c r="R81" s="279"/>
      <c r="S81">
        <v>500</v>
      </c>
    </row>
    <row r="82" spans="1:19" ht="15.75" customHeight="1">
      <c r="A82" s="85">
        <v>3</v>
      </c>
      <c r="B82" s="327"/>
      <c r="C82" s="327"/>
      <c r="D82" s="327"/>
      <c r="E82" s="327"/>
      <c r="F82" s="327"/>
      <c r="G82" s="327"/>
      <c r="H82" s="327"/>
      <c r="I82" s="286"/>
      <c r="J82" s="286"/>
      <c r="K82" s="286"/>
      <c r="L82" s="286"/>
      <c r="M82" s="327"/>
      <c r="N82" s="327"/>
      <c r="O82" s="327"/>
      <c r="P82" s="309"/>
      <c r="Q82" s="309"/>
      <c r="R82" s="310"/>
    </row>
    <row r="83" spans="1:19" ht="15.75" customHeight="1">
      <c r="A83" s="85">
        <v>4</v>
      </c>
      <c r="B83" s="327"/>
      <c r="C83" s="327"/>
      <c r="D83" s="327"/>
      <c r="E83" s="327"/>
      <c r="F83" s="327"/>
      <c r="G83" s="327"/>
      <c r="H83" s="327"/>
      <c r="I83" s="286"/>
      <c r="J83" s="286"/>
      <c r="K83" s="286"/>
      <c r="L83" s="286"/>
      <c r="M83" s="327"/>
      <c r="N83" s="327"/>
      <c r="O83" s="327"/>
      <c r="P83" s="309"/>
      <c r="Q83" s="309"/>
      <c r="R83" s="310"/>
    </row>
    <row r="84" spans="1:19" ht="15.75" customHeight="1">
      <c r="A84" s="85">
        <v>5</v>
      </c>
      <c r="B84" s="327"/>
      <c r="C84" s="327"/>
      <c r="D84" s="327"/>
      <c r="E84" s="327"/>
      <c r="F84" s="327"/>
      <c r="G84" s="327"/>
      <c r="H84" s="327"/>
      <c r="I84" s="286"/>
      <c r="J84" s="286"/>
      <c r="K84" s="286"/>
      <c r="L84" s="286"/>
      <c r="M84" s="327"/>
      <c r="N84" s="327"/>
      <c r="O84" s="327"/>
      <c r="P84" s="309"/>
      <c r="Q84" s="309"/>
      <c r="R84" s="310"/>
    </row>
    <row r="85" spans="1:19" ht="3" customHeight="1">
      <c r="A85" s="13"/>
      <c r="B85" s="84"/>
      <c r="C85" s="84"/>
      <c r="D85" s="268"/>
      <c r="E85" s="268"/>
      <c r="F85" s="268"/>
      <c r="G85" s="268"/>
      <c r="H85" s="84"/>
      <c r="I85" s="84"/>
      <c r="J85" s="84"/>
      <c r="K85" s="84"/>
      <c r="L85" s="84"/>
      <c r="M85" s="122"/>
      <c r="N85" s="122"/>
      <c r="O85" s="122"/>
      <c r="P85" s="122"/>
      <c r="Q85" s="122"/>
      <c r="R85" s="18"/>
    </row>
    <row r="86" spans="1:19">
      <c r="A86" s="328" t="s">
        <v>30</v>
      </c>
      <c r="B86" s="329"/>
      <c r="C86" s="329"/>
      <c r="D86" s="84"/>
      <c r="E86" s="84"/>
      <c r="F86" s="84"/>
      <c r="G86" s="84"/>
      <c r="H86" s="84"/>
      <c r="I86" s="84"/>
      <c r="J86" s="84"/>
      <c r="K86" s="329" t="s">
        <v>292</v>
      </c>
      <c r="L86" s="329"/>
      <c r="M86" s="329"/>
      <c r="N86" s="84"/>
      <c r="O86" s="84"/>
      <c r="P86" s="84"/>
      <c r="Q86" s="84"/>
      <c r="R86" s="14"/>
    </row>
    <row r="87" spans="1:19" ht="12" customHeight="1">
      <c r="A87" s="328"/>
      <c r="B87" s="329"/>
      <c r="C87" s="329"/>
      <c r="D87" s="333" t="s">
        <v>356</v>
      </c>
      <c r="E87" s="334"/>
      <c r="F87" s="334"/>
      <c r="G87" s="334"/>
      <c r="H87" s="334"/>
      <c r="I87" s="334"/>
      <c r="J87" s="334"/>
      <c r="K87" s="329"/>
      <c r="L87" s="329"/>
      <c r="M87" s="329"/>
      <c r="N87" s="338" t="s">
        <v>311</v>
      </c>
      <c r="O87" s="339"/>
      <c r="P87" s="339"/>
      <c r="Q87" s="339"/>
      <c r="R87" s="340"/>
    </row>
    <row r="88" spans="1:19" ht="12" customHeight="1" thickBot="1">
      <c r="A88" s="330"/>
      <c r="B88" s="331"/>
      <c r="C88" s="331"/>
      <c r="D88" s="332" t="s">
        <v>319</v>
      </c>
      <c r="E88" s="332"/>
      <c r="F88" s="332"/>
      <c r="G88" s="332"/>
      <c r="H88" s="332"/>
      <c r="I88" s="332"/>
      <c r="J88" s="332"/>
      <c r="K88" s="331"/>
      <c r="L88" s="331"/>
      <c r="M88" s="331"/>
      <c r="N88" s="324" t="s">
        <v>320</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45407</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60798</v>
      </c>
      <c r="AK3" s="426"/>
      <c r="AL3" s="426"/>
      <c r="AM3" s="426"/>
      <c r="AN3" s="426"/>
      <c r="AO3" s="426"/>
      <c r="AP3" s="426"/>
      <c r="AQ3" s="426"/>
      <c r="AR3" s="427"/>
      <c r="AS3" s="443" t="s">
        <v>326</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322</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BERCASIO, ESTRELLA TANG</v>
      </c>
      <c r="B8" s="450"/>
      <c r="C8" s="450"/>
      <c r="D8" s="450"/>
      <c r="E8" s="450"/>
      <c r="F8" s="450"/>
      <c r="G8" s="450"/>
      <c r="H8" s="450"/>
      <c r="I8" s="451"/>
      <c r="J8" s="449" t="str">
        <f>IF('UNIFIED INTAKE'!Q6=0,"",'UNIFIED INTAKE'!Q6)</f>
        <v xml:space="preserve">PATIENT </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9391041730</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80</v>
      </c>
      <c r="AI12" s="426"/>
      <c r="AJ12" s="427"/>
      <c r="AK12" s="428" t="str">
        <f>IF('UNIFIED INTAKE'!R10=0,"",'UNIFIED INTAKE'!R10)</f>
        <v xml:space="preserve">FEMALE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BERCASIO, ESTRELLA TANG</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16096</v>
      </c>
      <c r="B15" s="529"/>
      <c r="C15" s="530"/>
      <c r="D15" s="531" t="str">
        <f>IF('UNIFIED INTAKE'!M12=0,"",'UNIFIED INTAKE'!M12)</f>
        <v xml:space="preserve">CALABANGA,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SERRANZANA, SIPOCOT, CAM. SUR </v>
      </c>
      <c r="B17" s="598"/>
      <c r="C17" s="598"/>
      <c r="D17" s="598"/>
      <c r="E17" s="598"/>
      <c r="F17" s="598"/>
      <c r="G17" s="598"/>
      <c r="H17" s="598"/>
      <c r="I17" s="598"/>
      <c r="J17" s="598"/>
      <c r="K17" s="598"/>
      <c r="L17" s="598"/>
      <c r="M17" s="599"/>
      <c r="N17" s="597" t="str">
        <f>IF('UNIFIED INTAKE'!E16=0,"",'UNIFIED INTAKE'!E16)</f>
        <v xml:space="preserve">SERRANZANA, SIPOCOT,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 xml:space="preserve">BERCASIO, KAREN </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DAUGHTER</v>
      </c>
      <c r="U26" s="392"/>
      <c r="V26" s="392"/>
      <c r="W26" s="392"/>
      <c r="X26" s="392"/>
      <c r="Y26" s="392"/>
      <c r="Z26" s="392"/>
      <c r="AA26" s="393"/>
      <c r="AB26" s="391" t="str">
        <f>IF('UNIFIED INTAKE'!M31=0,"",'UNIFIED INTAKE'!M31)</f>
        <v xml:space="preserve">HS GRAD </v>
      </c>
      <c r="AC26" s="392"/>
      <c r="AD26" s="392"/>
      <c r="AE26" s="392"/>
      <c r="AF26" s="392"/>
      <c r="AG26" s="392"/>
      <c r="AH26" s="392"/>
      <c r="AI26" s="393"/>
      <c r="AJ26" s="391" t="str">
        <f>IF('UNIFIED INTAKE'!P31=0,"",'UNIFIED INTAKE'!P31)</f>
        <v>NONE</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c r="A27" s="388" t="str">
        <f>IF('UNIFIED INTAKE'!A32=0,"",'UNIFIED INTAKE'!A32)</f>
        <v xml:space="preserve">BERCASIO, RHOMEL ANGELO </v>
      </c>
      <c r="B27" s="389"/>
      <c r="C27" s="389"/>
      <c r="D27" s="389"/>
      <c r="E27" s="389"/>
      <c r="F27" s="389"/>
      <c r="G27" s="389"/>
      <c r="H27" s="389"/>
      <c r="I27" s="389"/>
      <c r="J27" s="390"/>
      <c r="K27" s="391" t="str">
        <f>IF('UNIFIED INTAKE'!S32=0,"",'UNIFIED INTAKE'!S32)</f>
        <v/>
      </c>
      <c r="L27" s="392"/>
      <c r="M27" s="392"/>
      <c r="N27" s="393"/>
      <c r="O27" s="391" t="str">
        <f>IF('UNIFIED INTAKE'!K32=0,"",'UNIFIED INTAKE'!K32)</f>
        <v xml:space="preserve">C  </v>
      </c>
      <c r="P27" s="392"/>
      <c r="Q27" s="392"/>
      <c r="R27" s="392"/>
      <c r="S27" s="393"/>
      <c r="T27" s="391" t="str">
        <f>IF('UNIFIED INTAKE'!L32=0,"",'UNIFIED INTAKE'!L32)</f>
        <v xml:space="preserve">GRANDCHILD </v>
      </c>
      <c r="U27" s="392"/>
      <c r="V27" s="392"/>
      <c r="W27" s="392"/>
      <c r="X27" s="392"/>
      <c r="Y27" s="392"/>
      <c r="Z27" s="392"/>
      <c r="AA27" s="393"/>
      <c r="AB27" s="391" t="str">
        <f>IF('UNIFIED INTAKE'!M32=0,"",'UNIFIED INTAKE'!M32)</f>
        <v xml:space="preserve">GRADE 4 </v>
      </c>
      <c r="AC27" s="392"/>
      <c r="AD27" s="392"/>
      <c r="AE27" s="392"/>
      <c r="AF27" s="392"/>
      <c r="AG27" s="392"/>
      <c r="AH27" s="392"/>
      <c r="AI27" s="393"/>
      <c r="AJ27" s="391" t="str">
        <f>IF('UNIFIED INTAKE'!P32=0,"",'UNIFIED INTAKE'!P32)</f>
        <v>INS</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c r="A28" s="388" t="str">
        <f>IF('UNIFIED INTAKE'!A33=0,"",'UNIFIED INTAKE'!A33)</f>
        <v xml:space="preserve">BERCASIO, CAMILE ANGELA </v>
      </c>
      <c r="B28" s="389"/>
      <c r="C28" s="389"/>
      <c r="D28" s="389"/>
      <c r="E28" s="389"/>
      <c r="F28" s="389"/>
      <c r="G28" s="389"/>
      <c r="H28" s="389"/>
      <c r="I28" s="389"/>
      <c r="J28" s="390"/>
      <c r="K28" s="391" t="str">
        <f>IF('UNIFIED INTAKE'!S33=0,"",'UNIFIED INTAKE'!S33)</f>
        <v/>
      </c>
      <c r="L28" s="392"/>
      <c r="M28" s="392"/>
      <c r="N28" s="393"/>
      <c r="O28" s="391" t="str">
        <f>IF('UNIFIED INTAKE'!K33=0,"",'UNIFIED INTAKE'!K33)</f>
        <v>C</v>
      </c>
      <c r="P28" s="392"/>
      <c r="Q28" s="392"/>
      <c r="R28" s="392"/>
      <c r="S28" s="393"/>
      <c r="T28" s="391" t="str">
        <f>IF('UNIFIED INTAKE'!L33=0,"",'UNIFIED INTAKE'!L33)</f>
        <v xml:space="preserve">GRANDCHILD </v>
      </c>
      <c r="U28" s="392"/>
      <c r="V28" s="392"/>
      <c r="W28" s="392"/>
      <c r="X28" s="392"/>
      <c r="Y28" s="392"/>
      <c r="Z28" s="392"/>
      <c r="AA28" s="393"/>
      <c r="AB28" s="391" t="str">
        <f>IF('UNIFIED INTAKE'!M33=0,"",'UNIFIED INTAKE'!M33)</f>
        <v xml:space="preserve">KINDER </v>
      </c>
      <c r="AC28" s="392"/>
      <c r="AD28" s="392"/>
      <c r="AE28" s="392"/>
      <c r="AF28" s="392"/>
      <c r="AG28" s="392"/>
      <c r="AH28" s="392"/>
      <c r="AI28" s="393"/>
      <c r="AJ28" s="391" t="str">
        <f>IF('UNIFIED INTAKE'!P33=0,"",'UNIFIED INTAKE'!P33)</f>
        <v>INS</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xml:space="preserve">BERCASIO, ROMMEL JR. </v>
      </c>
      <c r="B29" s="389"/>
      <c r="C29" s="389"/>
      <c r="D29" s="389"/>
      <c r="E29" s="389"/>
      <c r="F29" s="389"/>
      <c r="G29" s="389"/>
      <c r="H29" s="389"/>
      <c r="I29" s="389"/>
      <c r="J29" s="390"/>
      <c r="K29" s="391" t="str">
        <f>IF('UNIFIED INTAKE'!S34=0,"",'UNIFIED INTAKE'!S34)</f>
        <v/>
      </c>
      <c r="L29" s="392"/>
      <c r="M29" s="392"/>
      <c r="N29" s="393"/>
      <c r="O29" s="391" t="str">
        <f>IF('UNIFIED INTAKE'!K34=0,"",'UNIFIED INTAKE'!K34)</f>
        <v>C</v>
      </c>
      <c r="P29" s="392"/>
      <c r="Q29" s="392"/>
      <c r="R29" s="392"/>
      <c r="S29" s="393"/>
      <c r="T29" s="391" t="str">
        <f>IF('UNIFIED INTAKE'!L34=0,"",'UNIFIED INTAKE'!L34)</f>
        <v xml:space="preserve">GRANDCHILD </v>
      </c>
      <c r="U29" s="392"/>
      <c r="V29" s="392"/>
      <c r="W29" s="392"/>
      <c r="X29" s="392"/>
      <c r="Y29" s="392"/>
      <c r="Z29" s="392"/>
      <c r="AA29" s="393"/>
      <c r="AB29" s="391" t="str">
        <f>IF('UNIFIED INTAKE'!M34=0,"",'UNIFIED INTAKE'!M34)</f>
        <v>N/A</v>
      </c>
      <c r="AC29" s="392"/>
      <c r="AD29" s="392"/>
      <c r="AE29" s="392"/>
      <c r="AF29" s="392"/>
      <c r="AG29" s="392"/>
      <c r="AH29" s="392"/>
      <c r="AI29" s="393"/>
      <c r="AJ29" s="391" t="str">
        <f>IF('UNIFIED INTAKE'!P34=0,"",'UNIFIED INTAKE'!P34)</f>
        <v>N/A</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
      </c>
      <c r="B37" s="457"/>
      <c r="C37" s="457"/>
      <c r="D37" s="457"/>
      <c r="E37" s="457"/>
      <c r="F37" s="457"/>
      <c r="G37" s="457"/>
      <c r="H37" s="457"/>
      <c r="I37" s="455" t="str">
        <f>IF('UNIFIED INTAKE'!I44=0,"",'UNIFIED INTAKE'!I44)</f>
        <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26000</v>
      </c>
      <c r="AE37" s="458"/>
      <c r="AF37" s="458"/>
      <c r="AG37" s="458"/>
      <c r="AH37" s="458"/>
      <c r="AI37" s="458"/>
      <c r="AJ37" s="458"/>
      <c r="AK37" s="458"/>
      <c r="AL37" s="458"/>
      <c r="AM37" s="458"/>
      <c r="AN37" s="458"/>
      <c r="AO37" s="460">
        <f>AD37/T37</f>
        <v>13000</v>
      </c>
      <c r="AP37" s="461"/>
      <c r="AQ37" s="461"/>
      <c r="AR37" s="461"/>
      <c r="AS37" s="461"/>
      <c r="AT37" s="461"/>
      <c r="AU37" s="461"/>
      <c r="AV37" s="461"/>
      <c r="AW37" s="461"/>
      <c r="AX37" s="461"/>
      <c r="AY37" s="461"/>
      <c r="AZ37" s="461"/>
      <c r="BA37" s="461"/>
      <c r="BB37" s="461"/>
    </row>
    <row r="38" spans="1:54" ht="13.5" customHeight="1">
      <c r="A38" s="456" t="str">
        <f>IF('UNIFIED INTAKE'!A45=0,"",'UNIFIED INTAKE'!A45)</f>
        <v xml:space="preserve">SOCIAL PENSION </v>
      </c>
      <c r="B38" s="457"/>
      <c r="C38" s="457"/>
      <c r="D38" s="457"/>
      <c r="E38" s="457"/>
      <c r="F38" s="457"/>
      <c r="G38" s="457"/>
      <c r="H38" s="457"/>
      <c r="I38" s="455">
        <f>IF('UNIFIED INTAKE'!I45=0,"",'UNIFIED INTAKE'!I45)</f>
        <v>1000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xml:space="preserve">FS FROM SPOUSE OF KAREN-DRIVER (OFW) </v>
      </c>
      <c r="B39" s="457"/>
      <c r="C39" s="457"/>
      <c r="D39" s="457"/>
      <c r="E39" s="457"/>
      <c r="F39" s="457"/>
      <c r="G39" s="457"/>
      <c r="H39" s="457"/>
      <c r="I39" s="455">
        <f>IF('UNIFIED INTAKE'!I46=0,"",'UNIFIED INTAKE'!I46)</f>
        <v>25000</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800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500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9000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26000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327</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328</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323</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 xml:space="preserve">SHE IS A WIDOW WHO LIVES WITH HER DAUGHTER AND HER CHILDREN. PATIENT IS A RECIPIENT OF SOCIAL PENSION. SHE IS DEPENDENT FROM THE FS BEING PROVIDED BY HER SON-IN-LAW WHO WORKS AS A DRIVER OVERSEAS. THEY HAVE SOMEHOW FINANCIAL RESOURCES, YET STILL TRANSPIRED AS INSUFFICIENT. THUS, SHE IS CLASSIFIED AS C1 YET RECLASSED TO C2 DUE TO LACK OF ENOUGH CASH ON HAND. SHE EXPRESSED THEN THAT SHE CAN ONLY PAY 600.0. </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329</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 xml:space="preserve">JESSICA A. BARBOSA, RSW </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60798</v>
      </c>
      <c r="D2" s="603"/>
      <c r="E2" s="603"/>
      <c r="M2" s="45" t="s">
        <v>29</v>
      </c>
      <c r="N2" s="46">
        <f>'UNIFIED INTAKE'!F5</f>
        <v>45407</v>
      </c>
    </row>
    <row r="3" spans="1:14" ht="18.75">
      <c r="B3" s="45" t="s">
        <v>216</v>
      </c>
      <c r="C3" s="604">
        <f>'UNIFIED INTAKE'!D3</f>
        <v>0</v>
      </c>
      <c r="D3" s="604"/>
      <c r="E3" s="604"/>
      <c r="M3" s="45" t="s">
        <v>217</v>
      </c>
      <c r="N3" s="47">
        <f>'UNIFIED INTAKE'!R5</f>
        <v>0.34930555555555598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BERCASIO, ESTRELLA TANG</v>
      </c>
      <c r="D6" s="605"/>
      <c r="E6" s="605"/>
      <c r="F6" s="605"/>
      <c r="G6" s="605"/>
      <c r="H6" s="605"/>
      <c r="I6" s="605"/>
      <c r="J6" s="605"/>
      <c r="K6" s="605"/>
      <c r="L6" s="605"/>
      <c r="M6" s="51" t="s">
        <v>219</v>
      </c>
      <c r="N6" s="136" t="str">
        <f>IF('UNIFIED INTAKE'!R10=0,"",'UNIFIED INTAKE'!R10)</f>
        <v xml:space="preserve">FEMALE </v>
      </c>
    </row>
    <row r="7" spans="1:14" ht="18.75">
      <c r="A7" s="49" t="s">
        <v>220</v>
      </c>
      <c r="B7" s="49"/>
      <c r="C7" s="605" t="str">
        <f>'UNIFIED INTAKE'!E14</f>
        <v xml:space="preserve">SERRANZANA, SIPOCOT, CAM. SUR </v>
      </c>
      <c r="D7" s="605"/>
      <c r="E7" s="605"/>
      <c r="F7" s="605"/>
      <c r="G7" s="605"/>
      <c r="H7" s="605"/>
      <c r="I7" s="605"/>
      <c r="J7" s="605"/>
      <c r="K7" s="605"/>
      <c r="L7" s="605"/>
      <c r="M7" s="605"/>
      <c r="N7" s="605"/>
    </row>
    <row r="8" spans="1:14" ht="18.75">
      <c r="A8" s="49" t="s">
        <v>221</v>
      </c>
      <c r="B8" s="49"/>
      <c r="C8" s="135" t="s">
        <v>325</v>
      </c>
      <c r="D8" s="52"/>
      <c r="E8" s="51" t="s">
        <v>222</v>
      </c>
      <c r="F8" s="606">
        <f ca="1">'UNIFIED INTAKE'!G12</f>
        <v>80</v>
      </c>
      <c r="G8" s="606"/>
      <c r="H8" s="606"/>
      <c r="I8" s="606"/>
      <c r="J8" s="607" t="s">
        <v>223</v>
      </c>
      <c r="K8" s="607"/>
      <c r="L8" s="607"/>
      <c r="M8" s="608" t="str">
        <f>IF('UNIFIED INTAKE'!D19=0,"",'UNIFIED INTAKE'!D19)</f>
        <v xml:space="preserve">ROMAN CATHOLIC </v>
      </c>
      <c r="N8" s="608"/>
    </row>
    <row r="9" spans="1:14" ht="18.75">
      <c r="A9" s="49" t="s">
        <v>224</v>
      </c>
      <c r="B9" s="49"/>
      <c r="C9" s="613">
        <f>'UNIFIED INTAKE'!A12</f>
        <v>16096</v>
      </c>
      <c r="D9" s="613"/>
      <c r="E9" s="613"/>
      <c r="F9" s="613"/>
      <c r="G9" s="613"/>
      <c r="H9" s="613"/>
      <c r="I9" s="614" t="s">
        <v>225</v>
      </c>
      <c r="J9" s="614"/>
      <c r="K9" s="615" t="str">
        <f>IF('UNIFIED INTAKE'!M12="","",'UNIFIED INTAKE'!M12)</f>
        <v xml:space="preserve">CALABANGA, CAM. SUR </v>
      </c>
      <c r="L9" s="615"/>
      <c r="M9" s="615"/>
      <c r="N9" s="615"/>
    </row>
    <row r="10" spans="1:14" ht="18.75">
      <c r="A10" s="49" t="s">
        <v>226</v>
      </c>
      <c r="B10" s="49"/>
      <c r="C10" s="49"/>
      <c r="D10" s="605" t="s">
        <v>324</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 xml:space="preserve">BERCASIO, KAREN </v>
      </c>
      <c r="B20" s="618"/>
      <c r="C20" s="71" t="str">
        <f>IF('UNIFIED INTAKE'!L31=0,"",'UNIFIED INTAKE'!L31)</f>
        <v>DAUGHTER</v>
      </c>
      <c r="D20" s="619" t="str">
        <f>IF('UNIFIED INTAKE'!S31=0,"",'UNIFIED INTAKE'!S31)</f>
        <v/>
      </c>
      <c r="E20" s="620"/>
      <c r="F20" s="71" t="str">
        <f>IF('UNIFIED INTAKE'!I31=0,"",'UNIFIED INTAKE'!I31)</f>
        <v>F</v>
      </c>
      <c r="G20" s="619" t="str">
        <f>IF('UNIFIED INTAKE'!K31=0,"",'UNIFIED INTAKE'!K31)</f>
        <v>M</v>
      </c>
      <c r="H20" s="620"/>
      <c r="I20" s="619" t="str">
        <f>IF('UNIFIED INTAKE'!M31=0,"",'UNIFIED INTAKE'!M31)</f>
        <v xml:space="preserve">HS GRAD </v>
      </c>
      <c r="J20" s="621"/>
      <c r="K20" s="621"/>
      <c r="L20" s="620"/>
      <c r="M20" s="71" t="str">
        <f>IF('UNIFIED INTAKE'!P31=0,"",'UNIFIED INTAKE'!P31)</f>
        <v>NONE</v>
      </c>
      <c r="N20" s="74">
        <f>'UNIFIED INTAKE'!R31</f>
        <v>0</v>
      </c>
    </row>
    <row r="21" spans="1:14">
      <c r="A21" s="617" t="str">
        <f>IF('UNIFIED INTAKE'!A32=0,"",'UNIFIED INTAKE'!A32)</f>
        <v xml:space="preserve">BERCASIO, RHOMEL ANGELO </v>
      </c>
      <c r="B21" s="618"/>
      <c r="C21" s="71" t="str">
        <f>IF('UNIFIED INTAKE'!L32=0,"",'UNIFIED INTAKE'!L32)</f>
        <v xml:space="preserve">GRANDCHILD </v>
      </c>
      <c r="D21" s="619" t="str">
        <f>IF('UNIFIED INTAKE'!S32=0,"",'UNIFIED INTAKE'!S32)</f>
        <v/>
      </c>
      <c r="E21" s="620"/>
      <c r="F21" s="71" t="str">
        <f>IF('UNIFIED INTAKE'!I32=0,"",'UNIFIED INTAKE'!I32)</f>
        <v>M</v>
      </c>
      <c r="G21" s="619" t="str">
        <f>IF('UNIFIED INTAKE'!K32=0,"",'UNIFIED INTAKE'!K32)</f>
        <v xml:space="preserve">C  </v>
      </c>
      <c r="H21" s="620"/>
      <c r="I21" s="619" t="str">
        <f>IF('UNIFIED INTAKE'!M32=0,"",'UNIFIED INTAKE'!M32)</f>
        <v xml:space="preserve">GRADE 4 </v>
      </c>
      <c r="J21" s="621"/>
      <c r="K21" s="621"/>
      <c r="L21" s="620"/>
      <c r="M21" s="71" t="str">
        <f>IF('UNIFIED INTAKE'!P32=0,"",'UNIFIED INTAKE'!P32)</f>
        <v>INS</v>
      </c>
      <c r="N21" s="74">
        <f>'UNIFIED INTAKE'!R32</f>
        <v>0</v>
      </c>
    </row>
    <row r="22" spans="1:14">
      <c r="A22" s="617" t="str">
        <f>IF('UNIFIED INTAKE'!A33=0,"",'UNIFIED INTAKE'!A33)</f>
        <v xml:space="preserve">BERCASIO, CAMILE ANGELA </v>
      </c>
      <c r="B22" s="618"/>
      <c r="C22" s="71" t="str">
        <f>IF('UNIFIED INTAKE'!L33=0,"",'UNIFIED INTAKE'!L33)</f>
        <v xml:space="preserve">GRANDCHILD </v>
      </c>
      <c r="D22" s="619" t="str">
        <f>IF('UNIFIED INTAKE'!S33=0,"",'UNIFIED INTAKE'!S33)</f>
        <v/>
      </c>
      <c r="E22" s="620"/>
      <c r="F22" s="71" t="str">
        <f>IF('UNIFIED INTAKE'!I33=0,"",'UNIFIED INTAKE'!I33)</f>
        <v>F</v>
      </c>
      <c r="G22" s="619" t="str">
        <f>IF('UNIFIED INTAKE'!K33=0,"",'UNIFIED INTAKE'!K33)</f>
        <v>C</v>
      </c>
      <c r="H22" s="620"/>
      <c r="I22" s="619" t="str">
        <f>IF('UNIFIED INTAKE'!M33=0,"",'UNIFIED INTAKE'!M33)</f>
        <v xml:space="preserve">KINDER </v>
      </c>
      <c r="J22" s="621"/>
      <c r="K22" s="621"/>
      <c r="L22" s="620"/>
      <c r="M22" s="71" t="str">
        <f>IF('UNIFIED INTAKE'!P33=0,"",'UNIFIED INTAKE'!P33)</f>
        <v>INS</v>
      </c>
      <c r="N22" s="74">
        <f>'UNIFIED INTAKE'!R33</f>
        <v>0</v>
      </c>
    </row>
    <row r="23" spans="1:14">
      <c r="A23" s="617" t="str">
        <f>IF('UNIFIED INTAKE'!A34=0,"",'UNIFIED INTAKE'!A34)</f>
        <v xml:space="preserve">BERCASIO, ROMMEL JR. </v>
      </c>
      <c r="B23" s="618"/>
      <c r="C23" s="71" t="str">
        <f>IF('UNIFIED INTAKE'!L34=0,"",'UNIFIED INTAKE'!L34)</f>
        <v xml:space="preserve">GRANDCHILD </v>
      </c>
      <c r="D23" s="619" t="str">
        <f>IF('UNIFIED INTAKE'!S34=0,"",'UNIFIED INTAKE'!S34)</f>
        <v/>
      </c>
      <c r="E23" s="620"/>
      <c r="F23" s="71" t="str">
        <f>IF('UNIFIED INTAKE'!I34=0,"",'UNIFIED INTAKE'!I34)</f>
        <v>M</v>
      </c>
      <c r="G23" s="619" t="str">
        <f>IF('UNIFIED INTAKE'!K34=0,"",'UNIFIED INTAKE'!K34)</f>
        <v>C</v>
      </c>
      <c r="H23" s="620"/>
      <c r="I23" s="619" t="str">
        <f>IF('UNIFIED INTAKE'!M34=0,"",'UNIFIED INTAKE'!M34)</f>
        <v>N/A</v>
      </c>
      <c r="J23" s="621"/>
      <c r="K23" s="621"/>
      <c r="L23" s="620"/>
      <c r="M23" s="71" t="str">
        <f>IF('UNIFIED INTAKE'!P34=0,"",'UNIFIED INTAKE'!P34)</f>
        <v>N/A</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9000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500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 xml:space="preserve">SOCIAL PENSION </v>
      </c>
      <c r="B45" s="630"/>
      <c r="C45" s="630"/>
      <c r="D45" s="63"/>
      <c r="E45" s="631">
        <f>'UNIFIED INTAKE'!I45</f>
        <v>1000</v>
      </c>
      <c r="F45" s="631"/>
      <c r="G45" s="631"/>
      <c r="H45" s="631"/>
      <c r="I45" s="63"/>
      <c r="J45" s="64"/>
      <c r="L45" s="25"/>
      <c r="N45" s="69"/>
    </row>
    <row r="46" spans="1:14" ht="15.75">
      <c r="A46" s="630" t="str">
        <f>IF('UNIFIED INTAKE'!A46=0,"",'UNIFIED INTAKE'!A46)</f>
        <v xml:space="preserve">FS FROM SPOUSE OF KAREN-DRIVER (OFW) </v>
      </c>
      <c r="B46" s="630"/>
      <c r="C46" s="630"/>
      <c r="D46" s="63"/>
      <c r="E46" s="631">
        <f>'UNIFIED INTAKE'!I46</f>
        <v>25000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SHE IS A WIDOW WHO LIVES WITH HER DAUGHTER AND HER CHILDREN. PATIENT IS A RECIPIENT OF SOCIAL PENSION. SHE IS DEPENDENT FROM THE FS BEING PROVIDED BY HER SON-IN-LAW WHO WORKS AS A DRIVER OVERSEAS. THEY HAVE SOMEHOW FINANCIAL RESOURCES, YET STILL TRANSPIRED AS INSUFFICIENT. THUS, SHE IS CLASSIFIED AS C1 YET RECLASSED TO C2 DUE TO LACK OF ENOUGH CASH ON HAND. SHE EXPRESSED THEN THAT SHE CAN ONLY PAY 600.0.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BERCASIO, ESTRELLA TANG</v>
      </c>
      <c r="B55" s="641"/>
      <c r="C55" s="641"/>
      <c r="D55" s="641"/>
      <c r="E55" s="641"/>
      <c r="F55" s="641" t="str">
        <f>IF('UNIFIED INTAKE'!Q6=0,"",'UNIFIED INTAKE'!Q6)</f>
        <v xml:space="preserve">PATIENT </v>
      </c>
      <c r="G55" s="641"/>
      <c r="H55" s="641"/>
      <c r="I55" s="641"/>
      <c r="J55" s="641"/>
      <c r="K55" s="642">
        <f>IF('UNIFIED INTAKE'!Q7=0,"",'UNIFIED INTAKE'!Q7)</f>
        <v>9391041730</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2024-04-25T00:36:19Z</cp:lastPrinted>
  <dcterms:created xsi:type="dcterms:W3CDTF">2021-01-18T06:35:54Z</dcterms:created>
  <dcterms:modified xsi:type="dcterms:W3CDTF">2024-04-25T00:54:43Z</dcterms:modified>
</cp:coreProperties>
</file>