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<sst xmlns="http://schemas.openxmlformats.org/spreadsheetml/2006/main" count="427" uniqueCount="346">
  <si>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</si>
  <si>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</si>
  <si>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</si>
  <si>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</si>
  <si>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</si>
  <si>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</si>
  <si>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</si>
  <si>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</si>
  <si>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</si>
  <si>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</si>
  <si>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</si>
  <si>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</si>
  <si>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</si>
  <si>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</si>
  <si>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</si>
  <si>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</si>
  <si>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</si>
  <si>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</si>
  <si>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</si>
  <si>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</si>
  <si>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</si>
  <si>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</si>
  <si>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</si>
  <si>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</si>
  <si>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</si>
  <si>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</si>
  <si>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</si>
  <si>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</si>
  <si>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</si>
  <si>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</si>
  <si>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</si>
  <si>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</si>
  <si>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</si>
  <si>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</si>
  <si>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</si>
  <si>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</si>
  <si>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</si>
  <si>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</si>
  <si>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</si>
  <si>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</si>
  <si>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</si>
  <si>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</si>
  <si>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</si>
  <si>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</si>
  <si>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</si>
  <si>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</si>
  <si>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</si>
  <si>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</si>
  <si>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</si>
  <si>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</si>
  <si>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</si>
  <si>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</si>
  <si>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</si>
  <si>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</si>
  <si>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</si>
  <si>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</si>
  <si>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</si>
  <si>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</si>
  <si>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</si>
  <si>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</si>
  <si>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</si>
  <si>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</si>
  <si>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</si>
  <si>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</si>
  <si>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</si>
  <si>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</si>
  <si>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</si>
  <si>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</si>
  <si>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</si>
  <si>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</si>
  <si>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</si>
  <si>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</si>
  <si>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</si>
  <si>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</si>
  <si>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</si>
  <si>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</si>
  <si>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</si>
  <si>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</si>
  <si>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</si>
  <si>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</si>
  <si>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</si>
  <si>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</si>
  <si>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</si>
  <si>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</si>
  <si>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</si>
  <si>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</si>
  <si>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</si>
  <si>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</si>
  <si>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</si>
  <si>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</si>
  <si>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</si>
  <si>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</si>
  <si>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</si>
  <si>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</si>
  <si>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</si>
  <si>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</si>
  <si>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</si>
  <si>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</si>
  <si>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</si>
  <si>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</si>
  <si>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</si>
  <si>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</si>
  <si>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</si>
  <si>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</si>
  <si>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</si>
  <si>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</si>
  <si>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</si>
  <si>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</si>
  <si>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</si>
  <si>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</si>
  <si>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</si>
  <si>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</si>
  <si>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</si>
  <si>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</si>
  <si>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</si>
  <si>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</si>
  <si>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</si>
  <si>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</si>
  <si>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</si>
  <si>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</si>
  <si>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</si>
  <si>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</si>
  <si>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</si>
  <si>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</si>
  <si>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</si>
  <si>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</si>
  <si>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</si>
  <si>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</si>
  <si>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</si>
  <si>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</si>
  <si>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</si>
  <si>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</si>
  <si>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</si>
  <si>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</si>
  <si>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</si>
  <si>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</si>
  <si>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</si>
  <si>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</si>
  <si>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</si>
  <si>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</si>
  <si>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</si>
  <si>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</si>
  <si>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</si>
  <si>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</si>
  <si>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</si>
  <si>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</si>
  <si>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</si>
  <si>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</si>
  <si>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</si>
  <si>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</si>
  <si>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</si>
  <si>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</si>
  <si>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</si>
  <si>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</si>
  <si>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</si>
  <si>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</si>
  <si>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</si>
  <si>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</si>
  <si>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</si>
  <si>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</si>
  <si>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</si>
  <si>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</si>
  <si>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</si>
  <si>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</si>
  <si>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</si>
  <si>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</si>
  <si>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</si>
  <si>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</si>
  <si>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</si>
  <si>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</si>
  <si>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</si>
  <si>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</si>
  <si>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</si>
  <si>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</si>
  <si>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</si>
  <si>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</si>
  <si>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</si>
  <si>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</si>
  <si>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</si>
  <si>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</si>
  <si>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</si>
  <si>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</si>
  <si>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</si>
  <si>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</si>
  <si>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</si>
  <si>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</si>
  <si>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</si>
  <si>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</si>
  <si>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</si>
  <si>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</si>
  <si>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</si>
  <si>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</si>
  <si>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</si>
  <si>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</si>
  <si>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</si>
  <si>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</si>
  <si>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</si>
  <si>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</si>
  <si>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</si>
  <si>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</si>
  <si>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</si>
  <si>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</si>
  <si>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</si>
  <si>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</si>
  <si>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</si>
  <si>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</si>
  <si>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</si>
  <si>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</si>
  <si>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</si>
  <si>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</si>
  <si>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</si>
  <si>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</si>
  <si>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</si>
  <si>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</si>
  <si>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</si>
  <si>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</si>
  <si>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</si>
  <si>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</si>
  <si>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</si>
  <si>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</si>
  <si>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</si>
  <si>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</si>
  <si>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</si>
  <si>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</si>
  <si>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</si>
  <si>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</si>
  <si>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</si>
  <si>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</si>
  <si>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</si>
  <si>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</si>
  <si>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</si>
  <si>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</si>
  <si>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</si>
  <si>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</si>
  <si>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</si>
  <si>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</si>
  <si>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</si>
  <si>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</si>
  <si>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</si>
  <si>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</si>
  <si>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</si>
  <si>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</si>
  <si>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</si>
  <si>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</si>
  <si>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</si>
  <si>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</si>
  <si>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</si>
  <si>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</si>
  <si>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</si>
  <si>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</si>
  <si>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</si>
  <si>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</si>
  <si>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</si>
  <si>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</si>
  <si>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</si>
  <si>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</si>
  <si>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</si>
  <si>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</si>
  <si>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</si>
  <si>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</si>
  <si>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</si>
  <si>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</si>
  <si>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</si>
  <si>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</si>
  <si>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</si>
  <si>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</si>
  <si>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</si>
  <si>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</si>
  <si>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</si>
  <si>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</si>
  <si>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</si>
  <si>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</si>
  <si>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</si>
  <si>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</si>
  <si>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</si>
  <si>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</si>
  <si>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</si>
  <si>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</si>
  <si>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</si>
  <si>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</si>
  <si>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</si>
  <si>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</si>
  <si>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</si>
  <si>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</si>
  <si>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</si>
  <si>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</si>
  <si>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</si>
  <si>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</si>
  <si>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</si>
  <si>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</si>
  <si>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</si>
  <si>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</si>
  <si>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</si>
  <si>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</si>
  <si>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</si>
  <si>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</si>
  <si>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</si>
  <si>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</si>
  <si>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</si>
  <si>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</si>
  <si>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</si>
  <si>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</si>
  <si>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</si>
  <si>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</si>
  <si>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</si>
  <si>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</si>
  <si>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</si>
  <si>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</si>
  <si>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</si>
  <si>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</si>
  <si>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</si>
  <si>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</si>
  <si>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</si>
  <si>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</si>
  <si>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</si>
  <si>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</si>
  <si>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</si>
  <si>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</si>
  <si>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</si>
  <si>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</si>
  <si>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</si>
  <si>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</si>
  <si>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</si>
  <si>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</si>
  <si>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</si>
  <si>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</si>
  <si>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SHORTNESS OF BREATH
COUGH X MORETHAN 1 MONTH</t>
  </si>
  <si>
    <t>DECENDIO, MARILYN ALMENDRAS</t>
  </si>
  <si>
    <t>PATIENT</t>
  </si>
  <si>
    <t>LIBOD I LIBMANAN, CAM.SUR</t>
  </si>
  <si>
    <t>FEMALE</t>
  </si>
  <si>
    <t>NONE</t>
  </si>
  <si>
    <t>PAJO, MARILOU</t>
  </si>
  <si>
    <t>S</t>
  </si>
  <si>
    <t>FRIEND</t>
  </si>
  <si>
    <t xml:space="preserve">ELEM </t>
  </si>
  <si>
    <t>SERVICE CREW</t>
  </si>
  <si>
    <t>REGASPI, JERICK</t>
  </si>
  <si>
    <t>GRD11</t>
  </si>
  <si>
    <t>INS</t>
  </si>
  <si>
    <t>PAJO, PRINCESS</t>
  </si>
  <si>
    <t>SIBLING</t>
  </si>
  <si>
    <t>GRD5</t>
  </si>
  <si>
    <t>OPD BILL</t>
  </si>
  <si>
    <t xml:space="preserve">PATIENT SEEK MEDICAL ASSISTANC E FOR HER PRESCRIBED MEDICINES DUE TO HERSHORTNESS OF BREATH COUGH X MORETHAN 1 MONTH. PATIENT LIVING WITH HER FRIEND AND THEY ARE 4 IN THE HH. HER FRIEND IS THE SOLE PRIVIDER IN THE HH AS SERVICE CREW WHOSE INCOME IS SUFFICE ENOUGH TO THIER DY TO DAY NEEDS AD OTHER EXPENSES. ASSISTANCE IS PROVIDED, CLASSIFIED AS C3. </t>
  </si>
  <si>
    <t>MEDS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</si>
</sst>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checked="Checked"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1</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1</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1</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1</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1</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1</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9" width="5.140625" customWidth="1"/>
    <col min="10"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117003</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45443</v>
      </c>
      <c r="G5" s="146"/>
      <c r="H5" s="146"/>
      <c r="I5" s="146"/>
      <c r="J5" s="146"/>
      <c r="K5" s="146"/>
      <c r="L5" s="147" t="s">
        <v>5</v>
      </c>
      <c r="M5" s="147"/>
      <c r="N5" s="147"/>
      <c r="O5" s="147"/>
      <c r="P5" s="147"/>
      <c r="Q5" s="147"/>
      <c r="R5" s="105">
        <v>0.65347222222222201</v>
      </c>
    </row>
    <row r="6" spans="1:18" ht="15" customHeight="1">
      <c r="A6" s="148" t="s">
        <v>6</v>
      </c>
      <c r="B6" s="149"/>
      <c r="C6" s="149"/>
      <c r="D6" s="149"/>
      <c r="E6" s="149"/>
      <c r="F6" s="149"/>
      <c r="G6" s="150" t="s">
        <v>327</v>
      </c>
      <c r="H6" s="150"/>
      <c r="I6" s="150"/>
      <c r="J6" s="150"/>
      <c r="K6" s="150"/>
      <c r="L6" s="150"/>
      <c r="M6" s="151" t="s">
        <v>7</v>
      </c>
      <c r="N6" s="151"/>
      <c r="O6" s="151"/>
      <c r="P6" s="151"/>
      <c r="Q6" s="152" t="s">
        <v>328</v>
      </c>
      <c r="R6" s="153"/>
    </row>
    <row r="7" spans="1:18" ht="15" customHeight="1">
      <c r="A7" s="148" t="s">
        <v>8</v>
      </c>
      <c r="B7" s="149"/>
      <c r="C7" s="149"/>
      <c r="D7" s="154" t="s">
        <v>329</v>
      </c>
      <c r="E7" s="154"/>
      <c r="F7" s="154"/>
      <c r="G7" s="154"/>
      <c r="H7" s="154"/>
      <c r="I7" s="154"/>
      <c r="J7" s="154"/>
      <c r="K7" s="154"/>
      <c r="L7" s="154"/>
      <c r="M7" s="155" t="s">
        <v>9</v>
      </c>
      <c r="N7" s="155"/>
      <c r="O7" s="155"/>
      <c r="P7" s="155"/>
      <c r="Q7" s="156">
        <v>9626352501</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327</v>
      </c>
      <c r="E10" s="166"/>
      <c r="F10" s="166"/>
      <c r="G10" s="166"/>
      <c r="H10" s="166"/>
      <c r="I10" s="166"/>
      <c r="J10" s="166"/>
      <c r="K10" s="166"/>
      <c r="L10" s="166"/>
      <c r="M10" s="166"/>
      <c r="N10" s="166"/>
      <c r="O10" s="166"/>
      <c r="P10" s="166"/>
      <c r="Q10" s="66"/>
      <c r="R10" s="106" t="s">
        <v>330</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21438</v>
      </c>
      <c r="B12" s="171"/>
      <c r="C12" s="171"/>
      <c r="D12" s="171"/>
      <c r="E12" s="67"/>
      <c r="F12" s="68"/>
      <c r="G12" s="172">
        <v>65</v>
      </c>
      <c r="H12" s="172"/>
      <c r="I12" s="172"/>
      <c r="J12" s="172"/>
      <c r="K12" s="68"/>
      <c r="L12" s="68"/>
      <c r="M12" s="173" t="s">
        <v>329</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LIBOD I LIBMANAN,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LIBOD I LIBMANAN,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331</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332</v>
      </c>
      <c r="B31" s="198"/>
      <c r="C31" s="198"/>
      <c r="D31" s="198"/>
      <c r="E31" s="198"/>
      <c r="F31" s="198"/>
      <c r="G31" s="198"/>
      <c r="H31" s="199"/>
      <c r="I31" s="200" t="s">
        <v>144</v>
      </c>
      <c r="J31" s="201"/>
      <c r="K31" s="98" t="s">
        <v>333</v>
      </c>
      <c r="L31" s="98" t="s">
        <v>334</v>
      </c>
      <c r="M31" s="200" t="s">
        <v>335</v>
      </c>
      <c r="N31" s="202"/>
      <c r="O31" s="201"/>
      <c r="P31" s="336" t="s">
        <v>336</v>
      </c>
      <c r="Q31" s="337"/>
      <c r="R31" s="115">
        <v>3000</v>
      </c>
      <c r="S31" s="19"/>
      <c r="U31" s="114"/>
      <c r="V31" s="314"/>
      <c r="W31" s="315"/>
      <c r="X31" s="315"/>
      <c r="Y31" s="315"/>
      <c r="Z31" s="316"/>
      <c r="AA31" s="306"/>
      <c r="AB31" s="131"/>
    </row>
    <row r="32" spans="1:28" ht="15.75" customHeight="1">
      <c r="A32" s="197" t="s">
        <v>337</v>
      </c>
      <c r="B32" s="198"/>
      <c r="C32" s="198"/>
      <c r="D32" s="198"/>
      <c r="E32" s="198"/>
      <c r="F32" s="198"/>
      <c r="G32" s="198"/>
      <c r="H32" s="199"/>
      <c r="I32" s="200" t="s">
        <v>143</v>
      </c>
      <c r="J32" s="201"/>
      <c r="K32" s="98" t="s">
        <v>333</v>
      </c>
      <c r="L32" s="98"/>
      <c r="M32" s="200" t="s">
        <v>338</v>
      </c>
      <c r="N32" s="202"/>
      <c r="O32" s="201"/>
      <c r="P32" s="200" t="s">
        <v>339</v>
      </c>
      <c r="Q32" s="201"/>
      <c r="R32" s="115" t="s">
        <v>331</v>
      </c>
      <c r="S32" s="19"/>
      <c r="U32" s="114"/>
      <c r="V32" s="317"/>
      <c r="W32" s="318"/>
      <c r="X32" s="318"/>
      <c r="Y32" s="318"/>
      <c r="Z32" s="319"/>
      <c r="AA32" s="307"/>
      <c r="AB32" s="131"/>
    </row>
    <row r="33" spans="1:28" ht="15.75" customHeight="1">
      <c r="A33" s="197" t="s">
        <v>340</v>
      </c>
      <c r="B33" s="198"/>
      <c r="C33" s="198"/>
      <c r="D33" s="198"/>
      <c r="E33" s="198"/>
      <c r="F33" s="198"/>
      <c r="G33" s="198"/>
      <c r="H33" s="199"/>
      <c r="I33" s="200" t="s">
        <v>144</v>
      </c>
      <c r="J33" s="201"/>
      <c r="K33" s="98" t="s">
        <v>333</v>
      </c>
      <c r="L33" s="98" t="s">
        <v>341</v>
      </c>
      <c r="M33" s="200" t="s">
        <v>342</v>
      </c>
      <c r="N33" s="202"/>
      <c r="O33" s="201"/>
      <c r="P33" s="200" t="s">
        <v>339</v>
      </c>
      <c r="Q33" s="201"/>
      <c r="R33" s="115" t="s">
        <v>331</v>
      </c>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331</v>
      </c>
      <c r="B45" s="209"/>
      <c r="C45" s="209"/>
      <c r="D45" s="209"/>
      <c r="E45" s="209"/>
      <c r="F45" s="209"/>
      <c r="G45" s="209"/>
      <c r="H45" s="81"/>
      <c r="I45" s="210"/>
      <c r="J45" s="210"/>
      <c r="K45" s="210"/>
      <c r="L45" s="210"/>
      <c r="M45" s="80"/>
      <c r="N45" s="80"/>
      <c r="O45" s="80"/>
      <c r="P45" s="211">
        <f>(I44/2)+SUM(I45:L46)+SUM(R31:R42)+P24</f>
        <v>3000</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1400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750</v>
      </c>
      <c r="T49" s="59" t="s">
        <v>72</v>
      </c>
    </row>
    <row r="50" spans="1:21" s="59" customFormat="1" ht="14.1" customHeight="1">
      <c r="A50" s="85"/>
      <c r="B50" s="141" t="s">
        <v>73</v>
      </c>
      <c r="C50" s="141"/>
      <c r="D50" s="216"/>
      <c r="E50" s="216"/>
      <c r="F50" s="16"/>
      <c r="G50" s="68"/>
      <c r="H50" s="141" t="s">
        <v>74</v>
      </c>
      <c r="I50" s="141"/>
      <c r="J50" s="141"/>
      <c r="K50" s="102">
        <v>300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300</v>
      </c>
      <c r="R51" s="219"/>
      <c r="S51" s="59">
        <f>COUNTA(A31:H42,D10)</f>
        <v>4</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300</v>
      </c>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326</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343</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DECENDIO, MARILYN ALMENDRAS</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344</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839.56</v>
      </c>
      <c r="J80" s="247"/>
      <c r="K80" s="247"/>
      <c r="L80" s="247"/>
      <c r="M80" s="246" t="s">
        <v>345</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323</v>
      </c>
      <c r="E87" s="255"/>
      <c r="F87" s="255"/>
      <c r="G87" s="255"/>
      <c r="H87" s="255"/>
      <c r="I87" s="255"/>
      <c r="J87" s="255"/>
      <c r="K87" s="276"/>
      <c r="L87" s="276"/>
      <c r="M87" s="276"/>
      <c r="N87" s="256" t="s">
        <v>325</v>
      </c>
      <c r="O87" s="257"/>
      <c r="P87" s="257"/>
      <c r="Q87" s="257"/>
      <c r="R87" s="258"/>
    </row>
    <row r="88" spans="1:18" ht="12" customHeight="1">
      <c r="A88" s="277"/>
      <c r="B88" s="278"/>
      <c r="C88" s="278"/>
      <c r="D88" s="259" t="s">
        <v>321</v>
      </c>
      <c r="E88" s="259"/>
      <c r="F88" s="259"/>
      <c r="G88" s="259"/>
      <c r="H88" s="259"/>
      <c r="I88" s="259"/>
      <c r="J88" s="259"/>
      <c r="K88" s="278"/>
      <c r="L88" s="278"/>
      <c r="M88" s="278"/>
      <c r="N88" s="260" t="s">
        <v>324</v>
      </c>
      <c r="O88" s="261"/>
      <c r="P88" s="261"/>
      <c r="Q88" s="261"/>
      <c r="R88" s="262"/>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45443</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117003</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DECENDIO, MARILYN ALMENDRAS</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9626352501</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65</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DECENDIO, MARILYN ALMENDRAS</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21438</v>
      </c>
      <c r="B15" s="405"/>
      <c r="C15" s="406"/>
      <c r="D15" s="400" t="str">
        <f>IF('UNIFIED INTAKE'!M12=0,"",'UNIFIED INTAKE'!M12)</f>
        <v>LIBOD I LIBMANAN, CAM.SUR</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LIBOD I LIBMANAN, CAM.SUR</v>
      </c>
      <c r="B17" s="565"/>
      <c r="C17" s="565"/>
      <c r="D17" s="565"/>
      <c r="E17" s="565"/>
      <c r="F17" s="565"/>
      <c r="G17" s="565"/>
      <c r="H17" s="565"/>
      <c r="I17" s="565"/>
      <c r="J17" s="565"/>
      <c r="K17" s="565"/>
      <c r="L17" s="565"/>
      <c r="M17" s="566"/>
      <c r="N17" s="564" t="str">
        <f>IF('UNIFIED INTAKE'!E16=0,"",'UNIFIED INTAKE'!E16)</f>
        <v>LIBOD I LIBMANAN,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PAJO, MARILOU</v>
      </c>
      <c r="B26" s="449"/>
      <c r="C26" s="449"/>
      <c r="D26" s="449"/>
      <c r="E26" s="449"/>
      <c r="F26" s="449"/>
      <c r="G26" s="449"/>
      <c r="H26" s="449"/>
      <c r="I26" s="449"/>
      <c r="J26" s="450"/>
      <c r="K26" s="451" t="str">
        <f>IF('UNIFIED INTAKE'!S31=0,"",'UNIFIED INTAKE'!S31)</f>
        <v/>
      </c>
      <c r="L26" s="452"/>
      <c r="M26" s="452"/>
      <c r="N26" s="453"/>
      <c r="O26" s="451" t="str">
        <f>IF('UNIFIED INTAKE'!K31=0,"",'UNIFIED INTAKE'!K31)</f>
        <v>S</v>
      </c>
      <c r="P26" s="452"/>
      <c r="Q26" s="452"/>
      <c r="R26" s="452"/>
      <c r="S26" s="453"/>
      <c r="T26" s="451" t="str">
        <f>IF('UNIFIED INTAKE'!L31=0,"",'UNIFIED INTAKE'!L31)</f>
        <v>FRIEND</v>
      </c>
      <c r="U26" s="452"/>
      <c r="V26" s="452"/>
      <c r="W26" s="452"/>
      <c r="X26" s="452"/>
      <c r="Y26" s="452"/>
      <c r="Z26" s="452"/>
      <c r="AA26" s="453"/>
      <c r="AB26" s="451" t="str">
        <f>IF('UNIFIED INTAKE'!M31=0,"",'UNIFIED INTAKE'!M31)</f>
        <v xml:space="preserve">ELEM </v>
      </c>
      <c r="AC26" s="452"/>
      <c r="AD26" s="452"/>
      <c r="AE26" s="452"/>
      <c r="AF26" s="452"/>
      <c r="AG26" s="452"/>
      <c r="AH26" s="452"/>
      <c r="AI26" s="453"/>
      <c r="AJ26" s="451" t="str">
        <f>IF('UNIFIED INTAKE'!P31=0,"",'UNIFIED INTAKE'!P31)</f>
        <v>SERVICE CREW</v>
      </c>
      <c r="AK26" s="452"/>
      <c r="AL26" s="452"/>
      <c r="AM26" s="452"/>
      <c r="AN26" s="452"/>
      <c r="AO26" s="452"/>
      <c r="AP26" s="452"/>
      <c r="AQ26" s="453"/>
      <c r="AR26" s="454">
        <f>IF('UNIFIED INTAKE'!R31=0,"",'UNIFIED INTAKE'!R31)</f>
        <v>3000</v>
      </c>
      <c r="AS26" s="455"/>
      <c r="AT26" s="455"/>
      <c r="AU26" s="455"/>
      <c r="AV26" s="455"/>
      <c r="AW26" s="455"/>
      <c r="AX26" s="455"/>
      <c r="AY26" s="455"/>
      <c r="AZ26" s="455"/>
      <c r="BA26" s="455"/>
      <c r="BB26" s="456"/>
    </row>
    <row r="27" spans="1:84">
      <c r="A27" s="448" t="str">
        <f>IF('UNIFIED INTAKE'!A32=0,"",'UNIFIED INTAKE'!A32)</f>
        <v>REGASPI, JERICK</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
      </c>
      <c r="U27" s="452"/>
      <c r="V27" s="452"/>
      <c r="W27" s="452"/>
      <c r="X27" s="452"/>
      <c r="Y27" s="452"/>
      <c r="Z27" s="452"/>
      <c r="AA27" s="453"/>
      <c r="AB27" s="451" t="str">
        <f>IF('UNIFIED INTAKE'!M32=0,"",'UNIFIED INTAKE'!M32)</f>
        <v>GRD11</v>
      </c>
      <c r="AC27" s="452"/>
      <c r="AD27" s="452"/>
      <c r="AE27" s="452"/>
      <c r="AF27" s="452"/>
      <c r="AG27" s="452"/>
      <c r="AH27" s="452"/>
      <c r="AI27" s="453"/>
      <c r="AJ27" s="451" t="str">
        <f>IF('UNIFIED INTAKE'!P32=0,"",'UNIFIED INTAKE'!P32)</f>
        <v>INS</v>
      </c>
      <c r="AK27" s="452"/>
      <c r="AL27" s="452"/>
      <c r="AM27" s="452"/>
      <c r="AN27" s="452"/>
      <c r="AO27" s="452"/>
      <c r="AP27" s="452"/>
      <c r="AQ27" s="453"/>
      <c r="AR27" s="454" t="str">
        <f>IF('UNIFIED INTAKE'!R32=0,"",'UNIFIED INTAKE'!R32)</f>
        <v>NONE</v>
      </c>
      <c r="AS27" s="455"/>
      <c r="AT27" s="455"/>
      <c r="AU27" s="455"/>
      <c r="AV27" s="455"/>
      <c r="AW27" s="455"/>
      <c r="AX27" s="455"/>
      <c r="AY27" s="455"/>
      <c r="AZ27" s="455"/>
      <c r="BA27" s="455"/>
      <c r="BB27" s="456"/>
    </row>
    <row r="28" spans="1:84">
      <c r="A28" s="448" t="str">
        <f>IF('UNIFIED INTAKE'!A33=0,"",'UNIFIED INTAKE'!A33)</f>
        <v>PAJO, PRINCESS</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SIBLING</v>
      </c>
      <c r="U28" s="452"/>
      <c r="V28" s="452"/>
      <c r="W28" s="452"/>
      <c r="X28" s="452"/>
      <c r="Y28" s="452"/>
      <c r="Z28" s="452"/>
      <c r="AA28" s="453"/>
      <c r="AB28" s="451" t="str">
        <f>IF('UNIFIED INTAKE'!M33=0,"",'UNIFIED INTAKE'!M33)</f>
        <v>GRD5</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NONE</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3000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NONE</v>
      </c>
      <c r="B38" s="463"/>
      <c r="C38" s="463"/>
      <c r="D38" s="463"/>
      <c r="E38" s="463"/>
      <c r="F38" s="463"/>
      <c r="G38" s="463"/>
      <c r="H38" s="463"/>
      <c r="I38" s="464" t="str">
        <f>IF('UNIFIED INTAKE'!I45=0,"",'UNIFIED INTAKE'!I45)</f>
        <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300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300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500</v>
      </c>
      <c r="B47" s="489"/>
      <c r="C47" s="489"/>
      <c r="D47" s="489"/>
      <c r="E47" s="489"/>
      <c r="F47" s="489"/>
      <c r="G47" s="489"/>
      <c r="H47" s="490">
        <f>IF('UNIFIED INTAKE'!Q51="","",'UNIFIED INTAKE'!Q51)</f>
        <v>300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3000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ASSISTANC E FOR HER PRESCRIBED MEDICINES DUE TO HERSHORTNESS OF BREATH COUGH X MORETHAN 1 MONTH. PATIENT LIVING WITH HER FRIEND AND THEY ARE 4 IN THE HH. HER FRIEND IS THE SOLE PRIVIDER IN THE HH AS SERVICE CREW WHOSE INCOME IS SUFFICE ENOUGH TO THIER DY TO DAY NEEDS AD OTHER EXPENSES. ASSISTANCE IS PROVIDED,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117003</v>
      </c>
      <c r="D2" s="598"/>
      <c r="E2" s="598"/>
      <c r="M2" s="2" t="s">
        <v>276</v>
      </c>
      <c r="N2" s="10">
        <f>IF('UNIFIED INTAKE'!F5=0,"",'UNIFIED INTAKE'!F5)</f>
        <v>45443</v>
      </c>
    </row>
    <row r="3" spans="1:14" ht="18.75">
      <c r="B3" s="2" t="s">
        <v>277</v>
      </c>
      <c r="C3" s="599" t="str">
        <f>IF('UNIFIED INTAKE'!D3=0,"",'UNIFIED INTAKE'!D3)</f>
        <v/>
      </c>
      <c r="D3" s="599"/>
      <c r="E3" s="599"/>
      <c r="M3" s="2" t="s">
        <v>278</v>
      </c>
      <c r="N3" s="28">
        <f>IF('UNIFIED INTAKE'!R5=0,"",'UNIFIED INTAKE'!R5)</f>
        <v>0.65347222222222201</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DECENDIO, MARILYN ALMENDRAS</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65</v>
      </c>
      <c r="G8" s="601"/>
      <c r="H8" s="601"/>
      <c r="I8" s="601"/>
      <c r="J8" s="602" t="s">
        <v>285</v>
      </c>
      <c r="K8" s="602"/>
      <c r="L8" s="602"/>
      <c r="M8" s="603" t="str">
        <f>IF('UNIFIED INTAKE'!D19=0,"",'UNIFIED INTAKE'!D19)</f>
        <v>RC</v>
      </c>
      <c r="N8" s="603"/>
    </row>
    <row r="9" spans="1:14" ht="18.75">
      <c r="A9" s="4" t="s">
        <v>286</v>
      </c>
      <c r="B9" s="4"/>
      <c r="C9" s="604">
        <f>IF('UNIFIED INTAKE'!A12=0,"",'UNIFIED INTAKE'!A12)</f>
        <v>21438</v>
      </c>
      <c r="D9" s="604"/>
      <c r="E9" s="604"/>
      <c r="F9" s="604"/>
      <c r="G9" s="604"/>
      <c r="H9" s="604"/>
      <c r="I9" s="605" t="s">
        <v>287</v>
      </c>
      <c r="J9" s="605"/>
      <c r="K9" s="606" t="str">
        <f>IF('UNIFIED INTAKE'!M12=0,"",'UNIFIED INTAKE'!M12)</f>
        <v>LIBOD I LIBMANAN, CAM.SUR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PAJO, MARILOU</v>
      </c>
      <c r="B20" s="614"/>
      <c r="C20" s="13" t="str">
        <f>IF('UNIFIED INTAKE'!L31=0,"",'UNIFIED INTAKE'!L31)</f>
        <v>FRIEND</v>
      </c>
      <c r="D20" s="613" t="str">
        <f>IF('UNIFIED INTAKE'!S31=0,"",'UNIFIED INTAKE'!S31)</f>
        <v/>
      </c>
      <c r="E20" s="614"/>
      <c r="F20" s="13" t="str">
        <f>IF('UNIFIED INTAKE'!I31=0,"",'UNIFIED INTAKE'!I31)</f>
        <v>F</v>
      </c>
      <c r="G20" s="613" t="str">
        <f>IF('UNIFIED INTAKE'!K31=0,"",'UNIFIED INTAKE'!K31)</f>
        <v>S</v>
      </c>
      <c r="H20" s="614"/>
      <c r="I20" s="613" t="str">
        <f>IF('UNIFIED INTAKE'!M31=0,"",'UNIFIED INTAKE'!M31)</f>
        <v xml:space="preserve">ELEM </v>
      </c>
      <c r="J20" s="615"/>
      <c r="K20" s="615"/>
      <c r="L20" s="614"/>
      <c r="M20" s="13" t="str">
        <f>IF('UNIFIED INTAKE'!P31=0,"",'UNIFIED INTAKE'!P31)</f>
        <v>SERVICE CREW</v>
      </c>
      <c r="N20" s="30">
        <f>IF('UNIFIED INTAKE'!R31=0,"",'UNIFIED INTAKE'!R31)</f>
        <v>3000</v>
      </c>
    </row>
    <row r="21" spans="1:14">
      <c r="A21" s="613" t="str">
        <f>IF('UNIFIED INTAKE'!A32=0,"",'UNIFIED INTAKE'!A32)</f>
        <v>REGASPI, JERICK</v>
      </c>
      <c r="B21" s="614"/>
      <c r="C21" s="13" t="str">
        <f>IF('UNIFIED INTAKE'!L32=0,"",'UNIFIED INTAKE'!L32)</f>
        <v/>
      </c>
      <c r="D21" s="613" t="str">
        <f>IF('UNIFIED INTAKE'!S32=0,"",'UNIFIED INTAKE'!S32)</f>
        <v/>
      </c>
      <c r="E21" s="614"/>
      <c r="F21" s="13" t="str">
        <f>IF('UNIFIED INTAKE'!I32=0,"",'UNIFIED INTAKE'!I32)</f>
        <v>M</v>
      </c>
      <c r="G21" s="613" t="str">
        <f>IF('UNIFIED INTAKE'!K32=0,"",'UNIFIED INTAKE'!K32)</f>
        <v>S</v>
      </c>
      <c r="H21" s="614"/>
      <c r="I21" s="613" t="str">
        <f>IF('UNIFIED INTAKE'!M32=0,"",'UNIFIED INTAKE'!M32)</f>
        <v>GRD11</v>
      </c>
      <c r="J21" s="615"/>
      <c r="K21" s="615"/>
      <c r="L21" s="614"/>
      <c r="M21" s="13" t="str">
        <f>IF('UNIFIED INTAKE'!P32=0,"",'UNIFIED INTAKE'!P32)</f>
        <v>INS</v>
      </c>
      <c r="N21" s="30" t="str">
        <f>IF('UNIFIED INTAKE'!R32=0,"",'UNIFIED INTAKE'!R32)</f>
        <v>NONE</v>
      </c>
    </row>
    <row r="22" spans="1:14">
      <c r="A22" s="613" t="str">
        <f>IF('UNIFIED INTAKE'!A33=0,"",'UNIFIED INTAKE'!A33)</f>
        <v>PAJO, PRINCESS</v>
      </c>
      <c r="B22" s="614"/>
      <c r="C22" s="13" t="str">
        <f>IF('UNIFIED INTAKE'!L33=0,"",'UNIFIED INTAKE'!L33)</f>
        <v>SIBLING</v>
      </c>
      <c r="D22" s="613" t="str">
        <f>IF('UNIFIED INTAKE'!S33=0,"",'UNIFIED INTAKE'!S33)</f>
        <v/>
      </c>
      <c r="E22" s="614"/>
      <c r="F22" s="13" t="str">
        <f>IF('UNIFIED INTAKE'!I33=0,"",'UNIFIED INTAKE'!I33)</f>
        <v>F</v>
      </c>
      <c r="G22" s="613" t="str">
        <f>IF('UNIFIED INTAKE'!K33=0,"",'UNIFIED INTAKE'!K33)</f>
        <v>S</v>
      </c>
      <c r="H22" s="614"/>
      <c r="I22" s="613" t="str">
        <f>IF('UNIFIED INTAKE'!M33=0,"",'UNIFIED INTAKE'!M33)</f>
        <v>GRD5</v>
      </c>
      <c r="J22" s="615"/>
      <c r="K22" s="615"/>
      <c r="L22" s="614"/>
      <c r="M22" s="13" t="str">
        <f>IF('UNIFIED INTAKE'!P33=0,"",'UNIFIED INTAKE'!P33)</f>
        <v>INS</v>
      </c>
      <c r="N22" s="30" t="str">
        <f>IF('UNIFIED INTAKE'!R33=0,"",'UNIFIED INTAKE'!R33)</f>
        <v>NONE</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300</v>
      </c>
    </row>
    <row r="34" spans="1:14" ht="15.75">
      <c r="A34" s="16"/>
      <c r="B34" t="s">
        <v>80</v>
      </c>
      <c r="C34" s="17" t="str">
        <f>IF('UNIFIED INTAKE'!D52=0,"",'UNIFIED INTAKE'!D52)</f>
        <v/>
      </c>
      <c r="E34" s="16"/>
      <c r="F34" s="619" t="s">
        <v>305</v>
      </c>
      <c r="G34" s="619"/>
      <c r="I34" s="16"/>
      <c r="J34" t="s">
        <v>195</v>
      </c>
      <c r="L34" s="16"/>
      <c r="M34" t="s">
        <v>82</v>
      </c>
      <c r="N34" s="26">
        <f>IF('UNIFIED INTAKE'!Q52=0,"",'UNIFIED INTAKE'!Q52)</f>
        <v>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300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NONE</v>
      </c>
      <c r="B45" s="629"/>
      <c r="C45" s="629"/>
      <c r="D45" s="25"/>
      <c r="E45" s="630" t="str">
        <f>IF('UNIFIED INTAKE'!I45=0,"",'UNIFIED INTAKE'!I45)</f>
        <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ASSISTANC E FOR HER PRESCRIBED MEDICINES DUE TO HERSHORTNESS OF BREATH COUGH X MORETHAN 1 MONTH. PATIENT LIVING WITH HER FRIEND AND THEY ARE 4 IN THE HH. HER FRIEND IS THE SOLE PRIVIDER IN THE HH AS SERVICE CREW WHOSE INCOME IS SUFFICE ENOUGH TO THIER DY TO DAY NEEDS AD OTHER EXPENSES. ASSISTANCE IS PROVIDED,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DECENDIO, MARILYN ALMENDRAS</v>
      </c>
      <c r="B55" s="622"/>
      <c r="C55" s="622"/>
      <c r="D55" s="622"/>
      <c r="E55" s="622"/>
      <c r="F55" s="622" t="str">
        <f>IF('UNIFIED INTAKE'!Q6=0,"",'UNIFIED INTAKE'!Q6)</f>
        <v>PATIENT</v>
      </c>
      <c r="G55" s="622"/>
      <c r="H55" s="622"/>
      <c r="I55" s="622"/>
      <c r="J55" s="622"/>
      <c r="K55" s="623">
        <f>IF('UNIFIED INTAKE'!Q7=0,"",'UNIFIED INTAKE'!Q7)</f>
        <v>9626352501</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2024-05-31T07:48:59Z</cp:lastPrinted>
  <dcterms:created xsi:type="dcterms:W3CDTF">2021-01-18T06:35:00Z</dcterms:created>
  <dcterms:modified xsi:type="dcterms:W3CDTF">2024-05-31T08:38:12Z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