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7EFB72CC-8075-4A7A-9C5D-A2291E3F77D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N21" i="4" l="1"/>
  <c r="N22" i="4"/>
  <c r="N23" i="4"/>
  <c r="N24" i="4"/>
  <c r="N25" i="4"/>
  <c r="N26" i="4"/>
  <c r="N27" i="4"/>
  <c r="N28" i="4"/>
  <c r="N29" i="4"/>
  <c r="N20"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<sst xmlns="http://schemas.openxmlformats.org/spreadsheetml/2006/main" count="430" uniqueCount="348">
  <si>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</si>
  <si>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</si>
  <si>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</si>
  <si>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</si>
  <si>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</si>
  <si>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</si>
  <si>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</si>
  <si>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</si>
  <si>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</si>
  <si>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</si>
  <si>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</si>
  <si>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</si>
  <si>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</si>
  <si>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</si>
  <si>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</si>
  <si>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</si>
  <si>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</si>
  <si>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</si>
  <si>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</si>
  <si>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</si>
  <si>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</si>
  <si>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</si>
  <si>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</si>
  <si>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</si>
  <si>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</si>
  <si>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</si>
  <si>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</si>
  <si>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</si>
  <si>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</si>
  <si>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</si>
  <si>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</si>
  <si>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</si>
  <si>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</si>
  <si>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</si>
  <si>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</si>
  <si>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</si>
  <si>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</si>
  <si>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</si>
  <si>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</si>
  <si>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</si>
  <si>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</si>
  <si>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</si>
  <si>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</si>
  <si>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</si>
  <si>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</si>
  <si>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</si>
  <si>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</si>
  <si>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</si>
  <si>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</si>
  <si>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</si>
  <si>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</si>
  <si>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</si>
  <si>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</si>
  <si>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</si>
  <si>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</si>
  <si>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</si>
  <si>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</si>
  <si>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</si>
  <si>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</si>
  <si>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</si>
  <si>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</si>
  <si>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</si>
  <si>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</si>
  <si>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</si>
  <si>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</si>
  <si>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</si>
  <si>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</si>
  <si>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</si>
  <si>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</si>
  <si>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</si>
  <si>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</si>
  <si>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</si>
  <si>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</si>
  <si>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</si>
  <si>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</si>
  <si>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</si>
  <si>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</si>
  <si>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</si>
  <si>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</si>
  <si>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</si>
  <si>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</si>
  <si>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</si>
  <si>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</si>
  <si>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</si>
  <si>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</si>
  <si>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</si>
  <si>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</si>
  <si>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</si>
  <si>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</si>
  <si>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</si>
  <si>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</si>
  <si>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</si>
  <si>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</si>
  <si>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</si>
  <si>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</si>
  <si>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</si>
  <si>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</si>
  <si>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</si>
  <si>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</si>
  <si>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</si>
  <si>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</si>
  <si>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</si>
  <si>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</si>
  <si>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</si>
  <si>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</si>
  <si>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</si>
  <si>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</si>
  <si>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</si>
  <si>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</si>
  <si>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</si>
  <si>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</si>
  <si>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</si>
  <si>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</si>
  <si>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</si>
  <si>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</si>
  <si>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</si>
  <si>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</si>
  <si>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</si>
  <si>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</si>
  <si>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</si>
  <si>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</si>
  <si>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</si>
  <si>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</si>
  <si>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</si>
  <si>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</si>
  <si>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</si>
  <si>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</si>
  <si>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</si>
  <si>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</si>
  <si>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</si>
  <si>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</si>
  <si>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</si>
  <si>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</si>
  <si>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</si>
  <si>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</si>
  <si>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</si>
  <si>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</si>
  <si>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</si>
  <si>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</si>
  <si>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</si>
  <si>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</si>
  <si>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</si>
  <si>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</si>
  <si>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</si>
  <si>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</si>
  <si>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</si>
  <si>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</si>
  <si>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</si>
  <si>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</si>
  <si>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</si>
  <si>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</si>
  <si>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</si>
  <si>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</si>
  <si>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</si>
  <si>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</si>
  <si>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</si>
  <si>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</si>
  <si>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</si>
  <si>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</si>
  <si>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</si>
  <si>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</si>
  <si>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</si>
  <si>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</si>
  <si>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</si>
  <si>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</si>
  <si>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</si>
  <si>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</si>
  <si>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</si>
  <si>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</si>
  <si>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</si>
  <si>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</si>
  <si>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</si>
  <si>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</si>
  <si>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</si>
  <si>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</si>
  <si>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</si>
  <si>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</si>
  <si>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</si>
  <si>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</si>
  <si>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</si>
  <si>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</si>
  <si>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</si>
  <si>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</si>
  <si>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</si>
  <si>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</si>
  <si>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</si>
  <si>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</si>
  <si>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</si>
  <si>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</si>
  <si>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</si>
  <si>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</si>
  <si>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</si>
  <si>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</si>
  <si>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</si>
  <si>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</si>
  <si>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</si>
  <si>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</si>
  <si>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</si>
  <si>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</si>
  <si>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</si>
  <si>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</si>
  <si>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</si>
  <si>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</si>
  <si>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</si>
  <si>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</si>
  <si>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</si>
  <si>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</si>
  <si>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</si>
  <si>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</si>
  <si>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</si>
  <si>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</si>
  <si>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</si>
  <si>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</si>
  <si>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</si>
  <si>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</si>
  <si>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</si>
  <si>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</si>
  <si>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</si>
  <si>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</si>
  <si>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</si>
  <si>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</si>
  <si>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</si>
  <si>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</si>
  <si>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</si>
  <si>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</si>
  <si>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</si>
  <si>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</si>
  <si>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</si>
  <si>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</si>
  <si>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</si>
  <si>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</si>
  <si>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</si>
  <si>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</si>
  <si>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</si>
  <si>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</si>
  <si>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</si>
  <si>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</si>
  <si>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</si>
  <si>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</si>
  <si>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</si>
  <si>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</si>
  <si>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</si>
  <si>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</si>
  <si>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</si>
  <si>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</si>
  <si>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</si>
  <si>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</si>
  <si>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</si>
  <si>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</si>
  <si>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</si>
  <si>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</si>
  <si>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</si>
  <si>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</si>
  <si>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</si>
  <si>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</si>
  <si>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</si>
  <si>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</si>
  <si>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</si>
  <si>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</si>
  <si>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</si>
  <si>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</si>
  <si>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</si>
  <si>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</si>
  <si>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</si>
  <si>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</si>
  <si>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</si>
  <si>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</si>
  <si>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</si>
  <si>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</si>
  <si>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</si>
  <si>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</si>
  <si>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</si>
  <si>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</si>
  <si>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</si>
  <si>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</si>
  <si>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</si>
  <si>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</si>
  <si>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</si>
  <si>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</si>
  <si>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</si>
  <si>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</si>
  <si>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</si>
  <si>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</si>
  <si>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</si>
  <si>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</si>
  <si>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</si>
  <si>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</si>
  <si>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</si>
  <si>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</si>
  <si>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</si>
  <si>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</si>
  <si>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</si>
  <si>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</si>
  <si>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</si>
  <si>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</si>
  <si>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</si>
  <si>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</si>
  <si>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</si>
  <si>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</si>
  <si>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</si>
  <si>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</si>
  <si>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</si>
  <si>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</si>
  <si>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</si>
  <si>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</si>
  <si>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</si>
  <si>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</si>
  <si>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</si>
  <si>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</si>
  <si>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</si>
  <si>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</si>
  <si>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FILIPINO</t>
  </si>
  <si>
    <t>CATHOLIC</t>
  </si>
  <si>
    <t>MEDICAL</t>
  </si>
  <si>
    <t>OPD BILL</t>
  </si>
  <si>
    <t>MALE</t>
  </si>
  <si>
    <t>PATIENT</t>
  </si>
  <si>
    <t>S</t>
  </si>
  <si>
    <t>G.DAUGHTER</t>
  </si>
  <si>
    <t>STUDENT</t>
  </si>
  <si>
    <t>FREE BHC</t>
  </si>
  <si>
    <t>LABORATORY</t>
  </si>
  <si>
    <t>CLP</t>
  </si>
  <si>
    <t>DAUGHTER</t>
  </si>
  <si>
    <t>DELA CONCEPCION, DELIA BATALLER</t>
  </si>
  <si>
    <t>SOUTH CENTRO , SIPOCOT, CAM.SUR</t>
  </si>
  <si>
    <t>LIBMANAN,CAM.SUR</t>
  </si>
  <si>
    <t>ASUNCION, ROQUE HUGO</t>
  </si>
  <si>
    <t>S. LAW</t>
  </si>
  <si>
    <t>LABORER</t>
  </si>
  <si>
    <t>DELA CONCEPCION,JESSIE BATALLER</t>
  </si>
  <si>
    <t xml:space="preserve">CLP </t>
  </si>
  <si>
    <t>ELEM LEVEL</t>
  </si>
  <si>
    <t>H.SCHOOL GRAD</t>
  </si>
  <si>
    <t>ASUNCION, LEX MARIE DC</t>
  </si>
  <si>
    <t>KINDER</t>
  </si>
  <si>
    <t>RICOHERMOSO, JOHN RENZ</t>
  </si>
  <si>
    <t>G.SON</t>
  </si>
  <si>
    <t>GRADE 11 INS</t>
  </si>
  <si>
    <t>RICOHERMOSO, JUSTINE JAMES</t>
  </si>
  <si>
    <t>SG.SON</t>
  </si>
  <si>
    <t>GRADE8 INS</t>
  </si>
  <si>
    <t>FS SIBLINGS MANILA</t>
  </si>
  <si>
    <t>EASY FATIGABILITY, DIZZINESS
WITH HISTORY OF ASTHMA</t>
  </si>
  <si>
    <t>PATIENT SEEK FOR MEDICAL ASSISTANCE FOR HER MEDICAL LABORATORY TODAY DUE TO EASY FATIGABILITY, DIZZINESS
WITH HISTORY OF ASTHMA. THEY ARE SIX IN THE HOUSEHOLD. THE SOLE PROVIDER OF THE FAMILY IS HER SON IN LAW WHO IS WORKING AS A LABORER AND THE INCOME IS IN IRREGULAR BASIS.  SHE IS SC BUT NO PENSION RECEIVED FROM THE GOVERNMENT. ASSESSED AND CLASSIFIED C3</t>
  </si>
  <si>
    <t>MAIFIPP</t>
  </si>
  <si>
    <t>JESSA MAE M. CARISOLA, RSW, MSSW</t>
  </si>
  <si>
    <t>MACARIO S. MARIANO, MD, MHA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</si>
</sst>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wrapTex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6" fillId="0" borderId="8" xfId="0" applyFont="1" applyBorder="1" applyAlignment="1" applyProtection="1">
      <alignment horizontal="center" vertical="center" wrapText="1"/>
      <protection locked="0"/>
    </xf>
    <xf numFmtId="0" fontId="55" fillId="0" borderId="8"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1" t="s">
        <v>0</v>
      </c>
      <c r="B1" s="261"/>
      <c r="C1" s="261"/>
      <c r="D1" s="261"/>
      <c r="E1" s="261"/>
      <c r="F1" s="261"/>
      <c r="G1" s="261"/>
      <c r="H1" s="261"/>
      <c r="I1" s="261"/>
      <c r="J1" s="261"/>
      <c r="K1" s="261"/>
      <c r="L1" s="261"/>
      <c r="M1" s="261"/>
      <c r="N1" s="261"/>
      <c r="O1" s="261"/>
      <c r="P1" s="261"/>
      <c r="Q1" s="261"/>
      <c r="R1" s="26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3"/>
      <c r="E3" s="263"/>
      <c r="F3" s="263"/>
      <c r="G3" s="263"/>
      <c r="H3" s="263"/>
      <c r="I3" s="263"/>
      <c r="J3" s="263"/>
      <c r="K3" s="81"/>
      <c r="L3" s="81"/>
      <c r="M3" s="8"/>
      <c r="N3" s="8"/>
      <c r="O3" s="8"/>
      <c r="P3" s="9" t="s">
        <v>264</v>
      </c>
      <c r="Q3" s="264">
        <v>40049</v>
      </c>
      <c r="R3" s="264"/>
    </row>
    <row r="4" spans="1:18" ht="3" customHeight="1" thickBot="1">
      <c r="A4" s="8"/>
      <c r="B4" s="8"/>
      <c r="C4" s="8"/>
      <c r="D4" s="8"/>
      <c r="E4" s="8"/>
      <c r="F4" s="9"/>
      <c r="G4" s="9"/>
      <c r="H4" s="10"/>
      <c r="I4" s="10"/>
      <c r="J4" s="10"/>
      <c r="K4" s="10"/>
      <c r="L4" s="10"/>
      <c r="M4" s="8"/>
      <c r="N4" s="8"/>
      <c r="O4" s="8"/>
      <c r="P4" s="9"/>
      <c r="Q4" s="9"/>
      <c r="R4" s="8"/>
    </row>
    <row r="5" spans="1:18" ht="15" customHeight="1">
      <c r="A5" s="275" t="s">
        <v>265</v>
      </c>
      <c r="B5" s="276"/>
      <c r="C5" s="276"/>
      <c r="D5" s="276"/>
      <c r="E5" s="276"/>
      <c r="F5" s="265">
        <v>45386</v>
      </c>
      <c r="G5" s="265"/>
      <c r="H5" s="265"/>
      <c r="I5" s="265"/>
      <c r="J5" s="265"/>
      <c r="K5" s="265"/>
      <c r="L5" s="262" t="s">
        <v>268</v>
      </c>
      <c r="M5" s="262"/>
      <c r="N5" s="262"/>
      <c r="O5" s="262"/>
      <c r="P5" s="262"/>
      <c r="Q5" s="262"/>
      <c r="R5" s="28">
        <v>0.38194444444444398</v>
      </c>
    </row>
    <row r="6" spans="1:18" ht="15" customHeight="1">
      <c r="A6" s="266" t="s">
        <v>266</v>
      </c>
      <c r="B6" s="267"/>
      <c r="C6" s="267"/>
      <c r="D6" s="267"/>
      <c r="E6" s="267"/>
      <c r="F6" s="267"/>
      <c r="G6" s="182" t="s">
        <v>324</v>
      </c>
      <c r="H6" s="182"/>
      <c r="I6" s="182"/>
      <c r="J6" s="182"/>
      <c r="K6" s="182"/>
      <c r="L6" s="182"/>
      <c r="M6" s="274" t="s">
        <v>269</v>
      </c>
      <c r="N6" s="274"/>
      <c r="O6" s="274"/>
      <c r="P6" s="274"/>
      <c r="Q6" s="272" t="s">
        <v>316</v>
      </c>
      <c r="R6" s="273"/>
    </row>
    <row r="7" spans="1:18" ht="15" customHeight="1">
      <c r="A7" s="266" t="s">
        <v>267</v>
      </c>
      <c r="B7" s="267"/>
      <c r="C7" s="267"/>
      <c r="D7" s="205" t="s">
        <v>325</v>
      </c>
      <c r="E7" s="205"/>
      <c r="F7" s="205"/>
      <c r="G7" s="205"/>
      <c r="H7" s="205"/>
      <c r="I7" s="205"/>
      <c r="J7" s="205"/>
      <c r="K7" s="205"/>
      <c r="L7" s="205"/>
      <c r="M7" s="204" t="s">
        <v>270</v>
      </c>
      <c r="N7" s="204"/>
      <c r="O7" s="204"/>
      <c r="P7" s="204"/>
      <c r="Q7" s="277">
        <v>9096917058</v>
      </c>
      <c r="R7" s="278"/>
    </row>
    <row r="8" spans="1:18" ht="6" customHeight="1" thickBot="1">
      <c r="A8" s="198"/>
      <c r="B8" s="199"/>
      <c r="C8" s="199"/>
      <c r="D8" s="199"/>
      <c r="E8" s="199"/>
      <c r="F8" s="199"/>
      <c r="G8" s="199"/>
      <c r="H8" s="199"/>
      <c r="I8" s="199"/>
      <c r="J8" s="199"/>
      <c r="K8" s="199"/>
      <c r="L8" s="199"/>
      <c r="M8" s="83"/>
      <c r="N8" s="199"/>
      <c r="O8" s="199"/>
      <c r="P8" s="199"/>
      <c r="Q8" s="199"/>
      <c r="R8" s="200"/>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9" t="s">
        <v>4</v>
      </c>
      <c r="B10" s="280"/>
      <c r="C10" s="280"/>
      <c r="D10" s="201" t="str">
        <f>G6</f>
        <v>DELA CONCEPCION, DELIA BATALLER</v>
      </c>
      <c r="E10" s="201"/>
      <c r="F10" s="201"/>
      <c r="G10" s="201"/>
      <c r="H10" s="201"/>
      <c r="I10" s="201"/>
      <c r="J10" s="201"/>
      <c r="K10" s="201"/>
      <c r="L10" s="201"/>
      <c r="M10" s="201"/>
      <c r="N10" s="201"/>
      <c r="O10" s="201"/>
      <c r="P10" s="201"/>
      <c r="Q10" s="91"/>
      <c r="R10" s="27" t="s">
        <v>315</v>
      </c>
    </row>
    <row r="11" spans="1:18" s="89" customFormat="1" ht="11.25" customHeight="1">
      <c r="A11" s="180" t="s">
        <v>272</v>
      </c>
      <c r="B11" s="181"/>
      <c r="C11" s="181"/>
      <c r="D11" s="202" t="s">
        <v>273</v>
      </c>
      <c r="E11" s="202"/>
      <c r="F11" s="202"/>
      <c r="G11" s="202"/>
      <c r="H11" s="202"/>
      <c r="I11" s="202"/>
      <c r="J11" s="202"/>
      <c r="K11" s="202"/>
      <c r="L11" s="202"/>
      <c r="M11" s="202"/>
      <c r="N11" s="202"/>
      <c r="O11" s="202"/>
      <c r="P11" s="202"/>
      <c r="Q11" s="104"/>
      <c r="R11" s="92" t="s">
        <v>297</v>
      </c>
    </row>
    <row r="12" spans="1:18" ht="18.75" customHeight="1">
      <c r="A12" s="268">
        <v>18573</v>
      </c>
      <c r="B12" s="269"/>
      <c r="C12" s="269"/>
      <c r="D12" s="269"/>
      <c r="E12" s="105"/>
      <c r="F12" s="82"/>
      <c r="G12" s="271">
        <f ca="1">IF(DATEDIF(A12,NOW(),"y")&gt;120,"",DATEDIF(A12,NOW(),"y"))</f>
        <v>73</v>
      </c>
      <c r="H12" s="271"/>
      <c r="I12" s="271"/>
      <c r="J12" s="271"/>
      <c r="K12" s="82"/>
      <c r="L12" s="82"/>
      <c r="M12" s="208" t="s">
        <v>326</v>
      </c>
      <c r="N12" s="208"/>
      <c r="O12" s="208"/>
      <c r="P12" s="208"/>
      <c r="Q12" s="208"/>
      <c r="R12" s="209"/>
    </row>
    <row r="13" spans="1:18" ht="12" customHeight="1">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c r="A14" s="241" t="s">
        <v>8</v>
      </c>
      <c r="B14" s="242"/>
      <c r="C14" s="242"/>
      <c r="D14" s="242"/>
      <c r="E14" s="208" t="str">
        <f>D7</f>
        <v>SOUTH CENTRO , SIPOCOT, CAM.SUR</v>
      </c>
      <c r="F14" s="208"/>
      <c r="G14" s="208"/>
      <c r="H14" s="208"/>
      <c r="I14" s="208"/>
      <c r="J14" s="208"/>
      <c r="K14" s="208"/>
      <c r="L14" s="208"/>
      <c r="M14" s="208"/>
      <c r="N14" s="208"/>
      <c r="O14" s="208"/>
      <c r="P14" s="208"/>
      <c r="Q14" s="208"/>
      <c r="R14" s="209"/>
    </row>
    <row r="15" spans="1:18" s="90" customFormat="1" ht="9.75" customHeight="1">
      <c r="A15" s="243" t="s">
        <v>276</v>
      </c>
      <c r="B15" s="244"/>
      <c r="C15" s="244"/>
      <c r="D15" s="244"/>
      <c r="E15" s="210" t="s">
        <v>9</v>
      </c>
      <c r="F15" s="210"/>
      <c r="G15" s="210"/>
      <c r="H15" s="210"/>
      <c r="I15" s="210"/>
      <c r="J15" s="210"/>
      <c r="K15" s="210"/>
      <c r="L15" s="210"/>
      <c r="M15" s="210"/>
      <c r="N15" s="210"/>
      <c r="O15" s="210"/>
      <c r="P15" s="210"/>
      <c r="Q15" s="210"/>
      <c r="R15" s="211"/>
    </row>
    <row r="16" spans="1:18" ht="15.75" customHeight="1">
      <c r="A16" s="241" t="s">
        <v>10</v>
      </c>
      <c r="B16" s="242"/>
      <c r="C16" s="242"/>
      <c r="D16" s="242"/>
      <c r="E16" s="212" t="str">
        <f>E14</f>
        <v>SOUTH CENTRO , SIPOCOT, CAM.SUR</v>
      </c>
      <c r="F16" s="212"/>
      <c r="G16" s="212"/>
      <c r="H16" s="212"/>
      <c r="I16" s="212"/>
      <c r="J16" s="212"/>
      <c r="K16" s="212"/>
      <c r="L16" s="212"/>
      <c r="M16" s="212"/>
      <c r="N16" s="212"/>
      <c r="O16" s="212"/>
      <c r="P16" s="212"/>
      <c r="Q16" s="212"/>
      <c r="R16" s="213"/>
    </row>
    <row r="17" spans="1:19" s="90" customFormat="1" ht="13.5" customHeight="1">
      <c r="A17" s="243" t="s">
        <v>277</v>
      </c>
      <c r="B17" s="244"/>
      <c r="C17" s="244"/>
      <c r="D17" s="244"/>
      <c r="E17" s="210" t="s">
        <v>9</v>
      </c>
      <c r="F17" s="210"/>
      <c r="G17" s="210"/>
      <c r="H17" s="210"/>
      <c r="I17" s="210"/>
      <c r="J17" s="210"/>
      <c r="K17" s="210"/>
      <c r="L17" s="210"/>
      <c r="M17" s="210"/>
      <c r="N17" s="210"/>
      <c r="O17" s="210"/>
      <c r="P17" s="210"/>
      <c r="Q17" s="210"/>
      <c r="R17" s="211"/>
    </row>
    <row r="18" spans="1:19">
      <c r="A18" s="203" t="s">
        <v>11</v>
      </c>
      <c r="B18" s="204"/>
      <c r="C18" s="204"/>
      <c r="D18" s="82"/>
      <c r="E18" s="82" t="s">
        <v>160</v>
      </c>
      <c r="F18" s="82"/>
      <c r="G18" s="82" t="s">
        <v>161</v>
      </c>
      <c r="H18" s="82"/>
      <c r="I18" s="82"/>
      <c r="J18" s="197" t="s">
        <v>278</v>
      </c>
      <c r="K18" s="197"/>
      <c r="L18" s="82"/>
      <c r="M18" s="82"/>
      <c r="N18" s="82"/>
      <c r="O18" s="82"/>
      <c r="P18" s="82" t="s">
        <v>162</v>
      </c>
      <c r="Q18" s="205" t="s">
        <v>322</v>
      </c>
      <c r="R18" s="270"/>
    </row>
    <row r="19" spans="1:19" ht="13.5" customHeight="1">
      <c r="A19" s="203" t="s">
        <v>279</v>
      </c>
      <c r="B19" s="204"/>
      <c r="C19" s="204"/>
      <c r="D19" s="205" t="s">
        <v>312</v>
      </c>
      <c r="E19" s="205"/>
      <c r="F19" s="205"/>
      <c r="G19" s="205"/>
      <c r="H19" s="82"/>
      <c r="I19" s="82"/>
      <c r="J19" s="82"/>
      <c r="K19" s="197" t="s">
        <v>280</v>
      </c>
      <c r="L19" s="197"/>
      <c r="M19" s="197"/>
      <c r="N19" s="206" t="s">
        <v>311</v>
      </c>
      <c r="O19" s="206"/>
      <c r="P19" s="206"/>
      <c r="Q19" s="206"/>
      <c r="R19" s="20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1" t="s">
        <v>284</v>
      </c>
      <c r="B21" s="242"/>
      <c r="C21" s="242"/>
      <c r="D21" s="242"/>
      <c r="E21" s="242"/>
      <c r="F21" s="197"/>
      <c r="G21" s="253" t="s">
        <v>155</v>
      </c>
      <c r="H21" s="253"/>
      <c r="I21" s="82"/>
      <c r="J21" s="253" t="s">
        <v>281</v>
      </c>
      <c r="K21" s="253"/>
      <c r="L21" s="247" t="s">
        <v>282</v>
      </c>
      <c r="M21" s="247"/>
      <c r="N21" s="109"/>
      <c r="O21" s="254"/>
      <c r="P21" s="253" t="s">
        <v>283</v>
      </c>
      <c r="Q21" s="254"/>
      <c r="R21" s="255" t="s">
        <v>156</v>
      </c>
    </row>
    <row r="22" spans="1:19" ht="10.5" customHeight="1">
      <c r="A22" s="180" t="s">
        <v>285</v>
      </c>
      <c r="B22" s="202"/>
      <c r="C22" s="202"/>
      <c r="D22" s="202"/>
      <c r="E22" s="202"/>
      <c r="F22" s="197"/>
      <c r="G22" s="253"/>
      <c r="H22" s="253"/>
      <c r="I22" s="82"/>
      <c r="J22" s="253"/>
      <c r="K22" s="253"/>
      <c r="L22" s="247"/>
      <c r="M22" s="247"/>
      <c r="N22" s="110"/>
      <c r="O22" s="254"/>
      <c r="P22" s="253"/>
      <c r="Q22" s="254"/>
      <c r="R22" s="255"/>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1" t="s">
        <v>286</v>
      </c>
      <c r="B24" s="197"/>
      <c r="C24" s="197"/>
      <c r="D24" s="252" t="s">
        <v>308</v>
      </c>
      <c r="E24" s="252"/>
      <c r="F24" s="252"/>
      <c r="G24" s="252"/>
      <c r="H24" s="252"/>
      <c r="I24" s="252"/>
      <c r="J24" s="252"/>
      <c r="K24" s="256" t="s">
        <v>287</v>
      </c>
      <c r="L24" s="256"/>
      <c r="M24" s="256"/>
      <c r="N24" s="256"/>
      <c r="O24" s="256"/>
      <c r="P24" s="257"/>
      <c r="Q24" s="257"/>
      <c r="R24" s="25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9" t="s">
        <v>261</v>
      </c>
      <c r="Q26" s="25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3" t="s">
        <v>18</v>
      </c>
      <c r="B29" s="194"/>
      <c r="C29" s="194"/>
      <c r="D29" s="194"/>
      <c r="E29" s="194"/>
      <c r="F29" s="194"/>
      <c r="G29" s="194"/>
      <c r="H29" s="195"/>
      <c r="I29" s="185" t="s">
        <v>15</v>
      </c>
      <c r="J29" s="187"/>
      <c r="K29" s="183" t="s">
        <v>11</v>
      </c>
      <c r="L29" s="183" t="s">
        <v>16</v>
      </c>
      <c r="M29" s="185" t="s">
        <v>17</v>
      </c>
      <c r="N29" s="186"/>
      <c r="O29" s="187"/>
      <c r="P29" s="185" t="s">
        <v>13</v>
      </c>
      <c r="Q29" s="187"/>
      <c r="R29" s="191" t="s">
        <v>14</v>
      </c>
      <c r="S29" s="260" t="s">
        <v>239</v>
      </c>
    </row>
    <row r="30" spans="1:19" ht="10.5" customHeight="1">
      <c r="A30" s="196" t="s">
        <v>301</v>
      </c>
      <c r="B30" s="189"/>
      <c r="C30" s="189"/>
      <c r="D30" s="189"/>
      <c r="E30" s="189"/>
      <c r="F30" s="189"/>
      <c r="G30" s="189"/>
      <c r="H30" s="190"/>
      <c r="I30" s="188"/>
      <c r="J30" s="190"/>
      <c r="K30" s="184"/>
      <c r="L30" s="184"/>
      <c r="M30" s="188"/>
      <c r="N30" s="189"/>
      <c r="O30" s="190"/>
      <c r="P30" s="188"/>
      <c r="Q30" s="190"/>
      <c r="R30" s="192"/>
      <c r="S30" s="260"/>
    </row>
    <row r="31" spans="1:19" ht="18" customHeight="1">
      <c r="A31" s="147" t="s">
        <v>327</v>
      </c>
      <c r="B31" s="148"/>
      <c r="C31" s="148"/>
      <c r="D31" s="148"/>
      <c r="E31" s="148"/>
      <c r="F31" s="148"/>
      <c r="G31" s="148"/>
      <c r="H31" s="149"/>
      <c r="I31" s="160" t="s">
        <v>176</v>
      </c>
      <c r="J31" s="161"/>
      <c r="K31" s="98" t="s">
        <v>322</v>
      </c>
      <c r="L31" s="98" t="s">
        <v>328</v>
      </c>
      <c r="M31" s="160" t="s">
        <v>332</v>
      </c>
      <c r="N31" s="162"/>
      <c r="O31" s="161"/>
      <c r="P31" s="245" t="s">
        <v>329</v>
      </c>
      <c r="Q31" s="246"/>
      <c r="R31" s="99">
        <v>2500</v>
      </c>
    </row>
    <row r="32" spans="1:19" ht="15.75" customHeight="1">
      <c r="A32" s="147" t="s">
        <v>330</v>
      </c>
      <c r="B32" s="148"/>
      <c r="C32" s="148"/>
      <c r="D32" s="148"/>
      <c r="E32" s="148"/>
      <c r="F32" s="148"/>
      <c r="G32" s="148"/>
      <c r="H32" s="149"/>
      <c r="I32" s="160" t="s">
        <v>178</v>
      </c>
      <c r="J32" s="161"/>
      <c r="K32" s="98" t="s">
        <v>331</v>
      </c>
      <c r="L32" s="98" t="s">
        <v>323</v>
      </c>
      <c r="M32" s="160" t="s">
        <v>333</v>
      </c>
      <c r="N32" s="162"/>
      <c r="O32" s="161"/>
      <c r="P32" s="160" t="s">
        <v>308</v>
      </c>
      <c r="Q32" s="161"/>
      <c r="R32" s="99"/>
    </row>
    <row r="33" spans="1:20" ht="15.75" customHeight="1">
      <c r="A33" s="147" t="s">
        <v>334</v>
      </c>
      <c r="B33" s="148"/>
      <c r="C33" s="148"/>
      <c r="D33" s="148"/>
      <c r="E33" s="148"/>
      <c r="F33" s="148"/>
      <c r="G33" s="148"/>
      <c r="H33" s="149"/>
      <c r="I33" s="160" t="s">
        <v>178</v>
      </c>
      <c r="J33" s="161"/>
      <c r="K33" s="98" t="s">
        <v>317</v>
      </c>
      <c r="L33" s="98" t="s">
        <v>318</v>
      </c>
      <c r="M33" s="160" t="s">
        <v>335</v>
      </c>
      <c r="N33" s="162"/>
      <c r="O33" s="161"/>
      <c r="P33" s="160" t="s">
        <v>319</v>
      </c>
      <c r="Q33" s="161"/>
      <c r="R33" s="99"/>
    </row>
    <row r="34" spans="1:20" ht="15.75" customHeight="1">
      <c r="A34" s="147" t="s">
        <v>336</v>
      </c>
      <c r="B34" s="148"/>
      <c r="C34" s="148"/>
      <c r="D34" s="148"/>
      <c r="E34" s="148"/>
      <c r="F34" s="148"/>
      <c r="G34" s="148"/>
      <c r="H34" s="149"/>
      <c r="I34" s="160" t="s">
        <v>176</v>
      </c>
      <c r="J34" s="161"/>
      <c r="K34" s="98" t="s">
        <v>317</v>
      </c>
      <c r="L34" s="98" t="s">
        <v>337</v>
      </c>
      <c r="M34" s="160" t="s">
        <v>338</v>
      </c>
      <c r="N34" s="162"/>
      <c r="O34" s="161"/>
      <c r="P34" s="160" t="s">
        <v>319</v>
      </c>
      <c r="Q34" s="161"/>
      <c r="R34" s="99"/>
    </row>
    <row r="35" spans="1:20" ht="15.75" customHeight="1">
      <c r="A35" s="147" t="s">
        <v>339</v>
      </c>
      <c r="B35" s="148"/>
      <c r="C35" s="148"/>
      <c r="D35" s="148"/>
      <c r="E35" s="148"/>
      <c r="F35" s="148"/>
      <c r="G35" s="148"/>
      <c r="H35" s="149"/>
      <c r="I35" s="160" t="s">
        <v>176</v>
      </c>
      <c r="J35" s="161"/>
      <c r="K35" s="98" t="s">
        <v>317</v>
      </c>
      <c r="L35" s="98" t="s">
        <v>340</v>
      </c>
      <c r="M35" s="160" t="s">
        <v>341</v>
      </c>
      <c r="N35" s="162"/>
      <c r="O35" s="161"/>
      <c r="P35" s="160" t="s">
        <v>319</v>
      </c>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342</v>
      </c>
      <c r="B45" s="237"/>
      <c r="C45" s="237"/>
      <c r="D45" s="237"/>
      <c r="E45" s="237"/>
      <c r="F45" s="237"/>
      <c r="G45" s="237"/>
      <c r="H45" s="88"/>
      <c r="I45" s="238">
        <v>1500</v>
      </c>
      <c r="J45" s="238"/>
      <c r="K45" s="238"/>
      <c r="L45" s="238"/>
      <c r="M45" s="86"/>
      <c r="N45" s="86"/>
      <c r="O45" s="86"/>
      <c r="P45" s="239">
        <f>(I44/2)+SUM(I45:L46)+SUM(R31:R42)+P24</f>
        <v>4000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4278</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P45/4</f>
        <v>1000</v>
      </c>
      <c r="T49" s="23" t="s">
        <v>216</v>
      </c>
    </row>
    <row r="50" spans="1:20" s="23" customFormat="1" ht="14.1" customHeight="1">
      <c r="A50" s="24"/>
      <c r="B50" s="127" t="s">
        <v>129</v>
      </c>
      <c r="C50" s="127"/>
      <c r="D50" s="173"/>
      <c r="E50" s="173"/>
      <c r="F50" s="25"/>
      <c r="G50" s="82"/>
      <c r="H50" s="127" t="s">
        <v>149</v>
      </c>
      <c r="I50" s="127"/>
      <c r="J50" s="127"/>
      <c r="K50" s="29">
        <v>500</v>
      </c>
      <c r="M50" s="25"/>
      <c r="N50" s="235" t="s">
        <v>132</v>
      </c>
      <c r="O50" s="235"/>
      <c r="P50" s="235"/>
      <c r="Q50" s="164"/>
      <c r="R50" s="165"/>
    </row>
    <row r="51" spans="1:20" s="23" customFormat="1" ht="14.1" customHeight="1">
      <c r="A51" s="24"/>
      <c r="B51" s="127" t="s">
        <v>133</v>
      </c>
      <c r="C51" s="127"/>
      <c r="D51" s="173"/>
      <c r="E51" s="173"/>
      <c r="F51" s="25"/>
      <c r="G51" s="82"/>
      <c r="H51" s="8" t="s">
        <v>150</v>
      </c>
      <c r="I51" s="8"/>
      <c r="K51" s="29"/>
      <c r="M51" s="25"/>
      <c r="N51" s="235" t="s">
        <v>136</v>
      </c>
      <c r="O51" s="235"/>
      <c r="P51" s="235"/>
      <c r="Q51" s="164">
        <v>1000</v>
      </c>
      <c r="R51" s="165"/>
    </row>
    <row r="52" spans="1:20" s="23" customFormat="1" ht="14.1" customHeight="1">
      <c r="A52" s="24"/>
      <c r="B52" s="127" t="s">
        <v>137</v>
      </c>
      <c r="C52" s="127"/>
      <c r="D52" s="173"/>
      <c r="E52" s="173"/>
      <c r="F52" s="25"/>
      <c r="G52" s="82"/>
      <c r="H52" s="8" t="s">
        <v>172</v>
      </c>
      <c r="I52" s="8"/>
      <c r="K52" s="29"/>
      <c r="M52" s="25"/>
      <c r="N52" s="235" t="s">
        <v>140</v>
      </c>
      <c r="O52" s="235"/>
      <c r="P52" s="235"/>
      <c r="Q52" s="164">
        <v>2500</v>
      </c>
      <c r="R52" s="165"/>
    </row>
    <row r="53" spans="1:20" s="23" customFormat="1" ht="14.1" customHeight="1">
      <c r="A53" s="24"/>
      <c r="B53" s="127" t="s">
        <v>163</v>
      </c>
      <c r="C53" s="127"/>
      <c r="D53" s="173"/>
      <c r="E53" s="173"/>
      <c r="F53" s="8"/>
      <c r="G53" s="8"/>
      <c r="H53" s="8" t="s">
        <v>163</v>
      </c>
      <c r="I53" s="8"/>
      <c r="K53" s="42"/>
      <c r="M53" s="25"/>
      <c r="N53" s="235" t="s">
        <v>164</v>
      </c>
      <c r="O53" s="235"/>
      <c r="P53" s="235"/>
      <c r="Q53" s="164" t="s">
        <v>320</v>
      </c>
      <c r="R53" s="165"/>
    </row>
    <row r="54" spans="1:20" s="23" customFormat="1" ht="14.1" customHeight="1">
      <c r="A54" s="12"/>
      <c r="B54" s="8"/>
      <c r="C54" s="8"/>
      <c r="D54" s="8"/>
      <c r="E54" s="8"/>
      <c r="F54" s="8"/>
      <c r="G54" s="8"/>
      <c r="H54" s="8"/>
      <c r="I54" s="25"/>
      <c r="J54" s="233"/>
      <c r="K54" s="233"/>
      <c r="L54" s="25"/>
      <c r="M54" s="25"/>
      <c r="N54" s="235" t="s">
        <v>142</v>
      </c>
      <c r="O54" s="235"/>
      <c r="P54" s="235"/>
      <c r="Q54" s="164"/>
      <c r="R54" s="165"/>
    </row>
    <row r="55" spans="1:20" s="23" customFormat="1" ht="14.1" customHeight="1">
      <c r="A55" s="234" t="s">
        <v>25</v>
      </c>
      <c r="B55" s="232"/>
      <c r="C55" s="118"/>
      <c r="D55" s="232" t="s">
        <v>22</v>
      </c>
      <c r="E55" s="232"/>
      <c r="F55" s="119" t="s">
        <v>26</v>
      </c>
      <c r="G55" s="119"/>
      <c r="I55" s="232" t="s">
        <v>22</v>
      </c>
      <c r="J55" s="232"/>
      <c r="K55" s="232"/>
      <c r="L55" s="232"/>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v>278</v>
      </c>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577" t="s">
        <v>343</v>
      </c>
      <c r="G62" s="576"/>
      <c r="H62" s="576"/>
      <c r="I62" s="576"/>
      <c r="J62" s="122"/>
      <c r="K62" s="122"/>
      <c r="L62" s="122"/>
      <c r="M62" s="122"/>
      <c r="N62" s="122"/>
      <c r="O62" s="122"/>
      <c r="P62" s="122"/>
      <c r="Q62" s="122"/>
      <c r="R62" s="17"/>
    </row>
    <row r="63" spans="1:20" s="23" customFormat="1" ht="22.5" customHeight="1">
      <c r="A63" s="24"/>
      <c r="B63" s="174" t="s">
        <v>167</v>
      </c>
      <c r="C63" s="174"/>
      <c r="D63" s="174"/>
      <c r="E63" s="174"/>
      <c r="F63" s="179"/>
      <c r="G63" s="179"/>
      <c r="H63" s="179"/>
      <c r="I63" s="179"/>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4"/>
      <c r="O64" s="214"/>
      <c r="P64" s="214"/>
      <c r="Q64" s="103"/>
      <c r="R64" s="123"/>
    </row>
    <row r="65" spans="1:20" s="23" customFormat="1" ht="12.75" customHeight="1">
      <c r="A65" s="24"/>
      <c r="B65" s="128" t="s">
        <v>171</v>
      </c>
      <c r="C65" s="128"/>
      <c r="D65" s="128"/>
      <c r="E65" s="128"/>
      <c r="F65" s="214"/>
      <c r="G65" s="214"/>
      <c r="H65" s="214"/>
      <c r="I65" s="214"/>
      <c r="J65" s="25"/>
      <c r="K65" s="128" t="s">
        <v>159</v>
      </c>
      <c r="L65" s="128"/>
      <c r="M65" s="128"/>
      <c r="N65" s="214" t="s">
        <v>314</v>
      </c>
      <c r="O65" s="214"/>
      <c r="P65" s="21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9" t="str">
        <f>G6</f>
        <v>DELA CONCEPCION, DELIA BATALLER</v>
      </c>
      <c r="D68" s="229"/>
      <c r="E68" s="229"/>
      <c r="F68" s="229"/>
      <c r="G68" s="229"/>
      <c r="H68" s="171" t="s">
        <v>303</v>
      </c>
      <c r="I68" s="171"/>
      <c r="J68" s="171"/>
      <c r="K68" s="171"/>
      <c r="L68" s="171"/>
      <c r="M68" s="171"/>
      <c r="N68" s="171"/>
      <c r="O68" s="171"/>
      <c r="P68" s="171"/>
      <c r="Q68" s="124"/>
      <c r="R68" s="18"/>
    </row>
    <row r="69" spans="1:20" ht="32.25" customHeight="1">
      <c r="A69" s="230" t="s">
        <v>304</v>
      </c>
      <c r="B69" s="231"/>
      <c r="C69" s="231"/>
      <c r="D69" s="231"/>
      <c r="E69" s="231"/>
      <c r="F69" s="231"/>
      <c r="G69" s="231"/>
      <c r="H69" s="231"/>
      <c r="I69" s="231"/>
      <c r="J69" s="231"/>
      <c r="K69" s="231"/>
      <c r="L69" s="231"/>
      <c r="M69" s="231"/>
      <c r="N69" s="231"/>
      <c r="O69" s="231"/>
      <c r="P69" s="231"/>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223" t="s">
        <v>344</v>
      </c>
      <c r="B74" s="224"/>
      <c r="C74" s="224"/>
      <c r="D74" s="224"/>
      <c r="E74" s="224"/>
      <c r="F74" s="224"/>
      <c r="G74" s="224"/>
      <c r="H74" s="224"/>
      <c r="I74" s="224"/>
      <c r="J74" s="224"/>
      <c r="K74" s="224"/>
      <c r="L74" s="224"/>
      <c r="M74" s="224"/>
      <c r="N74" s="224"/>
      <c r="O74" s="224"/>
      <c r="P74" s="224"/>
      <c r="Q74" s="224"/>
      <c r="R74" s="225"/>
    </row>
    <row r="75" spans="1:20" ht="15" customHeight="1">
      <c r="A75" s="226"/>
      <c r="B75" s="227"/>
      <c r="C75" s="227"/>
      <c r="D75" s="227"/>
      <c r="E75" s="227"/>
      <c r="F75" s="227"/>
      <c r="G75" s="227"/>
      <c r="H75" s="227"/>
      <c r="I75" s="227"/>
      <c r="J75" s="227"/>
      <c r="K75" s="227"/>
      <c r="L75" s="227"/>
      <c r="M75" s="227"/>
      <c r="N75" s="227"/>
      <c r="O75" s="227"/>
      <c r="P75" s="227"/>
      <c r="Q75" s="227"/>
      <c r="R75" s="228"/>
    </row>
    <row r="76" spans="1:20">
      <c r="A76" s="226"/>
      <c r="B76" s="227"/>
      <c r="C76" s="227"/>
      <c r="D76" s="227"/>
      <c r="E76" s="227"/>
      <c r="F76" s="227"/>
      <c r="G76" s="227"/>
      <c r="H76" s="227"/>
      <c r="I76" s="227"/>
      <c r="J76" s="227"/>
      <c r="K76" s="227"/>
      <c r="L76" s="227"/>
      <c r="M76" s="227"/>
      <c r="N76" s="227"/>
      <c r="O76" s="227"/>
      <c r="P76" s="227"/>
      <c r="Q76" s="227"/>
      <c r="R76" s="228"/>
    </row>
    <row r="77" spans="1:20" ht="48" customHeight="1" thickBot="1">
      <c r="A77" s="226"/>
      <c r="B77" s="227"/>
      <c r="C77" s="227"/>
      <c r="D77" s="227"/>
      <c r="E77" s="227"/>
      <c r="F77" s="227"/>
      <c r="G77" s="227"/>
      <c r="H77" s="227"/>
      <c r="I77" s="227"/>
      <c r="J77" s="227"/>
      <c r="K77" s="227"/>
      <c r="L77" s="227"/>
      <c r="M77" s="227"/>
      <c r="N77" s="227"/>
      <c r="O77" s="227"/>
      <c r="P77" s="227"/>
      <c r="Q77" s="227"/>
      <c r="R77" s="228"/>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8" t="s">
        <v>300</v>
      </c>
      <c r="B79" s="219"/>
      <c r="C79" s="219"/>
      <c r="D79" s="219"/>
      <c r="E79" s="219"/>
      <c r="F79" s="219"/>
      <c r="G79" s="219"/>
      <c r="H79" s="220"/>
      <c r="I79" s="218" t="s">
        <v>294</v>
      </c>
      <c r="J79" s="219"/>
      <c r="K79" s="219"/>
      <c r="L79" s="220"/>
      <c r="M79" s="218" t="s">
        <v>295</v>
      </c>
      <c r="N79" s="219"/>
      <c r="O79" s="220"/>
      <c r="P79" s="215" t="s">
        <v>307</v>
      </c>
      <c r="Q79" s="216"/>
      <c r="R79" s="217"/>
    </row>
    <row r="80" spans="1:20" ht="15.75" customHeight="1">
      <c r="A80" s="87">
        <v>1</v>
      </c>
      <c r="B80" s="126" t="s">
        <v>313</v>
      </c>
      <c r="C80" s="126"/>
      <c r="D80" s="126"/>
      <c r="E80" s="126"/>
      <c r="F80" s="126"/>
      <c r="G80" s="126"/>
      <c r="H80" s="126"/>
      <c r="I80" s="125">
        <v>3285</v>
      </c>
      <c r="J80" s="125"/>
      <c r="K80" s="125"/>
      <c r="L80" s="125"/>
      <c r="M80" s="126" t="s">
        <v>321</v>
      </c>
      <c r="N80" s="126"/>
      <c r="O80" s="126"/>
      <c r="P80" s="221" t="s">
        <v>345</v>
      </c>
      <c r="Q80" s="221"/>
      <c r="R80" s="222"/>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346</v>
      </c>
      <c r="E87" s="145"/>
      <c r="F87" s="145"/>
      <c r="G87" s="145"/>
      <c r="H87" s="145"/>
      <c r="I87" s="145"/>
      <c r="J87" s="145"/>
      <c r="K87" s="140"/>
      <c r="L87" s="140"/>
      <c r="M87" s="140"/>
      <c r="N87" s="129" t="s">
        <v>347</v>
      </c>
      <c r="O87" s="130"/>
      <c r="P87" s="130"/>
      <c r="Q87" s="130"/>
      <c r="R87" s="131"/>
    </row>
    <row r="88" spans="1:20" ht="12" customHeight="1" thickBot="1">
      <c r="A88" s="141"/>
      <c r="B88" s="142"/>
      <c r="C88" s="142"/>
      <c r="D88" s="143" t="s">
        <v>305</v>
      </c>
      <c r="E88" s="143"/>
      <c r="F88" s="143"/>
      <c r="G88" s="143"/>
      <c r="H88" s="143"/>
      <c r="I88" s="143"/>
      <c r="J88" s="143"/>
      <c r="K88" s="142"/>
      <c r="L88" s="142"/>
      <c r="M88" s="142"/>
      <c r="N88" s="132" t="s">
        <v>306</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45386</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40049</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DELA CONCEPCION, DELIA BATALLER</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9096917058</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73</v>
      </c>
      <c r="AI12" s="311"/>
      <c r="AJ12" s="478"/>
      <c r="AK12" s="325" t="str">
        <f>IF('UNIFIED INTAKE'!R10=0,"",'UNIFIED INTAKE'!R10)</f>
        <v>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DELA CONCEPCION, DELIA BATALLER</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18573</v>
      </c>
      <c r="B15" s="397"/>
      <c r="C15" s="398"/>
      <c r="D15" s="377" t="str">
        <f>IF('UNIFIED INTAKE'!M12=0,"",'UNIFIED INTAKE'!M12)</f>
        <v>LIBMANAN,CAM.SUR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SOUTH CENTRO , SIPOCOT, CAM.SUR</v>
      </c>
      <c r="B17" s="330"/>
      <c r="C17" s="330"/>
      <c r="D17" s="330"/>
      <c r="E17" s="330"/>
      <c r="F17" s="330"/>
      <c r="G17" s="330"/>
      <c r="H17" s="330"/>
      <c r="I17" s="330"/>
      <c r="J17" s="330"/>
      <c r="K17" s="330"/>
      <c r="L17" s="330"/>
      <c r="M17" s="331"/>
      <c r="N17" s="329" t="str">
        <f>IF('UNIFIED INTAKE'!E16=0,"",'UNIFIED INTAKE'!E16)</f>
        <v>SOUTH CENTRO , SIPOCOT, CAM.SUR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ASUNCION, ROQUE HUGO</v>
      </c>
      <c r="B26" s="339"/>
      <c r="C26" s="339"/>
      <c r="D26" s="339"/>
      <c r="E26" s="339"/>
      <c r="F26" s="339"/>
      <c r="G26" s="339"/>
      <c r="H26" s="339"/>
      <c r="I26" s="339"/>
      <c r="J26" s="340"/>
      <c r="K26" s="341" t="str">
        <f>IF('UNIFIED INTAKE'!S31=0,"",'UNIFIED INTAKE'!S31)</f>
        <v/>
      </c>
      <c r="L26" s="342"/>
      <c r="M26" s="342"/>
      <c r="N26" s="343"/>
      <c r="O26" s="341" t="str">
        <f>IF('UNIFIED INTAKE'!K31=0,"",'UNIFIED INTAKE'!K31)</f>
        <v>CLP</v>
      </c>
      <c r="P26" s="342"/>
      <c r="Q26" s="342"/>
      <c r="R26" s="342"/>
      <c r="S26" s="343"/>
      <c r="T26" s="341" t="str">
        <f>IF('UNIFIED INTAKE'!L31=0,"",'UNIFIED INTAKE'!L31)</f>
        <v>S. LAW</v>
      </c>
      <c r="U26" s="342"/>
      <c r="V26" s="342"/>
      <c r="W26" s="342"/>
      <c r="X26" s="342"/>
      <c r="Y26" s="342"/>
      <c r="Z26" s="342"/>
      <c r="AA26" s="343"/>
      <c r="AB26" s="341" t="str">
        <f>IF('UNIFIED INTAKE'!M31=0,"",'UNIFIED INTAKE'!M31)</f>
        <v>ELEM LEVEL</v>
      </c>
      <c r="AC26" s="342"/>
      <c r="AD26" s="342"/>
      <c r="AE26" s="342"/>
      <c r="AF26" s="342"/>
      <c r="AG26" s="342"/>
      <c r="AH26" s="342"/>
      <c r="AI26" s="343"/>
      <c r="AJ26" s="341" t="str">
        <f>IF('UNIFIED INTAKE'!P31=0,"",'UNIFIED INTAKE'!P31)</f>
        <v>LABORER</v>
      </c>
      <c r="AK26" s="342"/>
      <c r="AL26" s="342"/>
      <c r="AM26" s="342"/>
      <c r="AN26" s="342"/>
      <c r="AO26" s="342"/>
      <c r="AP26" s="342"/>
      <c r="AQ26" s="343"/>
      <c r="AR26" s="459">
        <f>IF('UNIFIED INTAKE'!R31=0,"",'UNIFIED INTAKE'!R31)</f>
        <v>2500</v>
      </c>
      <c r="AS26" s="460"/>
      <c r="AT26" s="460"/>
      <c r="AU26" s="460"/>
      <c r="AV26" s="460"/>
      <c r="AW26" s="460"/>
      <c r="AX26" s="460"/>
      <c r="AY26" s="460"/>
      <c r="AZ26" s="460"/>
      <c r="BA26" s="460"/>
      <c r="BB26" s="461"/>
    </row>
    <row r="27" spans="1:84">
      <c r="A27" s="338" t="str">
        <f>IF('UNIFIED INTAKE'!A32=0,"",'UNIFIED INTAKE'!A32)</f>
        <v>DELA CONCEPCION,JESSIE BATALLER</v>
      </c>
      <c r="B27" s="339"/>
      <c r="C27" s="339"/>
      <c r="D27" s="339"/>
      <c r="E27" s="339"/>
      <c r="F27" s="339"/>
      <c r="G27" s="339"/>
      <c r="H27" s="339"/>
      <c r="I27" s="339"/>
      <c r="J27" s="340"/>
      <c r="K27" s="341" t="str">
        <f>IF('UNIFIED INTAKE'!S32=0,"",'UNIFIED INTAKE'!S32)</f>
        <v/>
      </c>
      <c r="L27" s="342"/>
      <c r="M27" s="342"/>
      <c r="N27" s="343"/>
      <c r="O27" s="341" t="str">
        <f>IF('UNIFIED INTAKE'!K32=0,"",'UNIFIED INTAKE'!K32)</f>
        <v xml:space="preserve">CLP </v>
      </c>
      <c r="P27" s="342"/>
      <c r="Q27" s="342"/>
      <c r="R27" s="342"/>
      <c r="S27" s="343"/>
      <c r="T27" s="341" t="str">
        <f>IF('UNIFIED INTAKE'!L32=0,"",'UNIFIED INTAKE'!L32)</f>
        <v>DAUGHTER</v>
      </c>
      <c r="U27" s="342"/>
      <c r="V27" s="342"/>
      <c r="W27" s="342"/>
      <c r="X27" s="342"/>
      <c r="Y27" s="342"/>
      <c r="Z27" s="342"/>
      <c r="AA27" s="343"/>
      <c r="AB27" s="341" t="str">
        <f>IF('UNIFIED INTAKE'!M32=0,"",'UNIFIED INTAKE'!M32)</f>
        <v>H.SCHOOL GRAD</v>
      </c>
      <c r="AC27" s="342"/>
      <c r="AD27" s="342"/>
      <c r="AE27" s="342"/>
      <c r="AF27" s="342"/>
      <c r="AG27" s="342"/>
      <c r="AH27" s="342"/>
      <c r="AI27" s="343"/>
      <c r="AJ27" s="341" t="str">
        <f>IF('UNIFIED INTAKE'!P32=0,"",'UNIFIED INTAKE'!P32)</f>
        <v>NONE</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ASUNCION, LEX MARIE DC</v>
      </c>
      <c r="B28" s="339"/>
      <c r="C28" s="339"/>
      <c r="D28" s="339"/>
      <c r="E28" s="339"/>
      <c r="F28" s="339"/>
      <c r="G28" s="339"/>
      <c r="H28" s="339"/>
      <c r="I28" s="339"/>
      <c r="J28" s="340"/>
      <c r="K28" s="341" t="str">
        <f>IF('UNIFIED INTAKE'!S33=0,"",'UNIFIED INTAKE'!S33)</f>
        <v/>
      </c>
      <c r="L28" s="342"/>
      <c r="M28" s="342"/>
      <c r="N28" s="343"/>
      <c r="O28" s="341" t="str">
        <f>IF('UNIFIED INTAKE'!K33=0,"",'UNIFIED INTAKE'!K33)</f>
        <v>S</v>
      </c>
      <c r="P28" s="342"/>
      <c r="Q28" s="342"/>
      <c r="R28" s="342"/>
      <c r="S28" s="343"/>
      <c r="T28" s="341" t="str">
        <f>IF('UNIFIED INTAKE'!L33=0,"",'UNIFIED INTAKE'!L33)</f>
        <v>G.DAUGHTER</v>
      </c>
      <c r="U28" s="342"/>
      <c r="V28" s="342"/>
      <c r="W28" s="342"/>
      <c r="X28" s="342"/>
      <c r="Y28" s="342"/>
      <c r="Z28" s="342"/>
      <c r="AA28" s="343"/>
      <c r="AB28" s="341" t="str">
        <f>IF('UNIFIED INTAKE'!M33=0,"",'UNIFIED INTAKE'!M33)</f>
        <v>KINDER</v>
      </c>
      <c r="AC28" s="342"/>
      <c r="AD28" s="342"/>
      <c r="AE28" s="342"/>
      <c r="AF28" s="342"/>
      <c r="AG28" s="342"/>
      <c r="AH28" s="342"/>
      <c r="AI28" s="343"/>
      <c r="AJ28" s="341" t="str">
        <f>IF('UNIFIED INTAKE'!P33=0,"",'UNIFIED INTAKE'!P33)</f>
        <v>STUDENT</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RICOHERMOSO, JOHN RENZ</v>
      </c>
      <c r="B29" s="339"/>
      <c r="C29" s="339"/>
      <c r="D29" s="339"/>
      <c r="E29" s="339"/>
      <c r="F29" s="339"/>
      <c r="G29" s="339"/>
      <c r="H29" s="339"/>
      <c r="I29" s="339"/>
      <c r="J29" s="340"/>
      <c r="K29" s="341" t="str">
        <f>IF('UNIFIED INTAKE'!S34=0,"",'UNIFIED INTAKE'!S34)</f>
        <v/>
      </c>
      <c r="L29" s="342"/>
      <c r="M29" s="342"/>
      <c r="N29" s="343"/>
      <c r="O29" s="341" t="str">
        <f>IF('UNIFIED INTAKE'!K34=0,"",'UNIFIED INTAKE'!K34)</f>
        <v>S</v>
      </c>
      <c r="P29" s="342"/>
      <c r="Q29" s="342"/>
      <c r="R29" s="342"/>
      <c r="S29" s="343"/>
      <c r="T29" s="341" t="str">
        <f>IF('UNIFIED INTAKE'!L34=0,"",'UNIFIED INTAKE'!L34)</f>
        <v>G.SON</v>
      </c>
      <c r="U29" s="342"/>
      <c r="V29" s="342"/>
      <c r="W29" s="342"/>
      <c r="X29" s="342"/>
      <c r="Y29" s="342"/>
      <c r="Z29" s="342"/>
      <c r="AA29" s="343"/>
      <c r="AB29" s="341" t="str">
        <f>IF('UNIFIED INTAKE'!M34=0,"",'UNIFIED INTAKE'!M34)</f>
        <v>GRADE 11 INS</v>
      </c>
      <c r="AC29" s="342"/>
      <c r="AD29" s="342"/>
      <c r="AE29" s="342"/>
      <c r="AF29" s="342"/>
      <c r="AG29" s="342"/>
      <c r="AH29" s="342"/>
      <c r="AI29" s="343"/>
      <c r="AJ29" s="341" t="str">
        <f>IF('UNIFIED INTAKE'!P34=0,"",'UNIFIED INTAKE'!P34)</f>
        <v>STUDENT</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RICOHERMOSO, JUSTINE JAMES</v>
      </c>
      <c r="B30" s="339"/>
      <c r="C30" s="339"/>
      <c r="D30" s="339"/>
      <c r="E30" s="339"/>
      <c r="F30" s="339"/>
      <c r="G30" s="339"/>
      <c r="H30" s="339"/>
      <c r="I30" s="339"/>
      <c r="J30" s="340"/>
      <c r="K30" s="341" t="str">
        <f>IF('UNIFIED INTAKE'!S35=0,"",'UNIFIED INTAKE'!S35)</f>
        <v/>
      </c>
      <c r="L30" s="342"/>
      <c r="M30" s="342"/>
      <c r="N30" s="343"/>
      <c r="O30" s="341" t="str">
        <f>IF('UNIFIED INTAKE'!K35=0,"",'UNIFIED INTAKE'!K35)</f>
        <v>S</v>
      </c>
      <c r="P30" s="342"/>
      <c r="Q30" s="342"/>
      <c r="R30" s="342"/>
      <c r="S30" s="343"/>
      <c r="T30" s="341" t="str">
        <f>IF('UNIFIED INTAKE'!L35=0,"",'UNIFIED INTAKE'!L35)</f>
        <v>SG.SON</v>
      </c>
      <c r="U30" s="342"/>
      <c r="V30" s="342"/>
      <c r="W30" s="342"/>
      <c r="X30" s="342"/>
      <c r="Y30" s="342"/>
      <c r="Z30" s="342"/>
      <c r="AA30" s="343"/>
      <c r="AB30" s="341" t="str">
        <f>IF('UNIFIED INTAKE'!M35=0,"",'UNIFIED INTAKE'!M35)</f>
        <v>GRADE8 INS</v>
      </c>
      <c r="AC30" s="342"/>
      <c r="AD30" s="342"/>
      <c r="AE30" s="342"/>
      <c r="AF30" s="342"/>
      <c r="AG30" s="342"/>
      <c r="AH30" s="342"/>
      <c r="AI30" s="343"/>
      <c r="AJ30" s="341" t="str">
        <f>IF('UNIFIED INTAKE'!P35=0,"",'UNIFIED INTAKE'!P35)</f>
        <v>STUDENT</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IF('UNIFIED INTAKE'!S36=0,"",'UNIFIED INTAKE'!S36)</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4000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FS SIBLINGS MANILA</v>
      </c>
      <c r="B38" s="293"/>
      <c r="C38" s="293"/>
      <c r="D38" s="293"/>
      <c r="E38" s="293"/>
      <c r="F38" s="293"/>
      <c r="G38" s="293"/>
      <c r="H38" s="293"/>
      <c r="I38" s="462">
        <f>IF('UNIFIED INTAKE'!I45=0,"",'UNIFIED INTAKE'!I45)</f>
        <v>1500</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500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278</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2500</v>
      </c>
      <c r="B47" s="452"/>
      <c r="C47" s="452"/>
      <c r="D47" s="452"/>
      <c r="E47" s="452"/>
      <c r="F47" s="452"/>
      <c r="G47" s="452"/>
      <c r="H47" s="453">
        <f>IF('UNIFIED INTAKE'!Q51="","",'UNIFIED INTAKE'!Q51)</f>
        <v>1000</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FREE BHC</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4000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PATIENT SEEK FOR MEDICAL ASSISTANCE FOR HER MEDICAL LABORATORY TODAY DUE TO EASY FATIGABILITY, DIZZINESS
WITH HISTORY OF ASTHMA. THEY ARE SIX IN THE HOUSEHOLD. THE SOLE PROVIDER OF THE FAMILY IS HER SON IN LAW WHO IS WORKING AS A LABORER AND THE INCOME IS IN IRREGULAR BASIS.  SHE IS SC BUT NO PENSION RECEIVED FROM THE GOVERNMENT. ASSESSED AND CLASSIFIED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JESSA MAE M. CARISOLA, RSW, MSSW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40049</v>
      </c>
      <c r="D2" s="571"/>
      <c r="E2" s="571"/>
      <c r="M2" s="45" t="s">
        <v>29</v>
      </c>
      <c r="N2" s="46">
        <f>'UNIFIED INTAKE'!F5</f>
        <v>45386</v>
      </c>
    </row>
    <row r="3" spans="1:14" ht="18.75">
      <c r="B3" s="45" t="s">
        <v>219</v>
      </c>
      <c r="C3" s="572">
        <f>'UNIFIED INTAKE'!D3</f>
        <v>0</v>
      </c>
      <c r="D3" s="572"/>
      <c r="E3" s="572"/>
      <c r="M3" s="45" t="s">
        <v>220</v>
      </c>
      <c r="N3" s="47">
        <f>'UNIFIED INTAKE'!R5</f>
        <v>0.38194444444444398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DELA CONCEPCION, DELIA BATALLER</v>
      </c>
      <c r="D6" s="562"/>
      <c r="E6" s="562"/>
      <c r="F6" s="562"/>
      <c r="G6" s="562"/>
      <c r="H6" s="562"/>
      <c r="I6" s="562"/>
      <c r="J6" s="562"/>
      <c r="K6" s="562"/>
      <c r="L6" s="562"/>
      <c r="M6" s="51" t="s">
        <v>222</v>
      </c>
      <c r="N6" s="52" t="str">
        <f>IF('UNIFIED INTAKE'!R10=0,"",'UNIFIED INTAKE'!R10)</f>
        <v>MALE</v>
      </c>
    </row>
    <row r="7" spans="1:14" ht="18.75">
      <c r="A7" s="49" t="s">
        <v>223</v>
      </c>
      <c r="B7" s="49"/>
      <c r="C7" s="562" t="str">
        <f>'UNIFIED INTAKE'!E14</f>
        <v>SOUTH CENTRO , SIPOCOT, CAM.SUR</v>
      </c>
      <c r="D7" s="562"/>
      <c r="E7" s="562"/>
      <c r="F7" s="562"/>
      <c r="G7" s="562"/>
      <c r="H7" s="562"/>
      <c r="I7" s="562"/>
      <c r="J7" s="562"/>
      <c r="K7" s="562"/>
      <c r="L7" s="562"/>
      <c r="M7" s="562"/>
      <c r="N7" s="562"/>
    </row>
    <row r="8" spans="1:14" ht="18.75">
      <c r="A8" s="49" t="s">
        <v>224</v>
      </c>
      <c r="B8" s="49"/>
      <c r="C8" s="53" t="s">
        <v>309</v>
      </c>
      <c r="D8" s="54"/>
      <c r="E8" s="51" t="s">
        <v>225</v>
      </c>
      <c r="F8" s="573">
        <f ca="1">'UNIFIED INTAKE'!G12</f>
        <v>73</v>
      </c>
      <c r="G8" s="573"/>
      <c r="H8" s="573"/>
      <c r="I8" s="573"/>
      <c r="J8" s="574" t="s">
        <v>226</v>
      </c>
      <c r="K8" s="574"/>
      <c r="L8" s="574"/>
      <c r="M8" s="575" t="str">
        <f>IF('UNIFIED INTAKE'!D19=0,"",'UNIFIED INTAKE'!D19)</f>
        <v>CATHOLIC</v>
      </c>
      <c r="N8" s="575"/>
    </row>
    <row r="9" spans="1:14" ht="18.75">
      <c r="A9" s="49" t="s">
        <v>227</v>
      </c>
      <c r="B9" s="49"/>
      <c r="C9" s="566">
        <f>'UNIFIED INTAKE'!A12</f>
        <v>18573</v>
      </c>
      <c r="D9" s="566"/>
      <c r="E9" s="566"/>
      <c r="F9" s="566"/>
      <c r="G9" s="566"/>
      <c r="H9" s="566"/>
      <c r="I9" s="567" t="s">
        <v>228</v>
      </c>
      <c r="J9" s="567"/>
      <c r="K9" s="562" t="str">
        <f>IF('UNIFIED INTAKE'!M12="","",'UNIFIED INTAKE'!M12)</f>
        <v>LIBMANAN,CAM.SUR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NONE</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t="s">
        <v>310</v>
      </c>
      <c r="D14" s="562"/>
      <c r="E14" s="562"/>
      <c r="F14" s="562"/>
      <c r="G14" s="562"/>
      <c r="H14" s="562"/>
      <c r="I14" s="562"/>
      <c r="J14" s="562"/>
      <c r="K14" s="562"/>
      <c r="L14" s="562"/>
      <c r="M14" s="562"/>
      <c r="N14" s="562"/>
    </row>
    <row r="15" spans="1:14" ht="18.75">
      <c r="A15" s="49" t="s">
        <v>234</v>
      </c>
      <c r="B15" s="49"/>
      <c r="C15" s="49"/>
      <c r="D15" s="563">
        <v>45121</v>
      </c>
      <c r="E15" s="564"/>
      <c r="F15" s="564"/>
      <c r="G15" s="564"/>
      <c r="H15" s="564"/>
      <c r="I15" s="564"/>
      <c r="J15" s="564"/>
      <c r="K15" s="565" t="s">
        <v>235</v>
      </c>
      <c r="L15" s="565"/>
      <c r="M15" s="565"/>
      <c r="N15" s="56">
        <f>D15</f>
        <v>45121</v>
      </c>
    </row>
    <row r="16" spans="1:14" ht="18.75">
      <c r="A16" s="49" t="s">
        <v>236</v>
      </c>
      <c r="B16" s="49"/>
      <c r="C16" s="49"/>
      <c r="D16" s="562" t="s">
        <v>308</v>
      </c>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ASUNCION, ROQUE HUGO</v>
      </c>
      <c r="B20" s="555"/>
      <c r="C20" s="73" t="str">
        <f>IF('UNIFIED INTAKE'!L31=0,"",'UNIFIED INTAKE'!L31)</f>
        <v>S. LAW</v>
      </c>
      <c r="D20" s="556" t="str">
        <f>IF('UNIFIED INTAKE'!S31=0,"",'UNIFIED INTAKE'!S31)</f>
        <v/>
      </c>
      <c r="E20" s="557"/>
      <c r="F20" s="73" t="str">
        <f>IF('UNIFIED INTAKE'!I31=0,"",'UNIFIED INTAKE'!I31)</f>
        <v>M</v>
      </c>
      <c r="G20" s="556" t="str">
        <f>IF('UNIFIED INTAKE'!K31=0,"",'UNIFIED INTAKE'!K31)</f>
        <v>CLP</v>
      </c>
      <c r="H20" s="557"/>
      <c r="I20" s="556" t="str">
        <f>IF('UNIFIED INTAKE'!M31=0,"",'UNIFIED INTAKE'!M31)</f>
        <v>ELEM LEVEL</v>
      </c>
      <c r="J20" s="558"/>
      <c r="K20" s="558"/>
      <c r="L20" s="557"/>
      <c r="M20" s="73" t="str">
        <f>IF('UNIFIED INTAKE'!P31=0,"",'UNIFIED INTAKE'!P31)</f>
        <v>LABORER</v>
      </c>
      <c r="N20" s="76">
        <f>'UNIFIED INTAKE'!R31</f>
        <v>2500</v>
      </c>
    </row>
    <row r="21" spans="1:14">
      <c r="A21" s="554" t="str">
        <f>IF('UNIFIED INTAKE'!A32=0,"",'UNIFIED INTAKE'!A32)</f>
        <v>DELA CONCEPCION,JESSIE BATALLER</v>
      </c>
      <c r="B21" s="555"/>
      <c r="C21" s="73" t="str">
        <f>IF('UNIFIED INTAKE'!L32=0,"",'UNIFIED INTAKE'!L32)</f>
        <v>DAUGHTER</v>
      </c>
      <c r="D21" s="556" t="str">
        <f>IF('UNIFIED INTAKE'!S32=0,"",'UNIFIED INTAKE'!S32)</f>
        <v/>
      </c>
      <c r="E21" s="557"/>
      <c r="F21" s="73" t="str">
        <f>IF('UNIFIED INTAKE'!I32=0,"",'UNIFIED INTAKE'!I32)</f>
        <v>F</v>
      </c>
      <c r="G21" s="556" t="str">
        <f>IF('UNIFIED INTAKE'!K32=0,"",'UNIFIED INTAKE'!K32)</f>
        <v xml:space="preserve">CLP </v>
      </c>
      <c r="H21" s="557"/>
      <c r="I21" s="556" t="str">
        <f>IF('UNIFIED INTAKE'!M32=0,"",'UNIFIED INTAKE'!M32)</f>
        <v>H.SCHOOL GRAD</v>
      </c>
      <c r="J21" s="558"/>
      <c r="K21" s="558"/>
      <c r="L21" s="557"/>
      <c r="M21" s="73" t="str">
        <f>IF('UNIFIED INTAKE'!P32=0,"",'UNIFIED INTAKE'!P32)</f>
        <v>NONE</v>
      </c>
      <c r="N21" s="76">
        <f>'UNIFIED INTAKE'!R32</f>
        <v>0</v>
      </c>
    </row>
    <row r="22" spans="1:14">
      <c r="A22" s="554" t="str">
        <f>IF('UNIFIED INTAKE'!A33=0,"",'UNIFIED INTAKE'!A33)</f>
        <v>ASUNCION, LEX MARIE DC</v>
      </c>
      <c r="B22" s="555"/>
      <c r="C22" s="73" t="str">
        <f>IF('UNIFIED INTAKE'!L33=0,"",'UNIFIED INTAKE'!L33)</f>
        <v>G.DAUGHTER</v>
      </c>
      <c r="D22" s="556" t="str">
        <f>IF('UNIFIED INTAKE'!S33=0,"",'UNIFIED INTAKE'!S33)</f>
        <v/>
      </c>
      <c r="E22" s="557"/>
      <c r="F22" s="73" t="str">
        <f>IF('UNIFIED INTAKE'!I33=0,"",'UNIFIED INTAKE'!I33)</f>
        <v>F</v>
      </c>
      <c r="G22" s="556" t="str">
        <f>IF('UNIFIED INTAKE'!K33=0,"",'UNIFIED INTAKE'!K33)</f>
        <v>S</v>
      </c>
      <c r="H22" s="557"/>
      <c r="I22" s="556" t="str">
        <f>IF('UNIFIED INTAKE'!M33=0,"",'UNIFIED INTAKE'!M33)</f>
        <v>KINDER</v>
      </c>
      <c r="J22" s="558"/>
      <c r="K22" s="558"/>
      <c r="L22" s="557"/>
      <c r="M22" s="73" t="str">
        <f>IF('UNIFIED INTAKE'!P33=0,"",'UNIFIED INTAKE'!P33)</f>
        <v>STUDENT</v>
      </c>
      <c r="N22" s="76">
        <f>'UNIFIED INTAKE'!R33</f>
        <v>0</v>
      </c>
    </row>
    <row r="23" spans="1:14">
      <c r="A23" s="554" t="str">
        <f>IF('UNIFIED INTAKE'!A34=0,"",'UNIFIED INTAKE'!A34)</f>
        <v>RICOHERMOSO, JOHN RENZ</v>
      </c>
      <c r="B23" s="555"/>
      <c r="C23" s="73" t="str">
        <f>IF('UNIFIED INTAKE'!L34=0,"",'UNIFIED INTAKE'!L34)</f>
        <v>G.SON</v>
      </c>
      <c r="D23" s="556" t="str">
        <f>IF('UNIFIED INTAKE'!S34=0,"",'UNIFIED INTAKE'!S34)</f>
        <v/>
      </c>
      <c r="E23" s="557"/>
      <c r="F23" s="73" t="str">
        <f>IF('UNIFIED INTAKE'!I34=0,"",'UNIFIED INTAKE'!I34)</f>
        <v>M</v>
      </c>
      <c r="G23" s="556" t="str">
        <f>IF('UNIFIED INTAKE'!K34=0,"",'UNIFIED INTAKE'!K34)</f>
        <v>S</v>
      </c>
      <c r="H23" s="557"/>
      <c r="I23" s="556" t="str">
        <f>IF('UNIFIED INTAKE'!M34=0,"",'UNIFIED INTAKE'!M34)</f>
        <v>GRADE 11 INS</v>
      </c>
      <c r="J23" s="558"/>
      <c r="K23" s="558"/>
      <c r="L23" s="557"/>
      <c r="M23" s="73" t="str">
        <f>IF('UNIFIED INTAKE'!P34=0,"",'UNIFIED INTAKE'!P34)</f>
        <v>STUDENT</v>
      </c>
      <c r="N23" s="76">
        <f>'UNIFIED INTAKE'!R34</f>
        <v>0</v>
      </c>
    </row>
    <row r="24" spans="1:14">
      <c r="A24" s="554" t="str">
        <f>IF('UNIFIED INTAKE'!A35=0,"",'UNIFIED INTAKE'!A35)</f>
        <v>RICOHERMOSO, JUSTINE JAMES</v>
      </c>
      <c r="B24" s="555"/>
      <c r="C24" s="73" t="str">
        <f>IF('UNIFIED INTAKE'!L35=0,"",'UNIFIED INTAKE'!L35)</f>
        <v>SG.SON</v>
      </c>
      <c r="D24" s="556" t="str">
        <f>IF('UNIFIED INTAKE'!S35=0,"",'UNIFIED INTAKE'!S35)</f>
        <v/>
      </c>
      <c r="E24" s="557"/>
      <c r="F24" s="73" t="str">
        <f>IF('UNIFIED INTAKE'!I35=0,"",'UNIFIED INTAKE'!I35)</f>
        <v>M</v>
      </c>
      <c r="G24" s="556" t="str">
        <f>IF('UNIFIED INTAKE'!K35=0,"",'UNIFIED INTAKE'!K35)</f>
        <v>S</v>
      </c>
      <c r="H24" s="557"/>
      <c r="I24" s="556" t="str">
        <f>IF('UNIFIED INTAKE'!M35=0,"",'UNIFIED INTAKE'!M35)</f>
        <v>GRADE8 INS</v>
      </c>
      <c r="J24" s="558"/>
      <c r="K24" s="558"/>
      <c r="L24" s="557"/>
      <c r="M24" s="73" t="str">
        <f>IF('UNIFIED INTAKE'!P35=0,"",'UNIFIED INTAKE'!P35)</f>
        <v>STUDENT</v>
      </c>
      <c r="N24" s="76">
        <f>'UNIFIED INTAKE'!R35</f>
        <v>0</v>
      </c>
    </row>
    <row r="25" spans="1:14">
      <c r="A25" s="554" t="str">
        <f>IF('UNIFIED INTAKE'!A36=0,"",'UNIFIED INTAKE'!A36)</f>
        <v/>
      </c>
      <c r="B25" s="555"/>
      <c r="C25" s="73" t="str">
        <f>IF('UNIFIED INTAKE'!L36=0,"",'UNIFIED INTAKE'!L36)</f>
        <v/>
      </c>
      <c r="D25" s="556" t="str">
        <f>IF('UNIFIED INTAKE'!S36=0,"",'UNIFIED INTAKE'!S36)</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'UNIFIED INTAKE'!R36</f>
        <v>0</v>
      </c>
    </row>
    <row r="26" spans="1:14">
      <c r="A26" s="554" t="str">
        <f>IF('UNIFIED INTAKE'!A37=0,"",'UNIFIED INTAKE'!A37)</f>
        <v/>
      </c>
      <c r="B26" s="555"/>
      <c r="C26" s="73" t="str">
        <f>IF('UNIFIED INTAKE'!L37=0,"",'UNIFIED INTAKE'!L37)</f>
        <v/>
      </c>
      <c r="D26" s="556" t="str">
        <f>IF('UNIFIED INTAKE'!S37=0,"",'UNIFIED INTAKE'!S37)</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'UNIFIED INTAKE'!R37</f>
        <v>0</v>
      </c>
    </row>
    <row r="27" spans="1:14">
      <c r="A27" s="554" t="str">
        <f>IF('UNIFIED INTAKE'!A38=0,"",'UNIFIED INTAKE'!A38)</f>
        <v/>
      </c>
      <c r="B27" s="555"/>
      <c r="C27" s="73" t="str">
        <f>IF('UNIFIED INTAKE'!L38=0,"",'UNIFIED INTAKE'!L38)</f>
        <v/>
      </c>
      <c r="D27" s="556" t="str">
        <f>IF('UNIFIED INTAKE'!S38=0,"",'UNIFIED INTAKE'!S38)</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'UNIFIED INTAKE'!R38</f>
        <v>0</v>
      </c>
    </row>
    <row r="28" spans="1:14">
      <c r="A28" s="554" t="str">
        <f>IF('UNIFIED INTAKE'!A39=0,"",'UNIFIED INTAKE'!A39)</f>
        <v/>
      </c>
      <c r="B28" s="555"/>
      <c r="C28" s="73" t="str">
        <f>IF('UNIFIED INTAKE'!L39=0,"",'UNIFIED INTAKE'!L39)</f>
        <v/>
      </c>
      <c r="D28" s="556" t="str">
        <f>IF('UNIFIED INTAKE'!S39=0,"",'UNIFIED INTAKE'!S39)</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'UNIFIED INTAKE'!R39</f>
        <v>0</v>
      </c>
    </row>
    <row r="29" spans="1:14">
      <c r="A29" s="554" t="str">
        <f>IF('UNIFIED INTAKE'!A40=0,"",'UNIFIED INTAKE'!A40)</f>
        <v/>
      </c>
      <c r="B29" s="555"/>
      <c r="C29" s="73" t="str">
        <f>IF('UNIFIED INTAKE'!L40=0,"",'UNIFIED INTAKE'!L40)</f>
        <v/>
      </c>
      <c r="D29" s="556" t="str">
        <f>IF('UNIFIED INTAKE'!S40=0,"",'UNIFIED INTAKE'!S40)</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1000</v>
      </c>
    </row>
    <row r="34" spans="1:14" ht="15.75">
      <c r="A34" s="25"/>
      <c r="B34" t="s">
        <v>137</v>
      </c>
      <c r="C34" s="74">
        <f>'UNIFIED INTAKE'!D52</f>
        <v>0</v>
      </c>
      <c r="E34" s="25"/>
      <c r="F34" s="549" t="s">
        <v>138</v>
      </c>
      <c r="G34" s="549"/>
      <c r="I34" s="25"/>
      <c r="J34" t="s">
        <v>139</v>
      </c>
      <c r="L34" s="25"/>
      <c r="M34" t="s">
        <v>140</v>
      </c>
      <c r="N34" s="75">
        <f>'UNIFIED INTAKE'!Q52</f>
        <v>2500</v>
      </c>
    </row>
    <row r="35" spans="1:14" ht="15.75">
      <c r="A35" s="25"/>
      <c r="B35" t="s">
        <v>243</v>
      </c>
      <c r="C35" s="74">
        <f>'UNIFIED INTAKE'!D53</f>
        <v>0</v>
      </c>
      <c r="I35" s="25"/>
      <c r="J35" t="s">
        <v>141</v>
      </c>
      <c r="L35" s="25"/>
      <c r="M35" t="s">
        <v>244</v>
      </c>
      <c r="N35" s="75" t="str">
        <f>'UNIFIED INTAKE'!Q53</f>
        <v>FREE BHC</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278</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FS SIBLINGS MANILA</v>
      </c>
      <c r="B45" s="547"/>
      <c r="C45" s="547"/>
      <c r="D45" s="65"/>
      <c r="E45" s="548">
        <f>'UNIFIED INTAKE'!I45</f>
        <v>1500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PATIENT SEEK FOR MEDICAL ASSISTANCE FOR HER MEDICAL LABORATORY TODAY DUE TO EASY FATIGABILITY, DIZZINESS
WITH HISTORY OF ASTHMA. THEY ARE SIX IN THE HOUSEHOLD. THE SOLE PROVIDER OF THE FAMILY IS HER SON IN LAW WHO IS WORKING AS A LABORER AND THE INCOME IS IN IRREGULAR BASIS.  SHE IS SC BUT NO PENSION RECEIVED FROM THE GOVERNMENT. ASSESSED AND CLASSIFIED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DELA CONCEPCION, DELIA BATALLER</v>
      </c>
      <c r="B55" s="544"/>
      <c r="C55" s="544"/>
      <c r="D55" s="544"/>
      <c r="E55" s="544"/>
      <c r="F55" s="544" t="str">
        <f>IF('UNIFIED INTAKE'!Q6=0,"",'UNIFIED INTAKE'!Q6)</f>
        <v>PATIENT</v>
      </c>
      <c r="G55" s="544"/>
      <c r="H55" s="544"/>
      <c r="I55" s="544"/>
      <c r="J55" s="544"/>
      <c r="K55" s="545">
        <f>IF('UNIFIED INTAKE'!Q7=0,"",'UNIFIED INTAKE'!Q7)</f>
        <v>9096917058</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JESSA MAE M. CARISOLA, RSW, MSSW</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2024-04-04T01:12:29Z</cp:lastPrinted>
  <dcterms:created xsi:type="dcterms:W3CDTF">2021-01-18T06:35:54Z</dcterms:created>
  <dcterms:modified xsi:type="dcterms:W3CDTF">2024-04-04T01:13:35Z</dcterms:modified>
</cp:coreProperties>
</file>