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6" i="2" l="1"/>
  <c r="E14" i="2"/>
  <c r="E45" i="4" l="1"/>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<sst xmlns="http://schemas.openxmlformats.org/spreadsheetml/2006/main" count="438" uniqueCount="353">
  <si>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</si>
  <si>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</si>
  <si>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</si>
  <si>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</si>
  <si>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</si>
  <si>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</si>
  <si>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</si>
  <si>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</si>
  <si>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</si>
  <si>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</si>
  <si>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</si>
  <si>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</si>
  <si>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</si>
  <si>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</si>
  <si>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</si>
  <si>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</si>
  <si>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</si>
  <si>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</si>
  <si>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</si>
  <si>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</si>
  <si>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</si>
  <si>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</si>
  <si>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</si>
  <si>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</si>
  <si>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</si>
  <si>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</si>
  <si>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</si>
  <si>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</si>
  <si>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</si>
  <si>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</si>
  <si>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</si>
  <si>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</si>
  <si>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</si>
  <si>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</si>
  <si>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</si>
  <si>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</si>
  <si>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</si>
  <si>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</si>
  <si>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</si>
  <si>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</si>
  <si>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</si>
  <si>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</si>
  <si>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</si>
  <si>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</si>
  <si>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</si>
  <si>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</si>
  <si>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</si>
  <si>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</si>
  <si>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</si>
  <si>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</si>
  <si>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</si>
  <si>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</si>
  <si>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</si>
  <si>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</si>
  <si>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</si>
  <si>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</si>
  <si>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</si>
  <si>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</si>
  <si>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</si>
  <si>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</si>
  <si>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</si>
  <si>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</si>
  <si>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</si>
  <si>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</si>
  <si>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</si>
  <si>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</si>
  <si>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</si>
  <si>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</si>
  <si>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</si>
  <si>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</si>
  <si>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</si>
  <si>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</si>
  <si>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</si>
  <si>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</si>
  <si>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</si>
  <si>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</si>
  <si>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</si>
  <si>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</si>
  <si>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</si>
  <si>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</si>
  <si>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</si>
  <si>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</si>
  <si>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</si>
  <si>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</si>
  <si>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</si>
  <si>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</si>
  <si>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</si>
  <si>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</si>
  <si>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</si>
  <si>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</si>
  <si>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</si>
  <si>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</si>
  <si>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</si>
  <si>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</si>
  <si>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</si>
  <si>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</si>
  <si>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</si>
  <si>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</si>
  <si>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</si>
  <si>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</si>
  <si>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</si>
  <si>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</si>
  <si>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</si>
  <si>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</si>
  <si>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</si>
  <si>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</si>
  <si>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</si>
  <si>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</si>
  <si>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</si>
  <si>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</si>
  <si>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</si>
  <si>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</si>
  <si>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</si>
  <si>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</si>
  <si>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</si>
  <si>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</si>
  <si>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</si>
  <si>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</si>
  <si>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</si>
  <si>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</si>
  <si>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MACARIO S. MARIANO, MD, MHA</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</si>
  <si>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</si>
  <si>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</si>
  <si>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</si>
  <si>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</si>
  <si>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</si>
  <si>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</si>
  <si>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</si>
  <si>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</si>
  <si>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</si>
  <si>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</si>
  <si>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</si>
  <si>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</si>
  <si>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</si>
  <si>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</si>
  <si>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</si>
  <si>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</si>
  <si>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</si>
  <si>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</si>
  <si>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</si>
  <si>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</si>
  <si>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</si>
  <si>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</si>
  <si>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</si>
  <si>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</si>
  <si>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</si>
  <si>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</si>
  <si>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</si>
  <si>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</si>
  <si>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</si>
  <si>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</si>
  <si>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</si>
  <si>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</si>
  <si>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</si>
  <si>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</si>
  <si>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</si>
  <si>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</si>
  <si>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</si>
  <si>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</si>
  <si>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</si>
  <si>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</si>
  <si>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</si>
  <si>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</si>
  <si>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</si>
  <si>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</si>
  <si>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</si>
  <si>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</si>
  <si>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</si>
  <si>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</si>
  <si>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</si>
  <si>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</si>
  <si>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</si>
  <si>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</si>
  <si>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</si>
  <si>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</si>
  <si>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</si>
  <si>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</si>
  <si>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</si>
  <si>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</si>
  <si>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</si>
  <si>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</si>
  <si>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</si>
  <si>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</si>
  <si>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</si>
  <si>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</si>
  <si>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</si>
  <si>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</si>
  <si>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</si>
  <si>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</si>
  <si>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</si>
  <si>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</si>
  <si>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</si>
  <si>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</si>
  <si>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</si>
  <si>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</si>
  <si>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</si>
  <si>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</si>
  <si>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</si>
  <si>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</si>
  <si>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</si>
  <si>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</si>
  <si>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</si>
  <si>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</si>
  <si>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</si>
  <si>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</si>
  <si>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</si>
  <si>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</si>
  <si>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</si>
  <si>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</si>
  <si>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</si>
  <si>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</si>
  <si>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</si>
  <si>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</si>
  <si>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</si>
  <si>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</si>
  <si>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</si>
  <si>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</si>
  <si>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</si>
  <si>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</si>
  <si>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</si>
  <si>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</si>
  <si>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</si>
  <si>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</si>
  <si>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</si>
  <si>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</si>
  <si>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</si>
  <si>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</si>
  <si>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</si>
  <si>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</si>
  <si>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</si>
  <si>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</si>
  <si>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</si>
  <si>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</si>
  <si>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</si>
  <si>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</si>
  <si>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</si>
  <si>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</si>
  <si>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</si>
  <si>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</si>
  <si>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</si>
  <si>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</si>
  <si>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</si>
  <si>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</si>
  <si>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</si>
  <si>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</si>
  <si>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</si>
  <si>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</si>
  <si>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</si>
  <si>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</si>
  <si>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</si>
  <si>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</si>
  <si>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</si>
  <si>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</si>
  <si>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</si>
  <si>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</si>
  <si>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</si>
  <si>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</si>
  <si>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</si>
  <si>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</si>
  <si>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</si>
  <si>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</si>
  <si>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</si>
  <si>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</si>
  <si>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</si>
  <si>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</si>
  <si>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</si>
  <si>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</si>
  <si>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</si>
  <si>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</si>
  <si>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</si>
  <si>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</si>
  <si>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</si>
  <si>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</si>
  <si>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</si>
  <si>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</si>
  <si>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</si>
  <si>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</si>
  <si>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</si>
  <si>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</si>
  <si>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</si>
  <si>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</si>
  <si>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</si>
  <si>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</si>
  <si>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</si>
  <si>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</si>
  <si>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</si>
  <si>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</si>
  <si>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</si>
  <si>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</si>
  <si>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</si>
  <si>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</si>
  <si>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</si>
  <si>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</si>
  <si>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</si>
  <si>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</si>
  <si>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</si>
  <si>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</si>
  <si>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</si>
  <si>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</si>
  <si>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</si>
  <si>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</si>
  <si>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</si>
  <si>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</si>
  <si>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</si>
  <si>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</si>
  <si>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</si>
  <si>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</si>
  <si>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</si>
  <si>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</si>
  <si>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</si>
  <si>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</si>
  <si>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</si>
  <si>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</si>
  <si>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</si>
  <si>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</si>
  <si>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</si>
  <si>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</si>
  <si>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</si>
  <si>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</si>
  <si>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</si>
  <si>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</si>
  <si>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</si>
  <si>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</si>
  <si>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Medical Specialist III</t>
  </si>
  <si>
    <t>RC</t>
  </si>
  <si>
    <t>PEDICAB DRIVER</t>
  </si>
  <si>
    <t>JONATHAN P. TEOPE, RSW</t>
  </si>
  <si>
    <t>FEMALE</t>
  </si>
  <si>
    <t>DAUGHTER</t>
  </si>
  <si>
    <t>NONE</t>
  </si>
  <si>
    <t>S</t>
  </si>
  <si>
    <t>INS</t>
  </si>
  <si>
    <t>PUMP</t>
  </si>
  <si>
    <t>DEL CASTILLO, ARACELI NICOLAS</t>
  </si>
  <si>
    <t>PATIENT</t>
  </si>
  <si>
    <t>STA. CRUZ, CABUSAO, CAM.SUR</t>
  </si>
  <si>
    <t>TARUZANAN, CAMALIGAN, CAM.SUR</t>
  </si>
  <si>
    <t>DEL CASTILLO, ROMEO</t>
  </si>
  <si>
    <t>SPOUSE</t>
  </si>
  <si>
    <t>ELEM LEVEL</t>
  </si>
  <si>
    <t>GRD 6</t>
  </si>
  <si>
    <t>GRD1</t>
  </si>
  <si>
    <t>DAYCARE</t>
  </si>
  <si>
    <t>DEL CASTILLO, ROMELI</t>
  </si>
  <si>
    <t>COLLEGE LEVEL</t>
  </si>
  <si>
    <t>DAPON, ALTHEA KAITH</t>
  </si>
  <si>
    <t>DAPON, KAITH ASHLEY</t>
  </si>
  <si>
    <t>DAPON, KAITH DENNISE</t>
  </si>
  <si>
    <t>GDAUGHTER</t>
  </si>
  <si>
    <t>FS- BROTHER</t>
  </si>
  <si>
    <t>KNEE PAIN AT TIMES
DIZZINESS AT TIMES</t>
  </si>
  <si>
    <t>LABS</t>
  </si>
  <si>
    <t xml:space="preserve">THE PATIENT IS IN NEED OF MEDICAL ASSISTANCE FOR HER OPD BILL DUE TO KNEE PAIN AT TIMES
DIZZINESS AT TIMES. PATIENT LIVING WITH HER FAMILY AND G.CHILDRENS, THE SOLE PROVIDER OF THE IS HER HUSBAND WHO WORKS AS PEDICAB DRIVER  WHOSE INCOME IS SUFFICE ENOUGH. ASSISTANCE IS ASKED IN THIS OFFICE. ASSESSED ANC CLASSIFED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</si>
</sst>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3">
    <font>
      <sz val="11"/>
      <color theme="1"/>
      <name val="Calibri"/>
      <charset val="134"/>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59" fillId="0" borderId="0" applyFont="0" applyFill="0" applyBorder="0" applyAlignment="0" applyProtection="0"/>
  </cellStyleXfs>
  <cellXfs count="636">
    <xf numFmtId="0" fontId="0" fillId="0" borderId="0" xfId="0"/>
    <xf numFmtId="0" fontId="2" fillId="0" borderId="0" xfId="0" applyFont="1"/>
    <xf numFmtId="0" fontId="0" fillId="0" borderId="0" xfId="0" applyAlignment="1">
      <alignment horizontal="right"/>
    </xf>
    <xf numFmtId="0" fontId="5" fillId="0" borderId="0" xfId="0" applyFont="1"/>
    <xf numFmtId="0" fontId="6" fillId="0" borderId="0" xfId="0" applyFont="1"/>
    <xf numFmtId="0" fontId="6" fillId="0" borderId="0" xfId="0" applyFont="1" applyAlignment="1">
      <alignment horizontal="center"/>
    </xf>
    <xf numFmtId="0" fontId="7" fillId="0" borderId="1" xfId="0" applyFont="1" applyBorder="1" applyAlignment="1" applyProtection="1">
      <alignment horizontal="left" vertical="center" shrinkToFit="1"/>
      <protection locked="0"/>
    </xf>
    <xf numFmtId="0" fontId="7" fillId="0" borderId="1" xfId="0" applyFont="1" applyBorder="1" applyAlignment="1" applyProtection="1">
      <alignment vertical="center" shrinkToFit="1"/>
      <protection locked="0"/>
    </xf>
    <xf numFmtId="0" fontId="7" fillId="0" borderId="0" xfId="0" applyFont="1" applyAlignment="1" applyProtection="1">
      <alignment vertical="center"/>
      <protection locked="0"/>
    </xf>
    <xf numFmtId="0" fontId="6" fillId="0" borderId="0" xfId="0" applyFont="1" applyAlignment="1">
      <alignment horizontal="right"/>
    </xf>
    <xf numFmtId="167" fontId="7" fillId="0" borderId="1" xfId="0" applyNumberFormat="1" applyFont="1" applyBorder="1" applyAlignment="1" applyProtection="1">
      <alignment horizontal="left" vertical="center"/>
      <protection locked="0"/>
    </xf>
    <xf numFmtId="167" fontId="7" fillId="0" borderId="2" xfId="0" applyNumberFormat="1" applyFont="1" applyBorder="1" applyAlignment="1" applyProtection="1">
      <alignment horizontal="left" vertical="center"/>
      <protection locked="0"/>
    </xf>
    <xf numFmtId="0" fontId="4" fillId="0" borderId="3" xfId="0" applyFont="1" applyBorder="1" applyAlignment="1">
      <alignment horizontal="center" vertical="center" wrapText="1"/>
    </xf>
    <xf numFmtId="0" fontId="4" fillId="0" borderId="3" xfId="0" applyFont="1" applyBorder="1" applyAlignment="1" applyProtection="1">
      <alignment horizontal="center" vertical="center" shrinkToFit="1"/>
      <protection locked="0"/>
    </xf>
    <xf numFmtId="0" fontId="8" fillId="0" borderId="0" xfId="0" applyFont="1" applyAlignment="1">
      <alignment horizontal="center"/>
    </xf>
    <xf numFmtId="0" fontId="9" fillId="0" borderId="0" xfId="0" applyFont="1"/>
    <xf numFmtId="0" fontId="10" fillId="0" borderId="0" xfId="0" applyFont="1" applyAlignment="1">
      <alignment vertical="center"/>
    </xf>
    <xf numFmtId="168" fontId="11"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8" fillId="0" borderId="0" xfId="0" applyFont="1"/>
    <xf numFmtId="44" fontId="9" fillId="0" borderId="6" xfId="1" applyNumberFormat="1" applyFont="1" applyBorder="1" applyAlignment="1" applyProtection="1">
      <alignment horizontal="left"/>
      <protection locked="0"/>
    </xf>
    <xf numFmtId="0" fontId="12" fillId="0" borderId="0" xfId="0" applyFont="1" applyAlignment="1">
      <alignment horizontal="center"/>
    </xf>
    <xf numFmtId="0" fontId="13" fillId="0" borderId="0" xfId="0" applyFont="1"/>
    <xf numFmtId="0" fontId="13" fillId="0" borderId="1" xfId="0" applyFont="1" applyBorder="1" applyAlignment="1" applyProtection="1">
      <alignment horizontal="center" vertical="center"/>
      <protection locked="0"/>
    </xf>
    <xf numFmtId="0" fontId="0" fillId="0" borderId="0" xfId="0" applyAlignment="1">
      <alignment horizontal="center" vertical="center"/>
    </xf>
    <xf numFmtId="168" fontId="11" fillId="0" borderId="1" xfId="1" applyNumberFormat="1" applyFont="1" applyBorder="1" applyAlignment="1" applyProtection="1">
      <alignment vertical="center"/>
      <protection locked="0"/>
    </xf>
    <xf numFmtId="0" fontId="7" fillId="0" borderId="0" xfId="0" applyFont="1" applyAlignment="1">
      <alignment horizontal="left"/>
    </xf>
    <xf numFmtId="169" fontId="7" fillId="0" borderId="1" xfId="0" applyNumberFormat="1" applyFont="1" applyBorder="1" applyAlignment="1" applyProtection="1">
      <alignment horizontal="left" vertical="center"/>
      <protection locked="0"/>
    </xf>
    <xf numFmtId="0" fontId="6" fillId="0" borderId="0" xfId="0" applyFont="1" applyAlignment="1">
      <alignment horizontal="right" shrinkToFit="1"/>
    </xf>
    <xf numFmtId="168" fontId="4" fillId="0" borderId="3" xfId="1" applyNumberFormat="1" applyFont="1" applyBorder="1" applyAlignment="1" applyProtection="1">
      <alignment horizontal="center" vertical="center" shrinkToFit="1"/>
      <protection locked="0"/>
    </xf>
    <xf numFmtId="0" fontId="12" fillId="0" borderId="0" xfId="0" applyFont="1"/>
    <xf numFmtId="164" fontId="11" fillId="0" borderId="1" xfId="0" applyNumberFormat="1" applyFont="1" applyBorder="1" applyAlignment="1" applyProtection="1">
      <alignment vertical="center"/>
      <protection locked="0"/>
    </xf>
    <xf numFmtId="44" fontId="13" fillId="0" borderId="0" xfId="1" applyNumberFormat="1" applyFont="1" applyBorder="1" applyAlignment="1" applyProtection="1">
      <alignment horizontal="left"/>
      <protection locked="0"/>
    </xf>
    <xf numFmtId="0" fontId="7" fillId="0" borderId="0" xfId="0" applyFont="1"/>
    <xf numFmtId="0" fontId="17" fillId="0" borderId="0" xfId="0" applyFont="1"/>
    <xf numFmtId="0" fontId="0" fillId="0" borderId="0" xfId="0" applyAlignment="1">
      <alignment wrapText="1"/>
    </xf>
    <xf numFmtId="0" fontId="19" fillId="0" borderId="3" xfId="0" applyFont="1" applyBorder="1" applyAlignment="1">
      <alignment horizontal="center" vertical="top" wrapText="1"/>
    </xf>
    <xf numFmtId="0" fontId="19" fillId="0" borderId="13" xfId="0" applyFont="1" applyBorder="1" applyAlignment="1">
      <alignment horizontal="left" vertical="top" wrapText="1"/>
    </xf>
    <xf numFmtId="0" fontId="19" fillId="0" borderId="0" xfId="0" applyFont="1" applyAlignment="1">
      <alignment horizontal="left" vertical="top" wrapText="1"/>
    </xf>
    <xf numFmtId="0" fontId="19" fillId="0" borderId="0" xfId="0" applyFont="1" applyAlignment="1">
      <alignment horizontal="center" vertical="top" wrapText="1"/>
    </xf>
    <xf numFmtId="1" fontId="24" fillId="0" borderId="28" xfId="0" applyNumberFormat="1" applyFont="1" applyBorder="1" applyAlignment="1">
      <alignment horizontal="left" vertical="top" shrinkToFit="1"/>
    </xf>
    <xf numFmtId="0" fontId="0" fillId="0" borderId="0" xfId="0" applyAlignment="1">
      <alignment horizontal="left" vertical="top" wrapText="1"/>
    </xf>
    <xf numFmtId="1" fontId="24" fillId="0" borderId="28" xfId="0" applyNumberFormat="1" applyFont="1" applyBorder="1" applyAlignment="1">
      <alignment horizontal="right" vertical="top" shrinkToFit="1"/>
    </xf>
    <xf numFmtId="0" fontId="20" fillId="0" borderId="2" xfId="0" applyFont="1" applyBorder="1" applyAlignment="1">
      <alignment vertical="top"/>
    </xf>
    <xf numFmtId="0" fontId="19" fillId="0" borderId="13" xfId="0" applyFont="1" applyBorder="1" applyAlignment="1">
      <alignment vertical="top" wrapText="1"/>
    </xf>
    <xf numFmtId="0" fontId="19" fillId="0" borderId="0" xfId="0" applyFont="1" applyAlignment="1">
      <alignment vertical="top" wrapText="1"/>
    </xf>
    <xf numFmtId="0" fontId="26" fillId="0" borderId="0" xfId="0" applyFont="1" applyAlignment="1">
      <alignment vertical="center"/>
    </xf>
    <xf numFmtId="0" fontId="19" fillId="0" borderId="2" xfId="0" applyFont="1" applyBorder="1" applyAlignment="1">
      <alignment vertical="top"/>
    </xf>
    <xf numFmtId="0" fontId="20" fillId="0" borderId="3" xfId="0" applyFont="1" applyBorder="1" applyAlignment="1">
      <alignment vertical="center" wrapText="1"/>
    </xf>
    <xf numFmtId="0" fontId="26" fillId="0" borderId="0" xfId="0" applyFont="1" applyAlignment="1">
      <alignment horizontal="left" vertical="center"/>
    </xf>
    <xf numFmtId="0" fontId="19" fillId="0" borderId="0" xfId="0" applyFont="1" applyAlignment="1">
      <alignment horizontal="left" vertical="center"/>
    </xf>
    <xf numFmtId="1" fontId="24" fillId="0" borderId="28" xfId="0" applyNumberFormat="1" applyFont="1" applyBorder="1" applyAlignment="1">
      <alignment horizontal="right" vertical="top" indent="1" shrinkToFit="1"/>
    </xf>
    <xf numFmtId="0" fontId="19" fillId="0" borderId="0" xfId="0" applyFont="1" applyAlignment="1">
      <alignment vertical="center" wrapText="1"/>
    </xf>
    <xf numFmtId="1" fontId="24" fillId="0" borderId="39" xfId="0" applyNumberFormat="1" applyFont="1" applyBorder="1" applyAlignment="1">
      <alignment horizontal="right" vertical="top" indent="1" shrinkToFit="1"/>
    </xf>
    <xf numFmtId="165" fontId="19" fillId="0" borderId="0" xfId="1" applyFont="1" applyFill="1" applyBorder="1" applyAlignment="1">
      <alignment vertical="center" wrapText="1"/>
    </xf>
    <xf numFmtId="0" fontId="0" fillId="0" borderId="0" xfId="0" applyAlignment="1">
      <alignment vertical="top" wrapText="1"/>
    </xf>
    <xf numFmtId="0" fontId="21" fillId="0" borderId="0" xfId="0" applyFont="1"/>
    <xf numFmtId="0" fontId="30" fillId="0" borderId="0" xfId="0" applyFont="1"/>
    <xf numFmtId="0" fontId="0" fillId="0" borderId="0" xfId="0" applyAlignment="1">
      <alignment vertical="center"/>
    </xf>
    <xf numFmtId="0" fontId="32" fillId="0" borderId="0" xfId="0" applyFont="1" applyAlignment="1">
      <alignment horizontal="center"/>
    </xf>
    <xf numFmtId="0" fontId="33" fillId="0" borderId="0" xfId="0" applyFont="1" applyAlignment="1">
      <alignment horizontal="left" vertical="center" shrinkToFit="1"/>
    </xf>
    <xf numFmtId="0" fontId="33" fillId="0" borderId="0" xfId="0" applyFont="1" applyAlignment="1">
      <alignment vertical="center"/>
    </xf>
    <xf numFmtId="0" fontId="33" fillId="0" borderId="0" xfId="0" applyFont="1" applyAlignment="1">
      <alignment horizontal="right" vertical="center"/>
    </xf>
    <xf numFmtId="0" fontId="33" fillId="0" borderId="0" xfId="0" applyFont="1" applyAlignment="1">
      <alignment horizontal="center" vertical="center"/>
    </xf>
    <xf numFmtId="0" fontId="10" fillId="0" borderId="0" xfId="0" applyFont="1" applyAlignment="1">
      <alignment horizontal="left" vertical="center" shrinkToFit="1"/>
    </xf>
    <xf numFmtId="0" fontId="10" fillId="0" borderId="46" xfId="0" applyFont="1" applyBorder="1" applyAlignment="1">
      <alignment horizontal="center" vertical="center" shrinkToFit="1"/>
    </xf>
    <xf numFmtId="173" fontId="10" fillId="0" borderId="0" xfId="0" applyNumberFormat="1" applyFont="1" applyAlignment="1">
      <alignment horizontal="center" vertical="center" shrinkToFit="1"/>
    </xf>
    <xf numFmtId="0" fontId="33" fillId="0" borderId="0" xfId="0" applyFont="1" applyAlignment="1">
      <alignment vertical="center" shrinkToFit="1"/>
    </xf>
    <xf numFmtId="0" fontId="35" fillId="0" borderId="0" xfId="0" applyFont="1" applyAlignment="1">
      <alignment horizontal="center" vertical="center" shrinkToFit="1"/>
    </xf>
    <xf numFmtId="0" fontId="35" fillId="0" borderId="0" xfId="0" applyFont="1" applyAlignment="1">
      <alignment shrinkToFit="1"/>
    </xf>
    <xf numFmtId="0" fontId="10" fillId="0" borderId="0" xfId="0" applyFont="1" applyAlignment="1">
      <alignment horizontal="center" vertical="center" shrinkToFit="1"/>
    </xf>
    <xf numFmtId="0" fontId="33" fillId="0" borderId="0" xfId="0" applyFont="1" applyAlignment="1">
      <alignment horizontal="right" vertical="center" shrinkToFit="1"/>
    </xf>
    <xf numFmtId="0" fontId="33" fillId="0" borderId="48" xfId="0" applyFont="1" applyBorder="1" applyAlignment="1">
      <alignment vertical="center" shrinkToFit="1"/>
    </xf>
    <xf numFmtId="0" fontId="33" fillId="0" borderId="0" xfId="0" applyFont="1" applyAlignment="1">
      <alignment horizontal="center" vertical="center" shrinkToFit="1"/>
    </xf>
    <xf numFmtId="0" fontId="41" fillId="0" borderId="0" xfId="0" applyFont="1" applyAlignment="1">
      <alignment horizontal="left" vertical="center" shrinkToFit="1"/>
    </xf>
    <xf numFmtId="0" fontId="10" fillId="0" borderId="48" xfId="0" applyFont="1" applyBorder="1" applyAlignment="1">
      <alignment vertical="center" shrinkToFit="1"/>
    </xf>
    <xf numFmtId="0" fontId="10" fillId="0" borderId="0" xfId="0" applyFont="1" applyAlignment="1">
      <alignment vertical="center" shrinkToFit="1"/>
    </xf>
    <xf numFmtId="0" fontId="33" fillId="0" borderId="48" xfId="0" applyFont="1" applyBorder="1" applyAlignment="1">
      <alignment vertical="center"/>
    </xf>
    <xf numFmtId="0" fontId="33" fillId="0" borderId="48" xfId="0" applyFont="1" applyBorder="1"/>
    <xf numFmtId="0" fontId="33" fillId="0" borderId="0" xfId="0" applyFont="1"/>
    <xf numFmtId="0" fontId="33" fillId="0" borderId="0" xfId="0" applyFont="1" applyAlignment="1">
      <alignment shrinkToFit="1"/>
    </xf>
    <xf numFmtId="0" fontId="10" fillId="0" borderId="48" xfId="0" applyFont="1" applyBorder="1" applyAlignment="1">
      <alignment horizontal="center"/>
    </xf>
    <xf numFmtId="0" fontId="10" fillId="0" borderId="0" xfId="0" applyFont="1" applyAlignment="1">
      <alignment horizontal="center"/>
    </xf>
    <xf numFmtId="0" fontId="42" fillId="0" borderId="46" xfId="0" applyFont="1" applyBorder="1" applyAlignment="1">
      <alignment vertical="center"/>
    </xf>
    <xf numFmtId="0" fontId="10" fillId="0" borderId="48" xfId="0" applyFont="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10" fillId="0" borderId="48" xfId="0" applyFont="1" applyBorder="1"/>
    <xf numFmtId="0" fontId="10" fillId="0" borderId="0" xfId="0" applyFont="1"/>
    <xf numFmtId="0" fontId="33" fillId="0" borderId="0" xfId="0" applyFont="1" applyAlignment="1">
      <alignment horizontal="center"/>
    </xf>
    <xf numFmtId="0" fontId="37" fillId="0" borderId="48" xfId="0" applyFont="1" applyBorder="1"/>
    <xf numFmtId="0" fontId="37" fillId="0" borderId="0" xfId="0" applyFont="1"/>
    <xf numFmtId="0" fontId="35" fillId="0" borderId="0" xfId="0" applyFont="1"/>
    <xf numFmtId="166" fontId="10" fillId="0" borderId="0" xfId="0" applyNumberFormat="1" applyFont="1" applyAlignment="1">
      <alignment vertical="center"/>
    </xf>
    <xf numFmtId="0" fontId="35" fillId="0" borderId="50" xfId="0" applyFont="1" applyBorder="1" applyAlignment="1">
      <alignment vertical="center"/>
    </xf>
    <xf numFmtId="0" fontId="41" fillId="0" borderId="0" xfId="0" applyFont="1" applyAlignment="1">
      <alignment vertical="center" shrinkToFit="1"/>
    </xf>
    <xf numFmtId="0" fontId="0" fillId="0" borderId="0" xfId="0" applyAlignment="1">
      <alignment shrinkToFit="1"/>
    </xf>
    <xf numFmtId="0" fontId="44" fillId="0" borderId="3" xfId="0" applyFont="1" applyBorder="1" applyAlignment="1">
      <alignment horizontal="center" shrinkToFit="1"/>
    </xf>
    <xf numFmtId="0" fontId="33" fillId="0" borderId="3" xfId="0" applyFont="1" applyBorder="1" applyAlignment="1">
      <alignment horizontal="center" vertical="center" shrinkToFit="1"/>
    </xf>
    <xf numFmtId="0" fontId="35" fillId="0" borderId="3" xfId="0" applyFont="1" applyBorder="1" applyAlignment="1">
      <alignment horizontal="center" vertical="center" shrinkToFit="1"/>
    </xf>
    <xf numFmtId="0" fontId="33" fillId="0" borderId="0" xfId="0" applyFont="1" applyAlignment="1">
      <alignment horizontal="left"/>
    </xf>
    <xf numFmtId="168" fontId="48" fillId="0" borderId="1" xfId="0" applyNumberFormat="1" applyFont="1" applyBorder="1" applyAlignment="1">
      <alignment horizontal="left" vertical="center" shrinkToFit="1"/>
    </xf>
    <xf numFmtId="0" fontId="10" fillId="0" borderId="2" xfId="0" applyFont="1" applyBorder="1" applyAlignment="1">
      <alignment vertical="center"/>
    </xf>
    <xf numFmtId="0" fontId="49" fillId="0" borderId="0" xfId="0" applyFont="1" applyAlignment="1">
      <alignment horizontal="center"/>
    </xf>
    <xf numFmtId="175" fontId="31" fillId="0" borderId="59" xfId="0" applyNumberFormat="1" applyFont="1" applyBorder="1" applyAlignment="1">
      <alignment vertical="center" shrinkToFit="1"/>
    </xf>
    <xf numFmtId="0" fontId="31" fillId="0" borderId="59" xfId="0" applyFont="1" applyBorder="1" applyAlignment="1">
      <alignment horizontal="center" vertical="center" shrinkToFit="1"/>
    </xf>
    <xf numFmtId="0" fontId="37" fillId="0" borderId="64" xfId="0" applyFont="1" applyBorder="1" applyAlignment="1">
      <alignment horizontal="center" vertical="center" shrinkToFit="1"/>
    </xf>
    <xf numFmtId="0" fontId="10" fillId="0" borderId="64" xfId="0" applyFont="1" applyBorder="1" applyAlignment="1">
      <alignment horizontal="center" vertical="center" shrinkToFit="1"/>
    </xf>
    <xf numFmtId="0" fontId="33" fillId="0" borderId="64" xfId="0" applyFont="1" applyBorder="1" applyAlignment="1">
      <alignment horizontal="left" vertical="center" shrinkToFit="1"/>
    </xf>
    <xf numFmtId="0" fontId="33" fillId="0" borderId="64" xfId="0" applyFont="1" applyBorder="1" applyAlignment="1">
      <alignment horizontal="center" vertical="center" shrinkToFit="1"/>
    </xf>
    <xf numFmtId="0" fontId="41" fillId="0" borderId="60" xfId="0" applyFont="1" applyBorder="1" applyAlignment="1">
      <alignment vertical="center" shrinkToFit="1"/>
    </xf>
    <xf numFmtId="0" fontId="0" fillId="0" borderId="45" xfId="0" applyBorder="1"/>
    <xf numFmtId="0" fontId="33" fillId="0" borderId="64" xfId="0" applyFont="1" applyBorder="1" applyAlignment="1">
      <alignment vertical="center"/>
    </xf>
    <xf numFmtId="0" fontId="0" fillId="0" borderId="48" xfId="0" applyBorder="1"/>
    <xf numFmtId="168" fontId="44"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7" fillId="4"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3" fillId="0" borderId="75" xfId="0" applyNumberFormat="1" applyFont="1" applyBorder="1" applyAlignment="1">
      <alignment horizontal="center" vertical="center"/>
    </xf>
    <xf numFmtId="0" fontId="0" fillId="0" borderId="49" xfId="0" applyBorder="1"/>
    <xf numFmtId="0" fontId="9" fillId="0" borderId="50" xfId="0" applyFont="1" applyBorder="1"/>
    <xf numFmtId="168" fontId="9" fillId="0" borderId="0" xfId="0" applyNumberFormat="1" applyFont="1"/>
    <xf numFmtId="0" fontId="33" fillId="0" borderId="64" xfId="0" applyFont="1" applyBorder="1"/>
    <xf numFmtId="168" fontId="0" fillId="0" borderId="0" xfId="0" applyNumberFormat="1"/>
    <xf numFmtId="0" fontId="42" fillId="0" borderId="64" xfId="0" applyFont="1" applyBorder="1" applyAlignment="1">
      <alignment horizontal="center" vertical="center"/>
    </xf>
    <xf numFmtId="168" fontId="0" fillId="0" borderId="0" xfId="0" applyNumberFormat="1" applyAlignment="1">
      <alignment vertical="center"/>
    </xf>
    <xf numFmtId="0" fontId="35" fillId="0" borderId="64" xfId="0" applyFont="1" applyBorder="1"/>
    <xf numFmtId="0" fontId="10" fillId="0" borderId="0" xfId="0" applyFont="1" applyAlignment="1" applyProtection="1">
      <alignment vertical="center"/>
      <protection locked="0"/>
    </xf>
    <xf numFmtId="0" fontId="10" fillId="0" borderId="64" xfId="0" applyFont="1" applyBorder="1" applyAlignment="1" applyProtection="1">
      <alignment vertical="center"/>
      <protection locked="0"/>
    </xf>
    <xf numFmtId="0" fontId="0" fillId="0" borderId="78" xfId="0" applyBorder="1"/>
    <xf numFmtId="0" fontId="0" fillId="0" borderId="64" xfId="0" applyBorder="1"/>
    <xf numFmtId="9" fontId="53" fillId="0" borderId="83" xfId="0" applyNumberFormat="1" applyFont="1" applyBorder="1" applyAlignment="1">
      <alignment horizontal="center" vertical="center"/>
    </xf>
    <xf numFmtId="9" fontId="53" fillId="0" borderId="84" xfId="0" applyNumberFormat="1" applyFont="1" applyBorder="1" applyAlignment="1">
      <alignment horizontal="center" vertical="center"/>
    </xf>
    <xf numFmtId="0" fontId="0" fillId="0" borderId="62" xfId="0" applyBorder="1"/>
    <xf numFmtId="0" fontId="33" fillId="0" borderId="48" xfId="0" applyFont="1" applyBorder="1" applyAlignment="1">
      <alignment horizontal="center" shrinkToFit="1"/>
    </xf>
    <xf numFmtId="0" fontId="56" fillId="0" borderId="0" xfId="0" applyFont="1" applyAlignment="1">
      <alignment horizontal="center" vertical="center"/>
    </xf>
    <xf numFmtId="0" fontId="56" fillId="0" borderId="64" xfId="0" applyFont="1" applyBorder="1" applyAlignment="1">
      <alignment horizontal="center" vertical="center"/>
    </xf>
    <xf numFmtId="168" fontId="11" fillId="0" borderId="1" xfId="1" applyNumberFormat="1" applyFont="1" applyBorder="1" applyAlignment="1" applyProtection="1">
      <protection locked="0"/>
    </xf>
    <xf numFmtId="168" fontId="11" fillId="0" borderId="1" xfId="1" applyNumberFormat="1" applyFont="1" applyBorder="1" applyAlignment="1" applyProtection="1">
      <alignment vertical="center"/>
      <protection locked="0"/>
    </xf>
    <xf numFmtId="0" fontId="1" fillId="0" borderId="0" xfId="0" applyFont="1" applyAlignment="1">
      <alignment horizontal="left"/>
    </xf>
    <xf numFmtId="0" fontId="31" fillId="0" borderId="0" xfId="0" applyFont="1" applyAlignment="1">
      <alignment horizontal="center"/>
    </xf>
    <xf numFmtId="0" fontId="33" fillId="0" borderId="0" xfId="0" applyFont="1" applyAlignment="1">
      <alignment horizontal="left" vertical="center" shrinkToFit="1"/>
    </xf>
    <xf numFmtId="166" fontId="10" fillId="0" borderId="1" xfId="1" applyNumberFormat="1" applyFont="1" applyBorder="1" applyAlignment="1" applyProtection="1">
      <alignment horizontal="center" vertical="center"/>
    </xf>
    <xf numFmtId="0" fontId="10" fillId="0" borderId="1" xfId="0" applyFont="1" applyBorder="1" applyAlignment="1">
      <alignment horizontal="center" vertical="center"/>
    </xf>
    <xf numFmtId="0" fontId="10" fillId="0" borderId="45" xfId="0" applyFont="1" applyBorder="1" applyAlignment="1">
      <alignment horizontal="left" vertical="center" shrinkToFit="1"/>
    </xf>
    <xf numFmtId="0" fontId="10" fillId="0" borderId="46" xfId="0" applyFont="1" applyBorder="1" applyAlignment="1">
      <alignment horizontal="left" vertical="center" shrinkToFit="1"/>
    </xf>
    <xf numFmtId="172" fontId="31" fillId="0" borderId="47" xfId="0" applyNumberFormat="1" applyFont="1" applyBorder="1" applyAlignment="1">
      <alignment horizontal="center" vertical="center" shrinkToFit="1"/>
    </xf>
    <xf numFmtId="0" fontId="10" fillId="0" borderId="46" xfId="0" applyFont="1" applyBorder="1" applyAlignment="1">
      <alignment horizontal="right" vertical="center" shrinkToFit="1"/>
    </xf>
    <xf numFmtId="0" fontId="10" fillId="0" borderId="48" xfId="0" applyFont="1" applyBorder="1" applyAlignment="1">
      <alignment horizontal="left" vertical="center" shrinkToFit="1"/>
    </xf>
    <xf numFmtId="0" fontId="10" fillId="0" borderId="0" xfId="0" applyFont="1" applyAlignment="1">
      <alignment horizontal="left" vertical="center" shrinkToFit="1"/>
    </xf>
    <xf numFmtId="0" fontId="34" fillId="0" borderId="1" xfId="0" applyFont="1" applyBorder="1" applyAlignment="1" applyProtection="1">
      <alignment horizontal="center" vertical="center" shrinkToFit="1"/>
      <protection locked="0"/>
    </xf>
    <xf numFmtId="0" fontId="46" fillId="0" borderId="0" xfId="0" applyFont="1" applyAlignment="1">
      <alignment horizontal="right" shrinkToFit="1"/>
    </xf>
    <xf numFmtId="0" fontId="31" fillId="0" borderId="1" xfId="0" applyFont="1" applyBorder="1" applyAlignment="1">
      <alignment horizontal="center" shrinkToFit="1"/>
    </xf>
    <xf numFmtId="0" fontId="31" fillId="0" borderId="60" xfId="0" applyFont="1" applyBorder="1" applyAlignment="1">
      <alignment horizontal="center" shrinkToFit="1"/>
    </xf>
    <xf numFmtId="0" fontId="10" fillId="0" borderId="1" xfId="0" applyFont="1" applyBorder="1" applyAlignment="1">
      <alignment horizontal="center" vertical="center" shrinkToFit="1"/>
    </xf>
    <xf numFmtId="0" fontId="33" fillId="0" borderId="0" xfId="0" applyFont="1" applyAlignment="1">
      <alignment horizontal="right" vertical="center" shrinkToFit="1"/>
    </xf>
    <xf numFmtId="170" fontId="31" fillId="0" borderId="2" xfId="0" applyNumberFormat="1" applyFont="1" applyBorder="1" applyAlignment="1">
      <alignment horizontal="center" vertical="center" shrinkToFit="1"/>
    </xf>
    <xf numFmtId="170" fontId="31" fillId="0" borderId="61" xfId="0" applyNumberFormat="1" applyFont="1" applyBorder="1" applyAlignment="1">
      <alignment horizontal="center" vertical="center" shrinkToFit="1"/>
    </xf>
    <xf numFmtId="0" fontId="35" fillId="0" borderId="49" xfId="0" applyFont="1" applyBorder="1" applyAlignment="1">
      <alignment horizontal="center" vertical="center"/>
    </xf>
    <xf numFmtId="0" fontId="35" fillId="0" borderId="50" xfId="0" applyFont="1" applyBorder="1" applyAlignment="1">
      <alignment horizontal="center" vertical="center"/>
    </xf>
    <xf numFmtId="0" fontId="35" fillId="0" borderId="62" xfId="0" applyFont="1" applyBorder="1" applyAlignment="1">
      <alignment horizontal="center" vertical="center"/>
    </xf>
    <xf numFmtId="0" fontId="10" fillId="2" borderId="51" xfId="0" applyFont="1" applyFill="1" applyBorder="1" applyAlignment="1">
      <alignment horizontal="left" vertical="center"/>
    </xf>
    <xf numFmtId="0" fontId="10" fillId="2" borderId="52" xfId="0" applyFont="1" applyFill="1" applyBorder="1" applyAlignment="1">
      <alignment horizontal="left" vertical="center"/>
    </xf>
    <xf numFmtId="0" fontId="10" fillId="2" borderId="63" xfId="0" applyFont="1" applyFill="1" applyBorder="1" applyAlignment="1">
      <alignment horizontal="left" vertical="center"/>
    </xf>
    <xf numFmtId="0" fontId="10" fillId="0" borderId="45" xfId="0" applyFont="1" applyBorder="1" applyAlignment="1">
      <alignment horizontal="center" vertical="center" shrinkToFit="1"/>
    </xf>
    <xf numFmtId="0" fontId="10" fillId="0" borderId="46" xfId="0" applyFont="1" applyBorder="1" applyAlignment="1">
      <alignment horizontal="center" vertical="center" shrinkToFit="1"/>
    </xf>
    <xf numFmtId="0" fontId="31" fillId="0" borderId="47" xfId="0" applyFont="1" applyBorder="1" applyAlignment="1">
      <alignment horizontal="center" vertical="center" shrinkToFit="1"/>
    </xf>
    <xf numFmtId="0" fontId="36" fillId="0" borderId="48" xfId="0" applyFont="1" applyBorder="1" applyAlignment="1">
      <alignment horizontal="center" vertical="center" shrinkToFit="1"/>
    </xf>
    <xf numFmtId="0" fontId="36" fillId="0" borderId="0" xfId="0" applyFont="1" applyAlignment="1">
      <alignment horizontal="center" vertical="center" shrinkToFit="1"/>
    </xf>
    <xf numFmtId="0" fontId="37" fillId="0" borderId="0" xfId="0" applyFont="1" applyAlignment="1">
      <alignment horizontal="center" vertical="center" shrinkToFit="1"/>
    </xf>
    <xf numFmtId="172" fontId="31" fillId="0" borderId="53" xfId="0" applyNumberFormat="1" applyFont="1" applyBorder="1" applyAlignment="1">
      <alignment horizontal="center" vertical="center" shrinkToFit="1"/>
    </xf>
    <xf numFmtId="172" fontId="31" fillId="0" borderId="1" xfId="0" applyNumberFormat="1" applyFont="1" applyBorder="1" applyAlignment="1">
      <alignment horizontal="center" vertical="center" shrinkToFit="1"/>
    </xf>
    <xf numFmtId="0" fontId="38" fillId="0" borderId="1" xfId="0" applyFont="1" applyBorder="1" applyAlignment="1">
      <alignment horizontal="center" vertical="center" shrinkToFit="1"/>
    </xf>
    <xf numFmtId="0" fontId="31" fillId="0" borderId="1" xfId="0" applyFont="1" applyBorder="1" applyAlignment="1">
      <alignment horizontal="center" vertical="center" shrinkToFit="1"/>
    </xf>
    <xf numFmtId="0" fontId="31" fillId="0" borderId="60" xfId="0" applyFont="1" applyBorder="1" applyAlignment="1">
      <alignment horizontal="center" vertical="center" shrinkToFit="1"/>
    </xf>
    <xf numFmtId="0" fontId="35" fillId="0" borderId="54" xfId="0" applyFont="1" applyBorder="1" applyAlignment="1">
      <alignment horizontal="center" vertical="center" shrinkToFit="1"/>
    </xf>
    <xf numFmtId="0" fontId="35" fillId="0" borderId="6" xfId="0" applyFont="1" applyBorder="1" applyAlignment="1">
      <alignment horizontal="center" vertical="center" shrinkToFit="1"/>
    </xf>
    <xf numFmtId="0" fontId="35" fillId="0" borderId="0" xfId="0" applyFont="1" applyAlignment="1">
      <alignment horizontal="center" vertical="center" shrinkToFit="1"/>
    </xf>
    <xf numFmtId="0" fontId="35" fillId="0" borderId="65" xfId="0" applyFont="1" applyBorder="1" applyAlignment="1">
      <alignment horizontal="center" vertical="center" shrinkToFit="1"/>
    </xf>
    <xf numFmtId="0" fontId="10" fillId="0" borderId="48" xfId="0" applyFont="1" applyBorder="1" applyAlignment="1">
      <alignment horizontal="center" vertical="center" shrinkToFit="1"/>
    </xf>
    <xf numFmtId="0" fontId="10" fillId="0" borderId="0" xfId="0" applyFont="1" applyAlignment="1">
      <alignment horizontal="center" vertical="center" shrinkToFit="1"/>
    </xf>
    <xf numFmtId="0" fontId="39" fillId="0" borderId="48" xfId="0" applyFont="1" applyBorder="1" applyAlignment="1">
      <alignment horizontal="center" vertical="center" shrinkToFit="1"/>
    </xf>
    <xf numFmtId="0" fontId="39" fillId="0" borderId="0" xfId="0" applyFont="1" applyAlignment="1">
      <alignment horizontal="center" vertical="center" shrinkToFit="1"/>
    </xf>
    <xf numFmtId="0" fontId="40" fillId="0" borderId="6" xfId="0" applyFont="1" applyBorder="1" applyAlignment="1">
      <alignment horizontal="center" vertical="center" shrinkToFit="1"/>
    </xf>
    <xf numFmtId="0" fontId="40" fillId="0" borderId="65" xfId="0" applyFont="1" applyBorder="1" applyAlignment="1">
      <alignment horizontal="center" vertical="center" shrinkToFit="1"/>
    </xf>
    <xf numFmtId="0" fontId="31" fillId="0" borderId="1" xfId="0" applyFont="1" applyBorder="1" applyAlignment="1" applyProtection="1">
      <alignment horizontal="center" vertical="center" shrinkToFit="1"/>
      <protection locked="0"/>
    </xf>
    <xf numFmtId="0" fontId="31" fillId="0" borderId="60" xfId="0" applyFont="1" applyBorder="1" applyAlignment="1" applyProtection="1">
      <alignment horizontal="center" vertical="center" shrinkToFit="1"/>
      <protection locked="0"/>
    </xf>
    <xf numFmtId="0" fontId="33" fillId="0" borderId="48" xfId="0" applyFont="1" applyBorder="1" applyAlignment="1">
      <alignment horizontal="right" vertical="center" shrinkToFit="1"/>
    </xf>
    <xf numFmtId="0" fontId="33" fillId="0" borderId="0" xfId="0" applyFont="1" applyAlignment="1">
      <alignment horizontal="center" vertical="center" shrinkToFit="1"/>
    </xf>
    <xf numFmtId="0" fontId="10" fillId="0" borderId="60" xfId="0" applyFont="1" applyBorder="1" applyAlignment="1">
      <alignment horizontal="center" vertical="center" shrinkToFit="1"/>
    </xf>
    <xf numFmtId="0" fontId="10" fillId="0" borderId="1" xfId="0" applyFont="1" applyBorder="1" applyAlignment="1" applyProtection="1">
      <alignment horizontal="center" vertical="center" shrinkToFit="1"/>
      <protection locked="0"/>
    </xf>
    <xf numFmtId="0" fontId="10" fillId="0" borderId="60" xfId="0" applyFont="1" applyBorder="1" applyAlignment="1" applyProtection="1">
      <alignment horizontal="center" vertical="center" shrinkToFit="1"/>
      <protection locked="0"/>
    </xf>
    <xf numFmtId="0" fontId="41" fillId="0" borderId="0" xfId="0" applyFont="1" applyAlignment="1">
      <alignment horizontal="left" vertical="center" shrinkToFit="1"/>
    </xf>
    <xf numFmtId="0" fontId="10" fillId="0" borderId="1" xfId="0" applyFont="1" applyBorder="1" applyAlignment="1">
      <alignment horizontal="left" vertical="center" shrinkToFit="1"/>
    </xf>
    <xf numFmtId="0" fontId="10" fillId="0" borderId="0" xfId="0" applyFont="1" applyAlignment="1">
      <alignment horizontal="right" vertical="center" shrinkToFit="1"/>
    </xf>
    <xf numFmtId="174" fontId="10" fillId="0" borderId="1" xfId="0" applyNumberFormat="1" applyFont="1" applyBorder="1" applyAlignment="1">
      <alignment horizontal="center" vertical="center" shrinkToFit="1"/>
    </xf>
    <xf numFmtId="174" fontId="10" fillId="0" borderId="60" xfId="0" applyNumberFormat="1" applyFont="1" applyBorder="1" applyAlignment="1">
      <alignment horizontal="center" vertical="center" shrinkToFit="1"/>
    </xf>
    <xf numFmtId="0" fontId="33" fillId="0" borderId="57" xfId="0" applyFont="1" applyBorder="1" applyAlignment="1">
      <alignment horizontal="center" shrinkToFit="1"/>
    </xf>
    <xf numFmtId="0" fontId="33" fillId="0" borderId="2" xfId="0" applyFont="1" applyBorder="1" applyAlignment="1">
      <alignment horizontal="center" shrinkToFit="1"/>
    </xf>
    <xf numFmtId="0" fontId="33" fillId="0" borderId="5" xfId="0" applyFont="1" applyBorder="1" applyAlignment="1">
      <alignment horizontal="center" shrinkToFit="1"/>
    </xf>
    <xf numFmtId="0" fontId="44" fillId="0" borderId="4" xfId="0" applyFont="1" applyBorder="1" applyAlignment="1">
      <alignment horizontal="center" shrinkToFit="1"/>
    </xf>
    <xf numFmtId="0" fontId="44" fillId="0" borderId="5" xfId="0" applyFont="1" applyBorder="1" applyAlignment="1">
      <alignment horizontal="center" shrinkToFit="1"/>
    </xf>
    <xf numFmtId="0" fontId="44" fillId="0" borderId="2" xfId="0" applyFont="1" applyBorder="1" applyAlignment="1">
      <alignment horizontal="center" shrinkToFit="1"/>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5" fillId="0" borderId="4" xfId="0" applyFont="1" applyBorder="1" applyAlignment="1">
      <alignment horizontal="center" vertical="center" shrinkToFit="1"/>
    </xf>
    <xf numFmtId="0" fontId="35" fillId="0" borderId="2" xfId="0" applyFont="1" applyBorder="1" applyAlignment="1">
      <alignment horizontal="center" vertical="center" shrinkToFit="1"/>
    </xf>
    <xf numFmtId="0" fontId="35" fillId="0" borderId="5" xfId="0" applyFont="1" applyBorder="1" applyAlignment="1">
      <alignment horizontal="center" vertical="center" shrinkToFit="1"/>
    </xf>
    <xf numFmtId="0" fontId="10" fillId="0" borderId="53" xfId="0" applyFont="1" applyBorder="1" applyAlignment="1">
      <alignment horizontal="center" shrinkToFit="1"/>
    </xf>
    <xf numFmtId="0" fontId="10" fillId="0" borderId="1" xfId="0" applyFont="1" applyBorder="1" applyAlignment="1">
      <alignment horizontal="center" shrinkToFit="1"/>
    </xf>
    <xf numFmtId="174" fontId="10" fillId="0" borderId="1" xfId="0" applyNumberFormat="1" applyFont="1" applyBorder="1" applyAlignment="1">
      <alignment horizontal="center" shrinkToFit="1"/>
    </xf>
    <xf numFmtId="168" fontId="38" fillId="0" borderId="1" xfId="1" applyNumberFormat="1" applyFont="1" applyBorder="1" applyAlignment="1" applyProtection="1">
      <alignment horizontal="left" vertical="center" shrinkToFit="1"/>
    </xf>
    <xf numFmtId="168" fontId="38" fillId="0" borderId="60" xfId="1" applyNumberFormat="1" applyFont="1" applyBorder="1" applyAlignment="1" applyProtection="1">
      <alignment horizontal="left" vertical="center" shrinkToFit="1"/>
    </xf>
    <xf numFmtId="0" fontId="42" fillId="0" borderId="45" xfId="0" applyFont="1" applyBorder="1" applyAlignment="1">
      <alignment horizontal="center" vertical="center"/>
    </xf>
    <xf numFmtId="0" fontId="42" fillId="0" borderId="46" xfId="0" applyFont="1" applyBorder="1" applyAlignment="1">
      <alignment horizontal="center" vertical="center"/>
    </xf>
    <xf numFmtId="0" fontId="43" fillId="0" borderId="46" xfId="0" applyFont="1" applyBorder="1" applyAlignment="1">
      <alignment horizontal="right" vertical="center"/>
    </xf>
    <xf numFmtId="168" fontId="10" fillId="0" borderId="1" xfId="1" applyNumberFormat="1" applyFont="1" applyBorder="1" applyAlignment="1" applyProtection="1">
      <alignment horizontal="left" vertical="center" shrinkToFit="1"/>
    </xf>
    <xf numFmtId="0" fontId="33" fillId="0" borderId="0" xfId="1" applyNumberFormat="1" applyFont="1" applyBorder="1" applyAlignment="1" applyProtection="1">
      <alignment horizontal="left" vertical="center" shrinkToFit="1"/>
    </xf>
    <xf numFmtId="168" fontId="48" fillId="0" borderId="1" xfId="1" applyNumberFormat="1" applyFont="1" applyBorder="1" applyAlignment="1" applyProtection="1">
      <alignment horizontal="left" vertical="center" wrapText="1"/>
    </xf>
    <xf numFmtId="168" fontId="48" fillId="0" borderId="60" xfId="1" applyNumberFormat="1" applyFont="1" applyBorder="1" applyAlignment="1" applyProtection="1">
      <alignment horizontal="left" vertical="center" wrapText="1"/>
    </xf>
    <xf numFmtId="0" fontId="33" fillId="0" borderId="0" xfId="0" applyFont="1" applyAlignment="1">
      <alignment horizontal="left" vertical="center"/>
    </xf>
    <xf numFmtId="0" fontId="42" fillId="0" borderId="48" xfId="0" applyFont="1" applyBorder="1" applyAlignment="1">
      <alignment horizontal="center" vertical="center"/>
    </xf>
    <xf numFmtId="0" fontId="42" fillId="0" borderId="0" xfId="0" applyFont="1" applyAlignment="1">
      <alignment horizontal="center" vertical="center"/>
    </xf>
    <xf numFmtId="168" fontId="10" fillId="0" borderId="1" xfId="0" applyNumberFormat="1" applyFont="1" applyBorder="1" applyAlignment="1">
      <alignment horizontal="left" vertical="center" shrinkToFit="1"/>
    </xf>
    <xf numFmtId="0" fontId="44" fillId="0" borderId="0" xfId="0" applyFont="1" applyAlignment="1">
      <alignment horizontal="left" vertical="center" shrinkToFit="1"/>
    </xf>
    <xf numFmtId="0" fontId="10" fillId="2" borderId="51" xfId="0" applyFont="1" applyFill="1" applyBorder="1" applyAlignment="1">
      <alignment horizontal="left"/>
    </xf>
    <xf numFmtId="0" fontId="10" fillId="2" borderId="52" xfId="0" applyFont="1" applyFill="1" applyBorder="1" applyAlignment="1">
      <alignment horizontal="left"/>
    </xf>
    <xf numFmtId="0" fontId="10" fillId="2" borderId="63" xfId="0" applyFont="1" applyFill="1" applyBorder="1" applyAlignment="1">
      <alignment horizontal="left"/>
    </xf>
    <xf numFmtId="0" fontId="45" fillId="0" borderId="0" xfId="0" applyFont="1" applyAlignment="1">
      <alignment horizontal="left" vertical="center" shrinkToFit="1"/>
    </xf>
    <xf numFmtId="0" fontId="35" fillId="0" borderId="0" xfId="0" applyFont="1" applyAlignment="1">
      <alignment horizontal="left" vertical="center" shrinkToFit="1"/>
    </xf>
    <xf numFmtId="0" fontId="10" fillId="0" borderId="2" xfId="0" applyFont="1" applyBorder="1" applyAlignment="1" applyProtection="1">
      <alignment horizontal="center" vertical="center" shrinkToFit="1"/>
      <protection locked="0"/>
    </xf>
    <xf numFmtId="0" fontId="56" fillId="0" borderId="0" xfId="0" applyFont="1" applyAlignment="1">
      <alignment horizontal="center"/>
    </xf>
    <xf numFmtId="0" fontId="33" fillId="0" borderId="0" xfId="0" applyFont="1" applyAlignment="1">
      <alignment horizontal="center"/>
    </xf>
    <xf numFmtId="0" fontId="33" fillId="0" borderId="48" xfId="0" applyFont="1" applyBorder="1" applyAlignment="1">
      <alignment horizontal="center" wrapText="1"/>
    </xf>
    <xf numFmtId="0" fontId="33" fillId="0" borderId="0" xfId="0" applyFont="1" applyAlignment="1">
      <alignment horizontal="center" wrapText="1"/>
    </xf>
    <xf numFmtId="0" fontId="33" fillId="0" borderId="1" xfId="0" applyFont="1" applyBorder="1" applyAlignment="1">
      <alignment horizontal="center"/>
    </xf>
    <xf numFmtId="0" fontId="33" fillId="0" borderId="48" xfId="0" applyFont="1" applyBorder="1" applyAlignment="1">
      <alignment horizontal="center"/>
    </xf>
    <xf numFmtId="0" fontId="33" fillId="0" borderId="50" xfId="0" applyFont="1" applyBorder="1" applyAlignment="1">
      <alignment horizontal="center"/>
    </xf>
    <xf numFmtId="0" fontId="33" fillId="0" borderId="62" xfId="0" applyFont="1" applyBorder="1" applyAlignment="1">
      <alignment horizontal="center"/>
    </xf>
    <xf numFmtId="0" fontId="10" fillId="0" borderId="51" xfId="0" applyFont="1" applyBorder="1" applyAlignment="1">
      <alignment horizontal="center" shrinkToFit="1"/>
    </xf>
    <xf numFmtId="0" fontId="10" fillId="0" borderId="52" xfId="0" applyFont="1" applyBorder="1" applyAlignment="1">
      <alignment horizontal="center" shrinkToFit="1"/>
    </xf>
    <xf numFmtId="0" fontId="10" fillId="0" borderId="63" xfId="0" applyFont="1" applyBorder="1" applyAlignment="1">
      <alignment horizontal="center" shrinkToFit="1"/>
    </xf>
    <xf numFmtId="0" fontId="57" fillId="0" borderId="51" xfId="0" applyFont="1" applyBorder="1" applyAlignment="1">
      <alignment horizontal="center" vertical="top" wrapText="1"/>
    </xf>
    <xf numFmtId="0" fontId="57" fillId="0" borderId="52" xfId="0" applyFont="1" applyBorder="1" applyAlignment="1">
      <alignment horizontal="center" vertical="top" wrapText="1"/>
    </xf>
    <xf numFmtId="0" fontId="57" fillId="0" borderId="63" xfId="0" applyFont="1" applyBorder="1" applyAlignment="1">
      <alignment horizontal="center" vertical="top" wrapText="1"/>
    </xf>
    <xf numFmtId="0" fontId="33" fillId="0" borderId="25" xfId="0" applyFont="1" applyBorder="1" applyAlignment="1">
      <alignment horizontal="center" shrinkToFit="1"/>
    </xf>
    <xf numFmtId="165" fontId="33" fillId="0" borderId="25" xfId="1" applyFont="1" applyBorder="1" applyAlignment="1">
      <alignment horizontal="center" shrinkToFit="1"/>
    </xf>
    <xf numFmtId="0" fontId="44" fillId="0" borderId="25" xfId="0" applyFont="1" applyBorder="1" applyAlignment="1">
      <alignment horizontal="center" vertical="top" shrinkToFit="1"/>
    </xf>
    <xf numFmtId="0" fontId="44" fillId="0" borderId="67" xfId="0" applyFont="1" applyBorder="1" applyAlignment="1">
      <alignment horizontal="center" vertical="top" shrinkToFit="1"/>
    </xf>
    <xf numFmtId="165" fontId="33" fillId="0" borderId="3" xfId="1" applyFont="1" applyBorder="1" applyAlignment="1">
      <alignment horizontal="center" shrinkToFit="1"/>
    </xf>
    <xf numFmtId="0" fontId="33" fillId="0" borderId="3" xfId="0" applyFont="1" applyBorder="1" applyAlignment="1">
      <alignment horizontal="center" shrinkToFit="1"/>
    </xf>
    <xf numFmtId="0" fontId="44" fillId="0" borderId="3" xfId="0" applyFont="1" applyBorder="1" applyAlignment="1">
      <alignment horizontal="center" vertical="top" shrinkToFit="1"/>
    </xf>
    <xf numFmtId="0" fontId="44" fillId="0" borderId="68" xfId="0" applyFont="1" applyBorder="1" applyAlignment="1">
      <alignment horizontal="center" vertical="top" shrinkToFit="1"/>
    </xf>
    <xf numFmtId="0" fontId="57" fillId="0" borderId="16" xfId="0" applyFont="1" applyBorder="1" applyAlignment="1">
      <alignment horizontal="center" shrinkToFit="1"/>
    </xf>
    <xf numFmtId="0" fontId="57" fillId="0" borderId="6" xfId="0" applyFont="1" applyBorder="1" applyAlignment="1">
      <alignment horizontal="center" shrinkToFit="1"/>
    </xf>
    <xf numFmtId="0" fontId="57" fillId="0" borderId="16" xfId="0" applyFont="1" applyBorder="1" applyAlignment="1" applyProtection="1">
      <alignment horizontal="center" shrinkToFit="1"/>
      <protection locked="0"/>
    </xf>
    <xf numFmtId="0" fontId="57" fillId="0" borderId="6" xfId="0" applyFont="1" applyBorder="1" applyAlignment="1" applyProtection="1">
      <alignment horizontal="center" shrinkToFit="1"/>
      <protection locked="0"/>
    </xf>
    <xf numFmtId="0" fontId="57" fillId="0" borderId="65" xfId="0" applyFont="1" applyBorder="1" applyAlignment="1" applyProtection="1">
      <alignment horizontal="center" shrinkToFit="1"/>
      <protection locked="0"/>
    </xf>
    <xf numFmtId="0" fontId="36" fillId="0" borderId="50" xfId="0" applyFont="1" applyBorder="1" applyAlignment="1">
      <alignment horizontal="center" shrinkToFit="1"/>
    </xf>
    <xf numFmtId="0" fontId="36" fillId="0" borderId="85" xfId="0" applyFont="1" applyBorder="1" applyAlignment="1" applyProtection="1">
      <alignment horizontal="center"/>
      <protection locked="0"/>
    </xf>
    <xf numFmtId="0" fontId="36" fillId="0" borderId="50" xfId="0" applyFont="1" applyBorder="1" applyAlignment="1" applyProtection="1">
      <alignment horizontal="center"/>
      <protection locked="0"/>
    </xf>
    <xf numFmtId="0" fontId="36" fillId="0" borderId="62" xfId="0" applyFont="1" applyBorder="1" applyAlignment="1" applyProtection="1">
      <alignment horizontal="center"/>
      <protection locked="0"/>
    </xf>
    <xf numFmtId="0" fontId="37" fillId="0" borderId="58" xfId="0" applyFont="1" applyBorder="1" applyAlignment="1">
      <alignment horizontal="center" vertical="center" wrapText="1" shrinkToFit="1"/>
    </xf>
    <xf numFmtId="0" fontId="37" fillId="0" borderId="25" xfId="0" applyFont="1" applyBorder="1" applyAlignment="1">
      <alignment horizontal="center" vertical="center" wrapText="1" shrinkToFit="1"/>
    </xf>
    <xf numFmtId="0" fontId="41" fillId="0" borderId="0" xfId="0" applyFont="1" applyAlignment="1">
      <alignment horizontal="center" vertical="center" shrinkToFit="1"/>
    </xf>
    <xf numFmtId="0" fontId="41" fillId="0" borderId="64" xfId="0" applyFont="1" applyBorder="1" applyAlignment="1">
      <alignment horizontal="left" vertical="center" shrinkToFit="1"/>
    </xf>
    <xf numFmtId="0" fontId="37" fillId="0" borderId="66" xfId="0" applyFont="1" applyBorder="1" applyAlignment="1">
      <alignment horizontal="center" vertical="center" wrapText="1" shrinkToFit="1"/>
    </xf>
    <xf numFmtId="0" fontId="37" fillId="0" borderId="67" xfId="0" applyFont="1" applyBorder="1" applyAlignment="1">
      <alignment horizontal="center" vertical="center" wrapText="1" shrinkToFit="1"/>
    </xf>
    <xf numFmtId="0" fontId="33" fillId="0" borderId="45" xfId="0" applyFont="1" applyBorder="1" applyAlignment="1">
      <alignment horizontal="center" vertical="center" wrapText="1" shrinkToFit="1"/>
    </xf>
    <xf numFmtId="0" fontId="33" fillId="0" borderId="46" xfId="0" applyFont="1" applyBorder="1" applyAlignment="1">
      <alignment horizontal="center" vertical="center" wrapText="1" shrinkToFit="1"/>
    </xf>
    <xf numFmtId="0" fontId="33" fillId="0" borderId="78" xfId="0" applyFont="1" applyBorder="1" applyAlignment="1">
      <alignment horizontal="center" vertical="center" wrapText="1" shrinkToFit="1"/>
    </xf>
    <xf numFmtId="0" fontId="33" fillId="0" borderId="48" xfId="0" applyFont="1" applyBorder="1" applyAlignment="1">
      <alignment horizontal="center" vertical="center" wrapText="1" shrinkToFit="1"/>
    </xf>
    <xf numFmtId="0" fontId="33" fillId="0" borderId="0" xfId="0" applyFont="1" applyAlignment="1">
      <alignment horizontal="center" vertical="center" wrapText="1" shrinkToFit="1"/>
    </xf>
    <xf numFmtId="0" fontId="33" fillId="0" borderId="64" xfId="0" applyFont="1" applyBorder="1" applyAlignment="1">
      <alignment horizontal="center" vertical="center" wrapText="1" shrinkToFit="1"/>
    </xf>
    <xf numFmtId="0" fontId="33" fillId="0" borderId="72" xfId="0" applyFont="1" applyBorder="1" applyAlignment="1">
      <alignment horizontal="center" vertical="center"/>
    </xf>
    <xf numFmtId="0" fontId="33" fillId="0" borderId="3" xfId="0" applyFont="1" applyBorder="1" applyAlignment="1">
      <alignment horizontal="center" vertical="center"/>
    </xf>
    <xf numFmtId="0" fontId="33" fillId="0" borderId="74" xfId="0" applyFont="1" applyBorder="1" applyAlignment="1">
      <alignment horizontal="center" vertical="center"/>
    </xf>
    <xf numFmtId="0" fontId="33" fillId="0" borderId="83" xfId="0" applyFont="1" applyBorder="1" applyAlignment="1">
      <alignment horizontal="center" vertical="center"/>
    </xf>
    <xf numFmtId="0" fontId="58" fillId="0" borderId="69" xfId="0" applyFont="1" applyBorder="1" applyAlignment="1">
      <alignment horizontal="center" vertical="center"/>
    </xf>
    <xf numFmtId="0" fontId="58" fillId="0" borderId="71" xfId="0" applyFont="1" applyBorder="1" applyAlignment="1">
      <alignment horizontal="center" vertical="center"/>
    </xf>
    <xf numFmtId="0" fontId="58" fillId="0" borderId="73" xfId="0" applyFont="1" applyBorder="1" applyAlignment="1">
      <alignment horizontal="center" vertical="center"/>
    </xf>
    <xf numFmtId="0" fontId="51" fillId="4" borderId="69" xfId="0" applyFont="1" applyFill="1" applyBorder="1" applyAlignment="1">
      <alignment horizontal="center" vertical="center" shrinkToFit="1"/>
    </xf>
    <xf numFmtId="0" fontId="51" fillId="4" borderId="71" xfId="0" applyFont="1" applyFill="1" applyBorder="1" applyAlignment="1">
      <alignment horizontal="center" vertical="center" shrinkToFit="1"/>
    </xf>
    <xf numFmtId="0" fontId="51" fillId="4" borderId="73" xfId="0" applyFont="1" applyFill="1" applyBorder="1" applyAlignment="1">
      <alignment horizontal="center" vertical="center" shrinkToFit="1"/>
    </xf>
    <xf numFmtId="0" fontId="53" fillId="4" borderId="71"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2" fillId="0" borderId="70" xfId="0" applyFont="1" applyBorder="1" applyAlignment="1">
      <alignment horizontal="center" vertical="center"/>
    </xf>
    <xf numFmtId="0" fontId="52" fillId="0" borderId="72" xfId="0" applyFont="1" applyBorder="1" applyAlignment="1">
      <alignment horizontal="center" vertical="center"/>
    </xf>
    <xf numFmtId="0" fontId="52" fillId="0" borderId="74" xfId="0" applyFont="1" applyBorder="1" applyAlignment="1">
      <alignment horizontal="center" vertical="center"/>
    </xf>
    <xf numFmtId="0" fontId="54" fillId="0" borderId="35" xfId="0" applyFont="1" applyBorder="1" applyAlignment="1">
      <alignment horizontal="center" vertical="center" wrapText="1" shrinkToFit="1"/>
    </xf>
    <xf numFmtId="0" fontId="54" fillId="0" borderId="20" xfId="0" applyFont="1" applyBorder="1" applyAlignment="1">
      <alignment horizontal="center" vertical="center" wrapText="1" shrinkToFit="1"/>
    </xf>
    <xf numFmtId="0" fontId="52" fillId="0" borderId="56" xfId="0" applyFont="1" applyBorder="1" applyAlignment="1">
      <alignment horizontal="center" vertical="center"/>
    </xf>
    <xf numFmtId="0" fontId="52" fillId="0" borderId="5" xfId="0" applyFont="1" applyBorder="1" applyAlignment="1">
      <alignment horizontal="center" vertical="center"/>
    </xf>
    <xf numFmtId="0" fontId="52" fillId="0" borderId="75" xfId="0" applyFont="1" applyBorder="1" applyAlignment="1">
      <alignment horizontal="center" vertical="center"/>
    </xf>
    <xf numFmtId="0" fontId="54" fillId="0" borderId="58" xfId="0" applyFont="1" applyBorder="1" applyAlignment="1">
      <alignment horizontal="center" vertical="center" wrapText="1" shrinkToFit="1"/>
    </xf>
    <xf numFmtId="0" fontId="54" fillId="0" borderId="25" xfId="0" applyFont="1" applyBorder="1" applyAlignment="1">
      <alignment horizontal="center" vertical="center" wrapText="1" shrinkToFit="1"/>
    </xf>
    <xf numFmtId="0" fontId="52" fillId="0" borderId="79" xfId="0" applyFont="1" applyBorder="1" applyAlignment="1">
      <alignment horizontal="center" vertical="center"/>
    </xf>
    <xf numFmtId="0" fontId="52" fillId="0" borderId="58" xfId="0" applyFont="1" applyBorder="1" applyAlignment="1">
      <alignment horizontal="center" vertical="center"/>
    </xf>
    <xf numFmtId="0" fontId="52" fillId="0" borderId="81" xfId="0" applyFont="1" applyBorder="1" applyAlignment="1">
      <alignment horizontal="center" vertical="center"/>
    </xf>
    <xf numFmtId="0" fontId="52" fillId="0" borderId="80" xfId="0" applyFont="1" applyBorder="1" applyAlignment="1">
      <alignment horizontal="center" vertical="center"/>
    </xf>
    <xf numFmtId="0" fontId="52" fillId="0" borderId="66" xfId="0" applyFont="1" applyBorder="1" applyAlignment="1">
      <alignment horizontal="center" vertical="center"/>
    </xf>
    <xf numFmtId="0" fontId="52" fillId="0" borderId="82" xfId="0" applyFont="1" applyBorder="1" applyAlignment="1">
      <alignment horizontal="center" vertical="center"/>
    </xf>
    <xf numFmtId="4" fontId="54" fillId="0" borderId="66" xfId="0" applyNumberFormat="1" applyFont="1" applyBorder="1" applyAlignment="1">
      <alignment horizontal="center" vertical="center" wrapText="1" shrinkToFit="1"/>
    </xf>
    <xf numFmtId="4" fontId="54" fillId="0" borderId="67" xfId="0" applyNumberFormat="1" applyFont="1" applyBorder="1" applyAlignment="1">
      <alignment horizontal="center" vertical="center" wrapText="1" shrinkToFit="1"/>
    </xf>
    <xf numFmtId="0" fontId="47" fillId="4" borderId="69"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47" fillId="4" borderId="73" xfId="0" applyFont="1" applyFill="1" applyBorder="1" applyAlignment="1">
      <alignment horizontal="center" vertical="center" wrapText="1"/>
    </xf>
    <xf numFmtId="0" fontId="55" fillId="0" borderId="69" xfId="0" applyFont="1" applyBorder="1" applyAlignment="1">
      <alignment horizontal="center" vertical="center"/>
    </xf>
    <xf numFmtId="0" fontId="55" fillId="0" borderId="71" xfId="0" applyFont="1" applyBorder="1" applyAlignment="1">
      <alignment horizontal="center" vertical="center"/>
    </xf>
    <xf numFmtId="0" fontId="55" fillId="0" borderId="73" xfId="0" applyFont="1" applyBorder="1" applyAlignment="1">
      <alignment horizontal="center" vertical="center"/>
    </xf>
    <xf numFmtId="0" fontId="50" fillId="3" borderId="45" xfId="0" applyFont="1" applyFill="1" applyBorder="1" applyAlignment="1">
      <alignment horizontal="center" vertical="center"/>
    </xf>
    <xf numFmtId="0" fontId="50" fillId="3" borderId="46" xfId="0" applyFont="1" applyFill="1" applyBorder="1" applyAlignment="1">
      <alignment horizontal="center" vertical="center"/>
    </xf>
    <xf numFmtId="0" fontId="50" fillId="3" borderId="78" xfId="0" applyFont="1" applyFill="1" applyBorder="1" applyAlignment="1">
      <alignment horizontal="center" vertical="center"/>
    </xf>
    <xf numFmtId="0" fontId="50" fillId="3" borderId="48" xfId="0" applyFont="1" applyFill="1" applyBorder="1" applyAlignment="1">
      <alignment horizontal="center" vertical="center"/>
    </xf>
    <xf numFmtId="0" fontId="50" fillId="3" borderId="0" xfId="0" applyFont="1" applyFill="1" applyAlignment="1">
      <alignment horizontal="center" vertical="center"/>
    </xf>
    <xf numFmtId="0" fontId="50" fillId="3" borderId="64" xfId="0" applyFont="1" applyFill="1" applyBorder="1" applyAlignment="1">
      <alignment horizontal="center" vertical="center"/>
    </xf>
    <xf numFmtId="0" fontId="50" fillId="3" borderId="49" xfId="0" applyFont="1" applyFill="1" applyBorder="1" applyAlignment="1">
      <alignment horizontal="center" vertical="center"/>
    </xf>
    <xf numFmtId="0" fontId="50" fillId="3" borderId="50" xfId="0" applyFont="1" applyFill="1" applyBorder="1" applyAlignment="1">
      <alignment horizontal="center" vertical="center"/>
    </xf>
    <xf numFmtId="0" fontId="50" fillId="3" borderId="62" xfId="0" applyFont="1" applyFill="1" applyBorder="1" applyAlignment="1">
      <alignment horizontal="center" vertical="center"/>
    </xf>
    <xf numFmtId="0" fontId="4" fillId="3" borderId="46" xfId="0" applyFont="1" applyFill="1" applyBorder="1" applyAlignment="1">
      <alignment horizontal="center"/>
    </xf>
    <xf numFmtId="0" fontId="4" fillId="3" borderId="0" xfId="0" applyFont="1" applyFill="1" applyAlignment="1">
      <alignment horizontal="center"/>
    </xf>
    <xf numFmtId="0" fontId="4" fillId="3" borderId="50" xfId="0" applyFont="1" applyFill="1" applyBorder="1" applyAlignment="1">
      <alignment horizontal="center"/>
    </xf>
    <xf numFmtId="0" fontId="37" fillId="0" borderId="13" xfId="0" applyFont="1" applyBorder="1" applyAlignment="1">
      <alignment horizontal="center" vertical="center" wrapText="1" shrinkToFit="1"/>
    </xf>
    <xf numFmtId="0" fontId="37" fillId="0" borderId="35" xfId="0" applyFont="1" applyBorder="1" applyAlignment="1">
      <alignment horizontal="center" vertical="center" wrapText="1" shrinkToFit="1"/>
    </xf>
    <xf numFmtId="0" fontId="37" fillId="0" borderId="17" xfId="0" applyFont="1" applyBorder="1" applyAlignment="1">
      <alignment horizontal="center" vertical="center" wrapText="1" shrinkToFit="1"/>
    </xf>
    <xf numFmtId="0" fontId="37" fillId="0" borderId="20" xfId="0" applyFont="1" applyBorder="1" applyAlignment="1">
      <alignment horizontal="center" vertical="center" wrapText="1" shrinkToFit="1"/>
    </xf>
    <xf numFmtId="0" fontId="41" fillId="0" borderId="0" xfId="0" applyFont="1" applyAlignment="1">
      <alignment horizontal="right" vertical="center" shrinkToFit="1"/>
    </xf>
    <xf numFmtId="0" fontId="37" fillId="0" borderId="0" xfId="0" applyFont="1" applyAlignment="1">
      <alignment horizontal="center" vertical="center" wrapText="1" shrinkToFit="1"/>
    </xf>
    <xf numFmtId="0" fontId="37" fillId="0" borderId="1" xfId="0" applyFont="1" applyBorder="1" applyAlignment="1">
      <alignment horizontal="center" vertical="center" wrapText="1" shrinkToFit="1"/>
    </xf>
    <xf numFmtId="0" fontId="0" fillId="0" borderId="48" xfId="0" applyBorder="1" applyAlignment="1">
      <alignment horizontal="center"/>
    </xf>
    <xf numFmtId="0" fontId="47" fillId="0" borderId="0" xfId="0" applyFont="1" applyAlignment="1">
      <alignment horizontal="center" vertical="center" shrinkToFit="1"/>
    </xf>
    <xf numFmtId="0" fontId="37" fillId="0" borderId="55" xfId="0" applyFont="1" applyBorder="1" applyAlignment="1">
      <alignment horizontal="center" vertical="center" wrapText="1" shrinkToFit="1"/>
    </xf>
    <xf numFmtId="0" fontId="37" fillId="0" borderId="47" xfId="0" applyFont="1" applyBorder="1" applyAlignment="1">
      <alignment horizontal="center" vertical="center" wrapText="1" shrinkToFit="1"/>
    </xf>
    <xf numFmtId="0" fontId="37" fillId="0" borderId="56" xfId="0" applyFont="1" applyBorder="1" applyAlignment="1">
      <alignment horizontal="center" vertical="center" wrapText="1" shrinkToFit="1"/>
    </xf>
    <xf numFmtId="0" fontId="37" fillId="0" borderId="53" xfId="0" applyFont="1" applyBorder="1" applyAlignment="1">
      <alignment horizontal="center" vertical="center" wrapText="1" shrinkToFit="1"/>
    </xf>
    <xf numFmtId="0" fontId="35" fillId="0" borderId="4" xfId="0" applyFont="1" applyBorder="1" applyAlignment="1">
      <alignment horizontal="center" shrinkToFit="1"/>
    </xf>
    <xf numFmtId="0" fontId="35" fillId="0" borderId="5" xfId="0" applyFont="1" applyBorder="1" applyAlignment="1">
      <alignment horizontal="center" shrinkToFit="1"/>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6" xfId="0" applyFont="1" applyBorder="1" applyAlignment="1">
      <alignment horizontal="center" vertical="top" wrapText="1"/>
    </xf>
    <xf numFmtId="0" fontId="18" fillId="0" borderId="38" xfId="0" applyFont="1" applyBorder="1" applyAlignment="1">
      <alignment horizontal="center" vertical="top" wrapText="1"/>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25" fillId="0" borderId="10" xfId="0" applyFont="1" applyBorder="1" applyAlignment="1">
      <alignment horizontal="left" vertical="top"/>
    </xf>
    <xf numFmtId="0" fontId="25" fillId="0" borderId="11" xfId="0" applyFont="1" applyBorder="1" applyAlignment="1">
      <alignment horizontal="left" vertical="top"/>
    </xf>
    <xf numFmtId="0" fontId="19" fillId="0" borderId="34" xfId="0" applyFont="1" applyBorder="1" applyAlignment="1">
      <alignment horizontal="left"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19" fillId="0" borderId="16" xfId="0" applyFont="1" applyBorder="1" applyAlignment="1">
      <alignment horizontal="left" vertical="top" wrapText="1"/>
    </xf>
    <xf numFmtId="0" fontId="19" fillId="0" borderId="6" xfId="0" applyFont="1" applyBorder="1" applyAlignment="1">
      <alignment horizontal="left" vertical="top" wrapText="1"/>
    </xf>
    <xf numFmtId="0" fontId="19" fillId="0" borderId="19" xfId="0" applyFont="1" applyBorder="1" applyAlignment="1">
      <alignment horizontal="left" vertical="top" wrapTex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171" fontId="20" fillId="0" borderId="13" xfId="0" applyNumberFormat="1" applyFont="1" applyBorder="1" applyAlignment="1">
      <alignment horizontal="center" vertical="center" shrinkToFit="1"/>
    </xf>
    <xf numFmtId="171" fontId="20" fillId="0" borderId="0" xfId="0" applyNumberFormat="1" applyFont="1" applyAlignment="1">
      <alignment horizontal="center" vertical="center" shrinkToFit="1"/>
    </xf>
    <xf numFmtId="171" fontId="20" fillId="0" borderId="14" xfId="0" applyNumberFormat="1" applyFont="1" applyBorder="1" applyAlignment="1">
      <alignment horizontal="center" vertical="center" shrinkToFit="1"/>
    </xf>
    <xf numFmtId="171" fontId="20" fillId="0" borderId="15" xfId="0" applyNumberFormat="1" applyFont="1" applyBorder="1" applyAlignment="1">
      <alignment horizontal="center" vertical="top" shrinkToFit="1"/>
    </xf>
    <xf numFmtId="171" fontId="20" fillId="0" borderId="0" xfId="0" applyNumberFormat="1" applyFont="1" applyAlignment="1">
      <alignment horizontal="center" vertical="top" shrinkToFit="1"/>
    </xf>
    <xf numFmtId="1" fontId="20" fillId="0" borderId="0" xfId="0" applyNumberFormat="1" applyFont="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center" vertical="center" wrapText="1"/>
    </xf>
    <xf numFmtId="0" fontId="20" fillId="0" borderId="15"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5" fillId="0" borderId="16" xfId="0" applyFont="1" applyBorder="1" applyAlignment="1">
      <alignment horizontal="center" vertical="top" wrapText="1"/>
    </xf>
    <xf numFmtId="0" fontId="25" fillId="0" borderId="6" xfId="0" applyFont="1" applyBorder="1" applyAlignment="1">
      <alignment horizontal="center" vertical="top" wrapText="1"/>
    </xf>
    <xf numFmtId="0" fontId="25" fillId="0" borderId="19" xfId="0" applyFont="1" applyBorder="1" applyAlignment="1">
      <alignment horizontal="center" vertical="top" wrapText="1"/>
    </xf>
    <xf numFmtId="0" fontId="25" fillId="0" borderId="17" xfId="0" applyFont="1" applyBorder="1" applyAlignment="1">
      <alignment horizontal="center" vertical="top" wrapText="1"/>
    </xf>
    <xf numFmtId="0" fontId="25" fillId="0" borderId="1" xfId="0" applyFont="1" applyBorder="1" applyAlignment="1">
      <alignment horizontal="center" vertical="top" wrapText="1"/>
    </xf>
    <xf numFmtId="0" fontId="25" fillId="0" borderId="20" xfId="0" applyFont="1" applyBorder="1" applyAlignment="1">
      <alignment horizontal="center" vertical="top" wrapText="1"/>
    </xf>
    <xf numFmtId="0" fontId="19" fillId="0" borderId="4"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9" xfId="0" applyFont="1" applyBorder="1" applyAlignment="1">
      <alignment horizontal="center" vertical="top" wrapText="1"/>
    </xf>
    <xf numFmtId="0" fontId="19" fillId="0" borderId="10" xfId="0" applyFont="1" applyBorder="1" applyAlignment="1">
      <alignment horizontal="center" vertical="top" wrapText="1"/>
    </xf>
    <xf numFmtId="0" fontId="19" fillId="0" borderId="24" xfId="0" applyFont="1" applyBorder="1" applyAlignment="1">
      <alignment horizontal="center" vertical="top" wrapText="1"/>
    </xf>
    <xf numFmtId="0" fontId="19" fillId="0" borderId="31"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1" fillId="0" borderId="30"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0" fillId="0" borderId="4" xfId="0" applyFont="1" applyBorder="1" applyAlignment="1">
      <alignment horizontal="center" vertical="top" shrinkToFit="1"/>
    </xf>
    <xf numFmtId="0" fontId="20" fillId="0" borderId="2" xfId="0" applyFont="1" applyBorder="1" applyAlignment="1">
      <alignment horizontal="center" vertical="top" shrinkToFit="1"/>
    </xf>
    <xf numFmtId="0" fontId="20" fillId="0" borderId="6" xfId="0" applyFont="1" applyBorder="1" applyAlignment="1">
      <alignment horizontal="center" vertical="top" shrinkToFit="1"/>
    </xf>
    <xf numFmtId="0" fontId="20" fillId="0" borderId="19" xfId="0" applyFont="1" applyBorder="1" applyAlignment="1">
      <alignment horizontal="center" vertical="top" shrinkToFit="1"/>
    </xf>
    <xf numFmtId="171" fontId="22" fillId="0" borderId="4" xfId="0" applyNumberFormat="1" applyFont="1" applyBorder="1" applyAlignment="1">
      <alignment horizontal="center" vertical="top" shrinkToFit="1"/>
    </xf>
    <xf numFmtId="171" fontId="22" fillId="0" borderId="2" xfId="0" applyNumberFormat="1" applyFont="1" applyBorder="1" applyAlignment="1">
      <alignment horizontal="center" vertical="top" shrinkToFit="1"/>
    </xf>
    <xf numFmtId="171" fontId="22" fillId="0" borderId="5" xfId="0" applyNumberFormat="1" applyFont="1" applyBorder="1" applyAlignment="1">
      <alignment horizontal="center" vertical="top" shrinkToFit="1"/>
    </xf>
    <xf numFmtId="0" fontId="20" fillId="0" borderId="5" xfId="0" applyFont="1" applyBorder="1" applyAlignment="1">
      <alignment horizontal="center" vertical="top" shrinkToFit="1"/>
    </xf>
    <xf numFmtId="0" fontId="19" fillId="0" borderId="2" xfId="0" applyFont="1" applyBorder="1" applyAlignment="1">
      <alignment horizontal="left" vertical="top"/>
    </xf>
    <xf numFmtId="0" fontId="19" fillId="0" borderId="2" xfId="0" applyFont="1" applyBorder="1" applyAlignment="1">
      <alignment horizontal="center" vertical="top"/>
    </xf>
    <xf numFmtId="0" fontId="20" fillId="0" borderId="2" xfId="0" applyFont="1" applyBorder="1" applyAlignment="1">
      <alignment horizontal="center" vertical="top"/>
    </xf>
    <xf numFmtId="0" fontId="19" fillId="0" borderId="5" xfId="0" applyFont="1" applyBorder="1" applyAlignment="1">
      <alignment horizontal="center" vertical="top"/>
    </xf>
    <xf numFmtId="0" fontId="20" fillId="0" borderId="13" xfId="0" applyFont="1" applyBorder="1" applyAlignment="1">
      <alignment horizontal="center" vertical="center" wrapText="1"/>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left" vertical="top" wrapText="1" indent="4"/>
    </xf>
    <xf numFmtId="0" fontId="19" fillId="0" borderId="0" xfId="0" applyFont="1" applyAlignment="1">
      <alignment horizontal="left" vertical="top" wrapText="1" indent="4"/>
    </xf>
    <xf numFmtId="0" fontId="19" fillId="0" borderId="3" xfId="0" applyFont="1" applyBorder="1" applyAlignment="1">
      <alignment horizontal="center" vertical="top" wrapText="1"/>
    </xf>
    <xf numFmtId="0" fontId="25" fillId="0" borderId="3" xfId="0" applyFont="1" applyBorder="1" applyAlignment="1">
      <alignment horizontal="center" vertical="top" wrapText="1"/>
    </xf>
    <xf numFmtId="14" fontId="20" fillId="0" borderId="3" xfId="0" applyNumberFormat="1" applyFont="1" applyBorder="1" applyAlignment="1">
      <alignment horizontal="center" vertical="center" wrapText="1"/>
    </xf>
    <xf numFmtId="0" fontId="20" fillId="0" borderId="3"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29" xfId="0" applyFont="1" applyBorder="1" applyAlignment="1">
      <alignment horizontal="center" vertical="center" wrapText="1"/>
    </xf>
    <xf numFmtId="0" fontId="19" fillId="0" borderId="37" xfId="0" applyFont="1" applyBorder="1" applyAlignment="1">
      <alignment horizontal="center" vertical="top" wrapText="1"/>
    </xf>
    <xf numFmtId="0" fontId="19" fillId="0" borderId="6" xfId="0" applyFont="1" applyBorder="1" applyAlignment="1">
      <alignment horizontal="center" vertical="top" wrapText="1"/>
    </xf>
    <xf numFmtId="0" fontId="19" fillId="0" borderId="19" xfId="0" applyFont="1" applyBorder="1" applyAlignment="1">
      <alignment horizontal="center" vertical="top" wrapText="1"/>
    </xf>
    <xf numFmtId="0" fontId="20" fillId="0" borderId="18" xfId="0" applyFont="1" applyBorder="1" applyAlignment="1">
      <alignment horizontal="center" vertical="center" shrinkToFi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44" fontId="20" fillId="0" borderId="16" xfId="1" applyNumberFormat="1" applyFont="1" applyFill="1" applyBorder="1" applyAlignment="1">
      <alignment horizontal="center" vertical="center" shrinkToFit="1"/>
    </xf>
    <xf numFmtId="44" fontId="20" fillId="0" borderId="6" xfId="1" applyNumberFormat="1" applyFont="1" applyFill="1" applyBorder="1" applyAlignment="1">
      <alignment horizontal="center" vertical="center" shrinkToFit="1"/>
    </xf>
    <xf numFmtId="44" fontId="20" fillId="0" borderId="19" xfId="1" applyNumberFormat="1" applyFont="1" applyFill="1" applyBorder="1" applyAlignment="1">
      <alignment horizontal="center" vertical="center" shrinkToFit="1"/>
    </xf>
    <xf numFmtId="165" fontId="20" fillId="0" borderId="13" xfId="1" applyFont="1" applyFill="1" applyBorder="1" applyAlignment="1">
      <alignment horizontal="center" vertical="center"/>
    </xf>
    <xf numFmtId="165" fontId="20" fillId="0" borderId="0" xfId="1" applyFont="1" applyFill="1" applyBorder="1" applyAlignment="1">
      <alignment horizontal="center" vertical="center"/>
    </xf>
    <xf numFmtId="165" fontId="20" fillId="0" borderId="14" xfId="1" applyFont="1" applyFill="1" applyBorder="1" applyAlignment="1">
      <alignment horizontal="center" vertical="center"/>
    </xf>
    <xf numFmtId="0" fontId="20" fillId="0" borderId="35" xfId="0" applyFont="1" applyBorder="1" applyAlignment="1">
      <alignment horizontal="center" vertical="center" wrapText="1"/>
    </xf>
    <xf numFmtId="165" fontId="28" fillId="0" borderId="3" xfId="1" applyFont="1" applyFill="1" applyBorder="1" applyAlignment="1">
      <alignment horizontal="left" vertical="top" wrapText="1"/>
    </xf>
    <xf numFmtId="165" fontId="19" fillId="0" borderId="3" xfId="1" applyFont="1" applyFill="1" applyBorder="1" applyAlignment="1">
      <alignment horizontal="left" vertical="top" wrapText="1"/>
    </xf>
    <xf numFmtId="0" fontId="20" fillId="0" borderId="21"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19" fillId="0" borderId="23" xfId="0" applyFont="1" applyBorder="1" applyAlignment="1">
      <alignment horizontal="center" vertical="center" wrapText="1"/>
    </xf>
    <xf numFmtId="0" fontId="19" fillId="0" borderId="24" xfId="0" applyFont="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4" fillId="0" borderId="27" xfId="0" applyNumberFormat="1" applyFont="1" applyBorder="1" applyAlignment="1">
      <alignment horizontal="left" shrinkToFit="1"/>
    </xf>
    <xf numFmtId="168" fontId="4" fillId="0" borderId="24" xfId="0" applyNumberFormat="1" applyFont="1" applyBorder="1" applyAlignment="1">
      <alignment horizontal="left" shrinkToFit="1"/>
    </xf>
    <xf numFmtId="168" fontId="4" fillId="0" borderId="31" xfId="0" applyNumberFormat="1" applyFont="1" applyBorder="1" applyAlignment="1">
      <alignment horizontal="left" shrinkToFit="1"/>
    </xf>
    <xf numFmtId="0" fontId="19" fillId="0" borderId="23" xfId="0" applyFont="1" applyBorder="1" applyAlignment="1">
      <alignment horizontal="center" vertical="top" wrapText="1"/>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34" xfId="0" applyFont="1" applyBorder="1" applyAlignment="1">
      <alignment horizontal="center" vertical="top" wrapText="1"/>
    </xf>
    <xf numFmtId="0" fontId="19" fillId="0" borderId="18" xfId="0" applyFont="1" applyBorder="1" applyAlignment="1">
      <alignment horizontal="center" vertical="top" wrapText="1"/>
    </xf>
    <xf numFmtId="0" fontId="19" fillId="0" borderId="23" xfId="0" applyFont="1" applyBorder="1" applyAlignment="1">
      <alignment horizontal="center" vertical="top" shrinkToFit="1"/>
    </xf>
    <xf numFmtId="0" fontId="19" fillId="0" borderId="24" xfId="0" applyFont="1" applyBorder="1" applyAlignment="1">
      <alignment horizontal="center" vertical="top" shrinkToFit="1"/>
    </xf>
    <xf numFmtId="168" fontId="20" fillId="0" borderId="24" xfId="0" applyNumberFormat="1" applyFont="1" applyBorder="1" applyAlignment="1">
      <alignment horizontal="center" vertical="center" shrinkToFi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35" xfId="0" applyFont="1" applyBorder="1" applyAlignment="1">
      <alignment horizontal="left" vertical="top" wrapText="1"/>
    </xf>
    <xf numFmtId="168" fontId="20" fillId="0" borderId="1" xfId="0" applyNumberFormat="1" applyFont="1" applyBorder="1" applyAlignment="1">
      <alignment horizontal="center" vertical="top" wrapText="1"/>
    </xf>
    <xf numFmtId="168" fontId="20" fillId="0" borderId="20" xfId="0" applyNumberFormat="1" applyFont="1" applyBorder="1" applyAlignment="1">
      <alignment horizontal="center" vertical="top" wrapText="1"/>
    </xf>
    <xf numFmtId="0" fontId="19" fillId="0" borderId="0" xfId="0" applyFont="1" applyAlignment="1">
      <alignment horizontal="center" vertical="top" wrapText="1"/>
    </xf>
    <xf numFmtId="0" fontId="0" fillId="0" borderId="0" xfId="0" applyAlignment="1">
      <alignment horizontal="center" vertical="center" shrinkToFit="1"/>
    </xf>
    <xf numFmtId="168" fontId="4" fillId="0" borderId="1" xfId="0" applyNumberFormat="1" applyFont="1" applyBorder="1" applyAlignment="1">
      <alignment horizontal="center" vertical="top" wrapText="1"/>
    </xf>
    <xf numFmtId="168" fontId="4" fillId="0" borderId="20" xfId="0" applyNumberFormat="1" applyFont="1" applyBorder="1" applyAlignment="1">
      <alignment horizontal="center" vertical="top" wrapText="1"/>
    </xf>
    <xf numFmtId="168" fontId="27" fillId="0" borderId="1" xfId="0" applyNumberFormat="1" applyFont="1" applyBorder="1" applyAlignment="1">
      <alignment horizontal="center" vertical="top"/>
    </xf>
    <xf numFmtId="168" fontId="27" fillId="0" borderId="20" xfId="0" applyNumberFormat="1" applyFont="1" applyBorder="1" applyAlignment="1">
      <alignment horizontal="center" vertical="top"/>
    </xf>
    <xf numFmtId="168" fontId="20" fillId="0" borderId="1" xfId="0" applyNumberFormat="1" applyFont="1" applyBorder="1" applyAlignment="1">
      <alignment horizontal="center" vertical="top"/>
    </xf>
    <xf numFmtId="168" fontId="20" fillId="0" borderId="20" xfId="0" applyNumberFormat="1" applyFont="1" applyBorder="1" applyAlignment="1">
      <alignment horizontal="center" vertical="top"/>
    </xf>
    <xf numFmtId="0" fontId="19" fillId="0" borderId="16" xfId="0" applyFont="1" applyBorder="1" applyAlignment="1">
      <alignment horizontal="center" vertical="top" wrapText="1"/>
    </xf>
    <xf numFmtId="0" fontId="19" fillId="0" borderId="11" xfId="0" applyFont="1" applyBorder="1" applyAlignment="1">
      <alignment horizontal="center" vertical="top" wrapText="1"/>
    </xf>
    <xf numFmtId="0" fontId="19" fillId="0" borderId="12" xfId="0" applyFont="1" applyBorder="1" applyAlignment="1">
      <alignment horizontal="center" vertical="top" wrapText="1"/>
    </xf>
    <xf numFmtId="0" fontId="19" fillId="0" borderId="14" xfId="0" applyFont="1" applyBorder="1" applyAlignment="1">
      <alignment horizontal="center" vertical="top" wrapText="1"/>
    </xf>
    <xf numFmtId="0" fontId="19" fillId="0" borderId="35" xfId="0" applyFont="1" applyBorder="1" applyAlignment="1">
      <alignment horizontal="center" vertical="top" wrapText="1"/>
    </xf>
    <xf numFmtId="168" fontId="20" fillId="0" borderId="25" xfId="0" applyNumberFormat="1" applyFont="1" applyBorder="1" applyAlignment="1">
      <alignment horizontal="center" vertical="center" wrapText="1"/>
    </xf>
    <xf numFmtId="168" fontId="20" fillId="0" borderId="20" xfId="0" applyNumberFormat="1" applyFont="1" applyBorder="1" applyAlignment="1">
      <alignment horizontal="center" vertical="center" wrapText="1"/>
    </xf>
    <xf numFmtId="168" fontId="20" fillId="0" borderId="3" xfId="0" applyNumberFormat="1" applyFont="1" applyBorder="1" applyAlignment="1">
      <alignment horizontal="center" vertical="center" wrapText="1"/>
    </xf>
    <xf numFmtId="44" fontId="20" fillId="0" borderId="3" xfId="0" applyNumberFormat="1" applyFont="1" applyBorder="1" applyAlignment="1">
      <alignment horizontal="center" vertical="center" wrapText="1"/>
    </xf>
    <xf numFmtId="0" fontId="19" fillId="2" borderId="23" xfId="0" applyFont="1" applyFill="1" applyBorder="1" applyAlignment="1">
      <alignment horizontal="left" vertical="top" wrapText="1"/>
    </xf>
    <xf numFmtId="0" fontId="19" fillId="2" borderId="24" xfId="0" applyFont="1" applyFill="1" applyBorder="1" applyAlignment="1">
      <alignment horizontal="left" vertical="top" wrapText="1"/>
    </xf>
    <xf numFmtId="0" fontId="19" fillId="2" borderId="31" xfId="0" applyFont="1" applyFill="1" applyBorder="1" applyAlignment="1">
      <alignment horizontal="left" vertical="top" wrapText="1"/>
    </xf>
    <xf numFmtId="0" fontId="23" fillId="0" borderId="21" xfId="0" applyFont="1" applyBorder="1" applyAlignment="1" applyProtection="1">
      <alignment horizontal="left" vertical="top" wrapText="1"/>
      <protection locked="0"/>
    </xf>
    <xf numFmtId="0" fontId="23" fillId="0" borderId="22" xfId="0" applyFont="1" applyBorder="1" applyAlignment="1" applyProtection="1">
      <alignment horizontal="left" vertical="top" wrapText="1"/>
      <protection locked="0"/>
    </xf>
    <xf numFmtId="0" fontId="23" fillId="0" borderId="32" xfId="0" applyFont="1" applyBorder="1" applyAlignment="1" applyProtection="1">
      <alignment horizontal="left" vertical="top" wrapText="1"/>
      <protection locked="0"/>
    </xf>
    <xf numFmtId="0" fontId="23" fillId="0" borderId="33" xfId="0" applyFont="1" applyBorder="1" applyAlignment="1" applyProtection="1">
      <alignment horizontal="left" vertical="top" wrapText="1"/>
      <protection locked="0"/>
    </xf>
    <xf numFmtId="0" fontId="23" fillId="0" borderId="36" xfId="0" applyFont="1" applyBorder="1" applyAlignment="1" applyProtection="1">
      <alignment horizontal="left" vertical="top" wrapText="1"/>
      <protection locked="0"/>
    </xf>
    <xf numFmtId="0" fontId="23" fillId="0" borderId="17" xfId="0" applyFont="1" applyBorder="1" applyAlignment="1" applyProtection="1">
      <alignment horizontal="left" vertical="top" wrapText="1"/>
      <protection locked="0"/>
    </xf>
    <xf numFmtId="0" fontId="23" fillId="0" borderId="1" xfId="0" applyFont="1" applyBorder="1" applyAlignment="1" applyProtection="1">
      <alignment horizontal="left" vertical="top" wrapText="1"/>
      <protection locked="0"/>
    </xf>
    <xf numFmtId="0" fontId="23" fillId="0" borderId="20" xfId="0" applyFont="1" applyBorder="1" applyAlignment="1" applyProtection="1">
      <alignment horizontal="left" vertical="top" wrapText="1"/>
      <protection locked="0"/>
    </xf>
    <xf numFmtId="0" fontId="19" fillId="2" borderId="7" xfId="0" applyFont="1" applyFill="1" applyBorder="1" applyAlignment="1">
      <alignment horizontal="left" vertical="top" wrapText="1"/>
    </xf>
    <xf numFmtId="0" fontId="19" fillId="2" borderId="8" xfId="0" applyFont="1" applyFill="1" applyBorder="1" applyAlignment="1">
      <alignment horizontal="left" vertical="top" wrapText="1"/>
    </xf>
    <xf numFmtId="0" fontId="19" fillId="2" borderId="38" xfId="0" applyFont="1" applyFill="1" applyBorder="1" applyAlignment="1">
      <alignment horizontal="left" vertical="top" wrapText="1"/>
    </xf>
    <xf numFmtId="0" fontId="19" fillId="0" borderId="23" xfId="0" applyFont="1" applyBorder="1" applyAlignment="1">
      <alignment horizontal="left" vertical="top" wrapText="1" indent="1"/>
    </xf>
    <xf numFmtId="0" fontId="19" fillId="0" borderId="24" xfId="0" applyFont="1" applyBorder="1" applyAlignment="1">
      <alignment horizontal="left" vertical="top" wrapText="1" indent="1"/>
    </xf>
    <xf numFmtId="0" fontId="19"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4" fillId="0" borderId="27" xfId="0" applyNumberFormat="1" applyFont="1" applyBorder="1" applyAlignment="1">
      <alignment horizontal="center" vertical="top" shrinkToFit="1"/>
    </xf>
    <xf numFmtId="1" fontId="24" fillId="0" borderId="26" xfId="0" applyNumberFormat="1" applyFont="1" applyBorder="1" applyAlignment="1">
      <alignment horizontal="center" vertical="top" shrinkToFit="1"/>
    </xf>
    <xf numFmtId="1" fontId="24" fillId="0" borderId="27" xfId="0" applyNumberFormat="1" applyFont="1" applyBorder="1" applyAlignment="1">
      <alignment horizontal="right" vertical="top" shrinkToFit="1"/>
    </xf>
    <xf numFmtId="1" fontId="24" fillId="0" borderId="26" xfId="0" applyNumberFormat="1" applyFont="1" applyBorder="1" applyAlignment="1">
      <alignment horizontal="right" vertical="top" shrinkToFit="1"/>
    </xf>
    <xf numFmtId="1" fontId="24" fillId="0" borderId="27" xfId="0" applyNumberFormat="1" applyFont="1" applyBorder="1" applyAlignment="1">
      <alignment horizontal="left" vertical="top" shrinkToFit="1"/>
    </xf>
    <xf numFmtId="1" fontId="24" fillId="0" borderId="26" xfId="0" applyNumberFormat="1" applyFont="1" applyBorder="1" applyAlignment="1">
      <alignment horizontal="left" vertical="top" shrinkToFit="1"/>
    </xf>
    <xf numFmtId="1" fontId="24" fillId="0" borderId="27" xfId="0" applyNumberFormat="1" applyFont="1" applyBorder="1" applyAlignment="1">
      <alignment horizontal="left" vertical="top" indent="1" shrinkToFit="1"/>
    </xf>
    <xf numFmtId="1" fontId="24" fillId="0" borderId="26" xfId="0" applyNumberFormat="1" applyFont="1" applyBorder="1" applyAlignment="1">
      <alignment horizontal="left" vertical="top" indent="1" shrinkToFit="1"/>
    </xf>
    <xf numFmtId="1" fontId="24" fillId="0" borderId="27" xfId="0" applyNumberFormat="1" applyFont="1" applyBorder="1" applyAlignment="1">
      <alignment horizontal="right" vertical="top" indent="1" shrinkToFit="1"/>
    </xf>
    <xf numFmtId="1" fontId="24" fillId="0" borderId="26" xfId="0" applyNumberFormat="1" applyFont="1" applyBorder="1" applyAlignment="1">
      <alignment horizontal="right" vertical="top" indent="1" shrinkToFit="1"/>
    </xf>
    <xf numFmtId="1" fontId="24" fillId="0" borderId="24" xfId="0" applyNumberFormat="1" applyFont="1" applyBorder="1" applyAlignment="1">
      <alignment horizontal="left" vertical="top" indent="1" shrinkToFi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19" fillId="0" borderId="40" xfId="0" applyFont="1" applyBorder="1" applyAlignment="1">
      <alignment horizontal="left" vertical="top" wrapText="1"/>
    </xf>
    <xf numFmtId="0" fontId="19" fillId="0" borderId="41" xfId="0" applyFont="1" applyBorder="1" applyAlignment="1">
      <alignment horizontal="left" vertical="top" wrapText="1"/>
    </xf>
    <xf numFmtId="0" fontId="19"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9" fillId="0" borderId="26" xfId="0" applyFont="1" applyBorder="1" applyAlignment="1">
      <alignment horizontal="left" vertical="top" wrapText="1"/>
    </xf>
    <xf numFmtId="1" fontId="24" fillId="0" borderId="24" xfId="0" applyNumberFormat="1" applyFont="1" applyBorder="1" applyAlignment="1">
      <alignment horizontal="center" vertical="top" shrinkToFit="1"/>
    </xf>
    <xf numFmtId="1" fontId="24" fillId="0" borderId="24" xfId="0" applyNumberFormat="1" applyFont="1" applyBorder="1" applyAlignment="1">
      <alignment horizontal="right" vertical="top" indent="1" shrinkToFit="1"/>
    </xf>
    <xf numFmtId="1" fontId="24"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4" fillId="0" borderId="27" xfId="0" applyNumberFormat="1" applyFont="1" applyBorder="1" applyAlignment="1">
      <alignment horizontal="center" vertical="center" shrinkToFit="1"/>
    </xf>
    <xf numFmtId="1" fontId="24" fillId="0" borderId="24" xfId="0" applyNumberFormat="1" applyFont="1" applyBorder="1" applyAlignment="1">
      <alignment horizontal="center" vertical="center" shrinkToFit="1"/>
    </xf>
    <xf numFmtId="1" fontId="24" fillId="0" borderId="26" xfId="0" applyNumberFormat="1" applyFont="1" applyBorder="1" applyAlignment="1">
      <alignment horizontal="center" vertical="center" shrinkToFit="1"/>
    </xf>
    <xf numFmtId="1" fontId="24" fillId="0" borderId="27" xfId="0" applyNumberFormat="1" applyFont="1" applyBorder="1" applyAlignment="1">
      <alignment horizontal="left" vertical="center" indent="1" shrinkToFit="1"/>
    </xf>
    <xf numFmtId="1" fontId="24" fillId="0" borderId="24" xfId="0" applyNumberFormat="1" applyFont="1" applyBorder="1" applyAlignment="1">
      <alignment horizontal="left" vertical="center" indent="1" shrinkToFit="1"/>
    </xf>
    <xf numFmtId="1" fontId="24" fillId="0" borderId="26" xfId="0" applyNumberFormat="1" applyFont="1" applyBorder="1" applyAlignment="1">
      <alignment horizontal="left" vertical="center" indent="1" shrinkToFit="1"/>
    </xf>
    <xf numFmtId="1" fontId="24" fillId="0" borderId="27" xfId="0" applyNumberFormat="1" applyFont="1" applyBorder="1" applyAlignment="1">
      <alignment horizontal="right" vertical="center" indent="1" shrinkToFit="1"/>
    </xf>
    <xf numFmtId="1" fontId="24" fillId="0" borderId="24" xfId="0" applyNumberFormat="1" applyFont="1" applyBorder="1" applyAlignment="1">
      <alignment horizontal="right" vertical="center" indent="1" shrinkToFit="1"/>
    </xf>
    <xf numFmtId="1" fontId="24" fillId="0" borderId="26" xfId="0" applyNumberFormat="1" applyFont="1" applyBorder="1" applyAlignment="1">
      <alignment horizontal="right" vertical="center" indent="1" shrinkToFit="1"/>
    </xf>
    <xf numFmtId="1" fontId="24" fillId="0" borderId="31" xfId="0" applyNumberFormat="1" applyFont="1" applyBorder="1" applyAlignment="1">
      <alignment horizontal="center" vertical="center" shrinkToFit="1"/>
    </xf>
    <xf numFmtId="0" fontId="19" fillId="2" borderId="16" xfId="0" applyFont="1" applyFill="1" applyBorder="1" applyAlignment="1">
      <alignment horizontal="left" vertical="center" wrapText="1"/>
    </xf>
    <xf numFmtId="0" fontId="19" fillId="2" borderId="6" xfId="0" applyFont="1" applyFill="1" applyBorder="1" applyAlignment="1">
      <alignment horizontal="left" vertical="center" wrapText="1"/>
    </xf>
    <xf numFmtId="0" fontId="19" fillId="2" borderId="19" xfId="0" applyFont="1" applyFill="1" applyBorder="1" applyAlignment="1">
      <alignment horizontal="left" vertical="center" wrapText="1"/>
    </xf>
    <xf numFmtId="0" fontId="19" fillId="2" borderId="13" xfId="0" applyFont="1" applyFill="1" applyBorder="1" applyAlignment="1">
      <alignment horizontal="left" vertical="center" wrapText="1"/>
    </xf>
    <xf numFmtId="0" fontId="19" fillId="2" borderId="0" xfId="0" applyFont="1" applyFill="1" applyAlignment="1">
      <alignment horizontal="left" vertical="center" wrapText="1"/>
    </xf>
    <xf numFmtId="0" fontId="19" fillId="2" borderId="35" xfId="0" applyFont="1" applyFill="1" applyBorder="1" applyAlignment="1">
      <alignment horizontal="left" vertical="center" wrapText="1"/>
    </xf>
    <xf numFmtId="0" fontId="19" fillId="0" borderId="13" xfId="0" applyFont="1" applyBorder="1" applyAlignment="1">
      <alignment horizontal="center" vertical="top" wrapText="1"/>
    </xf>
    <xf numFmtId="0" fontId="19" fillId="0" borderId="15" xfId="0" applyFont="1" applyBorder="1" applyAlignment="1">
      <alignment horizontal="center" vertical="top" wrapTex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0" fontId="19" fillId="2" borderId="26" xfId="0" applyFont="1" applyFill="1" applyBorder="1" applyAlignment="1">
      <alignment horizontal="left" vertical="top" wrapText="1"/>
    </xf>
    <xf numFmtId="0" fontId="19" fillId="2" borderId="12" xfId="0" applyFont="1" applyFill="1" applyBorder="1" applyAlignment="1">
      <alignment horizontal="left" vertical="top" wrapText="1"/>
    </xf>
    <xf numFmtId="0" fontId="19" fillId="2" borderId="10" xfId="0" applyFont="1" applyFill="1" applyBorder="1" applyAlignment="1">
      <alignment horizontal="left" vertical="top" wrapText="1"/>
    </xf>
    <xf numFmtId="0" fontId="19" fillId="2" borderId="34" xfId="0" applyFont="1" applyFill="1" applyBorder="1" applyAlignment="1">
      <alignment horizontal="left" vertical="top" wrapText="1"/>
    </xf>
    <xf numFmtId="0" fontId="0" fillId="0" borderId="1" xfId="0" applyBorder="1" applyAlignment="1">
      <alignment horizontal="center"/>
    </xf>
    <xf numFmtId="0" fontId="29"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9" fillId="0" borderId="17" xfId="0" applyFont="1" applyBorder="1" applyAlignment="1">
      <alignment horizontal="center" vertical="top" wrapText="1"/>
    </xf>
    <xf numFmtId="0" fontId="19" fillId="0" borderId="1" xfId="0" applyFont="1" applyBorder="1" applyAlignment="1">
      <alignment horizontal="center" vertical="top" wrapText="1"/>
    </xf>
    <xf numFmtId="0" fontId="19" fillId="0" borderId="20" xfId="0" applyFont="1" applyBorder="1" applyAlignment="1">
      <alignment horizontal="center" vertical="top" wrapText="1"/>
    </xf>
    <xf numFmtId="165" fontId="19" fillId="0" borderId="16" xfId="1" applyFont="1" applyFill="1" applyBorder="1" applyAlignment="1">
      <alignment horizontal="center" vertical="top" wrapText="1"/>
    </xf>
    <xf numFmtId="165" fontId="19" fillId="0" borderId="6" xfId="1" applyFont="1" applyFill="1" applyBorder="1" applyAlignment="1">
      <alignment horizontal="center" vertical="top" wrapText="1"/>
    </xf>
    <xf numFmtId="165" fontId="19" fillId="0" borderId="19" xfId="1" applyFont="1" applyFill="1" applyBorder="1" applyAlignment="1">
      <alignment horizontal="center" vertical="top" wrapText="1"/>
    </xf>
    <xf numFmtId="165" fontId="19" fillId="0" borderId="17" xfId="1" applyFont="1" applyFill="1" applyBorder="1" applyAlignment="1">
      <alignment horizontal="center" vertical="top" wrapText="1"/>
    </xf>
    <xf numFmtId="165" fontId="19" fillId="0" borderId="1" xfId="1" applyFont="1" applyFill="1" applyBorder="1" applyAlignment="1">
      <alignment horizontal="center" vertical="top" wrapText="1"/>
    </xf>
    <xf numFmtId="165" fontId="19" fillId="0" borderId="20" xfId="1" applyFont="1" applyFill="1" applyBorder="1" applyAlignment="1">
      <alignment horizontal="center" vertical="top" wrapText="1"/>
    </xf>
    <xf numFmtId="44" fontId="20" fillId="0" borderId="25" xfId="0" applyNumberFormat="1" applyFont="1" applyBorder="1" applyAlignment="1">
      <alignment horizontal="center" vertical="center" wrapText="1"/>
    </xf>
    <xf numFmtId="0" fontId="20" fillId="0" borderId="25" xfId="0" applyFont="1" applyBorder="1" applyAlignment="1">
      <alignment horizontal="center" vertical="top" wrapText="1"/>
    </xf>
    <xf numFmtId="168" fontId="20" fillId="0" borderId="25" xfId="0" applyNumberFormat="1" applyFont="1" applyBorder="1" applyAlignment="1">
      <alignment horizontal="center" vertical="top" wrapText="1"/>
    </xf>
    <xf numFmtId="168" fontId="20" fillId="0" borderId="3" xfId="0" applyNumberFormat="1" applyFont="1" applyBorder="1" applyAlignment="1">
      <alignment horizontal="center" vertical="top" wrapText="1"/>
    </xf>
    <xf numFmtId="0" fontId="3" fillId="0" borderId="0" xfId="0" applyFont="1" applyAlignment="1">
      <alignment horizontal="center"/>
    </xf>
    <xf numFmtId="1" fontId="4" fillId="0" borderId="1" xfId="0" applyNumberFormat="1" applyFont="1" applyBorder="1" applyAlignment="1" applyProtection="1">
      <alignment horizontal="center"/>
      <protection locked="0"/>
    </xf>
    <xf numFmtId="0" fontId="4" fillId="0" borderId="1" xfId="0" applyFont="1" applyBorder="1" applyAlignment="1" applyProtection="1">
      <alignment horizontal="center"/>
      <protection locked="0"/>
    </xf>
    <xf numFmtId="166" fontId="4" fillId="0" borderId="1" xfId="0" applyNumberFormat="1" applyFont="1" applyBorder="1" applyAlignment="1" applyProtection="1">
      <alignment horizontal="center"/>
      <protection locked="0"/>
    </xf>
    <xf numFmtId="0" fontId="7" fillId="0" borderId="1" xfId="0" applyFont="1" applyBorder="1" applyAlignment="1" applyProtection="1">
      <alignment horizontal="left" vertical="center" shrinkToFit="1"/>
      <protection locked="0"/>
    </xf>
    <xf numFmtId="0" fontId="7" fillId="0" borderId="1" xfId="0" applyFont="1" applyBorder="1" applyAlignment="1">
      <alignment horizontal="center" vertical="center" shrinkToFit="1"/>
    </xf>
    <xf numFmtId="0" fontId="6" fillId="0" borderId="0" xfId="0" applyFont="1" applyAlignment="1">
      <alignment horizontal="right"/>
    </xf>
    <xf numFmtId="0" fontId="7" fillId="0" borderId="1" xfId="0" applyFont="1" applyBorder="1" applyAlignment="1" applyProtection="1">
      <alignment horizontal="center" vertical="center" shrinkToFit="1"/>
      <protection locked="0"/>
    </xf>
    <xf numFmtId="167" fontId="7" fillId="0" borderId="1" xfId="0" applyNumberFormat="1" applyFont="1" applyBorder="1" applyAlignment="1" applyProtection="1">
      <alignment horizontal="left" vertical="center"/>
      <protection locked="0"/>
    </xf>
    <xf numFmtId="0" fontId="0" fillId="0" borderId="0" xfId="0" applyAlignment="1">
      <alignment horizontal="right"/>
    </xf>
    <xf numFmtId="0" fontId="7" fillId="0" borderId="1" xfId="0" applyFont="1" applyBorder="1" applyAlignment="1" applyProtection="1">
      <alignment horizontal="left" vertical="center"/>
      <protection locked="0"/>
    </xf>
    <xf numFmtId="168" fontId="7" fillId="0" borderId="2" xfId="1" applyNumberFormat="1" applyFont="1" applyBorder="1" applyAlignment="1" applyProtection="1">
      <alignment horizontal="left" vertical="center"/>
      <protection locked="0"/>
    </xf>
    <xf numFmtId="0" fontId="6" fillId="0" borderId="0" xfId="0" applyFont="1" applyAlignment="1">
      <alignment horizontal="center"/>
    </xf>
    <xf numFmtId="167" fontId="7" fillId="0" borderId="2" xfId="0" applyNumberFormat="1" applyFont="1" applyBorder="1" applyAlignment="1" applyProtection="1">
      <alignment horizontal="left" vertical="center"/>
      <protection locked="0"/>
    </xf>
    <xf numFmtId="0" fontId="9" fillId="0" borderId="6" xfId="0" applyFont="1" applyBorder="1" applyAlignment="1">
      <alignment horizontal="center"/>
    </xf>
    <xf numFmtId="0" fontId="4" fillId="0" borderId="3" xfId="0" applyFont="1" applyBorder="1" applyAlignment="1">
      <alignment horizontal="center" vertical="center" wrapText="1"/>
    </xf>
    <xf numFmtId="0" fontId="4" fillId="0" borderId="3" xfId="0" applyFont="1" applyBorder="1" applyAlignment="1">
      <alignment horizontal="center" vertical="center" shrinkToFit="1"/>
    </xf>
    <xf numFmtId="0" fontId="4" fillId="0" borderId="4" xfId="0" applyFont="1" applyBorder="1" applyAlignment="1" applyProtection="1">
      <alignment horizontal="center" vertical="center" shrinkToFit="1"/>
      <protection locked="0"/>
    </xf>
    <xf numFmtId="0" fontId="4" fillId="0" borderId="5" xfId="0" applyFont="1" applyBorder="1" applyAlignment="1" applyProtection="1">
      <alignment horizontal="center" vertical="center" shrinkToFit="1"/>
      <protection locked="0"/>
    </xf>
    <xf numFmtId="0" fontId="4" fillId="0" borderId="2" xfId="0" applyFont="1" applyBorder="1" applyAlignment="1" applyProtection="1">
      <alignment horizontal="center" vertical="center" shrinkToFit="1"/>
      <protection locked="0"/>
    </xf>
    <xf numFmtId="0" fontId="8" fillId="0" borderId="0" xfId="0" applyFont="1" applyAlignment="1">
      <alignment horizontal="left"/>
    </xf>
    <xf numFmtId="0" fontId="8"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1" fillId="0" borderId="1" xfId="1" applyNumberFormat="1" applyFont="1" applyBorder="1" applyAlignment="1" applyProtection="1">
      <protection locked="0"/>
    </xf>
    <xf numFmtId="0" fontId="12" fillId="0" borderId="0" xfId="0" applyFont="1" applyAlignment="1">
      <alignment horizontal="center"/>
    </xf>
    <xf numFmtId="0" fontId="15" fillId="0" borderId="1" xfId="0" applyFont="1" applyBorder="1" applyAlignment="1" applyProtection="1">
      <alignment horizontal="left" vertical="center"/>
      <protection locked="0"/>
    </xf>
    <xf numFmtId="170" fontId="15" fillId="0" borderId="1" xfId="0" applyNumberFormat="1" applyFont="1" applyBorder="1" applyAlignment="1" applyProtection="1">
      <alignment horizontal="left" vertical="center"/>
      <protection locked="0"/>
    </xf>
    <xf numFmtId="0" fontId="7" fillId="0" borderId="0" xfId="0" applyFont="1" applyAlignment="1">
      <alignment horizontal="left"/>
    </xf>
    <xf numFmtId="0" fontId="16" fillId="0" borderId="1" xfId="0" applyFont="1" applyBorder="1" applyAlignment="1" applyProtection="1">
      <alignment horizontal="center"/>
      <protection locked="0"/>
    </xf>
    <xf numFmtId="0" fontId="17" fillId="0" borderId="0" xfId="0" applyFont="1" applyAlignment="1" applyProtection="1">
      <alignment horizontal="center"/>
      <protection locked="0"/>
    </xf>
    <xf numFmtId="0" fontId="13" fillId="0" borderId="6" xfId="0"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3" fillId="0" borderId="1" xfId="0" applyFont="1" applyBorder="1" applyAlignment="1" applyProtection="1">
      <alignment horizontal="center" vertical="center"/>
      <protection locked="0"/>
    </xf>
    <xf numFmtId="168" fontId="11" fillId="0" borderId="1" xfId="1" applyNumberFormat="1" applyFont="1" applyBorder="1" applyAlignment="1" applyProtection="1">
      <alignment vertical="center"/>
      <protection locked="0"/>
    </xf>
    <xf numFmtId="0" fontId="13" fillId="0" borderId="1" xfId="0" applyFont="1" applyBorder="1" applyAlignment="1" applyProtection="1">
      <alignment horizontal="left" wrapText="1"/>
      <protection locked="0"/>
    </xf>
    <xf numFmtId="0" fontId="5" fillId="0" borderId="0" xfId="0" applyFont="1" applyAlignment="1">
      <alignment horizontal="left"/>
    </xf>
    <xf numFmtId="0" fontId="13" fillId="0" borderId="1" xfId="0" applyFont="1" applyBorder="1" applyAlignment="1" applyProtection="1">
      <alignment horizontal="justify" vertical="top" wrapText="1"/>
      <protection locked="0"/>
    </xf>
    <xf numFmtId="0" fontId="14" fillId="0" borderId="1" xfId="0" applyFont="1" applyBorder="1" applyAlignment="1" applyProtection="1">
      <alignment horizontal="justify" vertical="top" wrapText="1"/>
      <protection locked="0"/>
    </xf>
    <xf numFmtId="0" fontId="10" fillId="0" borderId="1"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checked="Checked"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checked="Checked"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checked="Checked"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1" t="s">
        <v>0</v>
      </c>
      <c r="B1" s="141"/>
      <c r="C1" s="141"/>
      <c r="D1" s="141"/>
      <c r="E1" s="141"/>
      <c r="F1" s="141"/>
      <c r="G1" s="141"/>
      <c r="H1" s="141"/>
      <c r="I1" s="141"/>
      <c r="J1" s="141"/>
      <c r="K1" s="141"/>
      <c r="L1" s="141"/>
      <c r="M1" s="141"/>
      <c r="N1" s="141"/>
      <c r="O1" s="141"/>
      <c r="P1" s="141"/>
      <c r="Q1" s="141"/>
      <c r="R1" s="141"/>
    </row>
    <row r="2" spans="1:18" ht="12" customHeight="1">
      <c r="A2" s="60"/>
      <c r="B2" s="60"/>
      <c r="C2" s="60"/>
      <c r="D2" s="60"/>
      <c r="E2" s="60"/>
      <c r="F2" s="60"/>
      <c r="G2" s="60"/>
      <c r="H2" s="60"/>
      <c r="I2" s="60"/>
      <c r="J2" s="60"/>
      <c r="K2" s="60"/>
      <c r="L2" s="60"/>
      <c r="M2" s="60"/>
      <c r="N2" s="60"/>
      <c r="O2" s="60"/>
      <c r="P2" s="60"/>
      <c r="Q2" s="60"/>
      <c r="R2" s="104" t="s">
        <v>1</v>
      </c>
    </row>
    <row r="3" spans="1:18" ht="12" customHeight="1">
      <c r="A3" s="142" t="s">
        <v>2</v>
      </c>
      <c r="B3" s="142"/>
      <c r="C3" s="142"/>
      <c r="D3" s="143"/>
      <c r="E3" s="143"/>
      <c r="F3" s="143"/>
      <c r="G3" s="143"/>
      <c r="H3" s="143"/>
      <c r="I3" s="143"/>
      <c r="J3" s="143"/>
      <c r="K3" s="94"/>
      <c r="L3" s="94"/>
      <c r="M3" s="62"/>
      <c r="N3" s="62"/>
      <c r="O3" s="62"/>
      <c r="P3" s="63" t="s">
        <v>3</v>
      </c>
      <c r="Q3" s="144">
        <v>147254</v>
      </c>
      <c r="R3" s="144"/>
    </row>
    <row r="4" spans="1:18" ht="3" customHeight="1">
      <c r="A4" s="62"/>
      <c r="B4" s="62"/>
      <c r="C4" s="62"/>
      <c r="D4" s="62"/>
      <c r="E4" s="62"/>
      <c r="F4" s="63"/>
      <c r="G4" s="63"/>
      <c r="H4" s="64"/>
      <c r="I4" s="64"/>
      <c r="J4" s="64"/>
      <c r="K4" s="64"/>
      <c r="L4" s="64"/>
      <c r="M4" s="62"/>
      <c r="N4" s="62"/>
      <c r="O4" s="62"/>
      <c r="P4" s="63"/>
      <c r="Q4" s="63"/>
      <c r="R4" s="62"/>
    </row>
    <row r="5" spans="1:18" ht="15" customHeight="1">
      <c r="A5" s="145" t="s">
        <v>4</v>
      </c>
      <c r="B5" s="146"/>
      <c r="C5" s="146"/>
      <c r="D5" s="146"/>
      <c r="E5" s="146"/>
      <c r="F5" s="147">
        <v>45404</v>
      </c>
      <c r="G5" s="147"/>
      <c r="H5" s="147"/>
      <c r="I5" s="147"/>
      <c r="J5" s="147"/>
      <c r="K5" s="147"/>
      <c r="L5" s="148" t="s">
        <v>5</v>
      </c>
      <c r="M5" s="148"/>
      <c r="N5" s="148"/>
      <c r="O5" s="148"/>
      <c r="P5" s="148"/>
      <c r="Q5" s="148"/>
      <c r="R5" s="105">
        <v>0.63055555555555598</v>
      </c>
    </row>
    <row r="6" spans="1:18" ht="15" customHeight="1">
      <c r="A6" s="149" t="s">
        <v>6</v>
      </c>
      <c r="B6" s="150"/>
      <c r="C6" s="150"/>
      <c r="D6" s="150"/>
      <c r="E6" s="150"/>
      <c r="F6" s="150"/>
      <c r="G6" s="151" t="s">
        <v>333</v>
      </c>
      <c r="H6" s="151"/>
      <c r="I6" s="151"/>
      <c r="J6" s="151"/>
      <c r="K6" s="151"/>
      <c r="L6" s="151"/>
      <c r="M6" s="152" t="s">
        <v>7</v>
      </c>
      <c r="N6" s="152"/>
      <c r="O6" s="152"/>
      <c r="P6" s="152"/>
      <c r="Q6" s="153" t="s">
        <v>334</v>
      </c>
      <c r="R6" s="154"/>
    </row>
    <row r="7" spans="1:18" ht="15" customHeight="1">
      <c r="A7" s="149" t="s">
        <v>8</v>
      </c>
      <c r="B7" s="150"/>
      <c r="C7" s="150"/>
      <c r="D7" s="155" t="s">
        <v>335</v>
      </c>
      <c r="E7" s="155"/>
      <c r="F7" s="155"/>
      <c r="G7" s="155"/>
      <c r="H7" s="155"/>
      <c r="I7" s="155"/>
      <c r="J7" s="155"/>
      <c r="K7" s="155"/>
      <c r="L7" s="155"/>
      <c r="M7" s="156" t="s">
        <v>9</v>
      </c>
      <c r="N7" s="156"/>
      <c r="O7" s="156"/>
      <c r="P7" s="156"/>
      <c r="Q7" s="157">
        <v>9074538983</v>
      </c>
      <c r="R7" s="158"/>
    </row>
    <row r="8" spans="1:18" ht="6" customHeight="1">
      <c r="A8" s="159"/>
      <c r="B8" s="160"/>
      <c r="C8" s="160"/>
      <c r="D8" s="160"/>
      <c r="E8" s="160"/>
      <c r="F8" s="160"/>
      <c r="G8" s="160"/>
      <c r="H8" s="160"/>
      <c r="I8" s="160"/>
      <c r="J8" s="160"/>
      <c r="K8" s="160"/>
      <c r="L8" s="160"/>
      <c r="M8" s="95"/>
      <c r="N8" s="160"/>
      <c r="O8" s="160"/>
      <c r="P8" s="160"/>
      <c r="Q8" s="160"/>
      <c r="R8" s="161"/>
    </row>
    <row r="9" spans="1:18" ht="12" customHeight="1">
      <c r="A9" s="162" t="s">
        <v>10</v>
      </c>
      <c r="B9" s="163"/>
      <c r="C9" s="163"/>
      <c r="D9" s="163"/>
      <c r="E9" s="163"/>
      <c r="F9" s="163"/>
      <c r="G9" s="163"/>
      <c r="H9" s="163"/>
      <c r="I9" s="163"/>
      <c r="J9" s="163"/>
      <c r="K9" s="163"/>
      <c r="L9" s="163"/>
      <c r="M9" s="163"/>
      <c r="N9" s="163"/>
      <c r="O9" s="163"/>
      <c r="P9" s="163"/>
      <c r="Q9" s="163"/>
      <c r="R9" s="164"/>
    </row>
    <row r="10" spans="1:18" ht="21" customHeight="1">
      <c r="A10" s="165" t="s">
        <v>11</v>
      </c>
      <c r="B10" s="166"/>
      <c r="C10" s="166"/>
      <c r="D10" s="167" t="s">
        <v>333</v>
      </c>
      <c r="E10" s="167"/>
      <c r="F10" s="167"/>
      <c r="G10" s="167"/>
      <c r="H10" s="167"/>
      <c r="I10" s="167"/>
      <c r="J10" s="167"/>
      <c r="K10" s="167"/>
      <c r="L10" s="167"/>
      <c r="M10" s="167"/>
      <c r="N10" s="167"/>
      <c r="O10" s="167"/>
      <c r="P10" s="167"/>
      <c r="Q10" s="66"/>
      <c r="R10" s="106" t="s">
        <v>327</v>
      </c>
    </row>
    <row r="11" spans="1:18" s="57" customFormat="1" ht="11.25" customHeight="1">
      <c r="A11" s="168" t="s">
        <v>12</v>
      </c>
      <c r="B11" s="169"/>
      <c r="C11" s="169"/>
      <c r="D11" s="170" t="s">
        <v>13</v>
      </c>
      <c r="E11" s="170"/>
      <c r="F11" s="170"/>
      <c r="G11" s="170"/>
      <c r="H11" s="170"/>
      <c r="I11" s="170"/>
      <c r="J11" s="170"/>
      <c r="K11" s="170"/>
      <c r="L11" s="170"/>
      <c r="M11" s="170"/>
      <c r="N11" s="170"/>
      <c r="O11" s="170"/>
      <c r="P11" s="170"/>
      <c r="Q11" s="69"/>
      <c r="R11" s="107" t="s">
        <v>14</v>
      </c>
    </row>
    <row r="12" spans="1:18" ht="18.75" customHeight="1">
      <c r="A12" s="171">
        <v>21151</v>
      </c>
      <c r="B12" s="172"/>
      <c r="C12" s="172"/>
      <c r="D12" s="172"/>
      <c r="E12" s="67"/>
      <c r="F12" s="68"/>
      <c r="G12" s="173">
        <v>66</v>
      </c>
      <c r="H12" s="173"/>
      <c r="I12" s="173"/>
      <c r="J12" s="173"/>
      <c r="K12" s="68"/>
      <c r="L12" s="68"/>
      <c r="M12" s="174" t="s">
        <v>336</v>
      </c>
      <c r="N12" s="174"/>
      <c r="O12" s="174"/>
      <c r="P12" s="174"/>
      <c r="Q12" s="174"/>
      <c r="R12" s="175"/>
    </row>
    <row r="13" spans="1:18" ht="12" customHeight="1">
      <c r="A13" s="176" t="s">
        <v>15</v>
      </c>
      <c r="B13" s="177"/>
      <c r="C13" s="177"/>
      <c r="D13" s="177"/>
      <c r="E13" s="69"/>
      <c r="F13" s="70"/>
      <c r="G13" s="178" t="s">
        <v>16</v>
      </c>
      <c r="H13" s="178"/>
      <c r="I13" s="178"/>
      <c r="J13" s="178"/>
      <c r="K13" s="69"/>
      <c r="L13" s="70"/>
      <c r="M13" s="177" t="s">
        <v>17</v>
      </c>
      <c r="N13" s="177"/>
      <c r="O13" s="177"/>
      <c r="P13" s="177"/>
      <c r="Q13" s="177"/>
      <c r="R13" s="179"/>
    </row>
    <row r="14" spans="1:18" ht="18" customHeight="1">
      <c r="A14" s="180" t="s">
        <v>18</v>
      </c>
      <c r="B14" s="181"/>
      <c r="C14" s="181"/>
      <c r="D14" s="181"/>
      <c r="E14" s="174" t="str">
        <f>D7</f>
        <v>STA. CRUZ, CABUSAO, CAM.SUR</v>
      </c>
      <c r="F14" s="174"/>
      <c r="G14" s="174"/>
      <c r="H14" s="174"/>
      <c r="I14" s="174"/>
      <c r="J14" s="174"/>
      <c r="K14" s="174"/>
      <c r="L14" s="174"/>
      <c r="M14" s="174"/>
      <c r="N14" s="174"/>
      <c r="O14" s="174"/>
      <c r="P14" s="174"/>
      <c r="Q14" s="174"/>
      <c r="R14" s="175"/>
    </row>
    <row r="15" spans="1:18" s="58" customFormat="1" ht="9.75" customHeight="1">
      <c r="A15" s="182" t="s">
        <v>19</v>
      </c>
      <c r="B15" s="183"/>
      <c r="C15" s="183"/>
      <c r="D15" s="183"/>
      <c r="E15" s="184" t="s">
        <v>20</v>
      </c>
      <c r="F15" s="184"/>
      <c r="G15" s="184"/>
      <c r="H15" s="184"/>
      <c r="I15" s="184"/>
      <c r="J15" s="184"/>
      <c r="K15" s="184"/>
      <c r="L15" s="184"/>
      <c r="M15" s="184"/>
      <c r="N15" s="184"/>
      <c r="O15" s="184"/>
      <c r="P15" s="184"/>
      <c r="Q15" s="184"/>
      <c r="R15" s="185"/>
    </row>
    <row r="16" spans="1:18" ht="15.75" customHeight="1">
      <c r="A16" s="180" t="s">
        <v>21</v>
      </c>
      <c r="B16" s="181"/>
      <c r="C16" s="181"/>
      <c r="D16" s="181"/>
      <c r="E16" s="186" t="str">
        <f>D7</f>
        <v>STA. CRUZ, CABUSAO, CAM.SUR</v>
      </c>
      <c r="F16" s="186"/>
      <c r="G16" s="186"/>
      <c r="H16" s="186"/>
      <c r="I16" s="186"/>
      <c r="J16" s="186"/>
      <c r="K16" s="186"/>
      <c r="L16" s="186"/>
      <c r="M16" s="186"/>
      <c r="N16" s="186"/>
      <c r="O16" s="186"/>
      <c r="P16" s="186"/>
      <c r="Q16" s="186"/>
      <c r="R16" s="187"/>
    </row>
    <row r="17" spans="1:28" s="58" customFormat="1" ht="13.5" customHeight="1">
      <c r="A17" s="182" t="s">
        <v>22</v>
      </c>
      <c r="B17" s="183"/>
      <c r="C17" s="183"/>
      <c r="D17" s="183"/>
      <c r="E17" s="184" t="s">
        <v>20</v>
      </c>
      <c r="F17" s="184"/>
      <c r="G17" s="184"/>
      <c r="H17" s="184"/>
      <c r="I17" s="184"/>
      <c r="J17" s="184"/>
      <c r="K17" s="184"/>
      <c r="L17" s="184"/>
      <c r="M17" s="184"/>
      <c r="N17" s="184"/>
      <c r="O17" s="184"/>
      <c r="P17" s="184"/>
      <c r="Q17" s="184"/>
      <c r="R17" s="185"/>
    </row>
    <row r="18" spans="1:28">
      <c r="A18" s="188" t="s">
        <v>23</v>
      </c>
      <c r="B18" s="156"/>
      <c r="C18" s="156"/>
      <c r="D18" s="68"/>
      <c r="E18" s="68" t="s">
        <v>24</v>
      </c>
      <c r="F18" s="68"/>
      <c r="G18" s="68" t="s">
        <v>25</v>
      </c>
      <c r="H18" s="68"/>
      <c r="I18" s="68"/>
      <c r="J18" s="189" t="s">
        <v>26</v>
      </c>
      <c r="K18" s="189"/>
      <c r="L18" s="68"/>
      <c r="M18" s="68"/>
      <c r="N18" s="68"/>
      <c r="O18" s="68"/>
      <c r="P18" s="68" t="s">
        <v>27</v>
      </c>
      <c r="Q18" s="155"/>
      <c r="R18" s="190"/>
    </row>
    <row r="19" spans="1:28" ht="13.5" customHeight="1">
      <c r="A19" s="188" t="s">
        <v>28</v>
      </c>
      <c r="B19" s="156"/>
      <c r="C19" s="156"/>
      <c r="D19" s="155" t="s">
        <v>324</v>
      </c>
      <c r="E19" s="155"/>
      <c r="F19" s="155"/>
      <c r="G19" s="155"/>
      <c r="H19" s="68"/>
      <c r="I19" s="68"/>
      <c r="J19" s="68"/>
      <c r="K19" s="189" t="s">
        <v>29</v>
      </c>
      <c r="L19" s="189"/>
      <c r="M19" s="189"/>
      <c r="N19" s="191" t="s">
        <v>30</v>
      </c>
      <c r="O19" s="191"/>
      <c r="P19" s="191"/>
      <c r="Q19" s="191"/>
      <c r="R19" s="192"/>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80" t="s">
        <v>31</v>
      </c>
      <c r="B21" s="181"/>
      <c r="C21" s="181"/>
      <c r="D21" s="181"/>
      <c r="E21" s="181"/>
      <c r="F21" s="189"/>
      <c r="G21" s="193" t="s">
        <v>32</v>
      </c>
      <c r="H21" s="193"/>
      <c r="I21" s="68"/>
      <c r="J21" s="193" t="s">
        <v>33</v>
      </c>
      <c r="K21" s="193"/>
      <c r="L21" s="327" t="s">
        <v>34</v>
      </c>
      <c r="M21" s="327"/>
      <c r="N21" s="96"/>
      <c r="O21" s="265"/>
      <c r="P21" s="193" t="s">
        <v>35</v>
      </c>
      <c r="Q21" s="265"/>
      <c r="R21" s="266" t="s">
        <v>36</v>
      </c>
    </row>
    <row r="22" spans="1:28" ht="10.5" customHeight="1">
      <c r="A22" s="168" t="s">
        <v>37</v>
      </c>
      <c r="B22" s="170"/>
      <c r="C22" s="170"/>
      <c r="D22" s="170"/>
      <c r="E22" s="170"/>
      <c r="F22" s="189"/>
      <c r="G22" s="193"/>
      <c r="H22" s="193"/>
      <c r="I22" s="68"/>
      <c r="J22" s="193"/>
      <c r="K22" s="193"/>
      <c r="L22" s="327"/>
      <c r="M22" s="327"/>
      <c r="N22" s="97"/>
      <c r="O22" s="265"/>
      <c r="P22" s="193"/>
      <c r="Q22" s="265"/>
      <c r="R22" s="266"/>
    </row>
    <row r="23" spans="1:28" ht="1.5" customHeight="1">
      <c r="A23" s="76"/>
      <c r="B23" s="77"/>
      <c r="C23" s="77"/>
      <c r="D23" s="77"/>
      <c r="E23" s="77"/>
      <c r="F23" s="68"/>
      <c r="G23" s="193"/>
      <c r="H23" s="193"/>
      <c r="I23" s="68"/>
      <c r="J23" s="96"/>
      <c r="K23" s="96"/>
      <c r="L23" s="96"/>
      <c r="M23" s="61"/>
      <c r="N23" s="75"/>
      <c r="O23" s="61"/>
      <c r="P23" s="61"/>
      <c r="Q23" s="61"/>
      <c r="R23" s="109"/>
    </row>
    <row r="24" spans="1:28">
      <c r="A24" s="180" t="s">
        <v>38</v>
      </c>
      <c r="B24" s="189"/>
      <c r="C24" s="189"/>
      <c r="D24" s="194" t="s">
        <v>329</v>
      </c>
      <c r="E24" s="194"/>
      <c r="F24" s="194"/>
      <c r="G24" s="194"/>
      <c r="H24" s="194"/>
      <c r="I24" s="194"/>
      <c r="J24" s="194"/>
      <c r="K24" s="195" t="s">
        <v>39</v>
      </c>
      <c r="L24" s="195"/>
      <c r="M24" s="195"/>
      <c r="N24" s="195"/>
      <c r="O24" s="195"/>
      <c r="P24" s="196"/>
      <c r="Q24" s="196"/>
      <c r="R24" s="197"/>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1" t="s">
        <v>40</v>
      </c>
      <c r="Q26" s="331"/>
      <c r="R26" s="111" t="s">
        <v>41</v>
      </c>
      <c r="U26" s="112"/>
      <c r="V26" s="320"/>
      <c r="W26" s="320"/>
      <c r="X26" s="320"/>
      <c r="Y26" s="320"/>
      <c r="Z26" s="320"/>
      <c r="AA26" s="320"/>
      <c r="AB26" s="130"/>
    </row>
    <row r="27" spans="1:28" ht="3.75" customHeight="1">
      <c r="A27" s="78"/>
      <c r="B27" s="62"/>
      <c r="C27" s="62"/>
      <c r="D27" s="62"/>
      <c r="E27" s="62"/>
      <c r="F27" s="62"/>
      <c r="G27" s="62"/>
      <c r="H27" s="62"/>
      <c r="I27" s="62"/>
      <c r="J27" s="62"/>
      <c r="K27" s="62"/>
      <c r="L27" s="62"/>
      <c r="M27" s="62"/>
      <c r="N27" s="62"/>
      <c r="O27" s="62"/>
      <c r="P27" s="62"/>
      <c r="Q27" s="62"/>
      <c r="R27" s="113"/>
      <c r="U27" s="114"/>
      <c r="V27" s="321"/>
      <c r="W27" s="321"/>
      <c r="X27" s="321"/>
      <c r="Y27" s="321"/>
      <c r="Z27" s="321"/>
      <c r="AA27" s="321"/>
      <c r="AB27" s="131"/>
    </row>
    <row r="28" spans="1:28" ht="12" customHeight="1">
      <c r="A28" s="162" t="s">
        <v>42</v>
      </c>
      <c r="B28" s="163"/>
      <c r="C28" s="163"/>
      <c r="D28" s="163"/>
      <c r="E28" s="163"/>
      <c r="F28" s="163"/>
      <c r="G28" s="163"/>
      <c r="H28" s="163"/>
      <c r="I28" s="163"/>
      <c r="J28" s="163"/>
      <c r="K28" s="163"/>
      <c r="L28" s="163"/>
      <c r="M28" s="163"/>
      <c r="N28" s="163"/>
      <c r="O28" s="163"/>
      <c r="P28" s="163"/>
      <c r="Q28" s="163"/>
      <c r="R28" s="164"/>
      <c r="U28" s="114"/>
      <c r="V28" s="322"/>
      <c r="W28" s="322"/>
      <c r="X28" s="322"/>
      <c r="Y28" s="322"/>
      <c r="Z28" s="322"/>
      <c r="AA28" s="322"/>
      <c r="AB28" s="131"/>
    </row>
    <row r="29" spans="1:28" ht="10.5" customHeight="1">
      <c r="A29" s="332" t="s">
        <v>43</v>
      </c>
      <c r="B29" s="333"/>
      <c r="C29" s="333"/>
      <c r="D29" s="333"/>
      <c r="E29" s="333"/>
      <c r="F29" s="333"/>
      <c r="G29" s="333"/>
      <c r="H29" s="334"/>
      <c r="I29" s="323" t="s">
        <v>44</v>
      </c>
      <c r="J29" s="324"/>
      <c r="K29" s="263" t="s">
        <v>23</v>
      </c>
      <c r="L29" s="263" t="s">
        <v>45</v>
      </c>
      <c r="M29" s="323" t="s">
        <v>46</v>
      </c>
      <c r="N29" s="328"/>
      <c r="O29" s="324"/>
      <c r="P29" s="323" t="s">
        <v>47</v>
      </c>
      <c r="Q29" s="324"/>
      <c r="R29" s="267" t="s">
        <v>48</v>
      </c>
      <c r="S29" s="330" t="s">
        <v>49</v>
      </c>
      <c r="U29" s="114"/>
      <c r="V29" s="311" t="s">
        <v>50</v>
      </c>
      <c r="W29" s="312"/>
      <c r="X29" s="312"/>
      <c r="Y29" s="312"/>
      <c r="Z29" s="313"/>
      <c r="AA29" s="305" t="s">
        <v>51</v>
      </c>
      <c r="AB29" s="131"/>
    </row>
    <row r="30" spans="1:28" ht="10.5" customHeight="1">
      <c r="A30" s="335" t="s">
        <v>52</v>
      </c>
      <c r="B30" s="329"/>
      <c r="C30" s="329"/>
      <c r="D30" s="329"/>
      <c r="E30" s="329"/>
      <c r="F30" s="329"/>
      <c r="G30" s="329"/>
      <c r="H30" s="326"/>
      <c r="I30" s="325"/>
      <c r="J30" s="326"/>
      <c r="K30" s="264"/>
      <c r="L30" s="264"/>
      <c r="M30" s="325"/>
      <c r="N30" s="329"/>
      <c r="O30" s="326"/>
      <c r="P30" s="325"/>
      <c r="Q30" s="326"/>
      <c r="R30" s="268"/>
      <c r="S30" s="330"/>
      <c r="U30" s="114"/>
      <c r="V30" s="314"/>
      <c r="W30" s="315"/>
      <c r="X30" s="315"/>
      <c r="Y30" s="315"/>
      <c r="Z30" s="316"/>
      <c r="AA30" s="306"/>
      <c r="AB30" s="131"/>
    </row>
    <row r="31" spans="1:28" ht="18" customHeight="1">
      <c r="A31" s="198" t="s">
        <v>337</v>
      </c>
      <c r="B31" s="199"/>
      <c r="C31" s="199"/>
      <c r="D31" s="199"/>
      <c r="E31" s="199"/>
      <c r="F31" s="199"/>
      <c r="G31" s="199"/>
      <c r="H31" s="200"/>
      <c r="I31" s="201" t="s">
        <v>144</v>
      </c>
      <c r="J31" s="202"/>
      <c r="K31" s="98" t="s">
        <v>144</v>
      </c>
      <c r="L31" s="98" t="s">
        <v>338</v>
      </c>
      <c r="M31" s="201" t="s">
        <v>339</v>
      </c>
      <c r="N31" s="203"/>
      <c r="O31" s="202"/>
      <c r="P31" s="336" t="s">
        <v>325</v>
      </c>
      <c r="Q31" s="337"/>
      <c r="R31" s="115">
        <v>1000</v>
      </c>
      <c r="S31" s="19"/>
      <c r="U31" s="114"/>
      <c r="V31" s="314"/>
      <c r="W31" s="315"/>
      <c r="X31" s="315"/>
      <c r="Y31" s="315"/>
      <c r="Z31" s="316"/>
      <c r="AA31" s="306"/>
      <c r="AB31" s="131"/>
    </row>
    <row r="32" spans="1:28" ht="15.75" customHeight="1">
      <c r="A32" s="198" t="s">
        <v>345</v>
      </c>
      <c r="B32" s="199"/>
      <c r="C32" s="199"/>
      <c r="D32" s="199"/>
      <c r="E32" s="199"/>
      <c r="F32" s="199"/>
      <c r="G32" s="199"/>
      <c r="H32" s="200"/>
      <c r="I32" s="201" t="s">
        <v>145</v>
      </c>
      <c r="J32" s="202"/>
      <c r="K32" s="98" t="s">
        <v>330</v>
      </c>
      <c r="L32" s="98" t="s">
        <v>348</v>
      </c>
      <c r="M32" s="201" t="s">
        <v>340</v>
      </c>
      <c r="N32" s="203"/>
      <c r="O32" s="202"/>
      <c r="P32" s="201" t="s">
        <v>331</v>
      </c>
      <c r="Q32" s="202"/>
      <c r="R32" s="115"/>
      <c r="S32" s="19"/>
      <c r="U32" s="114"/>
      <c r="V32" s="317"/>
      <c r="W32" s="318"/>
      <c r="X32" s="318"/>
      <c r="Y32" s="318"/>
      <c r="Z32" s="319"/>
      <c r="AA32" s="307"/>
      <c r="AB32" s="131"/>
    </row>
    <row r="33" spans="1:28" ht="15.75" customHeight="1">
      <c r="A33" s="198" t="s">
        <v>346</v>
      </c>
      <c r="B33" s="199"/>
      <c r="C33" s="199"/>
      <c r="D33" s="199"/>
      <c r="E33" s="199"/>
      <c r="F33" s="199"/>
      <c r="G33" s="199"/>
      <c r="H33" s="200"/>
      <c r="I33" s="201" t="s">
        <v>145</v>
      </c>
      <c r="J33" s="202"/>
      <c r="K33" s="98" t="s">
        <v>330</v>
      </c>
      <c r="L33" s="98" t="s">
        <v>348</v>
      </c>
      <c r="M33" s="201" t="s">
        <v>341</v>
      </c>
      <c r="N33" s="203"/>
      <c r="O33" s="202"/>
      <c r="P33" s="201" t="s">
        <v>331</v>
      </c>
      <c r="Q33" s="202"/>
      <c r="R33" s="115"/>
      <c r="S33" s="140"/>
      <c r="U33" s="114"/>
      <c r="V33" s="282" t="s">
        <v>53</v>
      </c>
      <c r="W33" s="287" t="s">
        <v>54</v>
      </c>
      <c r="X33" s="292" t="s">
        <v>55</v>
      </c>
      <c r="Y33" s="297" t="s">
        <v>56</v>
      </c>
      <c r="Z33" s="300" t="s">
        <v>57</v>
      </c>
      <c r="AA33" s="308" t="str">
        <f>IF(AND(S49&gt;=4298,S49&lt;=5253),"C1",IF(AND(S49&gt;=3344,S49&lt;=4297),"C2",IF(AND(S49&lt;=3343),"C3",IF(AND(S49&gt;=5254,S49&lt;=1000000),"B",""))))</f>
        <v>C3</v>
      </c>
      <c r="AB33" s="131"/>
    </row>
    <row r="34" spans="1:28" ht="15.75" customHeight="1">
      <c r="A34" s="198" t="s">
        <v>347</v>
      </c>
      <c r="B34" s="199"/>
      <c r="C34" s="199"/>
      <c r="D34" s="199"/>
      <c r="E34" s="199"/>
      <c r="F34" s="199"/>
      <c r="G34" s="199"/>
      <c r="H34" s="200"/>
      <c r="I34" s="201" t="s">
        <v>145</v>
      </c>
      <c r="J34" s="202"/>
      <c r="K34" s="98" t="s">
        <v>330</v>
      </c>
      <c r="L34" s="98" t="s">
        <v>348</v>
      </c>
      <c r="M34" s="201" t="s">
        <v>342</v>
      </c>
      <c r="N34" s="203"/>
      <c r="O34" s="202"/>
      <c r="P34" s="201" t="s">
        <v>331</v>
      </c>
      <c r="Q34" s="202"/>
      <c r="R34" s="115"/>
      <c r="S34" s="19"/>
      <c r="U34" s="114"/>
      <c r="V34" s="283"/>
      <c r="W34" s="288"/>
      <c r="X34" s="293"/>
      <c r="Y34" s="298"/>
      <c r="Z34" s="301"/>
      <c r="AA34" s="309"/>
      <c r="AB34" s="131"/>
    </row>
    <row r="35" spans="1:28" ht="15.75" customHeight="1">
      <c r="A35" s="198" t="s">
        <v>343</v>
      </c>
      <c r="B35" s="199"/>
      <c r="C35" s="199"/>
      <c r="D35" s="199"/>
      <c r="E35" s="199"/>
      <c r="F35" s="199"/>
      <c r="G35" s="199"/>
      <c r="H35" s="200"/>
      <c r="I35" s="201" t="s">
        <v>145</v>
      </c>
      <c r="J35" s="202"/>
      <c r="K35" s="98" t="s">
        <v>330</v>
      </c>
      <c r="L35" s="98" t="s">
        <v>328</v>
      </c>
      <c r="M35" s="201" t="s">
        <v>344</v>
      </c>
      <c r="N35" s="203"/>
      <c r="O35" s="202"/>
      <c r="P35" s="201" t="s">
        <v>329</v>
      </c>
      <c r="Q35" s="202"/>
      <c r="R35" s="115"/>
      <c r="U35" s="114"/>
      <c r="V35" s="284"/>
      <c r="W35" s="289"/>
      <c r="X35" s="294"/>
      <c r="Y35" s="299"/>
      <c r="Z35" s="302"/>
      <c r="AA35" s="309"/>
      <c r="AB35" s="131"/>
    </row>
    <row r="36" spans="1:28" ht="15.75" customHeight="1">
      <c r="A36" s="198"/>
      <c r="B36" s="199"/>
      <c r="C36" s="199"/>
      <c r="D36" s="199"/>
      <c r="E36" s="199"/>
      <c r="F36" s="199"/>
      <c r="G36" s="199"/>
      <c r="H36" s="200"/>
      <c r="I36" s="201"/>
      <c r="J36" s="202"/>
      <c r="K36" s="98"/>
      <c r="L36" s="98"/>
      <c r="M36" s="201"/>
      <c r="N36" s="203"/>
      <c r="O36" s="202"/>
      <c r="P36" s="201"/>
      <c r="Q36" s="202"/>
      <c r="R36" s="115"/>
      <c r="U36" s="114"/>
      <c r="V36" s="285" t="s">
        <v>58</v>
      </c>
      <c r="W36" s="290" t="s">
        <v>59</v>
      </c>
      <c r="X36" s="295" t="s">
        <v>60</v>
      </c>
      <c r="Y36" s="295" t="s">
        <v>61</v>
      </c>
      <c r="Z36" s="303" t="s">
        <v>62</v>
      </c>
      <c r="AA36" s="309"/>
      <c r="AB36" s="131"/>
    </row>
    <row r="37" spans="1:28" ht="15.75" customHeight="1">
      <c r="A37" s="198"/>
      <c r="B37" s="199"/>
      <c r="C37" s="199"/>
      <c r="D37" s="199"/>
      <c r="E37" s="199"/>
      <c r="F37" s="199"/>
      <c r="G37" s="199"/>
      <c r="H37" s="200"/>
      <c r="I37" s="204"/>
      <c r="J37" s="205"/>
      <c r="K37" s="99"/>
      <c r="L37" s="100"/>
      <c r="M37" s="206"/>
      <c r="N37" s="207"/>
      <c r="O37" s="208"/>
      <c r="P37" s="206"/>
      <c r="Q37" s="208"/>
      <c r="R37" s="116"/>
      <c r="U37" s="114"/>
      <c r="V37" s="285"/>
      <c r="W37" s="290"/>
      <c r="X37" s="295"/>
      <c r="Y37" s="295"/>
      <c r="Z37" s="303"/>
      <c r="AA37" s="309"/>
      <c r="AB37" s="131"/>
    </row>
    <row r="38" spans="1:28" ht="15.75" customHeight="1">
      <c r="A38" s="198"/>
      <c r="B38" s="199"/>
      <c r="C38" s="199"/>
      <c r="D38" s="199"/>
      <c r="E38" s="199"/>
      <c r="F38" s="199"/>
      <c r="G38" s="199"/>
      <c r="H38" s="200"/>
      <c r="I38" s="204"/>
      <c r="J38" s="205"/>
      <c r="K38" s="99"/>
      <c r="L38" s="100"/>
      <c r="M38" s="206"/>
      <c r="N38" s="207"/>
      <c r="O38" s="208"/>
      <c r="P38" s="206"/>
      <c r="Q38" s="208"/>
      <c r="R38" s="116"/>
      <c r="U38" s="114"/>
      <c r="V38" s="286"/>
      <c r="W38" s="291"/>
      <c r="X38" s="296"/>
      <c r="Y38" s="296"/>
      <c r="Z38" s="304"/>
      <c r="AA38" s="309"/>
      <c r="AB38" s="131"/>
    </row>
    <row r="39" spans="1:28" ht="15.75" customHeight="1">
      <c r="A39" s="198"/>
      <c r="B39" s="199"/>
      <c r="C39" s="199"/>
      <c r="D39" s="199"/>
      <c r="E39" s="199"/>
      <c r="F39" s="199"/>
      <c r="G39" s="199"/>
      <c r="H39" s="200"/>
      <c r="I39" s="204"/>
      <c r="J39" s="205"/>
      <c r="K39" s="99"/>
      <c r="L39" s="100"/>
      <c r="M39" s="206"/>
      <c r="N39" s="207"/>
      <c r="O39" s="208"/>
      <c r="P39" s="206"/>
      <c r="Q39" s="208"/>
      <c r="R39" s="116"/>
      <c r="U39" s="114"/>
      <c r="V39" s="117" t="s">
        <v>63</v>
      </c>
      <c r="W39" s="118">
        <v>0</v>
      </c>
      <c r="X39" s="119">
        <v>0.5</v>
      </c>
      <c r="Y39" s="132">
        <v>0.75</v>
      </c>
      <c r="Z39" s="133">
        <v>1</v>
      </c>
      <c r="AA39" s="310"/>
      <c r="AB39" s="131"/>
    </row>
    <row r="40" spans="1:28" ht="15.75" customHeight="1">
      <c r="A40" s="198"/>
      <c r="B40" s="199"/>
      <c r="C40" s="199"/>
      <c r="D40" s="199"/>
      <c r="E40" s="199"/>
      <c r="F40" s="199"/>
      <c r="G40" s="199"/>
      <c r="H40" s="200"/>
      <c r="I40" s="204"/>
      <c r="J40" s="205"/>
      <c r="K40" s="99"/>
      <c r="L40" s="100"/>
      <c r="M40" s="206"/>
      <c r="N40" s="207"/>
      <c r="O40" s="208"/>
      <c r="P40" s="206"/>
      <c r="Q40" s="208"/>
      <c r="R40" s="116"/>
      <c r="U40" s="120"/>
      <c r="V40" s="121"/>
      <c r="W40" s="121"/>
      <c r="X40" s="121"/>
      <c r="Y40" s="121"/>
      <c r="Z40" s="121"/>
      <c r="AA40" s="121"/>
      <c r="AB40" s="134"/>
    </row>
    <row r="41" spans="1:28" ht="15.75" customHeight="1">
      <c r="A41" s="198"/>
      <c r="B41" s="199"/>
      <c r="C41" s="199"/>
      <c r="D41" s="199"/>
      <c r="E41" s="199"/>
      <c r="F41" s="199"/>
      <c r="G41" s="199"/>
      <c r="H41" s="200"/>
      <c r="I41" s="204"/>
      <c r="J41" s="205"/>
      <c r="K41" s="99"/>
      <c r="L41" s="100"/>
      <c r="M41" s="206"/>
      <c r="N41" s="207"/>
      <c r="O41" s="208"/>
      <c r="P41" s="206"/>
      <c r="Q41" s="208"/>
      <c r="R41" s="116"/>
      <c r="V41" s="15"/>
      <c r="W41" s="15"/>
      <c r="X41" s="15"/>
      <c r="Y41" s="15"/>
      <c r="Z41" s="15"/>
      <c r="AA41" s="15"/>
    </row>
    <row r="42" spans="1:28" ht="15.75" customHeight="1">
      <c r="A42" s="198"/>
      <c r="B42" s="199"/>
      <c r="C42" s="199"/>
      <c r="D42" s="199"/>
      <c r="E42" s="199"/>
      <c r="F42" s="199"/>
      <c r="G42" s="199"/>
      <c r="H42" s="200"/>
      <c r="I42" s="204"/>
      <c r="J42" s="205"/>
      <c r="K42" s="99"/>
      <c r="L42" s="100"/>
      <c r="M42" s="206"/>
      <c r="N42" s="207"/>
      <c r="O42" s="208"/>
      <c r="P42" s="206"/>
      <c r="Q42" s="208"/>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9"/>
      <c r="B44" s="210"/>
      <c r="C44" s="210"/>
      <c r="D44" s="210"/>
      <c r="E44" s="210"/>
      <c r="F44" s="210"/>
      <c r="G44" s="210"/>
      <c r="H44" s="81"/>
      <c r="I44" s="211"/>
      <c r="J44" s="211"/>
      <c r="K44" s="211"/>
      <c r="L44" s="211"/>
      <c r="M44" s="80"/>
      <c r="N44" s="80"/>
      <c r="O44" s="80"/>
      <c r="P44" s="101" t="s">
        <v>65</v>
      </c>
      <c r="Q44" s="101"/>
      <c r="R44" s="123"/>
    </row>
    <row r="45" spans="1:28" ht="14.25" customHeight="1">
      <c r="A45" s="209" t="s">
        <v>349</v>
      </c>
      <c r="B45" s="210"/>
      <c r="C45" s="210"/>
      <c r="D45" s="210"/>
      <c r="E45" s="210"/>
      <c r="F45" s="210"/>
      <c r="G45" s="210"/>
      <c r="H45" s="81"/>
      <c r="I45" s="211">
        <v>600</v>
      </c>
      <c r="J45" s="211"/>
      <c r="K45" s="211"/>
      <c r="L45" s="211"/>
      <c r="M45" s="80"/>
      <c r="N45" s="80"/>
      <c r="O45" s="80"/>
      <c r="P45" s="212">
        <f>(I44/2)+SUM(I45:L46)+SUM(R31:R42)+P24</f>
        <v>1600</v>
      </c>
      <c r="Q45" s="212"/>
      <c r="R45" s="213"/>
    </row>
    <row r="46" spans="1:28">
      <c r="A46" s="209"/>
      <c r="B46" s="210"/>
      <c r="C46" s="210"/>
      <c r="D46" s="210"/>
      <c r="E46" s="210"/>
      <c r="F46" s="210"/>
      <c r="G46" s="210"/>
      <c r="H46" s="81"/>
      <c r="I46" s="211"/>
      <c r="J46" s="211"/>
      <c r="K46" s="211"/>
      <c r="L46" s="211"/>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2" t="s">
        <v>66</v>
      </c>
      <c r="B48" s="163"/>
      <c r="C48" s="163"/>
      <c r="D48" s="163"/>
      <c r="E48" s="163"/>
      <c r="F48" s="163"/>
      <c r="G48" s="163"/>
      <c r="H48" s="163"/>
      <c r="I48" s="163"/>
      <c r="J48" s="163"/>
      <c r="K48" s="163"/>
      <c r="L48" s="163"/>
      <c r="M48" s="163"/>
      <c r="N48" s="163"/>
      <c r="O48" s="163"/>
      <c r="P48" s="163"/>
      <c r="Q48" s="163"/>
      <c r="R48" s="164"/>
      <c r="S48" s="124">
        <f>SUM(Q50:R59)+SUM(K50:K53)+SUM(I56:L59)+SUM(D50:E54)+SUM(D56:E59)</f>
        <v>2020</v>
      </c>
      <c r="T48" t="s">
        <v>67</v>
      </c>
    </row>
    <row r="49" spans="1:21" s="59" customFormat="1">
      <c r="A49" s="214" t="s">
        <v>68</v>
      </c>
      <c r="B49" s="215"/>
      <c r="C49" s="215"/>
      <c r="D49" s="215" t="s">
        <v>69</v>
      </c>
      <c r="E49" s="215"/>
      <c r="F49" s="84"/>
      <c r="G49" s="216" t="s">
        <v>70</v>
      </c>
      <c r="H49" s="216"/>
      <c r="I49" s="216"/>
      <c r="J49" s="216"/>
      <c r="K49" s="86" t="s">
        <v>69</v>
      </c>
      <c r="M49" s="215" t="s">
        <v>71</v>
      </c>
      <c r="N49" s="215"/>
      <c r="O49" s="215"/>
      <c r="P49" s="215"/>
      <c r="Q49" s="215"/>
      <c r="R49" s="125" t="s">
        <v>69</v>
      </c>
      <c r="S49" s="126">
        <f>P45/S51</f>
        <v>266.67</v>
      </c>
      <c r="T49" s="59" t="s">
        <v>72</v>
      </c>
    </row>
    <row r="50" spans="1:21" s="59" customFormat="1" ht="14.1" customHeight="1">
      <c r="A50" s="85"/>
      <c r="B50" s="142" t="s">
        <v>73</v>
      </c>
      <c r="C50" s="142"/>
      <c r="D50" s="217"/>
      <c r="E50" s="217"/>
      <c r="F50" s="16"/>
      <c r="G50" s="68"/>
      <c r="H50" s="142" t="s">
        <v>74</v>
      </c>
      <c r="I50" s="142"/>
      <c r="J50" s="142"/>
      <c r="K50" s="102">
        <v>300</v>
      </c>
      <c r="M50" s="16"/>
      <c r="N50" s="218" t="s">
        <v>75</v>
      </c>
      <c r="O50" s="218"/>
      <c r="P50" s="218"/>
      <c r="Q50" s="219"/>
      <c r="R50" s="220"/>
    </row>
    <row r="51" spans="1:21" s="59" customFormat="1" ht="14.1" customHeight="1">
      <c r="A51" s="85"/>
      <c r="B51" s="142" t="s">
        <v>76</v>
      </c>
      <c r="C51" s="142"/>
      <c r="D51" s="217"/>
      <c r="E51" s="217"/>
      <c r="F51" s="16"/>
      <c r="G51" s="68"/>
      <c r="H51" s="62" t="s">
        <v>77</v>
      </c>
      <c r="I51" s="62"/>
      <c r="K51" s="102"/>
      <c r="M51" s="16"/>
      <c r="N51" s="218" t="s">
        <v>78</v>
      </c>
      <c r="O51" s="218"/>
      <c r="P51" s="218"/>
      <c r="Q51" s="219">
        <v>200</v>
      </c>
      <c r="R51" s="220"/>
      <c r="S51" s="59">
        <f>COUNTA(A31:H42,D10)</f>
        <v>6</v>
      </c>
      <c r="U51" s="59" t="s">
        <v>79</v>
      </c>
    </row>
    <row r="52" spans="1:21" s="59" customFormat="1" ht="14.1" customHeight="1">
      <c r="A52" s="85"/>
      <c r="B52" s="142" t="s">
        <v>80</v>
      </c>
      <c r="C52" s="142"/>
      <c r="D52" s="217"/>
      <c r="E52" s="217"/>
      <c r="F52" s="16"/>
      <c r="G52" s="68"/>
      <c r="H52" s="62" t="s">
        <v>81</v>
      </c>
      <c r="I52" s="62"/>
      <c r="K52" s="102"/>
      <c r="M52" s="16"/>
      <c r="N52" s="218" t="s">
        <v>82</v>
      </c>
      <c r="O52" s="218"/>
      <c r="P52" s="218"/>
      <c r="Q52" s="219">
        <v>1500</v>
      </c>
      <c r="R52" s="220"/>
    </row>
    <row r="53" spans="1:21" s="59" customFormat="1" ht="14.1" customHeight="1">
      <c r="A53" s="85"/>
      <c r="B53" s="142" t="s">
        <v>83</v>
      </c>
      <c r="C53" s="142"/>
      <c r="D53" s="217"/>
      <c r="E53" s="217"/>
      <c r="F53" s="62"/>
      <c r="G53" s="62"/>
      <c r="H53" s="62" t="s">
        <v>83</v>
      </c>
      <c r="I53" s="62"/>
      <c r="K53" s="103"/>
      <c r="M53" s="16"/>
      <c r="N53" s="218" t="s">
        <v>84</v>
      </c>
      <c r="O53" s="218"/>
      <c r="P53" s="218"/>
      <c r="Q53" s="219"/>
      <c r="R53" s="220"/>
    </row>
    <row r="54" spans="1:21" s="59" customFormat="1" ht="14.1" customHeight="1">
      <c r="A54" s="78"/>
      <c r="B54" s="62"/>
      <c r="C54" s="62"/>
      <c r="D54" s="62"/>
      <c r="E54" s="62"/>
      <c r="F54" s="62"/>
      <c r="G54" s="62"/>
      <c r="H54" s="62"/>
      <c r="I54" s="16"/>
      <c r="J54" s="221"/>
      <c r="K54" s="221"/>
      <c r="L54" s="16"/>
      <c r="M54" s="16"/>
      <c r="N54" s="218" t="s">
        <v>85</v>
      </c>
      <c r="O54" s="218"/>
      <c r="P54" s="218"/>
      <c r="Q54" s="219"/>
      <c r="R54" s="220"/>
    </row>
    <row r="55" spans="1:21" s="59" customFormat="1" ht="14.1" customHeight="1">
      <c r="A55" s="222" t="s">
        <v>86</v>
      </c>
      <c r="B55" s="223"/>
      <c r="C55" s="86"/>
      <c r="D55" s="223" t="s">
        <v>69</v>
      </c>
      <c r="E55" s="223"/>
      <c r="F55" s="87" t="s">
        <v>87</v>
      </c>
      <c r="G55" s="87"/>
      <c r="I55" s="223" t="s">
        <v>69</v>
      </c>
      <c r="J55" s="223"/>
      <c r="K55" s="223"/>
      <c r="L55" s="223"/>
      <c r="M55" s="16"/>
      <c r="N55" s="142" t="s">
        <v>88</v>
      </c>
      <c r="O55" s="142"/>
      <c r="P55" s="142"/>
      <c r="Q55" s="219"/>
      <c r="R55" s="220"/>
    </row>
    <row r="56" spans="1:21" s="59" customFormat="1" ht="14.1" customHeight="1">
      <c r="A56" s="85"/>
      <c r="B56" s="142" t="s">
        <v>73</v>
      </c>
      <c r="C56" s="142"/>
      <c r="D56" s="217"/>
      <c r="E56" s="217"/>
      <c r="F56" s="16"/>
      <c r="G56" s="142" t="s">
        <v>89</v>
      </c>
      <c r="H56" s="142"/>
      <c r="I56" s="224"/>
      <c r="J56" s="224"/>
      <c r="K56" s="224"/>
      <c r="L56" s="224"/>
      <c r="M56" s="16"/>
      <c r="N56" s="142" t="s">
        <v>90</v>
      </c>
      <c r="O56" s="142"/>
      <c r="P56" s="142"/>
      <c r="Q56" s="219"/>
      <c r="R56" s="220"/>
    </row>
    <row r="57" spans="1:21" s="59" customFormat="1" ht="14.1" customHeight="1">
      <c r="A57" s="85"/>
      <c r="B57" s="142" t="s">
        <v>80</v>
      </c>
      <c r="C57" s="142"/>
      <c r="D57" s="217"/>
      <c r="E57" s="217"/>
      <c r="F57" s="16"/>
      <c r="G57" s="142" t="s">
        <v>91</v>
      </c>
      <c r="H57" s="142"/>
      <c r="I57" s="224" t="s">
        <v>332</v>
      </c>
      <c r="J57" s="224"/>
      <c r="K57" s="224"/>
      <c r="L57" s="224"/>
      <c r="M57" s="16"/>
      <c r="N57" s="142" t="s">
        <v>92</v>
      </c>
      <c r="O57" s="142"/>
      <c r="P57" s="142"/>
      <c r="Q57" s="219"/>
      <c r="R57" s="220"/>
    </row>
    <row r="58" spans="1:21" s="59" customFormat="1" ht="14.1" customHeight="1">
      <c r="A58" s="85"/>
      <c r="B58" s="142" t="s">
        <v>93</v>
      </c>
      <c r="C58" s="142"/>
      <c r="D58" s="217"/>
      <c r="E58" s="217"/>
      <c r="F58" s="16"/>
      <c r="G58" s="142" t="s">
        <v>94</v>
      </c>
      <c r="H58" s="142"/>
      <c r="I58" s="224"/>
      <c r="J58" s="224"/>
      <c r="K58" s="224"/>
      <c r="L58" s="224"/>
      <c r="M58" s="16"/>
      <c r="N58" s="142" t="s">
        <v>83</v>
      </c>
      <c r="O58" s="142"/>
      <c r="P58" s="142"/>
      <c r="Q58" s="219"/>
      <c r="R58" s="220"/>
    </row>
    <row r="59" spans="1:21" s="59" customFormat="1" ht="14.1" customHeight="1">
      <c r="A59" s="85"/>
      <c r="B59" s="225" t="s">
        <v>95</v>
      </c>
      <c r="C59" s="225"/>
      <c r="D59" s="217"/>
      <c r="E59" s="217"/>
      <c r="F59" s="16"/>
      <c r="G59" s="142" t="s">
        <v>96</v>
      </c>
      <c r="H59" s="142"/>
      <c r="I59" s="224">
        <v>20</v>
      </c>
      <c r="J59" s="224"/>
      <c r="K59" s="224"/>
      <c r="L59" s="224"/>
      <c r="M59" s="62"/>
      <c r="N59" s="62"/>
      <c r="O59" s="62"/>
      <c r="P59" s="62"/>
      <c r="Q59" s="219"/>
      <c r="R59" s="220"/>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6" t="s">
        <v>97</v>
      </c>
      <c r="B61" s="227"/>
      <c r="C61" s="227"/>
      <c r="D61" s="227"/>
      <c r="E61" s="227"/>
      <c r="F61" s="227"/>
      <c r="G61" s="227"/>
      <c r="H61" s="227"/>
      <c r="I61" s="227"/>
      <c r="J61" s="227"/>
      <c r="K61" s="227"/>
      <c r="L61" s="227"/>
      <c r="M61" s="227"/>
      <c r="N61" s="227"/>
      <c r="O61" s="227"/>
      <c r="P61" s="227"/>
      <c r="Q61" s="227"/>
      <c r="R61" s="228"/>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29" t="s">
        <v>99</v>
      </c>
      <c r="C63" s="229"/>
      <c r="D63" s="229"/>
      <c r="E63" s="229"/>
      <c r="F63" s="635" t="s">
        <v>350</v>
      </c>
      <c r="G63" s="191"/>
      <c r="H63" s="191"/>
      <c r="I63" s="191"/>
      <c r="J63" s="16"/>
      <c r="K63" s="230" t="s">
        <v>100</v>
      </c>
      <c r="L63" s="230"/>
      <c r="M63" s="230"/>
      <c r="N63" s="191"/>
      <c r="O63" s="191"/>
      <c r="P63" s="191"/>
      <c r="Q63" s="128"/>
      <c r="R63" s="129"/>
    </row>
    <row r="64" spans="1:21" s="59" customFormat="1" ht="12.75" customHeight="1">
      <c r="A64" s="85"/>
      <c r="B64" s="225" t="s">
        <v>101</v>
      </c>
      <c r="C64" s="225"/>
      <c r="D64" s="225"/>
      <c r="E64" s="225"/>
      <c r="F64" s="191"/>
      <c r="G64" s="191"/>
      <c r="H64" s="191"/>
      <c r="I64" s="191"/>
      <c r="J64" s="16"/>
      <c r="K64" s="225" t="s">
        <v>102</v>
      </c>
      <c r="L64" s="225"/>
      <c r="M64" s="225"/>
      <c r="N64" s="231"/>
      <c r="O64" s="231"/>
      <c r="P64" s="231"/>
      <c r="Q64" s="128"/>
      <c r="R64" s="129"/>
    </row>
    <row r="65" spans="1:19" s="59" customFormat="1" ht="12.75" customHeight="1">
      <c r="A65" s="85"/>
      <c r="B65" s="225" t="s">
        <v>103</v>
      </c>
      <c r="C65" s="225"/>
      <c r="D65" s="225"/>
      <c r="E65" s="225"/>
      <c r="F65" s="231"/>
      <c r="G65" s="231"/>
      <c r="H65" s="231"/>
      <c r="I65" s="231"/>
      <c r="J65" s="16"/>
      <c r="K65" s="225" t="s">
        <v>104</v>
      </c>
      <c r="L65" s="225"/>
      <c r="M65" s="225"/>
      <c r="N65" s="231"/>
      <c r="O65" s="231"/>
      <c r="P65" s="231"/>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2"/>
      <c r="E67" s="232"/>
      <c r="F67" s="232"/>
      <c r="G67" s="232"/>
      <c r="H67" s="80"/>
      <c r="I67" s="80"/>
      <c r="J67" s="80"/>
      <c r="K67" s="80"/>
      <c r="L67" s="80"/>
      <c r="M67" s="136"/>
      <c r="N67" s="136"/>
      <c r="O67" s="136"/>
      <c r="P67" s="136"/>
      <c r="Q67" s="136"/>
      <c r="R67" s="137"/>
    </row>
    <row r="68" spans="1:19">
      <c r="A68" s="79" t="s">
        <v>105</v>
      </c>
      <c r="B68" s="80"/>
      <c r="C68" s="210" t="str">
        <f>G6</f>
        <v>DEL CASTILLO, ARACELI NICOLAS</v>
      </c>
      <c r="D68" s="210"/>
      <c r="E68" s="210"/>
      <c r="F68" s="210"/>
      <c r="G68" s="210"/>
      <c r="H68" s="233" t="s">
        <v>106</v>
      </c>
      <c r="I68" s="233"/>
      <c r="J68" s="233"/>
      <c r="K68" s="233"/>
      <c r="L68" s="233"/>
      <c r="M68" s="233"/>
      <c r="N68" s="233"/>
      <c r="O68" s="233"/>
      <c r="P68" s="233"/>
      <c r="Q68" s="136"/>
      <c r="R68" s="137"/>
    </row>
    <row r="69" spans="1:19" ht="32.25" customHeight="1">
      <c r="A69" s="234" t="s">
        <v>107</v>
      </c>
      <c r="B69" s="235"/>
      <c r="C69" s="235"/>
      <c r="D69" s="235"/>
      <c r="E69" s="235"/>
      <c r="F69" s="235"/>
      <c r="G69" s="235"/>
      <c r="H69" s="235"/>
      <c r="I69" s="235"/>
      <c r="J69" s="235"/>
      <c r="K69" s="235"/>
      <c r="L69" s="235"/>
      <c r="M69" s="235"/>
      <c r="N69" s="235"/>
      <c r="O69" s="235"/>
      <c r="P69" s="235"/>
      <c r="Q69" s="136"/>
      <c r="R69" s="137"/>
    </row>
    <row r="70" spans="1:19" ht="39" customHeight="1">
      <c r="A70" s="79"/>
      <c r="B70" s="80"/>
      <c r="C70" s="80"/>
      <c r="D70" s="80"/>
      <c r="E70" s="80"/>
      <c r="F70" s="236"/>
      <c r="G70" s="236"/>
      <c r="H70" s="236"/>
      <c r="I70" s="236"/>
      <c r="J70" s="236"/>
      <c r="K70" s="236"/>
      <c r="L70" s="236"/>
      <c r="M70" s="80"/>
      <c r="N70" s="80"/>
      <c r="O70" s="80"/>
      <c r="P70" s="80"/>
      <c r="Q70" s="136"/>
      <c r="R70" s="137"/>
    </row>
    <row r="71" spans="1:19">
      <c r="A71" s="237" t="s">
        <v>108</v>
      </c>
      <c r="B71" s="233"/>
      <c r="C71" s="233"/>
      <c r="D71" s="233"/>
      <c r="E71" s="233"/>
      <c r="F71" s="233"/>
      <c r="G71" s="233"/>
      <c r="H71" s="233"/>
      <c r="I71" s="233"/>
      <c r="J71" s="233"/>
      <c r="K71" s="233"/>
      <c r="L71" s="233"/>
      <c r="M71" s="233"/>
      <c r="N71" s="233"/>
      <c r="O71" s="233"/>
      <c r="P71" s="233"/>
      <c r="Q71" s="136"/>
      <c r="R71" s="137"/>
    </row>
    <row r="72" spans="1:19" ht="12" customHeight="1">
      <c r="A72" s="79"/>
      <c r="B72" s="80"/>
      <c r="C72" s="80"/>
      <c r="D72" s="80"/>
      <c r="E72" s="80"/>
      <c r="F72" s="80"/>
      <c r="G72" s="80"/>
      <c r="H72" s="80"/>
      <c r="I72" s="80"/>
      <c r="J72" s="80"/>
      <c r="K72" s="80"/>
      <c r="L72" s="101"/>
      <c r="M72" s="80"/>
      <c r="N72" s="80"/>
      <c r="O72" s="80"/>
      <c r="P72" s="80"/>
      <c r="Q72" s="238" t="s">
        <v>109</v>
      </c>
      <c r="R72" s="239"/>
    </row>
    <row r="73" spans="1:19" ht="12" customHeight="1">
      <c r="A73" s="162" t="s">
        <v>110</v>
      </c>
      <c r="B73" s="163"/>
      <c r="C73" s="163"/>
      <c r="D73" s="163"/>
      <c r="E73" s="163"/>
      <c r="F73" s="163"/>
      <c r="G73" s="163"/>
      <c r="H73" s="163"/>
      <c r="I73" s="163"/>
      <c r="J73" s="163"/>
      <c r="K73" s="163"/>
      <c r="L73" s="163"/>
      <c r="M73" s="163"/>
      <c r="N73" s="163"/>
      <c r="O73" s="163"/>
      <c r="P73" s="163"/>
      <c r="Q73" s="163"/>
      <c r="R73" s="164"/>
    </row>
    <row r="74" spans="1:19">
      <c r="A74" s="269" t="s">
        <v>352</v>
      </c>
      <c r="B74" s="270"/>
      <c r="C74" s="270"/>
      <c r="D74" s="270"/>
      <c r="E74" s="270"/>
      <c r="F74" s="270"/>
      <c r="G74" s="270"/>
      <c r="H74" s="270"/>
      <c r="I74" s="270"/>
      <c r="J74" s="270"/>
      <c r="K74" s="270"/>
      <c r="L74" s="270"/>
      <c r="M74" s="270"/>
      <c r="N74" s="270"/>
      <c r="O74" s="270"/>
      <c r="P74" s="270"/>
      <c r="Q74" s="270"/>
      <c r="R74" s="271"/>
      <c r="S74" s="279" t="str">
        <f>AA33</f>
        <v>C3</v>
      </c>
    </row>
    <row r="75" spans="1:19" ht="15" customHeight="1">
      <c r="A75" s="272"/>
      <c r="B75" s="273"/>
      <c r="C75" s="273"/>
      <c r="D75" s="273"/>
      <c r="E75" s="273"/>
      <c r="F75" s="273"/>
      <c r="G75" s="273"/>
      <c r="H75" s="273"/>
      <c r="I75" s="273"/>
      <c r="J75" s="273"/>
      <c r="K75" s="273"/>
      <c r="L75" s="273"/>
      <c r="M75" s="273"/>
      <c r="N75" s="273"/>
      <c r="O75" s="273"/>
      <c r="P75" s="273"/>
      <c r="Q75" s="273"/>
      <c r="R75" s="274"/>
      <c r="S75" s="280"/>
    </row>
    <row r="76" spans="1:19">
      <c r="A76" s="272"/>
      <c r="B76" s="273"/>
      <c r="C76" s="273"/>
      <c r="D76" s="273"/>
      <c r="E76" s="273"/>
      <c r="F76" s="273"/>
      <c r="G76" s="273"/>
      <c r="H76" s="273"/>
      <c r="I76" s="273"/>
      <c r="J76" s="273"/>
      <c r="K76" s="273"/>
      <c r="L76" s="273"/>
      <c r="M76" s="273"/>
      <c r="N76" s="273"/>
      <c r="O76" s="273"/>
      <c r="P76" s="273"/>
      <c r="Q76" s="273"/>
      <c r="R76" s="274"/>
      <c r="S76" s="280"/>
    </row>
    <row r="77" spans="1:19" ht="48" customHeight="1">
      <c r="A77" s="272"/>
      <c r="B77" s="273"/>
      <c r="C77" s="273"/>
      <c r="D77" s="273"/>
      <c r="E77" s="273"/>
      <c r="F77" s="273"/>
      <c r="G77" s="273"/>
      <c r="H77" s="273"/>
      <c r="I77" s="273"/>
      <c r="J77" s="273"/>
      <c r="K77" s="273"/>
      <c r="L77" s="273"/>
      <c r="M77" s="273"/>
      <c r="N77" s="273"/>
      <c r="O77" s="273"/>
      <c r="P77" s="273"/>
      <c r="Q77" s="273"/>
      <c r="R77" s="274"/>
      <c r="S77" s="281"/>
    </row>
    <row r="78" spans="1:19" ht="12" customHeight="1">
      <c r="A78" s="162" t="s">
        <v>111</v>
      </c>
      <c r="B78" s="163"/>
      <c r="C78" s="163"/>
      <c r="D78" s="163"/>
      <c r="E78" s="163"/>
      <c r="F78" s="163"/>
      <c r="G78" s="163"/>
      <c r="H78" s="163"/>
      <c r="I78" s="163"/>
      <c r="J78" s="163"/>
      <c r="K78" s="163"/>
      <c r="L78" s="163"/>
      <c r="M78" s="163"/>
      <c r="N78" s="163"/>
      <c r="O78" s="163"/>
      <c r="P78" s="163"/>
      <c r="Q78" s="163"/>
      <c r="R78" s="164"/>
    </row>
    <row r="79" spans="1:19" ht="15.75" customHeight="1">
      <c r="A79" s="240" t="s">
        <v>112</v>
      </c>
      <c r="B79" s="241"/>
      <c r="C79" s="241"/>
      <c r="D79" s="241"/>
      <c r="E79" s="241"/>
      <c r="F79" s="241"/>
      <c r="G79" s="241"/>
      <c r="H79" s="242"/>
      <c r="I79" s="240" t="s">
        <v>113</v>
      </c>
      <c r="J79" s="241"/>
      <c r="K79" s="241"/>
      <c r="L79" s="242"/>
      <c r="M79" s="240" t="s">
        <v>114</v>
      </c>
      <c r="N79" s="241"/>
      <c r="O79" s="242"/>
      <c r="P79" s="243" t="s">
        <v>115</v>
      </c>
      <c r="Q79" s="244"/>
      <c r="R79" s="245"/>
    </row>
    <row r="80" spans="1:19" ht="15.75" customHeight="1">
      <c r="A80" s="135">
        <v>1</v>
      </c>
      <c r="B80" s="246" t="s">
        <v>116</v>
      </c>
      <c r="C80" s="246"/>
      <c r="D80" s="246"/>
      <c r="E80" s="246"/>
      <c r="F80" s="246"/>
      <c r="G80" s="246"/>
      <c r="H80" s="246"/>
      <c r="I80" s="247">
        <v>2760</v>
      </c>
      <c r="J80" s="247"/>
      <c r="K80" s="247"/>
      <c r="L80" s="247"/>
      <c r="M80" s="246" t="s">
        <v>351</v>
      </c>
      <c r="N80" s="246"/>
      <c r="O80" s="246"/>
      <c r="P80" s="248" t="s">
        <v>117</v>
      </c>
      <c r="Q80" s="248"/>
      <c r="R80" s="249"/>
    </row>
    <row r="81" spans="1:18" ht="15.75" customHeight="1">
      <c r="A81" s="135">
        <v>2</v>
      </c>
      <c r="B81" s="246"/>
      <c r="C81" s="246"/>
      <c r="D81" s="246"/>
      <c r="E81" s="246"/>
      <c r="F81" s="246"/>
      <c r="G81" s="246"/>
      <c r="H81" s="246"/>
      <c r="I81" s="250"/>
      <c r="J81" s="250"/>
      <c r="K81" s="250"/>
      <c r="L81" s="250"/>
      <c r="M81" s="251"/>
      <c r="N81" s="251"/>
      <c r="O81" s="251"/>
      <c r="P81" s="252"/>
      <c r="Q81" s="252"/>
      <c r="R81" s="253"/>
    </row>
    <row r="82" spans="1:18" ht="15.75" customHeight="1">
      <c r="A82" s="135">
        <v>3</v>
      </c>
      <c r="B82" s="251"/>
      <c r="C82" s="251"/>
      <c r="D82" s="251"/>
      <c r="E82" s="251"/>
      <c r="F82" s="251"/>
      <c r="G82" s="251"/>
      <c r="H82" s="251"/>
      <c r="I82" s="250"/>
      <c r="J82" s="250"/>
      <c r="K82" s="250"/>
      <c r="L82" s="250"/>
      <c r="M82" s="251"/>
      <c r="N82" s="251"/>
      <c r="O82" s="251"/>
      <c r="P82" s="252"/>
      <c r="Q82" s="252"/>
      <c r="R82" s="253"/>
    </row>
    <row r="83" spans="1:18" ht="15.75" customHeight="1">
      <c r="A83" s="135">
        <v>4</v>
      </c>
      <c r="B83" s="251"/>
      <c r="C83" s="251"/>
      <c r="D83" s="251"/>
      <c r="E83" s="251"/>
      <c r="F83" s="251"/>
      <c r="G83" s="251"/>
      <c r="H83" s="251"/>
      <c r="I83" s="250"/>
      <c r="J83" s="250"/>
      <c r="K83" s="250"/>
      <c r="L83" s="250"/>
      <c r="M83" s="251"/>
      <c r="N83" s="251"/>
      <c r="O83" s="251"/>
      <c r="P83" s="252"/>
      <c r="Q83" s="252"/>
      <c r="R83" s="253"/>
    </row>
    <row r="84" spans="1:18" ht="15.75" customHeight="1">
      <c r="A84" s="135">
        <v>5</v>
      </c>
      <c r="B84" s="251"/>
      <c r="C84" s="251"/>
      <c r="D84" s="251"/>
      <c r="E84" s="251"/>
      <c r="F84" s="251"/>
      <c r="G84" s="251"/>
      <c r="H84" s="251"/>
      <c r="I84" s="250"/>
      <c r="J84" s="250"/>
      <c r="K84" s="250"/>
      <c r="L84" s="250"/>
      <c r="M84" s="251"/>
      <c r="N84" s="251"/>
      <c r="O84" s="251"/>
      <c r="P84" s="252"/>
      <c r="Q84" s="252"/>
      <c r="R84" s="253"/>
    </row>
    <row r="85" spans="1:18" ht="3" customHeight="1">
      <c r="A85" s="79"/>
      <c r="B85" s="80"/>
      <c r="C85" s="80"/>
      <c r="D85" s="232"/>
      <c r="E85" s="232"/>
      <c r="F85" s="232"/>
      <c r="G85" s="232"/>
      <c r="H85" s="80"/>
      <c r="I85" s="80"/>
      <c r="J85" s="80"/>
      <c r="K85" s="80"/>
      <c r="L85" s="80"/>
      <c r="M85" s="136"/>
      <c r="N85" s="136"/>
      <c r="O85" s="136"/>
      <c r="P85" s="136"/>
      <c r="Q85" s="136"/>
      <c r="R85" s="137"/>
    </row>
    <row r="86" spans="1:18">
      <c r="A86" s="275" t="s">
        <v>118</v>
      </c>
      <c r="B86" s="276"/>
      <c r="C86" s="276"/>
      <c r="D86" s="80"/>
      <c r="E86" s="80"/>
      <c r="F86" s="80"/>
      <c r="G86" s="80"/>
      <c r="H86" s="80"/>
      <c r="I86" s="80"/>
      <c r="J86" s="80"/>
      <c r="K86" s="276" t="s">
        <v>119</v>
      </c>
      <c r="L86" s="276"/>
      <c r="M86" s="276"/>
      <c r="N86" s="80"/>
      <c r="O86" s="80"/>
      <c r="P86" s="80"/>
      <c r="Q86" s="80"/>
      <c r="R86" s="123"/>
    </row>
    <row r="87" spans="1:18" ht="12" customHeight="1">
      <c r="A87" s="275"/>
      <c r="B87" s="276"/>
      <c r="C87" s="276"/>
      <c r="D87" s="254" t="s">
        <v>326</v>
      </c>
      <c r="E87" s="255"/>
      <c r="F87" s="255"/>
      <c r="G87" s="255"/>
      <c r="H87" s="255"/>
      <c r="I87" s="255"/>
      <c r="J87" s="255"/>
      <c r="K87" s="276"/>
      <c r="L87" s="276"/>
      <c r="M87" s="276"/>
      <c r="N87" s="256" t="s">
        <v>120</v>
      </c>
      <c r="O87" s="257"/>
      <c r="P87" s="257"/>
      <c r="Q87" s="257"/>
      <c r="R87" s="258"/>
    </row>
    <row r="88" spans="1:18" ht="12" customHeight="1">
      <c r="A88" s="277"/>
      <c r="B88" s="278"/>
      <c r="C88" s="278"/>
      <c r="D88" s="259" t="s">
        <v>322</v>
      </c>
      <c r="E88" s="259"/>
      <c r="F88" s="259"/>
      <c r="G88" s="259"/>
      <c r="H88" s="259"/>
      <c r="I88" s="259"/>
      <c r="J88" s="259"/>
      <c r="K88" s="278"/>
      <c r="L88" s="278"/>
      <c r="M88" s="278"/>
      <c r="N88" s="260" t="s">
        <v>323</v>
      </c>
      <c r="O88" s="261"/>
      <c r="P88" s="261"/>
      <c r="Q88" s="261"/>
      <c r="R88" s="262"/>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121</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122</v>
      </c>
      <c r="B2" s="343"/>
      <c r="C2" s="343"/>
      <c r="D2" s="344"/>
      <c r="E2" s="345" t="s">
        <v>123</v>
      </c>
      <c r="F2" s="343"/>
      <c r="G2" s="343"/>
      <c r="H2" s="343"/>
      <c r="I2" s="343"/>
      <c r="J2" s="343"/>
      <c r="K2" s="343"/>
      <c r="L2" s="343"/>
      <c r="M2" s="343"/>
      <c r="N2" s="343"/>
      <c r="O2" s="343"/>
      <c r="P2" s="343"/>
      <c r="Q2" s="343"/>
      <c r="R2" s="343"/>
      <c r="S2" s="343"/>
      <c r="T2" s="343"/>
      <c r="U2" s="343"/>
      <c r="V2" s="343"/>
      <c r="W2" s="343"/>
      <c r="X2" s="343"/>
      <c r="Y2" s="343"/>
      <c r="Z2" s="343"/>
      <c r="AA2" s="343"/>
      <c r="AB2" s="382" t="s">
        <v>124</v>
      </c>
      <c r="AC2" s="383"/>
      <c r="AD2" s="383"/>
      <c r="AE2" s="384"/>
      <c r="AF2" s="382" t="s">
        <v>125</v>
      </c>
      <c r="AG2" s="383"/>
      <c r="AH2" s="383"/>
      <c r="AI2" s="384"/>
      <c r="AJ2" s="346" t="s">
        <v>126</v>
      </c>
      <c r="AK2" s="346"/>
      <c r="AL2" s="346"/>
      <c r="AM2" s="346"/>
      <c r="AN2" s="346"/>
      <c r="AO2" s="346"/>
      <c r="AP2" s="346"/>
      <c r="AQ2" s="346"/>
      <c r="AR2" s="347"/>
      <c r="AS2" s="345" t="s">
        <v>127</v>
      </c>
      <c r="AT2" s="343"/>
      <c r="AU2" s="343"/>
      <c r="AV2" s="343"/>
      <c r="AW2" s="343"/>
      <c r="AX2" s="343"/>
      <c r="AY2" s="343"/>
      <c r="AZ2" s="343"/>
      <c r="BA2" s="343"/>
      <c r="BB2" s="348"/>
    </row>
    <row r="3" spans="1:54" ht="22.5" customHeight="1">
      <c r="A3" s="370">
        <f>'UNIFIED INTAKE'!F5</f>
        <v>45404</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385"/>
      <c r="AC3" s="386"/>
      <c r="AD3" s="386"/>
      <c r="AE3" s="387"/>
      <c r="AF3" s="385"/>
      <c r="AG3" s="386"/>
      <c r="AH3" s="386"/>
      <c r="AI3" s="387"/>
      <c r="AJ3" s="375">
        <f>IF('UNIFIED INTAKE'!Q3=0,"",'UNIFIED INTAKE'!Q3)</f>
        <v>147254</v>
      </c>
      <c r="AK3" s="376"/>
      <c r="AL3" s="376"/>
      <c r="AM3" s="376"/>
      <c r="AN3" s="376"/>
      <c r="AO3" s="376"/>
      <c r="AP3" s="376"/>
      <c r="AQ3" s="376"/>
      <c r="AR3" s="377"/>
      <c r="AS3" s="379" t="s">
        <v>128</v>
      </c>
      <c r="AT3" s="380"/>
      <c r="AU3" s="380"/>
      <c r="AV3" s="380"/>
      <c r="AW3" s="380"/>
      <c r="AX3" s="380"/>
      <c r="AY3" s="380"/>
      <c r="AZ3" s="380"/>
      <c r="BA3" s="380"/>
      <c r="BB3" s="381"/>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49"/>
      <c r="AC4" s="350"/>
      <c r="AD4" s="350"/>
      <c r="AE4" s="351"/>
      <c r="AF4" s="352"/>
      <c r="AG4" s="353"/>
      <c r="AH4" s="353"/>
      <c r="AI4" s="354"/>
      <c r="AJ4" s="378"/>
      <c r="AK4" s="376"/>
      <c r="AL4" s="376"/>
      <c r="AM4" s="376"/>
      <c r="AN4" s="376"/>
      <c r="AO4" s="376"/>
      <c r="AP4" s="376"/>
      <c r="AQ4" s="376"/>
      <c r="AR4" s="377"/>
      <c r="AS4" s="379"/>
      <c r="AT4" s="380"/>
      <c r="AU4" s="380"/>
      <c r="AV4" s="380"/>
      <c r="AW4" s="380"/>
      <c r="AX4" s="380"/>
      <c r="AY4" s="380"/>
      <c r="AZ4" s="380"/>
      <c r="BA4" s="380"/>
      <c r="BB4" s="381"/>
    </row>
    <row r="5" spans="1:54" ht="9.75" customHeight="1">
      <c r="A5" s="355" t="s">
        <v>129</v>
      </c>
      <c r="B5" s="356"/>
      <c r="C5" s="356"/>
      <c r="D5" s="356"/>
      <c r="E5" s="356"/>
      <c r="F5" s="356"/>
      <c r="G5" s="356"/>
      <c r="H5" s="356"/>
      <c r="I5" s="357"/>
      <c r="J5" s="355" t="s">
        <v>130</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131</v>
      </c>
      <c r="AQ5" s="356"/>
      <c r="AR5" s="356"/>
      <c r="AS5" s="356"/>
      <c r="AT5" s="356"/>
      <c r="AU5" s="356"/>
      <c r="AV5" s="356"/>
      <c r="AW5" s="356"/>
      <c r="AX5" s="356"/>
      <c r="AY5" s="356"/>
      <c r="AZ5" s="356"/>
      <c r="BA5" s="356"/>
      <c r="BB5" s="357"/>
    </row>
    <row r="6" spans="1:54" ht="15.75" customHeight="1">
      <c r="A6" s="358" t="s">
        <v>132</v>
      </c>
      <c r="B6" s="359"/>
      <c r="C6" s="359"/>
      <c r="D6" s="359"/>
      <c r="E6" s="359"/>
      <c r="F6" s="359"/>
      <c r="G6" s="359"/>
      <c r="H6" s="359"/>
      <c r="I6" s="360"/>
      <c r="J6" s="358" t="s">
        <v>133</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134</v>
      </c>
      <c r="AQ6" s="362"/>
      <c r="AR6" s="362"/>
      <c r="AS6" s="362"/>
      <c r="AT6" s="362"/>
      <c r="AU6" s="362"/>
      <c r="AV6" s="362"/>
      <c r="AW6" s="362"/>
      <c r="AX6" s="362"/>
      <c r="AY6" s="362"/>
      <c r="AZ6" s="362"/>
      <c r="BA6" s="362"/>
      <c r="BB6" s="363"/>
    </row>
    <row r="7" spans="1:54" ht="10.5" customHeight="1">
      <c r="A7" s="355" t="s">
        <v>135</v>
      </c>
      <c r="B7" s="356"/>
      <c r="C7" s="356"/>
      <c r="D7" s="356"/>
      <c r="E7" s="356"/>
      <c r="F7" s="356"/>
      <c r="G7" s="356"/>
      <c r="H7" s="356"/>
      <c r="I7" s="357"/>
      <c r="J7" s="355" t="s">
        <v>136</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131</v>
      </c>
      <c r="AQ7" s="356"/>
      <c r="AR7" s="356"/>
      <c r="AS7" s="356"/>
      <c r="AT7" s="356"/>
      <c r="AU7" s="356"/>
      <c r="AV7" s="356"/>
      <c r="AW7" s="356"/>
      <c r="AX7" s="356"/>
      <c r="AY7" s="356"/>
      <c r="AZ7" s="356"/>
      <c r="BA7" s="356"/>
      <c r="BB7" s="357"/>
    </row>
    <row r="8" spans="1:54" ht="13.5" customHeight="1">
      <c r="A8" s="364" t="str">
        <f>IF('UNIFIED INTAKE'!G6=0,"",'UNIFIED INTAKE'!G6)</f>
        <v>DEL CASTILLO, ARACELI NICOLAS</v>
      </c>
      <c r="B8" s="365"/>
      <c r="C8" s="365"/>
      <c r="D8" s="365"/>
      <c r="E8" s="365"/>
      <c r="F8" s="365"/>
      <c r="G8" s="365"/>
      <c r="H8" s="365"/>
      <c r="I8" s="366"/>
      <c r="J8" s="364" t="str">
        <f>IF('UNIFIED INTAKE'!Q6=0,"",'UNIFIED INTAKE'!Q6)</f>
        <v>PATIENT</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f>'UNIFIED INTAKE'!Q7</f>
        <v>9074538983</v>
      </c>
      <c r="AQ8" s="368"/>
      <c r="AR8" s="368"/>
      <c r="AS8" s="368"/>
      <c r="AT8" s="368"/>
      <c r="AU8" s="368"/>
      <c r="AV8" s="368"/>
      <c r="AW8" s="368"/>
      <c r="AX8" s="368"/>
      <c r="AY8" s="368"/>
      <c r="AZ8" s="368"/>
      <c r="BA8" s="368"/>
      <c r="BB8" s="369"/>
    </row>
    <row r="9" spans="1:54" ht="11.25" customHeight="1">
      <c r="A9" s="556" t="s">
        <v>137</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388" t="s">
        <v>138</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390"/>
      <c r="AH11" s="349" t="s">
        <v>139</v>
      </c>
      <c r="AI11" s="350"/>
      <c r="AJ11" s="351"/>
      <c r="AK11" s="388" t="s">
        <v>44</v>
      </c>
      <c r="AL11" s="389"/>
      <c r="AM11" s="390"/>
      <c r="AN11" s="391" t="s">
        <v>140</v>
      </c>
      <c r="AO11" s="392"/>
      <c r="AP11" s="392"/>
      <c r="AQ11" s="392"/>
      <c r="AR11" s="392"/>
      <c r="AS11" s="393"/>
      <c r="AT11" s="393"/>
      <c r="AU11" s="393"/>
      <c r="AV11" s="393"/>
      <c r="AW11" s="393"/>
      <c r="AX11" s="393"/>
      <c r="AY11" s="393"/>
      <c r="AZ11" s="393"/>
      <c r="BA11" s="393"/>
      <c r="BB11" s="394"/>
    </row>
    <row r="12" spans="1:54" ht="11.25" customHeight="1">
      <c r="A12" s="349" t="s">
        <v>141</v>
      </c>
      <c r="B12" s="350"/>
      <c r="C12" s="350"/>
      <c r="D12" s="350"/>
      <c r="E12" s="351"/>
      <c r="F12" s="395" t="s">
        <v>142</v>
      </c>
      <c r="G12" s="395"/>
      <c r="H12" s="395"/>
      <c r="I12" s="395"/>
      <c r="J12" s="395"/>
      <c r="K12" s="395"/>
      <c r="L12" s="395"/>
      <c r="M12" s="395"/>
      <c r="N12" s="395"/>
      <c r="O12" s="395"/>
      <c r="P12" s="395"/>
      <c r="Q12" s="395"/>
      <c r="R12" s="395"/>
      <c r="S12" s="395"/>
      <c r="T12" s="395"/>
      <c r="U12" s="396"/>
      <c r="V12" s="397" t="s">
        <v>143</v>
      </c>
      <c r="W12" s="398"/>
      <c r="X12" s="398"/>
      <c r="Y12" s="398"/>
      <c r="Z12" s="398"/>
      <c r="AA12" s="398"/>
      <c r="AB12" s="398"/>
      <c r="AC12" s="398"/>
      <c r="AD12" s="398"/>
      <c r="AE12" s="398"/>
      <c r="AF12" s="398"/>
      <c r="AG12" s="399"/>
      <c r="AH12" s="412">
        <f>'UNIFIED INTAKE'!G12</f>
        <v>66</v>
      </c>
      <c r="AI12" s="376"/>
      <c r="AJ12" s="377"/>
      <c r="AK12" s="378" t="str">
        <f>IF('UNIFIED INTAKE'!R10=0,"",'UNIFIED INTAKE'!R10)</f>
        <v>FEMALE</v>
      </c>
      <c r="AL12" s="376"/>
      <c r="AM12" s="376"/>
      <c r="AN12" s="484" t="s">
        <v>144</v>
      </c>
      <c r="AO12" s="425"/>
      <c r="AP12" s="425"/>
      <c r="AQ12" s="425"/>
      <c r="AR12" s="426"/>
      <c r="AS12" s="392" t="s">
        <v>145</v>
      </c>
      <c r="AT12" s="392"/>
      <c r="AU12" s="392"/>
      <c r="AV12" s="392"/>
      <c r="AW12" s="485"/>
      <c r="AX12" s="486" t="s">
        <v>146</v>
      </c>
      <c r="AY12" s="392"/>
      <c r="AZ12" s="392"/>
      <c r="BA12" s="392"/>
      <c r="BB12" s="460"/>
    </row>
    <row r="13" spans="1:54" ht="15" customHeight="1">
      <c r="A13" s="400" t="str">
        <f>IF('UNIFIED INTAKE'!D10=0,"",'UNIFIED INTAKE'!D10)</f>
        <v>DEL CASTILLO, ARACELI NICOLAS</v>
      </c>
      <c r="B13" s="401"/>
      <c r="C13" s="401"/>
      <c r="D13" s="401"/>
      <c r="E13" s="401"/>
      <c r="F13" s="401"/>
      <c r="G13" s="401"/>
      <c r="H13" s="401"/>
      <c r="I13" s="401"/>
      <c r="J13" s="401"/>
      <c r="K13" s="401"/>
      <c r="L13" s="401"/>
      <c r="M13" s="401"/>
      <c r="N13" s="401"/>
      <c r="O13" s="402"/>
      <c r="P13" s="402"/>
      <c r="Q13" s="402"/>
      <c r="R13" s="402"/>
      <c r="S13" s="402"/>
      <c r="T13" s="402"/>
      <c r="U13" s="402"/>
      <c r="V13" s="402"/>
      <c r="W13" s="402"/>
      <c r="X13" s="402"/>
      <c r="Y13" s="402"/>
      <c r="Z13" s="402"/>
      <c r="AA13" s="402"/>
      <c r="AB13" s="402"/>
      <c r="AC13" s="402"/>
      <c r="AD13" s="402"/>
      <c r="AE13" s="402"/>
      <c r="AF13" s="402"/>
      <c r="AG13" s="403"/>
      <c r="AH13" s="412"/>
      <c r="AI13" s="376"/>
      <c r="AJ13" s="377"/>
      <c r="AK13" s="378"/>
      <c r="AL13" s="376"/>
      <c r="AM13" s="376"/>
      <c r="AN13" s="562"/>
      <c r="AO13" s="476"/>
      <c r="AP13" s="476"/>
      <c r="AQ13" s="476"/>
      <c r="AR13" s="488"/>
      <c r="AS13" s="476"/>
      <c r="AT13" s="476"/>
      <c r="AU13" s="476"/>
      <c r="AV13" s="476"/>
      <c r="AW13" s="487"/>
      <c r="AX13" s="563"/>
      <c r="AY13" s="476"/>
      <c r="AZ13" s="476"/>
      <c r="BA13" s="476"/>
      <c r="BB13" s="488"/>
    </row>
    <row r="14" spans="1:54" ht="11.25" customHeight="1">
      <c r="A14" s="349" t="s">
        <v>147</v>
      </c>
      <c r="B14" s="350"/>
      <c r="C14" s="351"/>
      <c r="D14" s="349" t="s">
        <v>17</v>
      </c>
      <c r="E14" s="350"/>
      <c r="F14" s="350"/>
      <c r="G14" s="350"/>
      <c r="H14" s="350"/>
      <c r="I14" s="350"/>
      <c r="J14" s="350"/>
      <c r="K14" s="350"/>
      <c r="L14" s="350"/>
      <c r="M14" s="350"/>
      <c r="N14" s="351"/>
      <c r="O14" s="349" t="s">
        <v>23</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388" t="s">
        <v>148</v>
      </c>
      <c r="AU14" s="389"/>
      <c r="AV14" s="389"/>
      <c r="AW14" s="389"/>
      <c r="AX14" s="389"/>
      <c r="AY14" s="389"/>
      <c r="AZ14" s="389"/>
      <c r="BA14" s="389"/>
      <c r="BB14" s="390"/>
    </row>
    <row r="15" spans="1:54" ht="15" customHeight="1">
      <c r="A15" s="404">
        <f>'UNIFIED INTAKE'!A12:D12</f>
        <v>21151</v>
      </c>
      <c r="B15" s="405"/>
      <c r="C15" s="406"/>
      <c r="D15" s="400" t="str">
        <f>IF('UNIFIED INTAKE'!M12=0,"",'UNIFIED INTAKE'!M12)</f>
        <v>TARUZANAN, CAMALIGAN, CAM.SUR</v>
      </c>
      <c r="E15" s="401"/>
      <c r="F15" s="401"/>
      <c r="G15" s="401"/>
      <c r="H15" s="401"/>
      <c r="I15" s="401"/>
      <c r="J15" s="401"/>
      <c r="K15" s="401"/>
      <c r="L15" s="401"/>
      <c r="M15" s="401"/>
      <c r="N15" s="407"/>
      <c r="O15" s="352"/>
      <c r="P15" s="353"/>
      <c r="Q15" s="408" t="s">
        <v>24</v>
      </c>
      <c r="R15" s="408"/>
      <c r="S15" s="408"/>
      <c r="T15" s="44"/>
      <c r="U15" s="409" t="s">
        <v>149</v>
      </c>
      <c r="V15" s="409"/>
      <c r="W15" s="409"/>
      <c r="X15" s="409"/>
      <c r="Y15" s="409"/>
      <c r="Z15" s="409"/>
      <c r="AA15" s="410"/>
      <c r="AB15" s="410"/>
      <c r="AC15" s="409" t="s">
        <v>25</v>
      </c>
      <c r="AD15" s="409"/>
      <c r="AE15" s="409"/>
      <c r="AF15" s="44"/>
      <c r="AG15" s="48" t="s">
        <v>150</v>
      </c>
      <c r="AH15" s="48"/>
      <c r="AI15" s="44"/>
      <c r="AJ15" s="48"/>
      <c r="AK15" s="44"/>
      <c r="AL15" s="44"/>
      <c r="AM15" s="410"/>
      <c r="AN15" s="410"/>
      <c r="AO15" s="409" t="s">
        <v>151</v>
      </c>
      <c r="AP15" s="409"/>
      <c r="AQ15" s="409"/>
      <c r="AR15" s="409"/>
      <c r="AS15" s="411"/>
      <c r="AT15" s="388" t="str">
        <f>IF('UNIFIED INTAKE'!D19="","",'UNIFIED INTAKE'!D19)</f>
        <v>RC</v>
      </c>
      <c r="AU15" s="389"/>
      <c r="AV15" s="389"/>
      <c r="AW15" s="389"/>
      <c r="AX15" s="389"/>
      <c r="AY15" s="389"/>
      <c r="AZ15" s="389"/>
      <c r="BA15" s="389"/>
      <c r="BB15" s="390"/>
    </row>
    <row r="16" spans="1:54" ht="11.25" customHeight="1">
      <c r="A16" s="413" t="s">
        <v>152</v>
      </c>
      <c r="B16" s="414"/>
      <c r="C16" s="414"/>
      <c r="D16" s="414"/>
      <c r="E16" s="414"/>
      <c r="F16" s="414"/>
      <c r="G16" s="414"/>
      <c r="H16" s="414"/>
      <c r="I16" s="414"/>
      <c r="J16" s="414"/>
      <c r="K16" s="414"/>
      <c r="L16" s="414"/>
      <c r="M16" s="415"/>
      <c r="N16" s="416" t="s">
        <v>153</v>
      </c>
      <c r="O16" s="417"/>
      <c r="P16" s="417"/>
      <c r="Q16" s="417"/>
      <c r="R16" s="417"/>
      <c r="S16" s="417"/>
      <c r="T16" s="417"/>
      <c r="U16" s="417"/>
      <c r="V16" s="417"/>
      <c r="W16" s="417"/>
      <c r="X16" s="417"/>
      <c r="Y16" s="417"/>
      <c r="Z16" s="417"/>
      <c r="AA16" s="417"/>
      <c r="AB16" s="417"/>
      <c r="AC16" s="417"/>
      <c r="AD16" s="417"/>
      <c r="AE16" s="417"/>
      <c r="AF16" s="349" t="s">
        <v>154</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64" t="str">
        <f>IF('UNIFIED INTAKE'!E14=0,"",'UNIFIED INTAKE'!E14)</f>
        <v>STA. CRUZ, CABUSAO, CAM.SUR</v>
      </c>
      <c r="B17" s="565"/>
      <c r="C17" s="565"/>
      <c r="D17" s="565"/>
      <c r="E17" s="565"/>
      <c r="F17" s="565"/>
      <c r="G17" s="565"/>
      <c r="H17" s="565"/>
      <c r="I17" s="565"/>
      <c r="J17" s="565"/>
      <c r="K17" s="565"/>
      <c r="L17" s="565"/>
      <c r="M17" s="566"/>
      <c r="N17" s="564" t="str">
        <f>IF('UNIFIED INTAKE'!E16=0,"",'UNIFIED INTAKE'!E16)</f>
        <v>STA. CRUZ, CABUSAO, CAM.SUR</v>
      </c>
      <c r="O17" s="565"/>
      <c r="P17" s="565"/>
      <c r="Q17" s="565"/>
      <c r="R17" s="565"/>
      <c r="S17" s="565"/>
      <c r="T17" s="565"/>
      <c r="U17" s="565"/>
      <c r="V17" s="565"/>
      <c r="W17" s="565"/>
      <c r="X17" s="565"/>
      <c r="Y17" s="565"/>
      <c r="Z17" s="565"/>
      <c r="AA17" s="565"/>
      <c r="AB17" s="565"/>
      <c r="AC17" s="565"/>
      <c r="AD17" s="565"/>
      <c r="AE17" s="566"/>
      <c r="AF17" s="418" t="s">
        <v>155</v>
      </c>
      <c r="AG17" s="418"/>
      <c r="AH17" s="418"/>
      <c r="AI17" s="418" t="s">
        <v>156</v>
      </c>
      <c r="AJ17" s="418"/>
      <c r="AK17" s="418"/>
      <c r="AL17" s="418"/>
      <c r="AM17" s="419" t="s">
        <v>157</v>
      </c>
      <c r="AN17" s="419"/>
      <c r="AO17" s="419"/>
      <c r="AP17" s="419"/>
      <c r="AQ17" s="37"/>
      <c r="AR17" s="418" t="s">
        <v>158</v>
      </c>
      <c r="AS17" s="418"/>
      <c r="AT17" s="418"/>
      <c r="AU17" s="419" t="s">
        <v>159</v>
      </c>
      <c r="AV17" s="419"/>
      <c r="AW17" s="419"/>
      <c r="AX17" s="419"/>
      <c r="AY17" s="419" t="s">
        <v>160</v>
      </c>
      <c r="AZ17" s="419"/>
      <c r="BA17" s="419"/>
      <c r="BB17" s="419"/>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20"/>
      <c r="AG18" s="420"/>
      <c r="AH18" s="420"/>
      <c r="AI18" s="420"/>
      <c r="AJ18" s="420"/>
      <c r="AK18" s="420"/>
      <c r="AL18" s="420"/>
      <c r="AM18" s="421"/>
      <c r="AN18" s="421"/>
      <c r="AO18" s="421"/>
      <c r="AP18" s="421"/>
      <c r="AQ18" s="49"/>
      <c r="AR18" s="421"/>
      <c r="AS18" s="421"/>
      <c r="AT18" s="421"/>
      <c r="AU18" s="421"/>
      <c r="AV18" s="421"/>
      <c r="AW18" s="421"/>
      <c r="AX18" s="421"/>
      <c r="AY18" s="421"/>
      <c r="AZ18" s="421"/>
      <c r="BA18" s="421"/>
      <c r="BB18" s="421"/>
    </row>
    <row r="19" spans="1:84" ht="22.5" customHeight="1">
      <c r="A19" s="418" t="s">
        <v>161</v>
      </c>
      <c r="B19" s="418"/>
      <c r="C19" s="422" t="s">
        <v>47</v>
      </c>
      <c r="D19" s="422"/>
      <c r="E19" s="422"/>
      <c r="F19" s="422"/>
      <c r="G19" s="422"/>
      <c r="H19" s="388" t="s">
        <v>162</v>
      </c>
      <c r="I19" s="389"/>
      <c r="J19" s="389"/>
      <c r="K19" s="389"/>
      <c r="L19" s="389"/>
      <c r="M19" s="389"/>
      <c r="N19" s="389"/>
      <c r="O19" s="389"/>
      <c r="P19" s="389"/>
      <c r="Q19" s="389"/>
      <c r="R19" s="389"/>
      <c r="S19" s="389"/>
      <c r="T19" s="389"/>
      <c r="U19" s="390"/>
      <c r="V19" s="422" t="s">
        <v>163</v>
      </c>
      <c r="W19" s="422"/>
      <c r="X19" s="422"/>
      <c r="Y19" s="422"/>
      <c r="Z19" s="422"/>
      <c r="AA19" s="422"/>
      <c r="AB19" s="422"/>
      <c r="AC19" s="388" t="s">
        <v>164</v>
      </c>
      <c r="AD19" s="389"/>
      <c r="AE19" s="389"/>
      <c r="AF19" s="389"/>
      <c r="AG19" s="389"/>
      <c r="AH19" s="389"/>
      <c r="AI19" s="389"/>
      <c r="AJ19" s="389"/>
      <c r="AK19" s="389"/>
      <c r="AL19" s="389"/>
      <c r="AM19" s="389"/>
      <c r="AN19" s="389"/>
      <c r="AO19" s="423"/>
      <c r="AP19" s="424" t="s">
        <v>165</v>
      </c>
      <c r="AQ19" s="425"/>
      <c r="AR19" s="425"/>
      <c r="AS19" s="425"/>
      <c r="AT19" s="425"/>
      <c r="AU19" s="425"/>
      <c r="AV19" s="425"/>
      <c r="AW19" s="425"/>
      <c r="AX19" s="425"/>
      <c r="AY19" s="425"/>
      <c r="AZ19" s="425"/>
      <c r="BA19" s="425"/>
      <c r="BB19" s="426"/>
    </row>
    <row r="20" spans="1:84">
      <c r="A20" s="427"/>
      <c r="B20" s="427"/>
      <c r="C20" s="427" t="str">
        <f>IF('UNIFIED INTAKE'!D24=0,"",'UNIFIED INTAKE'!D24)</f>
        <v>NONE</v>
      </c>
      <c r="D20" s="427"/>
      <c r="E20" s="427"/>
      <c r="F20" s="427"/>
      <c r="G20" s="427"/>
      <c r="H20" s="428"/>
      <c r="I20" s="429"/>
      <c r="J20" s="429"/>
      <c r="K20" s="429"/>
      <c r="L20" s="429"/>
      <c r="M20" s="429"/>
      <c r="N20" s="429"/>
      <c r="O20" s="429"/>
      <c r="P20" s="429"/>
      <c r="Q20" s="429"/>
      <c r="R20" s="429"/>
      <c r="S20" s="429"/>
      <c r="T20" s="429"/>
      <c r="U20" s="430"/>
      <c r="V20" s="431">
        <f>'UNIFIED INTAKE'!M24</f>
        <v>0</v>
      </c>
      <c r="W20" s="432"/>
      <c r="X20" s="432"/>
      <c r="Y20" s="432"/>
      <c r="Z20" s="432"/>
      <c r="AA20" s="432"/>
      <c r="AB20" s="433"/>
      <c r="AC20" s="434"/>
      <c r="AD20" s="435"/>
      <c r="AE20" s="435"/>
      <c r="AF20" s="435"/>
      <c r="AG20" s="435"/>
      <c r="AH20" s="435"/>
      <c r="AI20" s="435"/>
      <c r="AJ20" s="435"/>
      <c r="AK20" s="435"/>
      <c r="AL20" s="435"/>
      <c r="AM20" s="435"/>
      <c r="AN20" s="435"/>
      <c r="AO20" s="436"/>
      <c r="AP20" s="378"/>
      <c r="AQ20" s="376"/>
      <c r="AR20" s="376"/>
      <c r="AS20" s="376"/>
      <c r="AT20" s="376"/>
      <c r="AU20" s="376"/>
      <c r="AV20" s="376"/>
      <c r="AW20" s="376"/>
      <c r="AX20" s="376"/>
      <c r="AY20" s="376"/>
      <c r="AZ20" s="376"/>
      <c r="BA20" s="376"/>
      <c r="BB20" s="437"/>
    </row>
    <row r="21" spans="1:84" ht="11.25" customHeight="1">
      <c r="A21" s="349" t="s">
        <v>166</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484" t="s">
        <v>167</v>
      </c>
      <c r="B22" s="426"/>
      <c r="C22" s="484" t="s">
        <v>168</v>
      </c>
      <c r="D22" s="425"/>
      <c r="E22" s="426"/>
      <c r="F22" s="484" t="s">
        <v>169</v>
      </c>
      <c r="G22" s="425"/>
      <c r="H22" s="425"/>
      <c r="I22" s="425"/>
      <c r="J22" s="426"/>
      <c r="K22" s="484" t="s">
        <v>170</v>
      </c>
      <c r="L22" s="425"/>
      <c r="M22" s="425"/>
      <c r="N22" s="425"/>
      <c r="O22" s="425"/>
      <c r="P22" s="425"/>
      <c r="Q22" s="426"/>
      <c r="R22" s="484" t="s">
        <v>171</v>
      </c>
      <c r="S22" s="425"/>
      <c r="T22" s="425"/>
      <c r="U22" s="426"/>
      <c r="V22" s="586" t="s">
        <v>172</v>
      </c>
      <c r="W22" s="587"/>
      <c r="X22" s="587"/>
      <c r="Y22" s="587"/>
      <c r="Z22" s="587"/>
      <c r="AA22" s="588"/>
      <c r="AB22" s="586" t="s">
        <v>173</v>
      </c>
      <c r="AC22" s="587"/>
      <c r="AD22" s="587"/>
      <c r="AE22" s="587"/>
      <c r="AF22" s="588"/>
      <c r="AG22" s="586" t="s">
        <v>174</v>
      </c>
      <c r="AH22" s="587"/>
      <c r="AI22" s="587"/>
      <c r="AJ22" s="587"/>
      <c r="AK22" s="587"/>
      <c r="AL22" s="588"/>
      <c r="AM22" s="586" t="s">
        <v>175</v>
      </c>
      <c r="AN22" s="587"/>
      <c r="AO22" s="587"/>
      <c r="AP22" s="587"/>
      <c r="AQ22" s="587"/>
      <c r="AR22" s="587"/>
      <c r="AS22" s="588"/>
      <c r="AT22" s="418" t="s">
        <v>27</v>
      </c>
      <c r="AU22" s="418"/>
      <c r="AV22" s="418"/>
      <c r="AW22" s="418"/>
      <c r="AX22" s="418"/>
      <c r="AY22" s="418"/>
      <c r="AZ22" s="418"/>
      <c r="BA22" s="418"/>
      <c r="BB22" s="418"/>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38" t="s">
        <v>176</v>
      </c>
      <c r="AU23" s="439"/>
      <c r="AV23" s="439"/>
      <c r="AW23" s="439"/>
      <c r="AX23" s="439"/>
      <c r="AY23" s="439"/>
      <c r="AZ23" s="439"/>
      <c r="BA23" s="439"/>
      <c r="BB23" s="43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0" t="s">
        <v>177</v>
      </c>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2"/>
    </row>
    <row r="25" spans="1:84" ht="21" customHeight="1">
      <c r="A25" s="443" t="s">
        <v>178</v>
      </c>
      <c r="B25" s="444"/>
      <c r="C25" s="444"/>
      <c r="D25" s="444"/>
      <c r="E25" s="444"/>
      <c r="F25" s="444"/>
      <c r="G25" s="444"/>
      <c r="H25" s="444"/>
      <c r="I25" s="444"/>
      <c r="J25" s="445"/>
      <c r="K25" s="446" t="s">
        <v>179</v>
      </c>
      <c r="L25" s="444"/>
      <c r="M25" s="444"/>
      <c r="N25" s="445"/>
      <c r="O25" s="446" t="s">
        <v>180</v>
      </c>
      <c r="P25" s="444"/>
      <c r="Q25" s="444"/>
      <c r="R25" s="444"/>
      <c r="S25" s="445"/>
      <c r="T25" s="446" t="s">
        <v>181</v>
      </c>
      <c r="U25" s="444"/>
      <c r="V25" s="444"/>
      <c r="W25" s="444"/>
      <c r="X25" s="444"/>
      <c r="Y25" s="444"/>
      <c r="Z25" s="444"/>
      <c r="AA25" s="445"/>
      <c r="AB25" s="446" t="s">
        <v>182</v>
      </c>
      <c r="AC25" s="444"/>
      <c r="AD25" s="444"/>
      <c r="AE25" s="444"/>
      <c r="AF25" s="444"/>
      <c r="AG25" s="444"/>
      <c r="AH25" s="444"/>
      <c r="AI25" s="445"/>
      <c r="AJ25" s="446" t="s">
        <v>183</v>
      </c>
      <c r="AK25" s="444"/>
      <c r="AL25" s="444"/>
      <c r="AM25" s="444"/>
      <c r="AN25" s="444"/>
      <c r="AO25" s="444"/>
      <c r="AP25" s="444"/>
      <c r="AQ25" s="445"/>
      <c r="AR25" s="446" t="s">
        <v>184</v>
      </c>
      <c r="AS25" s="444"/>
      <c r="AT25" s="444"/>
      <c r="AU25" s="444"/>
      <c r="AV25" s="444"/>
      <c r="AW25" s="444"/>
      <c r="AX25" s="444"/>
      <c r="AY25" s="444"/>
      <c r="AZ25" s="444"/>
      <c r="BA25" s="444"/>
      <c r="BB25" s="447"/>
    </row>
    <row r="26" spans="1:84">
      <c r="A26" s="448" t="str">
        <f>IF('UNIFIED INTAKE'!A31=0,"",'UNIFIED INTAKE'!A31)</f>
        <v>DEL CASTILLO, ROMEO</v>
      </c>
      <c r="B26" s="449"/>
      <c r="C26" s="449"/>
      <c r="D26" s="449"/>
      <c r="E26" s="449"/>
      <c r="F26" s="449"/>
      <c r="G26" s="449"/>
      <c r="H26" s="449"/>
      <c r="I26" s="449"/>
      <c r="J26" s="450"/>
      <c r="K26" s="451" t="str">
        <f>IF('UNIFIED INTAKE'!S31=0,"",'UNIFIED INTAKE'!S31)</f>
        <v/>
      </c>
      <c r="L26" s="452"/>
      <c r="M26" s="452"/>
      <c r="N26" s="453"/>
      <c r="O26" s="451" t="str">
        <f>IF('UNIFIED INTAKE'!K31=0,"",'UNIFIED INTAKE'!K31)</f>
        <v>M</v>
      </c>
      <c r="P26" s="452"/>
      <c r="Q26" s="452"/>
      <c r="R26" s="452"/>
      <c r="S26" s="453"/>
      <c r="T26" s="451" t="str">
        <f>IF('UNIFIED INTAKE'!L31=0,"",'UNIFIED INTAKE'!L31)</f>
        <v>SPOUSE</v>
      </c>
      <c r="U26" s="452"/>
      <c r="V26" s="452"/>
      <c r="W26" s="452"/>
      <c r="X26" s="452"/>
      <c r="Y26" s="452"/>
      <c r="Z26" s="452"/>
      <c r="AA26" s="453"/>
      <c r="AB26" s="451" t="str">
        <f>IF('UNIFIED INTAKE'!M31=0,"",'UNIFIED INTAKE'!M31)</f>
        <v>ELEM LEVEL</v>
      </c>
      <c r="AC26" s="452"/>
      <c r="AD26" s="452"/>
      <c r="AE26" s="452"/>
      <c r="AF26" s="452"/>
      <c r="AG26" s="452"/>
      <c r="AH26" s="452"/>
      <c r="AI26" s="453"/>
      <c r="AJ26" s="451" t="str">
        <f>IF('UNIFIED INTAKE'!P31=0,"",'UNIFIED INTAKE'!P31)</f>
        <v>PEDICAB DRIVER</v>
      </c>
      <c r="AK26" s="452"/>
      <c r="AL26" s="452"/>
      <c r="AM26" s="452"/>
      <c r="AN26" s="452"/>
      <c r="AO26" s="452"/>
      <c r="AP26" s="452"/>
      <c r="AQ26" s="453"/>
      <c r="AR26" s="454">
        <f>IF('UNIFIED INTAKE'!R31=0,"",'UNIFIED INTAKE'!R31)</f>
        <v>1000</v>
      </c>
      <c r="AS26" s="455"/>
      <c r="AT26" s="455"/>
      <c r="AU26" s="455"/>
      <c r="AV26" s="455"/>
      <c r="AW26" s="455"/>
      <c r="AX26" s="455"/>
      <c r="AY26" s="455"/>
      <c r="AZ26" s="455"/>
      <c r="BA26" s="455"/>
      <c r="BB26" s="456"/>
    </row>
    <row r="27" spans="1:84">
      <c r="A27" s="448" t="str">
        <f>IF('UNIFIED INTAKE'!A32=0,"",'UNIFIED INTAKE'!A32)</f>
        <v>DAPON, ALTHEA KAITH</v>
      </c>
      <c r="B27" s="449"/>
      <c r="C27" s="449"/>
      <c r="D27" s="449"/>
      <c r="E27" s="449"/>
      <c r="F27" s="449"/>
      <c r="G27" s="449"/>
      <c r="H27" s="449"/>
      <c r="I27" s="449"/>
      <c r="J27" s="450"/>
      <c r="K27" s="451" t="str">
        <f>IF('UNIFIED INTAKE'!S32=0,"",'UNIFIED INTAKE'!S32)</f>
        <v/>
      </c>
      <c r="L27" s="452"/>
      <c r="M27" s="452"/>
      <c r="N27" s="453"/>
      <c r="O27" s="451" t="str">
        <f>IF('UNIFIED INTAKE'!K32=0,"",'UNIFIED INTAKE'!K32)</f>
        <v>S</v>
      </c>
      <c r="P27" s="452"/>
      <c r="Q27" s="452"/>
      <c r="R27" s="452"/>
      <c r="S27" s="453"/>
      <c r="T27" s="451" t="str">
        <f>IF('UNIFIED INTAKE'!L32=0,"",'UNIFIED INTAKE'!L32)</f>
        <v>GDAUGHTER</v>
      </c>
      <c r="U27" s="452"/>
      <c r="V27" s="452"/>
      <c r="W27" s="452"/>
      <c r="X27" s="452"/>
      <c r="Y27" s="452"/>
      <c r="Z27" s="452"/>
      <c r="AA27" s="453"/>
      <c r="AB27" s="451" t="str">
        <f>IF('UNIFIED INTAKE'!M32=0,"",'UNIFIED INTAKE'!M32)</f>
        <v>GRD 6</v>
      </c>
      <c r="AC27" s="452"/>
      <c r="AD27" s="452"/>
      <c r="AE27" s="452"/>
      <c r="AF27" s="452"/>
      <c r="AG27" s="452"/>
      <c r="AH27" s="452"/>
      <c r="AI27" s="453"/>
      <c r="AJ27" s="451" t="str">
        <f>IF('UNIFIED INTAKE'!P32=0,"",'UNIFIED INTAKE'!P32)</f>
        <v>INS</v>
      </c>
      <c r="AK27" s="452"/>
      <c r="AL27" s="452"/>
      <c r="AM27" s="452"/>
      <c r="AN27" s="452"/>
      <c r="AO27" s="452"/>
      <c r="AP27" s="452"/>
      <c r="AQ27" s="453"/>
      <c r="AR27" s="454" t="str">
        <f>IF('UNIFIED INTAKE'!R32=0,"",'UNIFIED INTAKE'!R32)</f>
        <v/>
      </c>
      <c r="AS27" s="455"/>
      <c r="AT27" s="455"/>
      <c r="AU27" s="455"/>
      <c r="AV27" s="455"/>
      <c r="AW27" s="455"/>
      <c r="AX27" s="455"/>
      <c r="AY27" s="455"/>
      <c r="AZ27" s="455"/>
      <c r="BA27" s="455"/>
      <c r="BB27" s="456"/>
    </row>
    <row r="28" spans="1:84">
      <c r="A28" s="448" t="str">
        <f>IF('UNIFIED INTAKE'!A33=0,"",'UNIFIED INTAKE'!A33)</f>
        <v>DAPON, KAITH ASHLEY</v>
      </c>
      <c r="B28" s="449"/>
      <c r="C28" s="449"/>
      <c r="D28" s="449"/>
      <c r="E28" s="449"/>
      <c r="F28" s="449"/>
      <c r="G28" s="449"/>
      <c r="H28" s="449"/>
      <c r="I28" s="449"/>
      <c r="J28" s="450"/>
      <c r="K28" s="451" t="str">
        <f>IF('UNIFIED INTAKE'!S33=0,"",'UNIFIED INTAKE'!S33)</f>
        <v/>
      </c>
      <c r="L28" s="452"/>
      <c r="M28" s="452"/>
      <c r="N28" s="453"/>
      <c r="O28" s="451" t="str">
        <f>IF('UNIFIED INTAKE'!K33=0,"",'UNIFIED INTAKE'!K33)</f>
        <v>S</v>
      </c>
      <c r="P28" s="452"/>
      <c r="Q28" s="452"/>
      <c r="R28" s="452"/>
      <c r="S28" s="453"/>
      <c r="T28" s="451" t="str">
        <f>IF('UNIFIED INTAKE'!L33=0,"",'UNIFIED INTAKE'!L33)</f>
        <v>GDAUGHTER</v>
      </c>
      <c r="U28" s="452"/>
      <c r="V28" s="452"/>
      <c r="W28" s="452"/>
      <c r="X28" s="452"/>
      <c r="Y28" s="452"/>
      <c r="Z28" s="452"/>
      <c r="AA28" s="453"/>
      <c r="AB28" s="451" t="str">
        <f>IF('UNIFIED INTAKE'!M33=0,"",'UNIFIED INTAKE'!M33)</f>
        <v>GRD1</v>
      </c>
      <c r="AC28" s="452"/>
      <c r="AD28" s="452"/>
      <c r="AE28" s="452"/>
      <c r="AF28" s="452"/>
      <c r="AG28" s="452"/>
      <c r="AH28" s="452"/>
      <c r="AI28" s="453"/>
      <c r="AJ28" s="451" t="str">
        <f>IF('UNIFIED INTAKE'!P33=0,"",'UNIFIED INTAKE'!P33)</f>
        <v>INS</v>
      </c>
      <c r="AK28" s="452"/>
      <c r="AL28" s="452"/>
      <c r="AM28" s="452"/>
      <c r="AN28" s="452"/>
      <c r="AO28" s="452"/>
      <c r="AP28" s="452"/>
      <c r="AQ28" s="453"/>
      <c r="AR28" s="454" t="str">
        <f>IF('UNIFIED INTAKE'!R33=0,"",'UNIFIED INTAKE'!R33)</f>
        <v/>
      </c>
      <c r="AS28" s="455"/>
      <c r="AT28" s="455"/>
      <c r="AU28" s="455"/>
      <c r="AV28" s="455"/>
      <c r="AW28" s="455"/>
      <c r="AX28" s="455"/>
      <c r="AY28" s="455"/>
      <c r="AZ28" s="455"/>
      <c r="BA28" s="455"/>
      <c r="BB28" s="456"/>
    </row>
    <row r="29" spans="1:84">
      <c r="A29" s="448" t="str">
        <f>IF('UNIFIED INTAKE'!A34=0,"",'UNIFIED INTAKE'!A34)</f>
        <v>DAPON, KAITH DENNISE</v>
      </c>
      <c r="B29" s="449"/>
      <c r="C29" s="449"/>
      <c r="D29" s="449"/>
      <c r="E29" s="449"/>
      <c r="F29" s="449"/>
      <c r="G29" s="449"/>
      <c r="H29" s="449"/>
      <c r="I29" s="449"/>
      <c r="J29" s="450"/>
      <c r="K29" s="451" t="str">
        <f>IF('UNIFIED INTAKE'!S34=0,"",'UNIFIED INTAKE'!S34)</f>
        <v/>
      </c>
      <c r="L29" s="452"/>
      <c r="M29" s="452"/>
      <c r="N29" s="453"/>
      <c r="O29" s="451" t="str">
        <f>IF('UNIFIED INTAKE'!K34=0,"",'UNIFIED INTAKE'!K34)</f>
        <v>S</v>
      </c>
      <c r="P29" s="452"/>
      <c r="Q29" s="452"/>
      <c r="R29" s="452"/>
      <c r="S29" s="453"/>
      <c r="T29" s="451" t="str">
        <f>IF('UNIFIED INTAKE'!L34=0,"",'UNIFIED INTAKE'!L34)</f>
        <v>GDAUGHTER</v>
      </c>
      <c r="U29" s="452"/>
      <c r="V29" s="452"/>
      <c r="W29" s="452"/>
      <c r="X29" s="452"/>
      <c r="Y29" s="452"/>
      <c r="Z29" s="452"/>
      <c r="AA29" s="453"/>
      <c r="AB29" s="451" t="str">
        <f>IF('UNIFIED INTAKE'!M34=0,"",'UNIFIED INTAKE'!M34)</f>
        <v>DAYCARE</v>
      </c>
      <c r="AC29" s="452"/>
      <c r="AD29" s="452"/>
      <c r="AE29" s="452"/>
      <c r="AF29" s="452"/>
      <c r="AG29" s="452"/>
      <c r="AH29" s="452"/>
      <c r="AI29" s="453"/>
      <c r="AJ29" s="451" t="str">
        <f>IF('UNIFIED INTAKE'!P34=0,"",'UNIFIED INTAKE'!P34)</f>
        <v>INS</v>
      </c>
      <c r="AK29" s="452"/>
      <c r="AL29" s="452"/>
      <c r="AM29" s="452"/>
      <c r="AN29" s="452"/>
      <c r="AO29" s="452"/>
      <c r="AP29" s="452"/>
      <c r="AQ29" s="453"/>
      <c r="AR29" s="454" t="str">
        <f>IF('UNIFIED INTAKE'!R34=0,"",'UNIFIED INTAKE'!R34)</f>
        <v/>
      </c>
      <c r="AS29" s="455"/>
      <c r="AT29" s="455"/>
      <c r="AU29" s="455"/>
      <c r="AV29" s="455"/>
      <c r="AW29" s="455"/>
      <c r="AX29" s="455"/>
      <c r="AY29" s="455"/>
      <c r="AZ29" s="455"/>
      <c r="BA29" s="455"/>
      <c r="BB29" s="456"/>
    </row>
    <row r="30" spans="1:84">
      <c r="A30" s="448" t="str">
        <f>IF('UNIFIED INTAKE'!A35=0,"",'UNIFIED INTAKE'!A35)</f>
        <v>DEL CASTILLO, ROMELI</v>
      </c>
      <c r="B30" s="449"/>
      <c r="C30" s="449"/>
      <c r="D30" s="449"/>
      <c r="E30" s="449"/>
      <c r="F30" s="449"/>
      <c r="G30" s="449"/>
      <c r="H30" s="449"/>
      <c r="I30" s="449"/>
      <c r="J30" s="450"/>
      <c r="K30" s="451" t="str">
        <f>IF('UNIFIED INTAKE'!S35=0,"",'UNIFIED INTAKE'!S35)</f>
        <v/>
      </c>
      <c r="L30" s="452"/>
      <c r="M30" s="452"/>
      <c r="N30" s="453"/>
      <c r="O30" s="451" t="str">
        <f>IF('UNIFIED INTAKE'!K35=0,"",'UNIFIED INTAKE'!K35)</f>
        <v>S</v>
      </c>
      <c r="P30" s="452"/>
      <c r="Q30" s="452"/>
      <c r="R30" s="452"/>
      <c r="S30" s="453"/>
      <c r="T30" s="451" t="str">
        <f>IF('UNIFIED INTAKE'!L35=0,"",'UNIFIED INTAKE'!L35)</f>
        <v>DAUGHTER</v>
      </c>
      <c r="U30" s="452"/>
      <c r="V30" s="452"/>
      <c r="W30" s="452"/>
      <c r="X30" s="452"/>
      <c r="Y30" s="452"/>
      <c r="Z30" s="452"/>
      <c r="AA30" s="453"/>
      <c r="AB30" s="451" t="str">
        <f>IF('UNIFIED INTAKE'!M35=0,"",'UNIFIED INTAKE'!M35)</f>
        <v>COLLEGE LEVEL</v>
      </c>
      <c r="AC30" s="452"/>
      <c r="AD30" s="452"/>
      <c r="AE30" s="452"/>
      <c r="AF30" s="452"/>
      <c r="AG30" s="452"/>
      <c r="AH30" s="452"/>
      <c r="AI30" s="453"/>
      <c r="AJ30" s="451" t="str">
        <f>IF('UNIFIED INTAKE'!P35=0,"",'UNIFIED INTAKE'!P35)</f>
        <v>NONE</v>
      </c>
      <c r="AK30" s="452"/>
      <c r="AL30" s="452"/>
      <c r="AM30" s="452"/>
      <c r="AN30" s="452"/>
      <c r="AO30" s="452"/>
      <c r="AP30" s="452"/>
      <c r="AQ30" s="453"/>
      <c r="AR30" s="454" t="str">
        <f>IF('UNIFIED INTAKE'!R35=0,"",'UNIFIED INTAKE'!R35)</f>
        <v/>
      </c>
      <c r="AS30" s="455"/>
      <c r="AT30" s="455"/>
      <c r="AU30" s="455"/>
      <c r="AV30" s="455"/>
      <c r="AW30" s="455"/>
      <c r="AX30" s="455"/>
      <c r="AY30" s="455"/>
      <c r="AZ30" s="455"/>
      <c r="BA30" s="455"/>
      <c r="BB30" s="456"/>
    </row>
    <row r="31" spans="1:84">
      <c r="A31" s="448" t="str">
        <f>IF('UNIFIED INTAKE'!A36=0,"",'UNIFIED INTAKE'!A36)</f>
        <v/>
      </c>
      <c r="B31" s="449"/>
      <c r="C31" s="449"/>
      <c r="D31" s="449"/>
      <c r="E31" s="449"/>
      <c r="F31" s="449"/>
      <c r="G31" s="449"/>
      <c r="H31" s="449"/>
      <c r="I31" s="449"/>
      <c r="J31" s="450"/>
      <c r="K31" s="451" t="str">
        <f>IF('UNIFIED INTAKE'!S36=0,"",'UNIFIED INTAKE'!S36)</f>
        <v/>
      </c>
      <c r="L31" s="452"/>
      <c r="M31" s="452"/>
      <c r="N31" s="453"/>
      <c r="O31" s="451" t="str">
        <f>IF('UNIFIED INTAKE'!K36=0,"",'UNIFIED INTAKE'!K36)</f>
        <v/>
      </c>
      <c r="P31" s="452"/>
      <c r="Q31" s="452"/>
      <c r="R31" s="452"/>
      <c r="S31" s="453"/>
      <c r="T31" s="451" t="str">
        <f>IF('UNIFIED INTAKE'!L36=0,"",'UNIFIED INTAKE'!L36)</f>
        <v/>
      </c>
      <c r="U31" s="452"/>
      <c r="V31" s="452"/>
      <c r="W31" s="452"/>
      <c r="X31" s="452"/>
      <c r="Y31" s="452"/>
      <c r="Z31" s="452"/>
      <c r="AA31" s="453"/>
      <c r="AB31" s="451" t="str">
        <f>IF('UNIFIED INTAKE'!M36=0,"",'UNIFIED INTAKE'!M36)</f>
        <v/>
      </c>
      <c r="AC31" s="452"/>
      <c r="AD31" s="452"/>
      <c r="AE31" s="452"/>
      <c r="AF31" s="452"/>
      <c r="AG31" s="452"/>
      <c r="AH31" s="452"/>
      <c r="AI31" s="453"/>
      <c r="AJ31" s="451" t="str">
        <f>IF('UNIFIED INTAKE'!P36=0,"",'UNIFIED INTAKE'!P36)</f>
        <v/>
      </c>
      <c r="AK31" s="452"/>
      <c r="AL31" s="452"/>
      <c r="AM31" s="452"/>
      <c r="AN31" s="452"/>
      <c r="AO31" s="452"/>
      <c r="AP31" s="452"/>
      <c r="AQ31" s="453"/>
      <c r="AR31" s="454" t="str">
        <f>IF('UNIFIED INTAKE'!R36=0,"",'UNIFIED INTAKE'!R36)</f>
        <v/>
      </c>
      <c r="AS31" s="455"/>
      <c r="AT31" s="455"/>
      <c r="AU31" s="455"/>
      <c r="AV31" s="455"/>
      <c r="AW31" s="455"/>
      <c r="AX31" s="455"/>
      <c r="AY31" s="455"/>
      <c r="AZ31" s="455"/>
      <c r="BA31" s="455"/>
      <c r="BB31" s="456"/>
    </row>
    <row r="32" spans="1:84">
      <c r="A32" s="448" t="str">
        <f>IF('UNIFIED INTAKE'!A37=0,"",'UNIFIED INTAKE'!A37)</f>
        <v/>
      </c>
      <c r="B32" s="449"/>
      <c r="C32" s="449"/>
      <c r="D32" s="449"/>
      <c r="E32" s="449"/>
      <c r="F32" s="449"/>
      <c r="G32" s="449"/>
      <c r="H32" s="449"/>
      <c r="I32" s="449"/>
      <c r="J32" s="450"/>
      <c r="K32" s="451" t="str">
        <f>IF('UNIFIED INTAKE'!S37=0,"",'UNIFIED INTAKE'!S37)</f>
        <v/>
      </c>
      <c r="L32" s="452"/>
      <c r="M32" s="452"/>
      <c r="N32" s="453"/>
      <c r="O32" s="451" t="str">
        <f>IF('UNIFIED INTAKE'!K37=0,"",'UNIFIED INTAKE'!K37)</f>
        <v/>
      </c>
      <c r="P32" s="452"/>
      <c r="Q32" s="452"/>
      <c r="R32" s="452"/>
      <c r="S32" s="453"/>
      <c r="T32" s="451" t="str">
        <f>IF('UNIFIED INTAKE'!L37=0,"",'UNIFIED INTAKE'!L37)</f>
        <v/>
      </c>
      <c r="U32" s="452"/>
      <c r="V32" s="452"/>
      <c r="W32" s="452"/>
      <c r="X32" s="452"/>
      <c r="Y32" s="452"/>
      <c r="Z32" s="452"/>
      <c r="AA32" s="453"/>
      <c r="AB32" s="451" t="str">
        <f>IF('UNIFIED INTAKE'!M37=0,"",'UNIFIED INTAKE'!M37)</f>
        <v/>
      </c>
      <c r="AC32" s="452"/>
      <c r="AD32" s="452"/>
      <c r="AE32" s="452"/>
      <c r="AF32" s="452"/>
      <c r="AG32" s="452"/>
      <c r="AH32" s="452"/>
      <c r="AI32" s="453"/>
      <c r="AJ32" s="451" t="str">
        <f>IF('UNIFIED INTAKE'!P37=0,"",'UNIFIED INTAKE'!P37)</f>
        <v/>
      </c>
      <c r="AK32" s="452"/>
      <c r="AL32" s="452"/>
      <c r="AM32" s="452"/>
      <c r="AN32" s="452"/>
      <c r="AO32" s="452"/>
      <c r="AP32" s="452"/>
      <c r="AQ32" s="453"/>
      <c r="AR32" s="454" t="str">
        <f>IF('UNIFIED INTAKE'!R37=0,"",'UNIFIED INTAKE'!R37)</f>
        <v/>
      </c>
      <c r="AS32" s="455"/>
      <c r="AT32" s="455"/>
      <c r="AU32" s="455"/>
      <c r="AV32" s="455"/>
      <c r="AW32" s="455"/>
      <c r="AX32" s="455"/>
      <c r="AY32" s="455"/>
      <c r="AZ32" s="455"/>
      <c r="BA32" s="455"/>
      <c r="BB32" s="456"/>
    </row>
    <row r="33" spans="1:54">
      <c r="A33" s="448" t="str">
        <f>IF('UNIFIED INTAKE'!A38=0,"",'UNIFIED INTAKE'!A38)</f>
        <v/>
      </c>
      <c r="B33" s="449"/>
      <c r="C33" s="449"/>
      <c r="D33" s="449"/>
      <c r="E33" s="449"/>
      <c r="F33" s="449"/>
      <c r="G33" s="449"/>
      <c r="H33" s="449"/>
      <c r="I33" s="449"/>
      <c r="J33" s="450"/>
      <c r="K33" s="451" t="str">
        <f>IF('UNIFIED INTAKE'!S38=0,"",'UNIFIED INTAKE'!S38)</f>
        <v/>
      </c>
      <c r="L33" s="452"/>
      <c r="M33" s="452"/>
      <c r="N33" s="453"/>
      <c r="O33" s="451" t="str">
        <f>IF('UNIFIED INTAKE'!K38=0,"",'UNIFIED INTAKE'!K38)</f>
        <v/>
      </c>
      <c r="P33" s="452"/>
      <c r="Q33" s="452"/>
      <c r="R33" s="452"/>
      <c r="S33" s="453"/>
      <c r="T33" s="451" t="str">
        <f>IF('UNIFIED INTAKE'!L38=0,"",'UNIFIED INTAKE'!L38)</f>
        <v/>
      </c>
      <c r="U33" s="452"/>
      <c r="V33" s="452"/>
      <c r="W33" s="452"/>
      <c r="X33" s="452"/>
      <c r="Y33" s="452"/>
      <c r="Z33" s="452"/>
      <c r="AA33" s="453"/>
      <c r="AB33" s="451" t="str">
        <f>IF('UNIFIED INTAKE'!M38=0,"",'UNIFIED INTAKE'!M38)</f>
        <v/>
      </c>
      <c r="AC33" s="452"/>
      <c r="AD33" s="452"/>
      <c r="AE33" s="452"/>
      <c r="AF33" s="452"/>
      <c r="AG33" s="452"/>
      <c r="AH33" s="452"/>
      <c r="AI33" s="453"/>
      <c r="AJ33" s="451" t="str">
        <f>IF('UNIFIED INTAKE'!P38=0,"",'UNIFIED INTAKE'!P38)</f>
        <v/>
      </c>
      <c r="AK33" s="452"/>
      <c r="AL33" s="452"/>
      <c r="AM33" s="452"/>
      <c r="AN33" s="452"/>
      <c r="AO33" s="452"/>
      <c r="AP33" s="452"/>
      <c r="AQ33" s="453"/>
      <c r="AR33" s="454" t="str">
        <f>IF('UNIFIED INTAKE'!R38=0,"",'UNIFIED INTAKE'!R38)</f>
        <v/>
      </c>
      <c r="AS33" s="455"/>
      <c r="AT33" s="455"/>
      <c r="AU33" s="455"/>
      <c r="AV33" s="455"/>
      <c r="AW33" s="455"/>
      <c r="AX33" s="455"/>
      <c r="AY33" s="455"/>
      <c r="AZ33" s="455"/>
      <c r="BA33" s="455"/>
      <c r="BB33" s="456"/>
    </row>
    <row r="34" spans="1:54">
      <c r="A34" s="448" t="str">
        <f>IF('UNIFIED INTAKE'!A39=0,"",'UNIFIED INTAKE'!A39)</f>
        <v/>
      </c>
      <c r="B34" s="449"/>
      <c r="C34" s="449"/>
      <c r="D34" s="449"/>
      <c r="E34" s="449"/>
      <c r="F34" s="449"/>
      <c r="G34" s="449"/>
      <c r="H34" s="449"/>
      <c r="I34" s="449"/>
      <c r="J34" s="450"/>
      <c r="K34" s="451" t="str">
        <f>IF('UNIFIED INTAKE'!S39=0,"",'UNIFIED INTAKE'!S39)</f>
        <v/>
      </c>
      <c r="L34" s="452"/>
      <c r="M34" s="452"/>
      <c r="N34" s="453"/>
      <c r="O34" s="451" t="str">
        <f>IF('UNIFIED INTAKE'!K39=0,"",'UNIFIED INTAKE'!K39)</f>
        <v/>
      </c>
      <c r="P34" s="452"/>
      <c r="Q34" s="452"/>
      <c r="R34" s="452"/>
      <c r="S34" s="453"/>
      <c r="T34" s="451" t="str">
        <f>IF('UNIFIED INTAKE'!L39=0,"",'UNIFIED INTAKE'!L39)</f>
        <v/>
      </c>
      <c r="U34" s="452"/>
      <c r="V34" s="452"/>
      <c r="W34" s="452"/>
      <c r="X34" s="452"/>
      <c r="Y34" s="452"/>
      <c r="Z34" s="452"/>
      <c r="AA34" s="453"/>
      <c r="AB34" s="451" t="str">
        <f>IF('UNIFIED INTAKE'!M39=0,"",'UNIFIED INTAKE'!M39)</f>
        <v/>
      </c>
      <c r="AC34" s="452"/>
      <c r="AD34" s="452"/>
      <c r="AE34" s="452"/>
      <c r="AF34" s="452"/>
      <c r="AG34" s="452"/>
      <c r="AH34" s="452"/>
      <c r="AI34" s="453"/>
      <c r="AJ34" s="451" t="str">
        <f>IF('UNIFIED INTAKE'!P39=0,"",'UNIFIED INTAKE'!P39)</f>
        <v/>
      </c>
      <c r="AK34" s="452"/>
      <c r="AL34" s="452"/>
      <c r="AM34" s="452"/>
      <c r="AN34" s="452"/>
      <c r="AO34" s="452"/>
      <c r="AP34" s="452"/>
      <c r="AQ34" s="453"/>
      <c r="AR34" s="454" t="str">
        <f>IF('UNIFIED INTAKE'!R39=0,"",'UNIFIED INTAKE'!R39)</f>
        <v/>
      </c>
      <c r="AS34" s="455"/>
      <c r="AT34" s="455"/>
      <c r="AU34" s="455"/>
      <c r="AV34" s="455"/>
      <c r="AW34" s="455"/>
      <c r="AX34" s="455"/>
      <c r="AY34" s="455"/>
      <c r="AZ34" s="455"/>
      <c r="BA34" s="455"/>
      <c r="BB34" s="456"/>
    </row>
    <row r="35" spans="1:54">
      <c r="A35" s="448" t="str">
        <f>IF('UNIFIED INTAKE'!A40=0,"",'UNIFIED INTAKE'!A40)</f>
        <v/>
      </c>
      <c r="B35" s="449"/>
      <c r="C35" s="449"/>
      <c r="D35" s="449"/>
      <c r="E35" s="449"/>
      <c r="F35" s="449"/>
      <c r="G35" s="449"/>
      <c r="H35" s="449"/>
      <c r="I35" s="449"/>
      <c r="J35" s="450"/>
      <c r="K35" s="451" t="str">
        <f>IF('UNIFIED INTAKE'!S40=0,"",'UNIFIED INTAKE'!S40)</f>
        <v/>
      </c>
      <c r="L35" s="452"/>
      <c r="M35" s="452"/>
      <c r="N35" s="453"/>
      <c r="O35" s="451" t="str">
        <f>IF('UNIFIED INTAKE'!K40=0,"",'UNIFIED INTAKE'!K40)</f>
        <v/>
      </c>
      <c r="P35" s="452"/>
      <c r="Q35" s="452"/>
      <c r="R35" s="452"/>
      <c r="S35" s="453"/>
      <c r="T35" s="451" t="str">
        <f>IF('UNIFIED INTAKE'!L40=0,"",'UNIFIED INTAKE'!L40)</f>
        <v/>
      </c>
      <c r="U35" s="452"/>
      <c r="V35" s="452"/>
      <c r="W35" s="452"/>
      <c r="X35" s="452"/>
      <c r="Y35" s="452"/>
      <c r="Z35" s="452"/>
      <c r="AA35" s="453"/>
      <c r="AB35" s="451" t="str">
        <f>IF('UNIFIED INTAKE'!M40=0,"",'UNIFIED INTAKE'!M40)</f>
        <v/>
      </c>
      <c r="AC35" s="452"/>
      <c r="AD35" s="452"/>
      <c r="AE35" s="452"/>
      <c r="AF35" s="452"/>
      <c r="AG35" s="452"/>
      <c r="AH35" s="452"/>
      <c r="AI35" s="453"/>
      <c r="AJ35" s="451" t="str">
        <f>IF('UNIFIED INTAKE'!P40=0,"",'UNIFIED INTAKE'!P40)</f>
        <v/>
      </c>
      <c r="AK35" s="452"/>
      <c r="AL35" s="452"/>
      <c r="AM35" s="452"/>
      <c r="AN35" s="452"/>
      <c r="AO35" s="452"/>
      <c r="AP35" s="452"/>
      <c r="AQ35" s="453"/>
      <c r="AR35" s="454" t="str">
        <f>IF('UNIFIED INTAKE'!R40=0,"",'UNIFIED INTAKE'!R40)</f>
        <v/>
      </c>
      <c r="AS35" s="455"/>
      <c r="AT35" s="455"/>
      <c r="AU35" s="455"/>
      <c r="AV35" s="455"/>
      <c r="AW35" s="455"/>
      <c r="AX35" s="455"/>
      <c r="AY35" s="455"/>
      <c r="AZ35" s="455"/>
      <c r="BA35" s="455"/>
      <c r="BB35" s="456"/>
    </row>
    <row r="36" spans="1:54" ht="11.25" customHeight="1">
      <c r="A36" s="457" t="s">
        <v>185</v>
      </c>
      <c r="B36" s="393"/>
      <c r="C36" s="393"/>
      <c r="D36" s="393"/>
      <c r="E36" s="393"/>
      <c r="F36" s="393"/>
      <c r="G36" s="393"/>
      <c r="H36" s="393"/>
      <c r="I36" s="444" t="s">
        <v>69</v>
      </c>
      <c r="J36" s="444"/>
      <c r="K36" s="444"/>
      <c r="L36" s="444"/>
      <c r="M36" s="444"/>
      <c r="N36" s="444"/>
      <c r="O36" s="444"/>
      <c r="P36" s="444"/>
      <c r="Q36" s="444"/>
      <c r="R36" s="444"/>
      <c r="S36" s="447"/>
      <c r="T36" s="458" t="s">
        <v>186</v>
      </c>
      <c r="U36" s="459"/>
      <c r="V36" s="459"/>
      <c r="W36" s="459"/>
      <c r="X36" s="459"/>
      <c r="Y36" s="459"/>
      <c r="Z36" s="459"/>
      <c r="AA36" s="459"/>
      <c r="AB36" s="392"/>
      <c r="AC36" s="460"/>
      <c r="AD36" s="461" t="s">
        <v>187</v>
      </c>
      <c r="AE36" s="461"/>
      <c r="AF36" s="461"/>
      <c r="AG36" s="461"/>
      <c r="AH36" s="461"/>
      <c r="AI36" s="461"/>
      <c r="AJ36" s="461"/>
      <c r="AK36" s="461"/>
      <c r="AL36" s="461"/>
      <c r="AM36" s="461"/>
      <c r="AN36" s="461"/>
      <c r="AO36" s="461" t="s">
        <v>188</v>
      </c>
      <c r="AP36" s="461"/>
      <c r="AQ36" s="461"/>
      <c r="AR36" s="461"/>
      <c r="AS36" s="461"/>
      <c r="AT36" s="461"/>
      <c r="AU36" s="461"/>
      <c r="AV36" s="461"/>
      <c r="AW36" s="461"/>
      <c r="AX36" s="461"/>
      <c r="AY36" s="461"/>
      <c r="AZ36" s="461"/>
      <c r="BA36" s="461"/>
      <c r="BB36" s="461"/>
    </row>
    <row r="37" spans="1:54" ht="13.5" customHeight="1">
      <c r="A37" s="462" t="str">
        <f>IF('UNIFIED INTAKE'!A44=0,"",'UNIFIED INTAKE'!A44)</f>
        <v/>
      </c>
      <c r="B37" s="463"/>
      <c r="C37" s="463"/>
      <c r="D37" s="463"/>
      <c r="E37" s="463"/>
      <c r="F37" s="463"/>
      <c r="G37" s="463"/>
      <c r="H37" s="463"/>
      <c r="I37" s="464" t="str">
        <f>IF('UNIFIED INTAKE'!I44=0,"",'UNIFIED INTAKE'!I44)</f>
        <v/>
      </c>
      <c r="J37" s="464"/>
      <c r="K37" s="464"/>
      <c r="L37" s="464"/>
      <c r="M37" s="464"/>
      <c r="N37" s="464"/>
      <c r="O37" s="464"/>
      <c r="P37" s="464"/>
      <c r="Q37" s="464"/>
      <c r="R37" s="464"/>
      <c r="S37" s="464"/>
      <c r="T37" s="562"/>
      <c r="U37" s="476"/>
      <c r="V37" s="476"/>
      <c r="W37" s="476"/>
      <c r="X37" s="476"/>
      <c r="Y37" s="476"/>
      <c r="Z37" s="476"/>
      <c r="AA37" s="476"/>
      <c r="AB37" s="476"/>
      <c r="AC37" s="488"/>
      <c r="AD37" s="592">
        <f>'UNIFIED INTAKE'!P45</f>
        <v>1600</v>
      </c>
      <c r="AE37" s="592"/>
      <c r="AF37" s="592"/>
      <c r="AG37" s="592"/>
      <c r="AH37" s="592"/>
      <c r="AI37" s="592"/>
      <c r="AJ37" s="592"/>
      <c r="AK37" s="592"/>
      <c r="AL37" s="592"/>
      <c r="AM37" s="592"/>
      <c r="AN37" s="592"/>
      <c r="AO37" s="593" t="e">
        <f>AD37/T37</f>
        <v>#DIV/0!</v>
      </c>
      <c r="AP37" s="594"/>
      <c r="AQ37" s="594"/>
      <c r="AR37" s="594"/>
      <c r="AS37" s="594"/>
      <c r="AT37" s="594"/>
      <c r="AU37" s="594"/>
      <c r="AV37" s="594"/>
      <c r="AW37" s="594"/>
      <c r="AX37" s="594"/>
      <c r="AY37" s="594"/>
      <c r="AZ37" s="594"/>
      <c r="BA37" s="594"/>
      <c r="BB37" s="594"/>
    </row>
    <row r="38" spans="1:54" ht="13.5" customHeight="1">
      <c r="A38" s="462" t="str">
        <f>IF('UNIFIED INTAKE'!A45=0,"",'UNIFIED INTAKE'!A45)</f>
        <v>FS- BROTHER</v>
      </c>
      <c r="B38" s="463"/>
      <c r="C38" s="463"/>
      <c r="D38" s="463"/>
      <c r="E38" s="463"/>
      <c r="F38" s="463"/>
      <c r="G38" s="463"/>
      <c r="H38" s="463"/>
      <c r="I38" s="464">
        <f>IF('UNIFIED INTAKE'!I45=0,"",'UNIFIED INTAKE'!I45)</f>
        <v>600</v>
      </c>
      <c r="J38" s="464"/>
      <c r="K38" s="464"/>
      <c r="L38" s="464"/>
      <c r="M38" s="464"/>
      <c r="N38" s="464"/>
      <c r="O38" s="464"/>
      <c r="P38" s="464"/>
      <c r="Q38" s="464"/>
      <c r="R38" s="464"/>
      <c r="S38" s="464"/>
      <c r="T38" s="562"/>
      <c r="U38" s="476"/>
      <c r="V38" s="476"/>
      <c r="W38" s="476"/>
      <c r="X38" s="476"/>
      <c r="Y38" s="476"/>
      <c r="Z38" s="476"/>
      <c r="AA38" s="476"/>
      <c r="AB38" s="476"/>
      <c r="AC38" s="488"/>
      <c r="AD38" s="492"/>
      <c r="AE38" s="492"/>
      <c r="AF38" s="492"/>
      <c r="AG38" s="492"/>
      <c r="AH38" s="492"/>
      <c r="AI38" s="492"/>
      <c r="AJ38" s="492"/>
      <c r="AK38" s="492"/>
      <c r="AL38" s="492"/>
      <c r="AM38" s="492"/>
      <c r="AN38" s="492"/>
      <c r="AO38" s="595"/>
      <c r="AP38" s="595"/>
      <c r="AQ38" s="595"/>
      <c r="AR38" s="595"/>
      <c r="AS38" s="595"/>
      <c r="AT38" s="595"/>
      <c r="AU38" s="595"/>
      <c r="AV38" s="595"/>
      <c r="AW38" s="595"/>
      <c r="AX38" s="595"/>
      <c r="AY38" s="595"/>
      <c r="AZ38" s="595"/>
      <c r="BA38" s="595"/>
      <c r="BB38" s="595"/>
    </row>
    <row r="39" spans="1:54" ht="13.5" customHeight="1">
      <c r="A39" s="462" t="str">
        <f>IF('UNIFIED INTAKE'!A46=0,"",'UNIFIED INTAKE'!A46)</f>
        <v/>
      </c>
      <c r="B39" s="463"/>
      <c r="C39" s="463"/>
      <c r="D39" s="463"/>
      <c r="E39" s="463"/>
      <c r="F39" s="463"/>
      <c r="G39" s="463"/>
      <c r="H39" s="463"/>
      <c r="I39" s="464" t="str">
        <f>IF('UNIFIED INTAKE'!I46=0,"",'UNIFIED INTAKE'!I46)</f>
        <v/>
      </c>
      <c r="J39" s="464"/>
      <c r="K39" s="464"/>
      <c r="L39" s="464"/>
      <c r="M39" s="464"/>
      <c r="N39" s="464"/>
      <c r="O39" s="464"/>
      <c r="P39" s="464"/>
      <c r="Q39" s="464"/>
      <c r="R39" s="464"/>
      <c r="S39" s="464"/>
      <c r="T39" s="583"/>
      <c r="U39" s="584"/>
      <c r="V39" s="584"/>
      <c r="W39" s="584"/>
      <c r="X39" s="584"/>
      <c r="Y39" s="584"/>
      <c r="Z39" s="584"/>
      <c r="AA39" s="584"/>
      <c r="AB39" s="584"/>
      <c r="AC39" s="585"/>
      <c r="AD39" s="492"/>
      <c r="AE39" s="492"/>
      <c r="AF39" s="492"/>
      <c r="AG39" s="492"/>
      <c r="AH39" s="492"/>
      <c r="AI39" s="492"/>
      <c r="AJ39" s="492"/>
      <c r="AK39" s="492"/>
      <c r="AL39" s="492"/>
      <c r="AM39" s="492"/>
      <c r="AN39" s="492"/>
      <c r="AO39" s="595"/>
      <c r="AP39" s="595"/>
      <c r="AQ39" s="595"/>
      <c r="AR39" s="595"/>
      <c r="AS39" s="595"/>
      <c r="AT39" s="595"/>
      <c r="AU39" s="595"/>
      <c r="AV39" s="595"/>
      <c r="AW39" s="595"/>
      <c r="AX39" s="595"/>
      <c r="AY39" s="595"/>
      <c r="AZ39" s="595"/>
      <c r="BA39" s="595"/>
      <c r="BB39" s="595"/>
    </row>
    <row r="40" spans="1:54" ht="15" customHeight="1">
      <c r="A40" s="391" t="s">
        <v>189</v>
      </c>
      <c r="B40" s="392"/>
      <c r="C40" s="392"/>
      <c r="D40" s="392"/>
      <c r="E40" s="392"/>
      <c r="F40" s="392"/>
      <c r="G40" s="392"/>
      <c r="H40" s="392"/>
      <c r="I40" s="393"/>
      <c r="J40" s="393"/>
      <c r="K40" s="393"/>
      <c r="L40" s="393"/>
      <c r="M40" s="393"/>
      <c r="N40" s="393"/>
      <c r="O40" s="393"/>
      <c r="P40" s="393"/>
      <c r="Q40" s="393"/>
      <c r="R40" s="465"/>
      <c r="S40" s="465"/>
      <c r="T40" s="465"/>
      <c r="U40" s="465"/>
      <c r="V40" s="465"/>
      <c r="W40" s="465"/>
      <c r="X40" s="465"/>
      <c r="Y40" s="465"/>
      <c r="Z40" s="465"/>
      <c r="AA40" s="465"/>
      <c r="AB40" s="465"/>
      <c r="AC40" s="466"/>
      <c r="AD40" s="492"/>
      <c r="AE40" s="492"/>
      <c r="AF40" s="492"/>
      <c r="AG40" s="492"/>
      <c r="AH40" s="492"/>
      <c r="AI40" s="492"/>
      <c r="AJ40" s="492"/>
      <c r="AK40" s="492"/>
      <c r="AL40" s="492"/>
      <c r="AM40" s="492"/>
      <c r="AN40" s="492"/>
      <c r="AO40" s="595"/>
      <c r="AP40" s="595"/>
      <c r="AQ40" s="595"/>
      <c r="AR40" s="595"/>
      <c r="AS40" s="595"/>
      <c r="AT40" s="595"/>
      <c r="AU40" s="595"/>
      <c r="AV40" s="595"/>
      <c r="AW40" s="595"/>
      <c r="AX40" s="595"/>
      <c r="AY40" s="595"/>
      <c r="AZ40" s="595"/>
      <c r="BA40" s="595"/>
      <c r="BB40" s="595"/>
    </row>
    <row r="41" spans="1:54" ht="10.5" customHeight="1">
      <c r="A41" s="355" t="s">
        <v>190</v>
      </c>
      <c r="B41" s="356"/>
      <c r="C41" s="356"/>
      <c r="D41" s="356"/>
      <c r="E41" s="356"/>
      <c r="F41" s="356"/>
      <c r="G41" s="357"/>
      <c r="H41" s="343" t="s">
        <v>191</v>
      </c>
      <c r="I41" s="467"/>
      <c r="J41" s="467"/>
      <c r="K41" s="467"/>
      <c r="L41" s="467"/>
      <c r="M41" s="467"/>
      <c r="N41" s="467"/>
      <c r="O41" s="467"/>
      <c r="P41" s="467"/>
      <c r="Q41" s="467"/>
      <c r="R41" s="467"/>
      <c r="S41" s="467"/>
      <c r="T41" s="467"/>
      <c r="U41" s="467"/>
      <c r="V41" s="467"/>
      <c r="W41" s="468"/>
      <c r="X41" s="345" t="s">
        <v>87</v>
      </c>
      <c r="Y41" s="467"/>
      <c r="Z41" s="467"/>
      <c r="AA41" s="467"/>
      <c r="AB41" s="467"/>
      <c r="AC41" s="467"/>
      <c r="AD41" s="469"/>
      <c r="AE41" s="469"/>
      <c r="AF41" s="469"/>
      <c r="AG41" s="469"/>
      <c r="AH41" s="469"/>
      <c r="AI41" s="469"/>
      <c r="AJ41" s="469"/>
      <c r="AK41" s="469"/>
      <c r="AL41" s="469"/>
      <c r="AM41" s="470"/>
      <c r="AN41" s="471" t="s">
        <v>192</v>
      </c>
      <c r="AO41" s="472"/>
      <c r="AP41" s="472"/>
      <c r="AQ41" s="472"/>
      <c r="AR41" s="472"/>
      <c r="AS41" s="472"/>
      <c r="AT41" s="472"/>
      <c r="AU41" s="472"/>
      <c r="AV41" s="472"/>
      <c r="AW41" s="472"/>
      <c r="AX41" s="472"/>
      <c r="AY41" s="472"/>
      <c r="AZ41" s="472"/>
      <c r="BA41" s="472"/>
      <c r="BB41" s="473"/>
    </row>
    <row r="42" spans="1:54" ht="12.95" customHeight="1">
      <c r="A42" s="38"/>
      <c r="B42" s="39"/>
      <c r="C42" s="474">
        <f>IF('UNIFIED INTAKE'!D50="",'UNIFIED INTAKE'!D50)</f>
        <v>0</v>
      </c>
      <c r="D42" s="474"/>
      <c r="E42" s="474"/>
      <c r="F42" s="474"/>
      <c r="G42" s="475"/>
      <c r="H42" s="476"/>
      <c r="I42" s="476"/>
      <c r="J42" s="477" t="s">
        <v>74</v>
      </c>
      <c r="K42" s="477"/>
      <c r="L42" s="477"/>
      <c r="M42" s="477"/>
      <c r="N42" s="477"/>
      <c r="O42" s="477"/>
      <c r="P42" s="478">
        <f>'UNIFIED INTAKE'!K50</f>
        <v>300</v>
      </c>
      <c r="Q42" s="478"/>
      <c r="R42" s="478"/>
      <c r="S42" s="478"/>
      <c r="T42" s="478"/>
      <c r="U42" s="478"/>
      <c r="V42" s="478"/>
      <c r="W42" s="479"/>
      <c r="X42" s="45"/>
      <c r="Y42" s="47" t="s">
        <v>89</v>
      </c>
      <c r="Z42" s="42"/>
      <c r="AA42" s="42"/>
      <c r="AB42" s="42"/>
      <c r="AC42" s="42"/>
      <c r="AD42" s="476"/>
      <c r="AE42" s="476"/>
      <c r="AF42" s="46"/>
      <c r="AG42" s="480">
        <f>'UNIFIED INTAKE'!I56</f>
        <v>0</v>
      </c>
      <c r="AH42" s="480"/>
      <c r="AI42" s="480"/>
      <c r="AJ42" s="480"/>
      <c r="AK42" s="480"/>
      <c r="AL42" s="480"/>
      <c r="AM42" s="481"/>
      <c r="AN42" s="45"/>
      <c r="AO42" s="50" t="s">
        <v>193</v>
      </c>
      <c r="AP42" s="39"/>
      <c r="AQ42" s="39"/>
      <c r="AR42" s="39"/>
      <c r="AS42" s="39"/>
      <c r="AT42" s="39"/>
      <c r="AU42" s="476"/>
      <c r="AV42" s="476"/>
      <c r="AW42" s="482"/>
      <c r="AX42" s="482"/>
      <c r="AY42" s="482"/>
      <c r="AZ42" s="482"/>
      <c r="BA42" s="482"/>
      <c r="BB42" s="483"/>
    </row>
    <row r="43" spans="1:54" ht="12.95" customHeight="1">
      <c r="A43" s="38"/>
      <c r="B43" s="39"/>
      <c r="C43" s="474">
        <f>'UNIFIED INTAKE'!D51</f>
        <v>0</v>
      </c>
      <c r="D43" s="474"/>
      <c r="E43" s="474"/>
      <c r="F43" s="474"/>
      <c r="G43" s="475"/>
      <c r="H43" s="476"/>
      <c r="I43" s="476"/>
      <c r="J43" s="18" t="s">
        <v>77</v>
      </c>
      <c r="K43" s="42"/>
      <c r="L43" s="42"/>
      <c r="M43" s="42"/>
      <c r="N43" s="42"/>
      <c r="O43" s="42"/>
      <c r="P43" s="478">
        <f>'UNIFIED INTAKE'!K51</f>
        <v>0</v>
      </c>
      <c r="Q43" s="478"/>
      <c r="R43" s="478"/>
      <c r="S43" s="478"/>
      <c r="T43" s="478"/>
      <c r="U43" s="478"/>
      <c r="V43" s="478"/>
      <c r="W43" s="479"/>
      <c r="X43" s="45"/>
      <c r="Y43" s="18" t="s">
        <v>194</v>
      </c>
      <c r="Z43" s="42"/>
      <c r="AA43" s="42"/>
      <c r="AB43" s="42"/>
      <c r="AC43" s="42"/>
      <c r="AD43" s="42"/>
      <c r="AE43" s="42"/>
      <c r="AF43" s="42"/>
      <c r="AG43" s="480" t="str">
        <f>'UNIFIED INTAKE'!I57</f>
        <v>PUMP</v>
      </c>
      <c r="AH43" s="480"/>
      <c r="AI43" s="480"/>
      <c r="AJ43" s="480"/>
      <c r="AK43" s="480"/>
      <c r="AL43" s="480"/>
      <c r="AM43" s="481"/>
      <c r="AN43" s="45"/>
      <c r="AO43" s="51" t="s">
        <v>195</v>
      </c>
      <c r="AP43" s="39"/>
      <c r="AQ43" s="39"/>
      <c r="AR43" s="39"/>
      <c r="AS43" s="39"/>
      <c r="AT43" s="39"/>
      <c r="AU43" s="476"/>
      <c r="AV43" s="476"/>
      <c r="AW43" s="482" t="str">
        <f>IF('UNIFIED INTAKE'!K51="","",'UNIFIED INTAKE'!K51)</f>
        <v/>
      </c>
      <c r="AX43" s="482"/>
      <c r="AY43" s="482"/>
      <c r="AZ43" s="482"/>
      <c r="BA43" s="482"/>
      <c r="BB43" s="483"/>
    </row>
    <row r="44" spans="1:54" ht="12.95" customHeight="1">
      <c r="A44" s="38"/>
      <c r="B44" s="39"/>
      <c r="C44" s="474">
        <f>'UNIFIED INTAKE'!D52</f>
        <v>0</v>
      </c>
      <c r="D44" s="474"/>
      <c r="E44" s="474"/>
      <c r="F44" s="474"/>
      <c r="G44" s="475"/>
      <c r="H44" s="476"/>
      <c r="I44" s="476"/>
      <c r="J44" s="18" t="s">
        <v>81</v>
      </c>
      <c r="K44" s="42"/>
      <c r="L44" s="42"/>
      <c r="M44" s="42"/>
      <c r="N44" s="42"/>
      <c r="O44" s="42"/>
      <c r="P44" s="478">
        <f>'UNIFIED INTAKE'!K52</f>
        <v>0</v>
      </c>
      <c r="Q44" s="478"/>
      <c r="R44" s="478"/>
      <c r="S44" s="478"/>
      <c r="T44" s="478"/>
      <c r="U44" s="478"/>
      <c r="V44" s="478"/>
      <c r="W44" s="479"/>
      <c r="X44" s="45"/>
      <c r="Y44" s="18" t="s">
        <v>94</v>
      </c>
      <c r="Z44" s="42"/>
      <c r="AA44" s="42"/>
      <c r="AB44" s="42"/>
      <c r="AC44" s="42"/>
      <c r="AD44" s="42"/>
      <c r="AE44" s="42"/>
      <c r="AF44" s="42"/>
      <c r="AG44" s="480">
        <f>'UNIFIED INTAKE'!I58</f>
        <v>0</v>
      </c>
      <c r="AH44" s="480"/>
      <c r="AI44" s="480"/>
      <c r="AJ44" s="480"/>
      <c r="AK44" s="480"/>
      <c r="AL44" s="480"/>
      <c r="AM44" s="481"/>
      <c r="AN44" s="45"/>
      <c r="AO44" s="50" t="s">
        <v>196</v>
      </c>
      <c r="AP44" s="39"/>
      <c r="AQ44" s="39"/>
      <c r="AR44" s="39"/>
      <c r="AS44" s="39"/>
      <c r="AT44" s="39"/>
      <c r="AU44" s="39"/>
      <c r="AV44" s="39"/>
      <c r="AW44" s="482" t="str">
        <f>IF('UNIFIED INTAKE'!K52="","",'UNIFIED INTAKE'!K52)</f>
        <v/>
      </c>
      <c r="AX44" s="482"/>
      <c r="AY44" s="482"/>
      <c r="AZ44" s="482"/>
      <c r="BA44" s="482"/>
      <c r="BB44" s="483"/>
    </row>
    <row r="45" spans="1:54" ht="12.95" customHeight="1">
      <c r="A45" s="38"/>
      <c r="B45" s="39"/>
      <c r="C45" s="474">
        <f>'UNIFIED INTAKE'!D53</f>
        <v>0</v>
      </c>
      <c r="D45" s="474"/>
      <c r="E45" s="474"/>
      <c r="F45" s="474"/>
      <c r="G45" s="475"/>
      <c r="H45" s="40"/>
      <c r="I45" s="40"/>
      <c r="J45" s="18" t="s">
        <v>83</v>
      </c>
      <c r="K45" s="42"/>
      <c r="L45" s="42"/>
      <c r="M45" s="42"/>
      <c r="N45" s="42"/>
      <c r="O45" s="42"/>
      <c r="P45" s="478">
        <f>'UNIFIED INTAKE'!K53</f>
        <v>0</v>
      </c>
      <c r="Q45" s="478"/>
      <c r="R45" s="478"/>
      <c r="S45" s="478"/>
      <c r="T45" s="478"/>
      <c r="U45" s="478"/>
      <c r="V45" s="478"/>
      <c r="W45" s="479"/>
      <c r="X45" s="46"/>
      <c r="Y45" s="18" t="s">
        <v>197</v>
      </c>
      <c r="Z45" s="42"/>
      <c r="AA45" s="42"/>
      <c r="AB45" s="42"/>
      <c r="AC45" s="42"/>
      <c r="AD45" s="42"/>
      <c r="AE45" s="42"/>
      <c r="AF45" s="42"/>
      <c r="AG45" s="480">
        <f>'UNIFIED INTAKE'!I59</f>
        <v>20</v>
      </c>
      <c r="AH45" s="480"/>
      <c r="AI45" s="480"/>
      <c r="AJ45" s="480"/>
      <c r="AK45" s="480"/>
      <c r="AL45" s="480"/>
      <c r="AM45" s="481"/>
      <c r="AN45" s="46"/>
      <c r="AO45" s="50" t="s">
        <v>83</v>
      </c>
      <c r="AP45" s="39"/>
      <c r="AQ45" s="39"/>
      <c r="AR45" s="39"/>
      <c r="AS45" s="39"/>
      <c r="AT45" s="39"/>
      <c r="AU45" s="39"/>
      <c r="AV45" s="39"/>
      <c r="AW45" s="482" t="str">
        <f>IF('UNIFIED INTAKE'!K53="","",'UNIFIED INTAKE'!K53)</f>
        <v/>
      </c>
      <c r="AX45" s="482"/>
      <c r="AY45" s="482"/>
      <c r="AZ45" s="482"/>
      <c r="BA45" s="482"/>
      <c r="BB45" s="483"/>
    </row>
    <row r="46" spans="1:54" ht="11.25" customHeight="1">
      <c r="A46" s="484" t="s">
        <v>198</v>
      </c>
      <c r="B46" s="425"/>
      <c r="C46" s="425"/>
      <c r="D46" s="425"/>
      <c r="E46" s="425"/>
      <c r="F46" s="425"/>
      <c r="G46" s="426"/>
      <c r="H46" s="392" t="s">
        <v>199</v>
      </c>
      <c r="I46" s="392"/>
      <c r="J46" s="392"/>
      <c r="K46" s="392"/>
      <c r="L46" s="392"/>
      <c r="M46" s="392"/>
      <c r="N46" s="392"/>
      <c r="O46" s="392"/>
      <c r="P46" s="392"/>
      <c r="Q46" s="392"/>
      <c r="R46" s="392"/>
      <c r="S46" s="392"/>
      <c r="T46" s="392"/>
      <c r="U46" s="392"/>
      <c r="V46" s="392"/>
      <c r="W46" s="485"/>
      <c r="X46" s="486" t="s">
        <v>200</v>
      </c>
      <c r="Y46" s="392"/>
      <c r="Z46" s="392"/>
      <c r="AA46" s="392"/>
      <c r="AB46" s="392"/>
      <c r="AC46" s="392"/>
      <c r="AD46" s="392"/>
      <c r="AE46" s="392"/>
      <c r="AF46" s="392"/>
      <c r="AG46" s="476"/>
      <c r="AH46" s="476"/>
      <c r="AI46" s="476"/>
      <c r="AJ46" s="476"/>
      <c r="AK46" s="476"/>
      <c r="AL46" s="476"/>
      <c r="AM46" s="487"/>
      <c r="AN46" s="486" t="s">
        <v>201</v>
      </c>
      <c r="AO46" s="392"/>
      <c r="AP46" s="392"/>
      <c r="AQ46" s="392"/>
      <c r="AR46" s="392"/>
      <c r="AS46" s="392"/>
      <c r="AT46" s="392"/>
      <c r="AU46" s="392"/>
      <c r="AV46" s="392"/>
      <c r="AW46" s="476"/>
      <c r="AX46" s="476"/>
      <c r="AY46" s="476"/>
      <c r="AZ46" s="476"/>
      <c r="BA46" s="476"/>
      <c r="BB46" s="488"/>
    </row>
    <row r="47" spans="1:54" ht="12.75" customHeight="1">
      <c r="A47" s="489">
        <f>IF('UNIFIED INTAKE'!Q52="","",'UNIFIED INTAKE'!Q52)</f>
        <v>1500</v>
      </c>
      <c r="B47" s="489"/>
      <c r="C47" s="489"/>
      <c r="D47" s="489"/>
      <c r="E47" s="489"/>
      <c r="F47" s="489"/>
      <c r="G47" s="489"/>
      <c r="H47" s="490">
        <f>IF('UNIFIED INTAKE'!Q51="","",'UNIFIED INTAKE'!Q51)</f>
        <v>200</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8" t="s">
        <v>202</v>
      </c>
      <c r="B48" s="418"/>
      <c r="C48" s="418"/>
      <c r="D48" s="418"/>
      <c r="E48" s="418" t="s">
        <v>203</v>
      </c>
      <c r="F48" s="418"/>
      <c r="G48" s="418"/>
      <c r="H48" s="418"/>
      <c r="I48" s="418"/>
      <c r="J48" s="418"/>
      <c r="K48" s="418"/>
      <c r="L48" s="418"/>
      <c r="M48" s="418"/>
      <c r="N48" s="418"/>
      <c r="O48" s="418" t="s">
        <v>204</v>
      </c>
      <c r="P48" s="418"/>
      <c r="Q48" s="418"/>
      <c r="R48" s="418"/>
      <c r="S48" s="418"/>
      <c r="T48" s="418"/>
      <c r="U48" s="418"/>
      <c r="V48" s="418"/>
      <c r="W48" s="418"/>
      <c r="X48" s="418"/>
      <c r="Y48" s="418" t="s">
        <v>83</v>
      </c>
      <c r="Z48" s="418"/>
      <c r="AA48" s="418"/>
      <c r="AB48" s="418"/>
      <c r="AC48" s="418"/>
      <c r="AD48" s="418"/>
      <c r="AE48" s="418"/>
      <c r="AF48" s="418"/>
      <c r="AG48" s="418"/>
      <c r="AH48" s="418"/>
      <c r="AI48" s="418"/>
      <c r="AJ48" s="418"/>
      <c r="AK48" s="418" t="s">
        <v>205</v>
      </c>
      <c r="AL48" s="418"/>
      <c r="AM48" s="418"/>
      <c r="AN48" s="418"/>
      <c r="AO48" s="418"/>
      <c r="AP48" s="418"/>
      <c r="AQ48" s="418"/>
      <c r="AR48" s="418"/>
      <c r="AS48" s="418"/>
      <c r="AT48" s="418"/>
      <c r="AU48" s="418"/>
      <c r="AV48" s="418"/>
      <c r="AW48" s="418"/>
      <c r="AX48" s="418"/>
      <c r="AY48" s="418"/>
      <c r="AZ48" s="418"/>
      <c r="BA48" s="418"/>
      <c r="BB48" s="418"/>
    </row>
    <row r="49" spans="1:54" ht="13.5" customHeight="1">
      <c r="A49" s="491" t="str">
        <f>IF('UNIFIED INTAKE'!Q50="","",'UNIFIED INTAKE'!Q50)</f>
        <v/>
      </c>
      <c r="B49" s="491"/>
      <c r="C49" s="491"/>
      <c r="D49" s="491"/>
      <c r="E49" s="491" t="str">
        <f>IF('UNIFIED INTAKE'!Q53="","",'UNIFIED INTAKE'!Q53)</f>
        <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t="str">
        <f>IF('UNIFIED INTAKE'!Q58="","",'UNIFIED INTAKE'!Q58)</f>
        <v/>
      </c>
      <c r="Z49" s="491"/>
      <c r="AA49" s="491"/>
      <c r="AB49" s="491"/>
      <c r="AC49" s="491"/>
      <c r="AD49" s="491"/>
      <c r="AE49" s="491"/>
      <c r="AF49" s="491"/>
      <c r="AG49" s="491"/>
      <c r="AH49" s="491"/>
      <c r="AI49" s="491"/>
      <c r="AJ49" s="491"/>
      <c r="AK49" s="492">
        <f>'UNIFIED INTAKE'!P45</f>
        <v>1600</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206</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42" t="s">
        <v>207</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208</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96"/>
      <c r="B52" s="497"/>
      <c r="C52" s="497"/>
      <c r="D52" s="497"/>
      <c r="E52" s="497"/>
      <c r="F52" s="497"/>
      <c r="G52" s="497"/>
      <c r="H52" s="497"/>
      <c r="I52" s="497"/>
      <c r="J52" s="497"/>
      <c r="K52" s="497"/>
      <c r="L52" s="497"/>
      <c r="M52" s="497"/>
      <c r="N52" s="497"/>
      <c r="O52" s="497"/>
      <c r="P52" s="497"/>
      <c r="Q52" s="497"/>
      <c r="R52" s="497"/>
      <c r="S52" s="497"/>
      <c r="T52" s="497"/>
      <c r="U52" s="497"/>
      <c r="V52" s="497"/>
      <c r="W52" s="498"/>
      <c r="X52" s="499"/>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42" t="s">
        <v>209</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210</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96"/>
      <c r="B54" s="497"/>
      <c r="C54" s="497"/>
      <c r="D54" s="497"/>
      <c r="E54" s="497"/>
      <c r="F54" s="497"/>
      <c r="G54" s="497"/>
      <c r="H54" s="497"/>
      <c r="I54" s="497"/>
      <c r="J54" s="497"/>
      <c r="K54" s="497"/>
      <c r="L54" s="497"/>
      <c r="M54" s="497"/>
      <c r="N54" s="497"/>
      <c r="O54" s="497"/>
      <c r="P54" s="497"/>
      <c r="Q54" s="497"/>
      <c r="R54" s="497"/>
      <c r="S54" s="497"/>
      <c r="T54" s="497"/>
      <c r="U54" s="497"/>
      <c r="V54" s="497"/>
      <c r="W54" s="498"/>
      <c r="X54" s="499"/>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42" t="s">
        <v>211</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212</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501"/>
      <c r="B56" s="502"/>
      <c r="C56" s="502"/>
      <c r="D56" s="502"/>
      <c r="E56" s="502"/>
      <c r="F56" s="502"/>
      <c r="G56" s="502"/>
      <c r="H56" s="502"/>
      <c r="I56" s="502"/>
      <c r="J56" s="502"/>
      <c r="K56" s="502"/>
      <c r="L56" s="502"/>
      <c r="M56" s="502"/>
      <c r="N56" s="502"/>
      <c r="O56" s="502"/>
      <c r="P56" s="502"/>
      <c r="Q56" s="502"/>
      <c r="R56" s="502"/>
      <c r="S56" s="502"/>
      <c r="T56" s="502"/>
      <c r="U56" s="502"/>
      <c r="V56" s="502"/>
      <c r="W56" s="502"/>
      <c r="X56" s="501"/>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213</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214</v>
      </c>
      <c r="B58" s="508"/>
      <c r="C58" s="508"/>
      <c r="D58" s="509"/>
      <c r="E58" s="510" t="s">
        <v>215</v>
      </c>
      <c r="F58" s="511"/>
      <c r="G58" s="511"/>
      <c r="H58" s="511"/>
      <c r="I58" s="511"/>
      <c r="J58" s="511"/>
      <c r="K58" s="511"/>
      <c r="L58" s="511"/>
      <c r="M58" s="511"/>
      <c r="N58" s="511"/>
      <c r="O58" s="511"/>
      <c r="P58" s="511"/>
      <c r="Q58" s="511"/>
      <c r="R58" s="512"/>
      <c r="S58" s="510" t="s">
        <v>216</v>
      </c>
      <c r="T58" s="511"/>
      <c r="U58" s="511"/>
      <c r="V58" s="511"/>
      <c r="W58" s="511"/>
      <c r="X58" s="511"/>
      <c r="Y58" s="511"/>
      <c r="Z58" s="511"/>
      <c r="AA58" s="511"/>
      <c r="AB58" s="511"/>
      <c r="AC58" s="511"/>
      <c r="AD58" s="512"/>
      <c r="AE58" s="510" t="s">
        <v>217</v>
      </c>
      <c r="AF58" s="511"/>
      <c r="AG58" s="511"/>
      <c r="AH58" s="511"/>
      <c r="AI58" s="511"/>
      <c r="AJ58" s="511"/>
      <c r="AK58" s="511"/>
      <c r="AL58" s="511"/>
      <c r="AM58" s="511"/>
      <c r="AN58" s="511"/>
      <c r="AO58" s="511"/>
      <c r="AP58" s="512"/>
      <c r="AQ58" s="510" t="s">
        <v>218</v>
      </c>
      <c r="AR58" s="511"/>
      <c r="AS58" s="511"/>
      <c r="AT58" s="511"/>
      <c r="AU58" s="511"/>
      <c r="AV58" s="511"/>
      <c r="AW58" s="511"/>
      <c r="AX58" s="511"/>
      <c r="AY58" s="511"/>
      <c r="AZ58" s="511"/>
      <c r="BA58" s="511"/>
      <c r="BB58" s="513"/>
    </row>
    <row r="59" spans="1:54">
      <c r="A59" s="507" t="s">
        <v>219</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220</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221</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222</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223</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224</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225</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226</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227</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228</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229</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230</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231</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232</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233</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234</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235</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236</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237</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238</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239</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240</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241</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242</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243</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244</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236</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245</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246</v>
      </c>
      <c r="B87" s="532"/>
      <c r="C87" s="532"/>
      <c r="D87" s="532"/>
      <c r="E87" s="532"/>
      <c r="F87" s="532"/>
      <c r="G87" s="532"/>
      <c r="H87" s="532"/>
      <c r="I87" s="532"/>
      <c r="J87" s="532"/>
      <c r="K87" s="532"/>
      <c r="L87" s="533"/>
      <c r="M87" s="534" t="s">
        <v>247</v>
      </c>
      <c r="N87" s="535"/>
      <c r="O87" s="535"/>
      <c r="P87" s="535"/>
      <c r="Q87" s="535"/>
      <c r="R87" s="535"/>
      <c r="S87" s="535"/>
      <c r="T87" s="535"/>
      <c r="U87" s="535"/>
      <c r="V87" s="535"/>
      <c r="W87" s="535"/>
      <c r="X87" s="535"/>
      <c r="Y87" s="535"/>
      <c r="Z87" s="535"/>
      <c r="AA87" s="535"/>
      <c r="AB87" s="535"/>
      <c r="AC87" s="535"/>
      <c r="AD87" s="535"/>
      <c r="AE87" s="535"/>
      <c r="AF87" s="535"/>
      <c r="AG87" s="536"/>
      <c r="AH87" s="534" t="s">
        <v>248</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249</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250</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251</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252</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253</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254</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255</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256</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253</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257</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258</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259</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260</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253</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261</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262</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263</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253</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264</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265</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253</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266</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267</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268</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269</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270</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253</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271</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7"/>
      <c r="X115" s="568" t="s">
        <v>272</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 xml:space="preserve">THE PATIENT IS IN NEED OF MEDICAL ASSISTANCE FOR HER OPD BILL DUE TO KNEE PAIN AT TIMES
DIZZINESS AT TIMES. PATIENT LIVING WITH HER FAMILY AND G.CHILDRENS, THE SOLE PROVIDER OF THE IS HER HUSBAND WHO WORKS AS PEDICAB DRIVER  WHOSE INCOME IS SUFFICE ENOUGH. ASSISTANCE IS ASKED IN THIS OFFICE. ASSESSED ANC CLASSIFED AS C3. </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7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81"/>
    </row>
    <row r="118" spans="1:54">
      <c r="A118" s="57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7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81"/>
    </row>
    <row r="119" spans="1:54">
      <c r="A119" s="57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7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c r="B123" s="571"/>
      <c r="C123" s="571"/>
      <c r="D123" s="571"/>
      <c r="E123" s="571"/>
      <c r="F123" s="571"/>
      <c r="G123" s="571"/>
      <c r="H123" s="571"/>
      <c r="I123" s="571"/>
      <c r="J123" s="571"/>
      <c r="K123" s="571"/>
      <c r="L123" s="571"/>
      <c r="M123" s="571"/>
      <c r="N123" s="571"/>
      <c r="O123" s="571"/>
      <c r="P123" s="571"/>
      <c r="Q123" s="571"/>
      <c r="X123" s="572" t="str">
        <f>'UNIFIED INTAKE'!D87</f>
        <v>JONATHAN P. TEOPE, RSW</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273</v>
      </c>
      <c r="B124" s="573"/>
      <c r="C124" s="573"/>
      <c r="D124" s="573"/>
      <c r="E124" s="573"/>
      <c r="F124" s="573"/>
      <c r="G124" s="573"/>
      <c r="H124" s="573"/>
      <c r="I124" s="573"/>
      <c r="J124" s="573"/>
      <c r="K124" s="573"/>
      <c r="L124" s="573"/>
      <c r="M124" s="573"/>
      <c r="N124" s="573"/>
      <c r="O124" s="573"/>
      <c r="P124" s="573"/>
      <c r="Q124" s="573"/>
      <c r="X124" s="573" t="s">
        <v>274</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275</v>
      </c>
      <c r="B1" s="596"/>
      <c r="C1" s="596"/>
      <c r="D1" s="596"/>
      <c r="E1" s="596"/>
      <c r="F1" s="596"/>
      <c r="G1" s="596"/>
      <c r="H1" s="596"/>
      <c r="I1" s="596"/>
      <c r="J1" s="596"/>
      <c r="K1" s="596"/>
      <c r="L1" s="596"/>
      <c r="M1" s="596"/>
      <c r="N1" s="596"/>
    </row>
    <row r="2" spans="1:14" ht="18.75">
      <c r="B2" s="2" t="s">
        <v>276</v>
      </c>
      <c r="C2" s="597">
        <f>IF('UNIFIED INTAKE'!Q3=0,"",'UNIFIED INTAKE'!Q3)</f>
        <v>147254</v>
      </c>
      <c r="D2" s="598"/>
      <c r="E2" s="598"/>
      <c r="M2" s="2" t="s">
        <v>277</v>
      </c>
      <c r="N2" s="10">
        <f>IF('UNIFIED INTAKE'!F5=0,"",'UNIFIED INTAKE'!F5)</f>
        <v>45404</v>
      </c>
    </row>
    <row r="3" spans="1:14" ht="18.75">
      <c r="B3" s="2" t="s">
        <v>278</v>
      </c>
      <c r="C3" s="599" t="str">
        <f>IF('UNIFIED INTAKE'!D3=0,"",'UNIFIED INTAKE'!D3)</f>
        <v/>
      </c>
      <c r="D3" s="599"/>
      <c r="E3" s="599"/>
      <c r="M3" s="2" t="s">
        <v>279</v>
      </c>
      <c r="N3" s="28">
        <f>IF('UNIFIED INTAKE'!R5=0,"",'UNIFIED INTAKE'!R5)</f>
        <v>0.63055555555555598</v>
      </c>
    </row>
    <row r="4" spans="1:14" ht="18.75">
      <c r="A4" s="3" t="s">
        <v>280</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281</v>
      </c>
      <c r="B6" s="4"/>
      <c r="C6" s="600" t="str">
        <f>IF('UNIFIED INTAKE'!D10=0,"",'UNIFIED INTAKE'!D10)</f>
        <v>DEL CASTILLO, ARACELI NICOLAS</v>
      </c>
      <c r="D6" s="600"/>
      <c r="E6" s="600"/>
      <c r="F6" s="600"/>
      <c r="G6" s="600"/>
      <c r="H6" s="600"/>
      <c r="I6" s="600"/>
      <c r="J6" s="600"/>
      <c r="K6" s="600"/>
      <c r="L6" s="600"/>
      <c r="M6" s="9" t="s">
        <v>282</v>
      </c>
      <c r="N6" s="6" t="str">
        <f>IF('UNIFIED INTAKE'!R10=0,"",'UNIFIED INTAKE'!R10)</f>
        <v>FEMALE</v>
      </c>
    </row>
    <row r="7" spans="1:14" ht="18.75">
      <c r="A7" s="4" t="s">
        <v>283</v>
      </c>
      <c r="B7" s="4"/>
      <c r="C7" s="600" t="str">
        <f>IF(E14=0,"",'UNIFIED INTAKE'!E14)</f>
        <v/>
      </c>
      <c r="D7" s="600"/>
      <c r="E7" s="600"/>
      <c r="F7" s="600"/>
      <c r="G7" s="600"/>
      <c r="H7" s="600"/>
      <c r="I7" s="600"/>
      <c r="J7" s="600"/>
      <c r="K7" s="600"/>
      <c r="L7" s="600"/>
      <c r="M7" s="600"/>
      <c r="N7" s="600"/>
    </row>
    <row r="8" spans="1:14" ht="18.75">
      <c r="A8" s="4" t="s">
        <v>284</v>
      </c>
      <c r="B8" s="4"/>
      <c r="C8" s="7"/>
      <c r="D8" s="8"/>
      <c r="E8" s="9" t="s">
        <v>285</v>
      </c>
      <c r="F8" s="601">
        <f>IF('UNIFIED INTAKE'!G12=0,"",'UNIFIED INTAKE'!G12)</f>
        <v>66</v>
      </c>
      <c r="G8" s="601"/>
      <c r="H8" s="601"/>
      <c r="I8" s="601"/>
      <c r="J8" s="602" t="s">
        <v>286</v>
      </c>
      <c r="K8" s="602"/>
      <c r="L8" s="602"/>
      <c r="M8" s="603" t="str">
        <f>IF('UNIFIED INTAKE'!D19=0,"",'UNIFIED INTAKE'!D19)</f>
        <v>RC</v>
      </c>
      <c r="N8" s="603"/>
    </row>
    <row r="9" spans="1:14" ht="18.75">
      <c r="A9" s="4" t="s">
        <v>287</v>
      </c>
      <c r="B9" s="4"/>
      <c r="C9" s="604">
        <f>IF('UNIFIED INTAKE'!A12=0,"",'UNIFIED INTAKE'!A12)</f>
        <v>21151</v>
      </c>
      <c r="D9" s="604"/>
      <c r="E9" s="604"/>
      <c r="F9" s="604"/>
      <c r="G9" s="604"/>
      <c r="H9" s="604"/>
      <c r="I9" s="605" t="s">
        <v>288</v>
      </c>
      <c r="J9" s="605"/>
      <c r="K9" s="606" t="str">
        <f>IF('UNIFIED INTAKE'!M12=0,"",'UNIFIED INTAKE'!M12)</f>
        <v>TARUZANAN, CAMALIGAN, CAM.SUR</v>
      </c>
      <c r="L9" s="606"/>
      <c r="M9" s="606"/>
      <c r="N9" s="606"/>
    </row>
    <row r="10" spans="1:14" ht="18.75">
      <c r="A10" s="4" t="s">
        <v>289</v>
      </c>
      <c r="B10" s="4"/>
      <c r="C10" s="4"/>
      <c r="D10" s="600"/>
      <c r="E10" s="600"/>
      <c r="F10" s="600"/>
      <c r="G10" s="600"/>
      <c r="H10" s="600"/>
      <c r="I10" s="600"/>
      <c r="J10" s="600"/>
      <c r="K10" s="600"/>
      <c r="L10" s="600"/>
      <c r="M10" s="600"/>
      <c r="N10" s="600"/>
    </row>
    <row r="11" spans="1:14" ht="18.75">
      <c r="A11" s="4" t="s">
        <v>290</v>
      </c>
      <c r="B11" s="4"/>
      <c r="C11" s="600" t="str">
        <f>IF('UNIFIED INTAKE'!D24=0,"",'UNIFIED INTAKE'!D24)</f>
        <v>NONE</v>
      </c>
      <c r="D11" s="600"/>
      <c r="E11" s="600"/>
      <c r="F11" s="600"/>
      <c r="G11" s="600"/>
      <c r="H11" s="600"/>
      <c r="I11" s="600"/>
      <c r="J11" s="29" t="s">
        <v>291</v>
      </c>
      <c r="K11" s="607" t="str">
        <f>IF('UNIFIED INTAKE'!P24=0,"",'UNIFIED INTAKE'!P24)</f>
        <v/>
      </c>
      <c r="L11" s="607"/>
      <c r="M11" s="607"/>
      <c r="N11" s="607"/>
    </row>
    <row r="12" spans="1:14" ht="18.75">
      <c r="A12" s="4" t="s">
        <v>292</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293</v>
      </c>
      <c r="B14" s="4"/>
      <c r="C14" s="600"/>
      <c r="D14" s="600"/>
      <c r="E14" s="600"/>
      <c r="F14" s="600"/>
      <c r="G14" s="600"/>
      <c r="H14" s="600"/>
      <c r="I14" s="600"/>
      <c r="J14" s="600"/>
      <c r="K14" s="600"/>
      <c r="L14" s="600"/>
      <c r="M14" s="600"/>
      <c r="N14" s="600"/>
    </row>
    <row r="15" spans="1:14" ht="18.75">
      <c r="A15" s="4" t="s">
        <v>294</v>
      </c>
      <c r="B15" s="4"/>
      <c r="C15" s="4"/>
      <c r="D15" s="609"/>
      <c r="E15" s="609"/>
      <c r="F15" s="609"/>
      <c r="G15" s="609"/>
      <c r="H15" s="609"/>
      <c r="I15" s="609"/>
      <c r="J15" s="609"/>
      <c r="K15" s="610" t="s">
        <v>295</v>
      </c>
      <c r="L15" s="610"/>
      <c r="M15" s="610"/>
      <c r="N15" s="11"/>
    </row>
    <row r="16" spans="1:14" ht="18.75">
      <c r="A16" s="4" t="s">
        <v>296</v>
      </c>
      <c r="B16" s="4"/>
      <c r="C16" s="4"/>
      <c r="D16" s="600"/>
      <c r="E16" s="600"/>
      <c r="F16" s="600"/>
      <c r="G16" s="600"/>
      <c r="H16" s="600"/>
      <c r="I16" s="600"/>
      <c r="J16" s="600"/>
      <c r="K16" s="600"/>
      <c r="L16" s="600"/>
      <c r="M16" s="600"/>
      <c r="N16" s="600"/>
    </row>
    <row r="17" spans="1:14" ht="9.75" customHeight="1"/>
    <row r="18" spans="1:14" ht="18.75">
      <c r="A18" s="3" t="s">
        <v>42</v>
      </c>
      <c r="B18" s="4"/>
      <c r="C18" s="4"/>
      <c r="D18" s="608"/>
      <c r="E18" s="608"/>
      <c r="F18" s="5"/>
      <c r="G18" s="5"/>
      <c r="H18" s="4"/>
      <c r="I18" s="4"/>
      <c r="J18" s="4"/>
      <c r="K18" s="4"/>
      <c r="L18" s="4"/>
      <c r="M18" s="4"/>
      <c r="N18" s="4"/>
    </row>
    <row r="19" spans="1:14">
      <c r="A19" s="611" t="s">
        <v>43</v>
      </c>
      <c r="B19" s="611"/>
      <c r="C19" s="12" t="s">
        <v>297</v>
      </c>
      <c r="D19" s="611" t="s">
        <v>49</v>
      </c>
      <c r="E19" s="611"/>
      <c r="F19" s="12" t="s">
        <v>298</v>
      </c>
      <c r="G19" s="611" t="s">
        <v>299</v>
      </c>
      <c r="H19" s="611"/>
      <c r="I19" s="612" t="s">
        <v>289</v>
      </c>
      <c r="J19" s="612"/>
      <c r="K19" s="612"/>
      <c r="L19" s="612"/>
      <c r="M19" s="12" t="s">
        <v>290</v>
      </c>
      <c r="N19" s="12" t="s">
        <v>300</v>
      </c>
    </row>
    <row r="20" spans="1:14">
      <c r="A20" s="613" t="str">
        <f>IF('UNIFIED INTAKE'!A31=0,"",'UNIFIED INTAKE'!A31)</f>
        <v>DEL CASTILLO, ROMEO</v>
      </c>
      <c r="B20" s="614"/>
      <c r="C20" s="13" t="str">
        <f>IF('UNIFIED INTAKE'!L31=0,"",'UNIFIED INTAKE'!L31)</f>
        <v>SPOUSE</v>
      </c>
      <c r="D20" s="613" t="str">
        <f>IF('UNIFIED INTAKE'!S31=0,"",'UNIFIED INTAKE'!S31)</f>
        <v/>
      </c>
      <c r="E20" s="614"/>
      <c r="F20" s="13" t="str">
        <f>IF('UNIFIED INTAKE'!I31=0,"",'UNIFIED INTAKE'!I31)</f>
        <v>M</v>
      </c>
      <c r="G20" s="613" t="str">
        <f>IF('UNIFIED INTAKE'!K31=0,"",'UNIFIED INTAKE'!K31)</f>
        <v>M</v>
      </c>
      <c r="H20" s="614"/>
      <c r="I20" s="613" t="str">
        <f>IF('UNIFIED INTAKE'!M31=0,"",'UNIFIED INTAKE'!M31)</f>
        <v>ELEM LEVEL</v>
      </c>
      <c r="J20" s="615"/>
      <c r="K20" s="615"/>
      <c r="L20" s="614"/>
      <c r="M20" s="13" t="str">
        <f>IF('UNIFIED INTAKE'!P31=0,"",'UNIFIED INTAKE'!P31)</f>
        <v>PEDICAB DRIVER</v>
      </c>
      <c r="N20" s="30">
        <f>IF('UNIFIED INTAKE'!R31=0,"",'UNIFIED INTAKE'!R31)</f>
        <v>1000</v>
      </c>
    </row>
    <row r="21" spans="1:14">
      <c r="A21" s="613" t="str">
        <f>IF('UNIFIED INTAKE'!A32=0,"",'UNIFIED INTAKE'!A32)</f>
        <v>DAPON, ALTHEA KAITH</v>
      </c>
      <c r="B21" s="614"/>
      <c r="C21" s="13" t="str">
        <f>IF('UNIFIED INTAKE'!L32=0,"",'UNIFIED INTAKE'!L32)</f>
        <v>GDAUGHTER</v>
      </c>
      <c r="D21" s="613" t="str">
        <f>IF('UNIFIED INTAKE'!S32=0,"",'UNIFIED INTAKE'!S32)</f>
        <v/>
      </c>
      <c r="E21" s="614"/>
      <c r="F21" s="13" t="str">
        <f>IF('UNIFIED INTAKE'!I32=0,"",'UNIFIED INTAKE'!I32)</f>
        <v>F</v>
      </c>
      <c r="G21" s="613" t="str">
        <f>IF('UNIFIED INTAKE'!K32=0,"",'UNIFIED INTAKE'!K32)</f>
        <v>S</v>
      </c>
      <c r="H21" s="614"/>
      <c r="I21" s="613" t="str">
        <f>IF('UNIFIED INTAKE'!M32=0,"",'UNIFIED INTAKE'!M32)</f>
        <v>GRD 6</v>
      </c>
      <c r="J21" s="615"/>
      <c r="K21" s="615"/>
      <c r="L21" s="614"/>
      <c r="M21" s="13" t="str">
        <f>IF('UNIFIED INTAKE'!P32=0,"",'UNIFIED INTAKE'!P32)</f>
        <v>INS</v>
      </c>
      <c r="N21" s="30" t="str">
        <f>IF('UNIFIED INTAKE'!R32=0,"",'UNIFIED INTAKE'!R32)</f>
        <v/>
      </c>
    </row>
    <row r="22" spans="1:14">
      <c r="A22" s="613" t="str">
        <f>IF('UNIFIED INTAKE'!A33=0,"",'UNIFIED INTAKE'!A33)</f>
        <v>DAPON, KAITH ASHLEY</v>
      </c>
      <c r="B22" s="614"/>
      <c r="C22" s="13" t="str">
        <f>IF('UNIFIED INTAKE'!L33=0,"",'UNIFIED INTAKE'!L33)</f>
        <v>GDAUGHTER</v>
      </c>
      <c r="D22" s="613" t="str">
        <f>IF('UNIFIED INTAKE'!S33=0,"",'UNIFIED INTAKE'!S33)</f>
        <v/>
      </c>
      <c r="E22" s="614"/>
      <c r="F22" s="13" t="str">
        <f>IF('UNIFIED INTAKE'!I33=0,"",'UNIFIED INTAKE'!I33)</f>
        <v>F</v>
      </c>
      <c r="G22" s="613" t="str">
        <f>IF('UNIFIED INTAKE'!K33=0,"",'UNIFIED INTAKE'!K33)</f>
        <v>S</v>
      </c>
      <c r="H22" s="614"/>
      <c r="I22" s="613" t="str">
        <f>IF('UNIFIED INTAKE'!M33=0,"",'UNIFIED INTAKE'!M33)</f>
        <v>GRD1</v>
      </c>
      <c r="J22" s="615"/>
      <c r="K22" s="615"/>
      <c r="L22" s="614"/>
      <c r="M22" s="13" t="str">
        <f>IF('UNIFIED INTAKE'!P33=0,"",'UNIFIED INTAKE'!P33)</f>
        <v>INS</v>
      </c>
      <c r="N22" s="30" t="str">
        <f>IF('UNIFIED INTAKE'!R33=0,"",'UNIFIED INTAKE'!R33)</f>
        <v/>
      </c>
    </row>
    <row r="23" spans="1:14">
      <c r="A23" s="613" t="str">
        <f>IF('UNIFIED INTAKE'!A34=0,"",'UNIFIED INTAKE'!A34)</f>
        <v>DAPON, KAITH DENNISE</v>
      </c>
      <c r="B23" s="614"/>
      <c r="C23" s="13" t="str">
        <f>IF('UNIFIED INTAKE'!L34=0,"",'UNIFIED INTAKE'!L34)</f>
        <v>GDAUGHTER</v>
      </c>
      <c r="D23" s="613" t="str">
        <f>IF('UNIFIED INTAKE'!S34=0,"",'UNIFIED INTAKE'!S34)</f>
        <v/>
      </c>
      <c r="E23" s="614"/>
      <c r="F23" s="13" t="str">
        <f>IF('UNIFIED INTAKE'!I34=0,"",'UNIFIED INTAKE'!I34)</f>
        <v>F</v>
      </c>
      <c r="G23" s="613" t="str">
        <f>IF('UNIFIED INTAKE'!K34=0,"",'UNIFIED INTAKE'!K34)</f>
        <v>S</v>
      </c>
      <c r="H23" s="614"/>
      <c r="I23" s="613" t="str">
        <f>IF('UNIFIED INTAKE'!M34=0,"",'UNIFIED INTAKE'!M34)</f>
        <v>DAYCARE</v>
      </c>
      <c r="J23" s="615"/>
      <c r="K23" s="615"/>
      <c r="L23" s="614"/>
      <c r="M23" s="13" t="str">
        <f>IF('UNIFIED INTAKE'!P34=0,"",'UNIFIED INTAKE'!P34)</f>
        <v>INS</v>
      </c>
      <c r="N23" s="30" t="str">
        <f>IF('UNIFIED INTAKE'!R34=0,"",'UNIFIED INTAKE'!R34)</f>
        <v/>
      </c>
    </row>
    <row r="24" spans="1:14">
      <c r="A24" s="613" t="str">
        <f>IF('UNIFIED INTAKE'!A35=0,"",'UNIFIED INTAKE'!A35)</f>
        <v>DEL CASTILLO, ROMELI</v>
      </c>
      <c r="B24" s="614"/>
      <c r="C24" s="13" t="str">
        <f>IF('UNIFIED INTAKE'!L35=0,"",'UNIFIED INTAKE'!L35)</f>
        <v>DAUGHTER</v>
      </c>
      <c r="D24" s="613" t="str">
        <f>IF('UNIFIED INTAKE'!S35=0,"",'UNIFIED INTAKE'!S35)</f>
        <v/>
      </c>
      <c r="E24" s="614"/>
      <c r="F24" s="13" t="str">
        <f>IF('UNIFIED INTAKE'!I35=0,"",'UNIFIED INTAKE'!I35)</f>
        <v>F</v>
      </c>
      <c r="G24" s="613" t="str">
        <f>IF('UNIFIED INTAKE'!K35=0,"",'UNIFIED INTAKE'!K35)</f>
        <v>S</v>
      </c>
      <c r="H24" s="614"/>
      <c r="I24" s="613" t="str">
        <f>IF('UNIFIED INTAKE'!M35=0,"",'UNIFIED INTAKE'!M35)</f>
        <v>COLLEGE LEVEL</v>
      </c>
      <c r="J24" s="615"/>
      <c r="K24" s="615"/>
      <c r="L24" s="614"/>
      <c r="M24" s="13" t="str">
        <f>IF('UNIFIED INTAKE'!P35=0,"",'UNIFIED INTAKE'!P35)</f>
        <v>NONE</v>
      </c>
      <c r="N24" s="30" t="str">
        <f>IF('UNIFIED INTAKE'!R35=0,"",'UNIFIED INTAKE'!R35)</f>
        <v/>
      </c>
    </row>
    <row r="25" spans="1:14">
      <c r="A25" s="613" t="str">
        <f>IF('UNIFIED INTAKE'!A36=0,"",'UNIFIED INTAKE'!A36)</f>
        <v/>
      </c>
      <c r="B25" s="614"/>
      <c r="C25" s="13" t="str">
        <f>IF('UNIFIED INTAKE'!L36=0,"",'UNIFIED INTAKE'!L36)</f>
        <v/>
      </c>
      <c r="D25" s="613" t="str">
        <f>IF('UNIFIED INTAKE'!S36=0,"",'UNIFIED INTAKE'!S36)</f>
        <v/>
      </c>
      <c r="E25" s="614"/>
      <c r="F25" s="13" t="str">
        <f>IF('UNIFIED INTAKE'!I36=0,"",'UNIFIED INTAKE'!I36)</f>
        <v/>
      </c>
      <c r="G25" s="613" t="str">
        <f>IF('UNIFIED INTAKE'!K36=0,"",'UNIFIED INTAKE'!K36)</f>
        <v/>
      </c>
      <c r="H25" s="614"/>
      <c r="I25" s="613" t="str">
        <f>IF('UNIFIED INTAKE'!M36=0,"",'UNIFIED INTAKE'!M36)</f>
        <v/>
      </c>
      <c r="J25" s="615"/>
      <c r="K25" s="615"/>
      <c r="L25" s="614"/>
      <c r="M25" s="13" t="str">
        <f>IF('UNIFIED INTAKE'!P36=0,"",'UNIFIED INTAKE'!P36)</f>
        <v/>
      </c>
      <c r="N25" s="30" t="str">
        <f>IF('UNIFIED INTAKE'!R36=0,"",'UNIFIED INTAKE'!R36)</f>
        <v/>
      </c>
    </row>
    <row r="26" spans="1:14">
      <c r="A26" s="613" t="str">
        <f>IF('UNIFIED INTAKE'!A37=0,"",'UNIFIED INTAKE'!A37)</f>
        <v/>
      </c>
      <c r="B26" s="614"/>
      <c r="C26" s="13" t="str">
        <f>IF('UNIFIED INTAKE'!L37=0,"",'UNIFIED INTAKE'!L37)</f>
        <v/>
      </c>
      <c r="D26" s="613" t="str">
        <f>IF('UNIFIED INTAKE'!S37=0,"",'UNIFIED INTAKE'!S37)</f>
        <v/>
      </c>
      <c r="E26" s="614"/>
      <c r="F26" s="13" t="str">
        <f>IF('UNIFIED INTAKE'!I37=0,"",'UNIFIED INTAKE'!I37)</f>
        <v/>
      </c>
      <c r="G26" s="613" t="str">
        <f>IF('UNIFIED INTAKE'!K37=0,"",'UNIFIED INTAKE'!K37)</f>
        <v/>
      </c>
      <c r="H26" s="614"/>
      <c r="I26" s="613" t="str">
        <f>IF('UNIFIED INTAKE'!M37=0,"",'UNIFIED INTAKE'!M37)</f>
        <v/>
      </c>
      <c r="J26" s="615"/>
      <c r="K26" s="615"/>
      <c r="L26" s="614"/>
      <c r="M26" s="13" t="str">
        <f>IF('UNIFIED INTAKE'!P37=0,"",'UNIFIED INTAKE'!P37)</f>
        <v/>
      </c>
      <c r="N26" s="30" t="str">
        <f>IF('UNIFIED INTAKE'!R37=0,"",'UNIFIED INTAKE'!R37)</f>
        <v/>
      </c>
    </row>
    <row r="27" spans="1:14">
      <c r="A27" s="613" t="str">
        <f>IF('UNIFIED INTAKE'!A38=0,"",'UNIFIED INTAKE'!A38)</f>
        <v/>
      </c>
      <c r="B27" s="614"/>
      <c r="C27" s="13" t="str">
        <f>IF('UNIFIED INTAKE'!L38=0,"",'UNIFIED INTAKE'!L38)</f>
        <v/>
      </c>
      <c r="D27" s="613" t="str">
        <f>IF('UNIFIED INTAKE'!S38=0,"",'UNIFIED INTAKE'!S38)</f>
        <v/>
      </c>
      <c r="E27" s="614"/>
      <c r="F27" s="13" t="str">
        <f>IF('UNIFIED INTAKE'!I38=0,"",'UNIFIED INTAKE'!I38)</f>
        <v/>
      </c>
      <c r="G27" s="613" t="str">
        <f>IF('UNIFIED INTAKE'!K38=0,"",'UNIFIED INTAKE'!K38)</f>
        <v/>
      </c>
      <c r="H27" s="614"/>
      <c r="I27" s="613" t="str">
        <f>IF('UNIFIED INTAKE'!M38=0,"",'UNIFIED INTAKE'!M38)</f>
        <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6" t="s">
        <v>68</v>
      </c>
      <c r="B31" s="616"/>
      <c r="C31" s="14" t="s">
        <v>69</v>
      </c>
      <c r="D31" s="15"/>
      <c r="E31" s="617" t="s">
        <v>301</v>
      </c>
      <c r="F31" s="617"/>
      <c r="G31" s="617"/>
      <c r="H31" s="617"/>
      <c r="I31" s="617" t="s">
        <v>302</v>
      </c>
      <c r="J31" s="617"/>
      <c r="K31" s="15"/>
      <c r="L31" s="617" t="s">
        <v>71</v>
      </c>
      <c r="M31" s="617"/>
      <c r="N31" s="14" t="s">
        <v>69</v>
      </c>
    </row>
    <row r="32" spans="1:14" ht="15.75">
      <c r="A32" s="16"/>
      <c r="B32" t="s">
        <v>73</v>
      </c>
      <c r="C32" s="17" t="str">
        <f>IF('UNIFIED INTAKE'!D50=0,"",'UNIFIED INTAKE'!D50)</f>
        <v/>
      </c>
      <c r="E32" s="16"/>
      <c r="F32" s="618" t="s">
        <v>303</v>
      </c>
      <c r="G32" s="618"/>
      <c r="I32" s="16"/>
      <c r="J32" t="s">
        <v>193</v>
      </c>
      <c r="L32" s="16"/>
      <c r="M32" t="s">
        <v>75</v>
      </c>
      <c r="N32" s="26" t="str">
        <f>IF('UNIFIED INTAKE'!Q50=0,"",'UNIFIED INTAKE'!Q50)</f>
        <v/>
      </c>
    </row>
    <row r="33" spans="1:14" ht="15.75">
      <c r="A33" s="16"/>
      <c r="B33" t="s">
        <v>76</v>
      </c>
      <c r="C33" s="138" t="str">
        <f>IF('UNIFIED INTAKE'!D51=0,"",'UNIFIED INTAKE'!D51)</f>
        <v/>
      </c>
      <c r="E33" s="16"/>
      <c r="F33" t="s">
        <v>304</v>
      </c>
      <c r="I33" s="16"/>
      <c r="J33" t="s">
        <v>305</v>
      </c>
      <c r="L33" s="16"/>
      <c r="M33" t="s">
        <v>78</v>
      </c>
      <c r="N33" s="139">
        <f>IF('UNIFIED INTAKE'!Q51=0,"",'UNIFIED INTAKE'!Q51)</f>
        <v>200</v>
      </c>
    </row>
    <row r="34" spans="1:14" ht="15.75">
      <c r="A34" s="16"/>
      <c r="B34" t="s">
        <v>80</v>
      </c>
      <c r="C34" s="138" t="str">
        <f>IF('UNIFIED INTAKE'!D52=0,"",'UNIFIED INTAKE'!D52)</f>
        <v/>
      </c>
      <c r="E34" s="16"/>
      <c r="F34" s="619" t="s">
        <v>306</v>
      </c>
      <c r="G34" s="619"/>
      <c r="I34" s="16"/>
      <c r="J34" t="s">
        <v>196</v>
      </c>
      <c r="L34" s="16"/>
      <c r="M34" t="s">
        <v>82</v>
      </c>
      <c r="N34" s="139">
        <f>IF('UNIFIED INTAKE'!Q52=0,"",'UNIFIED INTAKE'!Q52)</f>
        <v>1500</v>
      </c>
    </row>
    <row r="35" spans="1:14" ht="15.75">
      <c r="A35" s="16"/>
      <c r="B35" t="s">
        <v>307</v>
      </c>
      <c r="C35" s="138" t="str">
        <f>IF('UNIFIED INTAKE'!D53=0,"",'UNIFIED INTAKE'!D53)</f>
        <v/>
      </c>
      <c r="I35" s="16"/>
      <c r="J35" t="s">
        <v>195</v>
      </c>
      <c r="L35" s="16"/>
      <c r="M35" t="s">
        <v>308</v>
      </c>
      <c r="N35" s="139" t="str">
        <f>IF('UNIFIED INTAKE'!Q53=0,"",'UNIFIED INTAKE'!Q53)</f>
        <v/>
      </c>
    </row>
    <row r="36" spans="1:14" ht="15.75">
      <c r="K36" s="22"/>
      <c r="L36" s="16"/>
      <c r="M36" t="s">
        <v>85</v>
      </c>
      <c r="N36" s="139" t="str">
        <f>IF('UNIFIED INTAKE'!Q54=0,"",'UNIFIED INTAKE'!Q54)</f>
        <v/>
      </c>
    </row>
    <row r="37" spans="1:14" ht="15.75">
      <c r="A37" s="20" t="s">
        <v>86</v>
      </c>
      <c r="B37" s="15"/>
      <c r="C37" s="14" t="s">
        <v>69</v>
      </c>
      <c r="D37" s="15"/>
      <c r="E37" s="617" t="s">
        <v>87</v>
      </c>
      <c r="F37" s="617"/>
      <c r="G37" s="617"/>
      <c r="H37" s="617"/>
      <c r="I37" s="617" t="s">
        <v>69</v>
      </c>
      <c r="J37" s="617"/>
      <c r="L37" s="16"/>
      <c r="M37" s="19" t="s">
        <v>88</v>
      </c>
      <c r="N37" s="139" t="str">
        <f>IF('UNIFIED INTAKE'!Q55=0,"",'UNIFIED INTAKE'!Q55)</f>
        <v/>
      </c>
    </row>
    <row r="38" spans="1:14" ht="15.75">
      <c r="A38" s="16"/>
      <c r="B38" t="s">
        <v>73</v>
      </c>
      <c r="C38" s="17" t="str">
        <f>IF('UNIFIED INTAKE'!D56=0,"",'UNIFIED INTAKE'!D56)</f>
        <v/>
      </c>
      <c r="E38" s="16"/>
      <c r="F38" s="619" t="s">
        <v>89</v>
      </c>
      <c r="G38" s="619"/>
      <c r="H38" s="619"/>
      <c r="I38" s="620" t="str">
        <f>IF('UNIFIED INTAKE'!I56=0,"",'UNIFIED INTAKE'!I56)</f>
        <v/>
      </c>
      <c r="J38" s="620"/>
      <c r="L38" s="16"/>
      <c r="M38" t="s">
        <v>309</v>
      </c>
      <c r="N38" s="139" t="str">
        <f>IF('UNIFIED INTAKE'!Q56=0,"",'UNIFIED INTAKE'!Q56)</f>
        <v/>
      </c>
    </row>
    <row r="39" spans="1:14" ht="15.75">
      <c r="A39" s="16"/>
      <c r="B39" t="s">
        <v>80</v>
      </c>
      <c r="C39" s="17">
        <f>'UNIFIED INTAKE'!D57</f>
        <v>0</v>
      </c>
      <c r="E39" s="16"/>
      <c r="F39" s="619" t="s">
        <v>91</v>
      </c>
      <c r="G39" s="619"/>
      <c r="H39" s="619"/>
      <c r="I39" s="620" t="str">
        <f>'UNIFIED INTAKE'!I57:L57</f>
        <v>PUMP</v>
      </c>
      <c r="J39" s="620"/>
      <c r="L39" s="16"/>
      <c r="M39" t="s">
        <v>74</v>
      </c>
      <c r="N39" s="139" t="str">
        <f>IF('UNIFIED INTAKE'!Q57=0,"",'UNIFIED INTAKE'!Q57)</f>
        <v/>
      </c>
    </row>
    <row r="40" spans="1:14" ht="15.75">
      <c r="A40" s="16"/>
      <c r="B40" t="s">
        <v>93</v>
      </c>
      <c r="C40" s="17">
        <f>'UNIFIED INTAKE'!D58</f>
        <v>0</v>
      </c>
      <c r="E40" s="16"/>
      <c r="F40" s="619" t="s">
        <v>94</v>
      </c>
      <c r="G40" s="619"/>
      <c r="H40" s="619"/>
      <c r="I40" s="620">
        <f>'UNIFIED INTAKE'!I58:L58</f>
        <v>0</v>
      </c>
      <c r="J40" s="620"/>
      <c r="L40" s="16"/>
      <c r="M40" t="s">
        <v>83</v>
      </c>
      <c r="N40" s="139" t="str">
        <f>IF('UNIFIED INTAKE'!Q58=0,"",'UNIFIED INTAKE'!Q58)</f>
        <v/>
      </c>
    </row>
    <row r="41" spans="1:14" ht="15.75">
      <c r="A41" s="16"/>
      <c r="B41" s="15" t="s">
        <v>95</v>
      </c>
      <c r="C41" s="17">
        <f>'UNIFIED INTAKE'!D59</f>
        <v>0</v>
      </c>
      <c r="E41" s="16"/>
      <c r="F41" s="619" t="s">
        <v>310</v>
      </c>
      <c r="G41" s="619"/>
      <c r="H41" s="619"/>
      <c r="I41" s="620">
        <f>'UNIFIED INTAKE'!I59:L59</f>
        <v>20</v>
      </c>
      <c r="J41" s="620"/>
      <c r="N41" s="139" t="str">
        <f>IF('UNIFIED INTAKE'!Q59=0,"",'UNIFIED INTAKE'!Q59)</f>
        <v/>
      </c>
    </row>
    <row r="42" spans="1:14" ht="4.5" customHeight="1">
      <c r="A42" s="16"/>
      <c r="C42" s="21"/>
    </row>
    <row r="43" spans="1:14" ht="15.75">
      <c r="A43" s="621" t="s">
        <v>311</v>
      </c>
      <c r="B43" s="621"/>
      <c r="C43" s="621"/>
      <c r="D43" s="23"/>
      <c r="E43" s="621" t="s">
        <v>69</v>
      </c>
      <c r="F43" s="621"/>
      <c r="G43" s="621"/>
      <c r="H43" s="621"/>
      <c r="I43" s="31"/>
      <c r="J43" s="22"/>
      <c r="K43" s="22"/>
      <c r="L43" s="621"/>
      <c r="M43" s="621"/>
      <c r="N43" s="22"/>
    </row>
    <row r="44" spans="1:14" ht="15.75">
      <c r="A44" s="629" t="str">
        <f>IF('UNIFIED INTAKE'!A44=0,"",'UNIFIED INTAKE'!A44)</f>
        <v/>
      </c>
      <c r="B44" s="629"/>
      <c r="C44" s="629"/>
      <c r="D44" s="25"/>
      <c r="E44" s="630" t="str">
        <f>IF('UNIFIED INTAKE'!I44=0,"",'UNIFIED INTAKE'!I44)</f>
        <v/>
      </c>
      <c r="F44" s="630"/>
      <c r="G44" s="630"/>
      <c r="H44" s="630"/>
      <c r="I44" s="25"/>
      <c r="J44" s="32"/>
      <c r="L44" s="16"/>
      <c r="N44" s="33"/>
    </row>
    <row r="45" spans="1:14" ht="15.75">
      <c r="A45" s="629" t="str">
        <f>IF('UNIFIED INTAKE'!A45=0,"",'UNIFIED INTAKE'!A45)</f>
        <v>FS- BROTHER</v>
      </c>
      <c r="B45" s="629"/>
      <c r="C45" s="629"/>
      <c r="D45" s="25"/>
      <c r="E45" s="630">
        <f>IF('UNIFIED INTAKE'!I45=0,"",'UNIFIED INTAKE'!I45)</f>
        <v>600</v>
      </c>
      <c r="F45" s="630"/>
      <c r="G45" s="630"/>
      <c r="H45" s="630"/>
      <c r="I45" s="25"/>
      <c r="J45" s="24"/>
      <c r="L45" s="16"/>
      <c r="N45" s="33"/>
    </row>
    <row r="46" spans="1:14" ht="15.75">
      <c r="A46" s="629" t="str">
        <f>IF('UNIFIED INTAKE'!A46=0,"",'UNIFIED INTAKE'!A46)</f>
        <v/>
      </c>
      <c r="B46" s="629"/>
      <c r="C46" s="629"/>
      <c r="D46" s="25"/>
      <c r="E46" s="630" t="str">
        <f>IF('UNIFIED INTAKE'!I46=0,"",'UNIFIED INTAKE'!I46)</f>
        <v/>
      </c>
      <c r="F46" s="630"/>
      <c r="G46" s="630"/>
      <c r="H46" s="630"/>
      <c r="I46" s="25"/>
      <c r="J46" s="24"/>
      <c r="L46" s="16"/>
      <c r="N46" s="33"/>
    </row>
    <row r="47" spans="1:14" ht="4.5" customHeight="1"/>
    <row r="48" spans="1:14" ht="18.75">
      <c r="A48" s="3" t="s">
        <v>312</v>
      </c>
      <c r="B48" s="4"/>
      <c r="C48" s="4"/>
      <c r="D48" s="4"/>
      <c r="E48" s="4"/>
      <c r="F48" s="4"/>
      <c r="G48" s="4"/>
      <c r="H48" s="4"/>
      <c r="I48" s="4"/>
      <c r="J48" s="4"/>
      <c r="K48" s="4"/>
      <c r="L48" s="4"/>
      <c r="M48" s="4"/>
      <c r="N48" s="4"/>
    </row>
    <row r="49" spans="1:14" ht="33.75" customHeight="1">
      <c r="A49" s="631"/>
      <c r="B49" s="631"/>
      <c r="C49" s="631"/>
      <c r="D49" s="631"/>
      <c r="E49" s="631"/>
      <c r="F49" s="631"/>
      <c r="G49" s="631"/>
      <c r="H49" s="631"/>
      <c r="I49" s="631"/>
      <c r="J49" s="631"/>
      <c r="K49" s="631"/>
      <c r="L49" s="631"/>
      <c r="M49" s="631"/>
      <c r="N49" s="631"/>
    </row>
    <row r="50" spans="1:14" ht="6" customHeight="1">
      <c r="A50" s="23"/>
      <c r="B50" s="23"/>
      <c r="C50" s="23"/>
      <c r="D50" s="23"/>
      <c r="E50" s="23"/>
      <c r="F50" s="23"/>
      <c r="G50" s="23"/>
      <c r="H50" s="23"/>
      <c r="I50" s="23"/>
      <c r="J50" s="23"/>
      <c r="K50" s="23"/>
      <c r="L50" s="23"/>
      <c r="M50" s="23"/>
      <c r="N50" s="23"/>
    </row>
    <row r="51" spans="1:14" ht="18.75">
      <c r="A51" s="632" t="s">
        <v>313</v>
      </c>
      <c r="B51" s="632"/>
      <c r="C51" s="632"/>
      <c r="D51" s="632"/>
      <c r="E51" s="632"/>
      <c r="F51" s="632"/>
      <c r="G51" s="4"/>
      <c r="H51" s="4"/>
      <c r="I51" s="4"/>
      <c r="J51" s="4"/>
      <c r="K51" s="4"/>
      <c r="L51" s="4"/>
      <c r="M51" s="4"/>
      <c r="N51" s="4"/>
    </row>
    <row r="52" spans="1:14" ht="149.25" customHeight="1">
      <c r="A52" s="633" t="str">
        <f>'UNIFIED INTAKE'!A74</f>
        <v xml:space="preserve">THE PATIENT IS IN NEED OF MEDICAL ASSISTANCE FOR HER OPD BILL DUE TO KNEE PAIN AT TIMES
DIZZINESS AT TIMES. PATIENT LIVING WITH HER FAMILY AND G.CHILDRENS, THE SOLE PROVIDER OF THE IS HER HUSBAND WHO WORKS AS PEDICAB DRIVER  WHOSE INCOME IS SUFFICE ENOUGH. ASSISTANCE IS ASKED IN THIS OFFICE. ASSESSED ANC CLASSIFED AS C3. </v>
      </c>
      <c r="B52" s="634"/>
      <c r="C52" s="634"/>
      <c r="D52" s="634"/>
      <c r="E52" s="634"/>
      <c r="F52" s="634"/>
      <c r="G52" s="634"/>
      <c r="H52" s="634"/>
      <c r="I52" s="634"/>
      <c r="J52" s="634"/>
      <c r="K52" s="634"/>
      <c r="L52" s="634"/>
      <c r="M52" s="634"/>
      <c r="N52" s="634"/>
    </row>
    <row r="53" spans="1:14" ht="12" customHeight="1">
      <c r="A53" s="4"/>
      <c r="B53" s="4"/>
      <c r="C53" s="4"/>
      <c r="D53" s="4"/>
      <c r="E53" s="4"/>
      <c r="F53" s="4"/>
      <c r="G53" s="4"/>
      <c r="H53" s="4"/>
      <c r="I53" s="4"/>
      <c r="J53" s="4"/>
      <c r="K53" s="4"/>
      <c r="L53" s="4"/>
      <c r="M53" s="4"/>
      <c r="N53" s="4"/>
    </row>
    <row r="54" spans="1:14" ht="18.75">
      <c r="A54" s="3" t="s">
        <v>314</v>
      </c>
      <c r="B54" s="4"/>
      <c r="C54" s="4"/>
      <c r="D54" s="4"/>
      <c r="E54" s="4"/>
      <c r="F54" s="4"/>
      <c r="G54" s="4"/>
      <c r="H54" s="4"/>
      <c r="I54" s="4"/>
      <c r="J54" s="4"/>
      <c r="K54" s="4"/>
      <c r="L54" s="4"/>
      <c r="M54" s="4"/>
      <c r="N54" s="4"/>
    </row>
    <row r="55" spans="1:14" ht="20.25" customHeight="1">
      <c r="A55" s="622" t="str">
        <f>IF('UNIFIED INTAKE'!G6=0,"",'UNIFIED INTAKE'!G6)</f>
        <v>DEL CASTILLO, ARACELI NICOLAS</v>
      </c>
      <c r="B55" s="622"/>
      <c r="C55" s="622"/>
      <c r="D55" s="622"/>
      <c r="E55" s="622"/>
      <c r="F55" s="622" t="str">
        <f>IF('UNIFIED INTAKE'!Q6=0,"",'UNIFIED INTAKE'!Q6)</f>
        <v>PATIENT</v>
      </c>
      <c r="G55" s="622"/>
      <c r="H55" s="622"/>
      <c r="I55" s="622"/>
      <c r="J55" s="622"/>
      <c r="K55" s="623">
        <f>IF('UNIFIED INTAKE'!Q7=0,"",'UNIFIED INTAKE'!Q7)</f>
        <v>9074538983</v>
      </c>
      <c r="L55" s="623"/>
      <c r="M55" s="623"/>
      <c r="N55" s="623"/>
    </row>
    <row r="56" spans="1:14" ht="4.5" customHeight="1">
      <c r="A56" s="4"/>
      <c r="B56" s="4"/>
      <c r="C56" s="4"/>
      <c r="D56" s="4"/>
      <c r="E56" s="4"/>
      <c r="F56" s="4"/>
      <c r="G56" s="4"/>
      <c r="H56" s="4"/>
      <c r="I56" s="4"/>
      <c r="J56" s="4"/>
      <c r="K56" s="4"/>
      <c r="L56" s="4"/>
      <c r="M56" s="4"/>
      <c r="N56" s="4"/>
    </row>
    <row r="57" spans="1:14" ht="18.75">
      <c r="A57" s="624" t="s">
        <v>315</v>
      </c>
      <c r="B57" s="62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5" t="str">
        <f>IF('UNIFIED INTAKE'!D87=0,"",'UNIFIED INTAKE'!D87)</f>
        <v>JONATHAN P. TEOPE, RSW</v>
      </c>
      <c r="B59" s="625"/>
      <c r="C59" s="625"/>
      <c r="D59" s="625"/>
      <c r="E59" s="625"/>
      <c r="F59" s="4"/>
      <c r="G59" s="4"/>
      <c r="H59" s="4"/>
      <c r="I59" s="4"/>
      <c r="J59" s="35"/>
      <c r="K59" s="626"/>
      <c r="L59" s="626"/>
      <c r="M59" s="626"/>
      <c r="N59" s="626"/>
    </row>
    <row r="60" spans="1:14" ht="18.75">
      <c r="A60" s="627" t="s">
        <v>316</v>
      </c>
      <c r="B60" s="627"/>
      <c r="C60" s="627"/>
      <c r="D60" s="627"/>
      <c r="E60" s="627"/>
      <c r="F60" s="4"/>
      <c r="G60" s="4"/>
      <c r="H60" s="4"/>
      <c r="I60" s="4"/>
      <c r="J60" s="4"/>
      <c r="K60" s="628"/>
      <c r="L60" s="628"/>
      <c r="M60" s="628"/>
      <c r="N60" s="62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317</v>
      </c>
    </row>
    <row r="2" spans="1:1" ht="19.5">
      <c r="A2" s="1" t="s">
        <v>41</v>
      </c>
    </row>
    <row r="3" spans="1:1" ht="19.5">
      <c r="A3" s="1" t="s">
        <v>318</v>
      </c>
    </row>
    <row r="4" spans="1:1" ht="19.5">
      <c r="A4" s="1" t="s">
        <v>319</v>
      </c>
    </row>
    <row r="5" spans="1:1" ht="19.5">
      <c r="A5" s="1" t="s">
        <v>320</v>
      </c>
    </row>
    <row r="6" spans="1:1" ht="19.5">
      <c r="A6" s="1" t="s">
        <v>321</v>
      </c>
    </row>
    <row r="7" spans="1:1" ht="19.5">
      <c r="A7" s="1" t="s">
        <v>132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2024-04-22T07:22:05Z</cp:lastPrinted>
  <dcterms:created xsi:type="dcterms:W3CDTF">2021-01-18T06:35:00Z</dcterms:created>
  <dcterms:modified xsi:type="dcterms:W3CDTF">2024-04-22T07:27:32Z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