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5F111F5-6FAA-4B16-B379-E1205EF2B58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D10"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<sst xmlns="http://schemas.openxmlformats.org/spreadsheetml/2006/main" count="407" uniqueCount="336">
  <si>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</si>
  <si>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</si>
  <si>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</si>
  <si>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</si>
  <si>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</si>
  <si>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</si>
  <si>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</si>
  <si>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</si>
  <si>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</si>
  <si>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</si>
  <si>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</si>
  <si>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</si>
  <si>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</si>
  <si>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</si>
  <si>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</si>
  <si>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</si>
  <si>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</si>
  <si>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</si>
  <si>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</si>
  <si>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</si>
  <si>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</si>
  <si>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</si>
  <si>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</si>
  <si>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</si>
  <si>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</si>
  <si>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</si>
  <si>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</si>
  <si>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</si>
  <si>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</si>
  <si>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</si>
  <si>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</si>
  <si>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</si>
  <si>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</si>
  <si>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</si>
  <si>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</si>
  <si>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</si>
  <si>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</si>
  <si>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</si>
  <si>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</si>
  <si>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</si>
  <si>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</si>
  <si>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</si>
  <si>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</si>
  <si>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</si>
  <si>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</si>
  <si>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</si>
  <si>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</si>
  <si>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</si>
  <si>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</si>
  <si>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</si>
  <si>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</si>
  <si>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</si>
  <si>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</si>
  <si>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</si>
  <si>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</si>
  <si>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</si>
  <si>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</si>
  <si>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</si>
  <si>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</si>
  <si>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</si>
  <si>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</si>
  <si>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</si>
  <si>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</si>
  <si>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</si>
  <si>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</si>
  <si>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</si>
  <si>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</si>
  <si>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</si>
  <si>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</si>
  <si>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</si>
  <si>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</si>
  <si>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</si>
  <si>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</si>
  <si>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</si>
  <si>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</si>
  <si>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</si>
  <si>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</si>
  <si>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</si>
  <si>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</si>
  <si>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</si>
  <si>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</si>
  <si>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</si>
  <si>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</si>
  <si>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</si>
  <si>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</si>
  <si>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</si>
  <si>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</si>
  <si>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</si>
  <si>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</si>
  <si>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</si>
  <si>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</si>
  <si>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</si>
  <si>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</si>
  <si>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</si>
  <si>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</si>
  <si>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</si>
  <si>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</si>
  <si>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</si>
  <si>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</si>
  <si>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</si>
  <si>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</si>
  <si>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</si>
  <si>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</si>
  <si>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</si>
  <si>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</si>
  <si>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</si>
  <si>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</si>
  <si>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</si>
  <si>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</si>
  <si>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</si>
  <si>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</si>
  <si>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</si>
  <si>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</si>
  <si>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</si>
  <si>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</si>
  <si>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</si>
  <si>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</si>
  <si>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</si>
  <si>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</si>
  <si>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</si>
  <si>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</si>
  <si>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</si>
  <si>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</si>
  <si>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</si>
  <si>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</si>
  <si>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</si>
  <si>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</si>
  <si>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</si>
  <si>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</si>
  <si>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</si>
  <si>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</si>
  <si>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</si>
  <si>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</si>
  <si>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</si>
  <si>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</si>
  <si>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</si>
  <si>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</si>
  <si>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</si>
  <si>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</si>
  <si>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</si>
  <si>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</si>
  <si>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</si>
  <si>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</si>
  <si>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</si>
  <si>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</si>
  <si>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</si>
  <si>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</si>
  <si>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</si>
  <si>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</si>
  <si>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</si>
  <si>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</si>
  <si>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</si>
  <si>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</si>
  <si>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</si>
  <si>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</si>
  <si>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</si>
  <si>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</si>
  <si>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</si>
  <si>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</si>
  <si>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</si>
  <si>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</si>
  <si>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</si>
  <si>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</si>
  <si>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</si>
  <si>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</si>
  <si>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</si>
  <si>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</si>
  <si>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</si>
  <si>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</si>
  <si>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</si>
  <si>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</si>
  <si>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</si>
  <si>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</si>
  <si>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</si>
  <si>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</si>
  <si>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</si>
  <si>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</si>
  <si>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</si>
  <si>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</si>
  <si>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</si>
  <si>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</si>
  <si>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</si>
  <si>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</si>
  <si>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</si>
  <si>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</si>
  <si>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</si>
  <si>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</si>
  <si>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</si>
  <si>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</si>
  <si>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</si>
  <si>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</si>
  <si>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</si>
  <si>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</si>
  <si>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</si>
  <si>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</si>
  <si>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</si>
  <si>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</si>
  <si>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</si>
  <si>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</si>
  <si>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</si>
  <si>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</si>
  <si>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</si>
  <si>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</si>
  <si>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</si>
  <si>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</si>
  <si>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</si>
  <si>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</si>
  <si>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</si>
  <si>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</si>
  <si>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</si>
  <si>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</si>
  <si>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</si>
  <si>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</si>
  <si>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</si>
  <si>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</si>
  <si>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</si>
  <si>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</si>
  <si>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</si>
  <si>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</si>
  <si>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</si>
  <si>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</si>
  <si>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</si>
  <si>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</si>
  <si>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</si>
  <si>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</si>
  <si>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</si>
  <si>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</si>
  <si>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</si>
  <si>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</si>
  <si>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</si>
  <si>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</si>
  <si>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</si>
  <si>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</si>
  <si>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</si>
  <si>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</si>
  <si>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</si>
  <si>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</si>
  <si>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</si>
  <si>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</si>
  <si>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</si>
  <si>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</si>
  <si>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</si>
  <si>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</si>
  <si>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</si>
  <si>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</si>
  <si>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</si>
  <si>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</si>
  <si>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</si>
  <si>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</si>
  <si>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</si>
  <si>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</si>
  <si>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</si>
  <si>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</si>
  <si>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</si>
  <si>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</si>
  <si>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</si>
  <si>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</si>
  <si>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</si>
  <si>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</si>
  <si>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</si>
  <si>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</si>
  <si>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</si>
  <si>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</si>
  <si>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</si>
  <si>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</si>
  <si>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</si>
  <si>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</si>
  <si>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</si>
  <si>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</si>
  <si>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</si>
  <si>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</si>
  <si>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</si>
  <si>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</si>
  <si>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</si>
  <si>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</si>
  <si>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</si>
  <si>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</si>
  <si>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</si>
  <si>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</si>
  <si>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</si>
  <si>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</si>
  <si>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</si>
  <si>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</si>
  <si>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</si>
  <si>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</si>
  <si>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</si>
  <si>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</si>
  <si>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</si>
  <si>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</si>
  <si>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</si>
  <si>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</si>
  <si>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</si>
  <si>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</si>
  <si>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</si>
  <si>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</si>
  <si>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</si>
  <si>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</si>
  <si>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</si>
  <si>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</si>
  <si>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</si>
  <si>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</si>
  <si>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</si>
  <si>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</si>
  <si>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</si>
  <si>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</si>
  <si>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</si>
  <si>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</si>
  <si>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</si>
  <si>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</si>
  <si>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</si>
  <si>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</si>
  <si>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</si>
  <si>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</si>
  <si>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</si>
  <si>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</si>
  <si>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</si>
  <si>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</si>
  <si>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</si>
  <si>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</si>
  <si>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</si>
  <si>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</si>
  <si>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MAIFIPP</t>
  </si>
  <si>
    <t>ROMAN CATHOLIC</t>
  </si>
  <si>
    <t>OPD BILL</t>
  </si>
  <si>
    <t>Medical Specialist III</t>
  </si>
  <si>
    <t>Social Welfare Officer 1</t>
  </si>
  <si>
    <t>NONE</t>
  </si>
  <si>
    <t>FEMALE</t>
  </si>
  <si>
    <t>PATIENT</t>
  </si>
  <si>
    <t>LAB</t>
  </si>
  <si>
    <t>JESSA MAE M. CARISOLA, RSW,MSSW</t>
  </si>
  <si>
    <t>FEDERICO, CLEMENCIA PORNILLOS</t>
  </si>
  <si>
    <t>BOLO SUR SIPOCOT CAM SUR</t>
  </si>
  <si>
    <t>NABUA CAM SUR</t>
  </si>
  <si>
    <t>GSIS PENSION</t>
  </si>
  <si>
    <t xml:space="preserve">PATIENT SEEK MEDICAL ASSISTANCE FOR HER OPD BILL DUE TO BRONCHIAL ASTHMA NOT IN ACUTE AXACERBATION. PATIENT LIBES ALONE. SHE HAS BEEN SEPARATED FOR ALMOST 3 YEARS. THEY HAVE NO CHILD. SHE IS RECEIVING GSIS PENSION. SHE HAS MAINTENANCE MEDICINES TO SUSTAIN. SHE PAY ALL HER EXPENSES. SHE IS NOT RECIENG HELP FROM OTHER RELATIVE. SHE SUFFER FROM HYPERTENSION, ASTHMA, AND GLUCOMA(EYE) PROBLEM. PATIENT IS CLASSIFIED AS C1.*RECLASSED TO C3 PATIENT HAS ONLY EXCESS OF 200  PESOS TO SHARE IN THE TOTAL BILL.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</si>
</sst>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topLeftCell="A58" zoomScaleNormal="100" zoomScaleSheetLayoutView="85" zoomScalePageLayoutView="85" workbookViewId="0">
      <selection activeCell="I81" sqref="I81:L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5"/>
      <c r="E3" s="275"/>
      <c r="F3" s="275"/>
      <c r="G3" s="275"/>
      <c r="H3" s="275"/>
      <c r="I3" s="275"/>
      <c r="J3" s="275"/>
      <c r="K3" s="79"/>
      <c r="L3" s="79"/>
      <c r="M3" s="8"/>
      <c r="N3" s="8"/>
      <c r="O3" s="8"/>
      <c r="P3" s="9" t="s">
        <v>262</v>
      </c>
      <c r="Q3" s="276">
        <v>11211</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263</v>
      </c>
      <c r="B5" s="288"/>
      <c r="C5" s="288"/>
      <c r="D5" s="288"/>
      <c r="E5" s="288"/>
      <c r="F5" s="277">
        <v>45308</v>
      </c>
      <c r="G5" s="277"/>
      <c r="H5" s="277"/>
      <c r="I5" s="277"/>
      <c r="J5" s="277"/>
      <c r="K5" s="277"/>
      <c r="L5" s="274" t="s">
        <v>266</v>
      </c>
      <c r="M5" s="274"/>
      <c r="N5" s="274"/>
      <c r="O5" s="274"/>
      <c r="P5" s="274"/>
      <c r="Q5" s="274"/>
      <c r="R5" s="28">
        <v>0.36944444444444402</v>
      </c>
    </row>
    <row r="6" spans="1:18" ht="15" customHeight="1">
      <c r="A6" s="278" t="s">
        <v>264</v>
      </c>
      <c r="B6" s="279"/>
      <c r="C6" s="279"/>
      <c r="D6" s="279"/>
      <c r="E6" s="279"/>
      <c r="F6" s="279"/>
      <c r="G6" s="198" t="s">
        <v>331</v>
      </c>
      <c r="H6" s="198"/>
      <c r="I6" s="198"/>
      <c r="J6" s="198"/>
      <c r="K6" s="198"/>
      <c r="L6" s="198"/>
      <c r="M6" s="286" t="s">
        <v>267</v>
      </c>
      <c r="N6" s="286"/>
      <c r="O6" s="286"/>
      <c r="P6" s="286"/>
      <c r="Q6" s="284" t="s">
        <v>328</v>
      </c>
      <c r="R6" s="285"/>
    </row>
    <row r="7" spans="1:18" ht="15" customHeight="1">
      <c r="A7" s="278" t="s">
        <v>265</v>
      </c>
      <c r="B7" s="279"/>
      <c r="C7" s="279"/>
      <c r="D7" s="221" t="s">
        <v>332</v>
      </c>
      <c r="E7" s="221"/>
      <c r="F7" s="221"/>
      <c r="G7" s="221"/>
      <c r="H7" s="221"/>
      <c r="I7" s="221"/>
      <c r="J7" s="221"/>
      <c r="K7" s="221"/>
      <c r="L7" s="221"/>
      <c r="M7" s="220" t="s">
        <v>268</v>
      </c>
      <c r="N7" s="220"/>
      <c r="O7" s="220"/>
      <c r="P7" s="220"/>
      <c r="Q7" s="289">
        <v>9623778123</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91" t="s">
        <v>4</v>
      </c>
      <c r="B10" s="292"/>
      <c r="C10" s="292"/>
      <c r="D10" s="217" t="str">
        <f>G6</f>
        <v>FEDERICO, CLEMENCIA PORNILLOS</v>
      </c>
      <c r="E10" s="217"/>
      <c r="F10" s="217"/>
      <c r="G10" s="217"/>
      <c r="H10" s="217"/>
      <c r="I10" s="217"/>
      <c r="J10" s="217"/>
      <c r="K10" s="217"/>
      <c r="L10" s="217"/>
      <c r="M10" s="217"/>
      <c r="N10" s="217"/>
      <c r="O10" s="217"/>
      <c r="P10" s="217"/>
      <c r="Q10" s="89"/>
      <c r="R10" s="27" t="s">
        <v>327</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80">
        <v>18958</v>
      </c>
      <c r="B12" s="281"/>
      <c r="C12" s="281"/>
      <c r="D12" s="281"/>
      <c r="E12" s="103"/>
      <c r="F12" s="80"/>
      <c r="G12" s="283">
        <f ca="1">IF(DATEDIF(A12,NOW(),"y")&gt;120,"",DATEDIF(A12,NOW(),"y"))</f>
        <v>72</v>
      </c>
      <c r="H12" s="283"/>
      <c r="I12" s="283"/>
      <c r="J12" s="283"/>
      <c r="K12" s="80"/>
      <c r="L12" s="80"/>
      <c r="M12" s="223" t="s">
        <v>333</v>
      </c>
      <c r="N12" s="223"/>
      <c r="O12" s="223"/>
      <c r="P12" s="223"/>
      <c r="Q12" s="223"/>
      <c r="R12" s="224"/>
    </row>
    <row r="13" spans="1:18" ht="12" customHeight="1">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c r="A14" s="253" t="s">
        <v>8</v>
      </c>
      <c r="B14" s="254"/>
      <c r="C14" s="254"/>
      <c r="D14" s="254"/>
      <c r="E14" s="223" t="str">
        <f>D7</f>
        <v>BOLO SUR SIPOCOT CAM SUR</v>
      </c>
      <c r="F14" s="223"/>
      <c r="G14" s="223"/>
      <c r="H14" s="223"/>
      <c r="I14" s="223"/>
      <c r="J14" s="223"/>
      <c r="K14" s="223"/>
      <c r="L14" s="223"/>
      <c r="M14" s="223"/>
      <c r="N14" s="223"/>
      <c r="O14" s="223"/>
      <c r="P14" s="223"/>
      <c r="Q14" s="223"/>
      <c r="R14" s="224"/>
    </row>
    <row r="15" spans="1:18" s="88" customFormat="1" ht="9.75" customHeight="1">
      <c r="A15" s="255" t="s">
        <v>274</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E14</f>
        <v>BOLO SUR SIPOCOT CAM SUR</v>
      </c>
      <c r="F16" s="227"/>
      <c r="G16" s="227"/>
      <c r="H16" s="227"/>
      <c r="I16" s="227"/>
      <c r="J16" s="227"/>
      <c r="K16" s="227"/>
      <c r="L16" s="227"/>
      <c r="M16" s="227"/>
      <c r="N16" s="227"/>
      <c r="O16" s="227"/>
      <c r="P16" s="227"/>
      <c r="Q16" s="227"/>
      <c r="R16" s="228"/>
    </row>
    <row r="17" spans="1:28" s="88" customFormat="1" ht="13.5" customHeight="1">
      <c r="A17" s="255" t="s">
        <v>275</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c r="R18" s="282"/>
    </row>
    <row r="19" spans="1:28" ht="13.5" customHeight="1">
      <c r="A19" s="219" t="s">
        <v>277</v>
      </c>
      <c r="B19" s="220"/>
      <c r="C19" s="220"/>
      <c r="D19" s="221" t="s">
        <v>322</v>
      </c>
      <c r="E19" s="221"/>
      <c r="F19" s="221"/>
      <c r="G19" s="221"/>
      <c r="H19" s="80"/>
      <c r="I19" s="80"/>
      <c r="J19" s="80"/>
      <c r="K19" s="213" t="s">
        <v>278</v>
      </c>
      <c r="L19" s="213"/>
      <c r="M19" s="213"/>
      <c r="N19" s="162" t="s">
        <v>304</v>
      </c>
      <c r="O19" s="162"/>
      <c r="P19" s="162"/>
      <c r="Q19" s="162"/>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282</v>
      </c>
      <c r="B21" s="254"/>
      <c r="C21" s="254"/>
      <c r="D21" s="254"/>
      <c r="E21" s="254"/>
      <c r="F21" s="213"/>
      <c r="G21" s="265" t="s">
        <v>155</v>
      </c>
      <c r="H21" s="265"/>
      <c r="I21" s="80"/>
      <c r="J21" s="265" t="s">
        <v>279</v>
      </c>
      <c r="K21" s="265"/>
      <c r="L21" s="259" t="s">
        <v>280</v>
      </c>
      <c r="M21" s="259"/>
      <c r="N21" s="107"/>
      <c r="O21" s="266"/>
      <c r="P21" s="265" t="s">
        <v>281</v>
      </c>
      <c r="Q21" s="266"/>
      <c r="R21" s="267" t="s">
        <v>156</v>
      </c>
    </row>
    <row r="22" spans="1:28" ht="10.5" customHeight="1">
      <c r="A22" s="196" t="s">
        <v>283</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284</v>
      </c>
      <c r="B24" s="213"/>
      <c r="C24" s="213"/>
      <c r="D24" s="264" t="s">
        <v>326</v>
      </c>
      <c r="E24" s="264"/>
      <c r="F24" s="264"/>
      <c r="G24" s="264"/>
      <c r="H24" s="264"/>
      <c r="I24" s="264"/>
      <c r="J24" s="264"/>
      <c r="K24" s="268" t="s">
        <v>285</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305</v>
      </c>
      <c r="W29" s="296"/>
      <c r="X29" s="296"/>
      <c r="Y29" s="296"/>
      <c r="Z29" s="297"/>
      <c r="AA29" s="319"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3"/>
      <c r="B31" s="164"/>
      <c r="C31" s="164"/>
      <c r="D31" s="164"/>
      <c r="E31" s="164"/>
      <c r="F31" s="164"/>
      <c r="G31" s="164"/>
      <c r="H31" s="165"/>
      <c r="I31" s="176"/>
      <c r="J31" s="177"/>
      <c r="K31" s="96"/>
      <c r="L31" s="96"/>
      <c r="M31" s="176"/>
      <c r="N31" s="178"/>
      <c r="O31" s="177"/>
      <c r="P31" s="257"/>
      <c r="Q31" s="258"/>
      <c r="R31" s="138"/>
      <c r="S31" s="60"/>
      <c r="U31" s="125"/>
      <c r="V31" s="298"/>
      <c r="W31" s="299"/>
      <c r="X31" s="299"/>
      <c r="Y31" s="299"/>
      <c r="Z31" s="300"/>
      <c r="AA31" s="320"/>
      <c r="AB31" s="126"/>
    </row>
    <row r="32" spans="1:28" ht="15.75" customHeight="1" thickBot="1">
      <c r="A32" s="163"/>
      <c r="B32" s="164"/>
      <c r="C32" s="164"/>
      <c r="D32" s="164"/>
      <c r="E32" s="164"/>
      <c r="F32" s="164"/>
      <c r="G32" s="164"/>
      <c r="H32" s="165"/>
      <c r="I32" s="176"/>
      <c r="J32" s="177"/>
      <c r="K32" s="96"/>
      <c r="L32" s="96"/>
      <c r="M32" s="176"/>
      <c r="N32" s="178"/>
      <c r="O32" s="177"/>
      <c r="P32" s="176"/>
      <c r="Q32" s="177"/>
      <c r="R32" s="138"/>
      <c r="S32" s="60"/>
      <c r="U32" s="125"/>
      <c r="V32" s="301"/>
      <c r="W32" s="302"/>
      <c r="X32" s="302"/>
      <c r="Y32" s="302"/>
      <c r="Z32" s="303"/>
      <c r="AA32" s="321"/>
      <c r="AB32" s="126"/>
    </row>
    <row r="33" spans="1:28" ht="15.75" customHeight="1">
      <c r="A33" s="163"/>
      <c r="B33" s="164"/>
      <c r="C33" s="164"/>
      <c r="D33" s="164"/>
      <c r="E33" s="164"/>
      <c r="F33" s="164"/>
      <c r="G33" s="164"/>
      <c r="H33" s="165"/>
      <c r="I33" s="176"/>
      <c r="J33" s="177"/>
      <c r="K33" s="96"/>
      <c r="L33" s="96"/>
      <c r="M33" s="176"/>
      <c r="N33" s="178"/>
      <c r="O33" s="177"/>
      <c r="P33" s="176"/>
      <c r="Q33" s="177"/>
      <c r="R33" s="138"/>
      <c r="S33" s="60"/>
      <c r="U33" s="125"/>
      <c r="V33" s="328" t="s">
        <v>306</v>
      </c>
      <c r="W33" s="322" t="s">
        <v>313</v>
      </c>
      <c r="X33" s="310" t="s">
        <v>308</v>
      </c>
      <c r="Y33" s="313" t="s">
        <v>309</v>
      </c>
      <c r="Z33" s="325" t="s">
        <v>310</v>
      </c>
      <c r="AA33" s="316" t="str">
        <f>IF(AND(S49&gt;=4298,S49&lt;=5353),"C1",IF(AND(S49&gt;=3344,S49&lt;=4297),"C2",IF(AND(S49&lt;=3343),"C3",IF(AND(S49&gt;=5254,S49&lt;=1000000),"B",""))))</f>
        <v>B</v>
      </c>
      <c r="AB33" s="126"/>
    </row>
    <row r="34" spans="1:28" ht="15.75" customHeight="1">
      <c r="A34" s="163"/>
      <c r="B34" s="164"/>
      <c r="C34" s="164"/>
      <c r="D34" s="164"/>
      <c r="E34" s="164"/>
      <c r="F34" s="164"/>
      <c r="G34" s="164"/>
      <c r="H34" s="165"/>
      <c r="I34" s="176"/>
      <c r="J34" s="177"/>
      <c r="K34" s="96"/>
      <c r="L34" s="96"/>
      <c r="M34" s="176"/>
      <c r="N34" s="178"/>
      <c r="O34" s="177"/>
      <c r="P34" s="176"/>
      <c r="Q34" s="177"/>
      <c r="R34" s="97"/>
      <c r="S34" s="60"/>
      <c r="U34" s="125"/>
      <c r="V34" s="329"/>
      <c r="W34" s="323"/>
      <c r="X34" s="311"/>
      <c r="Y34" s="314"/>
      <c r="Z34" s="326"/>
      <c r="AA34" s="317"/>
      <c r="AB34" s="126"/>
    </row>
    <row r="35" spans="1:28" ht="15.75" customHeight="1" thickBot="1">
      <c r="A35" s="163"/>
      <c r="B35" s="164"/>
      <c r="C35" s="164"/>
      <c r="D35" s="164"/>
      <c r="E35" s="164"/>
      <c r="F35" s="164"/>
      <c r="G35" s="164"/>
      <c r="H35" s="165"/>
      <c r="I35" s="176"/>
      <c r="J35" s="177"/>
      <c r="K35" s="96"/>
      <c r="L35" s="96"/>
      <c r="M35" s="176"/>
      <c r="N35" s="178"/>
      <c r="O35" s="177"/>
      <c r="P35" s="176"/>
      <c r="Q35" s="177"/>
      <c r="R35" s="97"/>
      <c r="S35" s="60"/>
      <c r="U35" s="125"/>
      <c r="V35" s="330"/>
      <c r="W35" s="324"/>
      <c r="X35" s="312"/>
      <c r="Y35" s="315"/>
      <c r="Z35" s="327"/>
      <c r="AA35" s="317"/>
      <c r="AB35" s="126"/>
    </row>
    <row r="36" spans="1:28" ht="15.75" customHeight="1">
      <c r="A36" s="163"/>
      <c r="B36" s="164"/>
      <c r="C36" s="164"/>
      <c r="D36" s="164"/>
      <c r="E36" s="164"/>
      <c r="F36" s="164"/>
      <c r="G36" s="164"/>
      <c r="H36" s="165"/>
      <c r="I36" s="176"/>
      <c r="J36" s="177"/>
      <c r="K36" s="96"/>
      <c r="L36" s="96"/>
      <c r="M36" s="176"/>
      <c r="N36" s="178"/>
      <c r="O36" s="177"/>
      <c r="P36" s="176"/>
      <c r="Q36" s="177"/>
      <c r="R36" s="97"/>
      <c r="S36" s="60"/>
      <c r="U36" s="125"/>
      <c r="V36" s="331" t="s">
        <v>319</v>
      </c>
      <c r="W36" s="293" t="s">
        <v>317</v>
      </c>
      <c r="X36" s="335" t="s">
        <v>314</v>
      </c>
      <c r="Y36" s="335" t="s">
        <v>315</v>
      </c>
      <c r="Z36" s="333" t="s">
        <v>318</v>
      </c>
      <c r="AA36" s="317"/>
      <c r="AB36" s="126"/>
    </row>
    <row r="37" spans="1:28" ht="15.75" customHeight="1">
      <c r="A37" s="163"/>
      <c r="B37" s="164"/>
      <c r="C37" s="164"/>
      <c r="D37" s="164"/>
      <c r="E37" s="164"/>
      <c r="F37" s="164"/>
      <c r="G37" s="164"/>
      <c r="H37" s="165"/>
      <c r="I37" s="171"/>
      <c r="J37" s="172"/>
      <c r="K37" s="98"/>
      <c r="L37" s="99"/>
      <c r="M37" s="173"/>
      <c r="N37" s="174"/>
      <c r="O37" s="175"/>
      <c r="P37" s="173"/>
      <c r="Q37" s="175"/>
      <c r="R37" s="100"/>
      <c r="S37" s="60"/>
      <c r="U37" s="125"/>
      <c r="V37" s="331"/>
      <c r="W37" s="293"/>
      <c r="X37" s="335"/>
      <c r="Y37" s="335"/>
      <c r="Z37" s="333"/>
      <c r="AA37" s="317"/>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2"/>
      <c r="W38" s="294"/>
      <c r="X38" s="336"/>
      <c r="Y38" s="336"/>
      <c r="Z38" s="334"/>
      <c r="AA38" s="317"/>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316</v>
      </c>
      <c r="W39" s="131">
        <v>0</v>
      </c>
      <c r="X39" s="132">
        <v>0.5</v>
      </c>
      <c r="Y39" s="133">
        <v>0.75</v>
      </c>
      <c r="Z39" s="134">
        <v>1</v>
      </c>
      <c r="AA39" s="318"/>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334</v>
      </c>
      <c r="B45" s="242"/>
      <c r="C45" s="242"/>
      <c r="D45" s="242"/>
      <c r="E45" s="242"/>
      <c r="F45" s="242"/>
      <c r="G45" s="242"/>
      <c r="H45" s="86"/>
      <c r="I45" s="250">
        <v>10000</v>
      </c>
      <c r="J45" s="250"/>
      <c r="K45" s="250"/>
      <c r="L45" s="250"/>
      <c r="M45" s="84"/>
      <c r="N45" s="84"/>
      <c r="O45" s="84"/>
      <c r="P45" s="251">
        <f>(I44/2)+SUM(I45:L46)+SUM(R31:R42)+P24</f>
        <v>10000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9300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10000</v>
      </c>
      <c r="T49" s="23" t="s">
        <v>216</v>
      </c>
    </row>
    <row r="50" spans="1:21" s="23" customFormat="1" ht="14.1" customHeight="1">
      <c r="A50" s="24"/>
      <c r="B50" s="141" t="s">
        <v>129</v>
      </c>
      <c r="C50" s="141"/>
      <c r="D50" s="189"/>
      <c r="E50" s="189"/>
      <c r="F50" s="25"/>
      <c r="G50" s="80"/>
      <c r="H50" s="141" t="s">
        <v>149</v>
      </c>
      <c r="I50" s="141"/>
      <c r="J50" s="141"/>
      <c r="K50" s="29">
        <v>900</v>
      </c>
      <c r="M50" s="25"/>
      <c r="N50" s="248" t="s">
        <v>132</v>
      </c>
      <c r="O50" s="248"/>
      <c r="P50" s="248"/>
      <c r="Q50" s="180"/>
      <c r="R50" s="181"/>
    </row>
    <row r="51" spans="1:21" s="23" customFormat="1" ht="14.1" customHeight="1">
      <c r="A51" s="24"/>
      <c r="B51" s="141" t="s">
        <v>133</v>
      </c>
      <c r="C51" s="141"/>
      <c r="D51" s="189"/>
      <c r="E51" s="189"/>
      <c r="F51" s="25"/>
      <c r="G51" s="80"/>
      <c r="H51" s="8" t="s">
        <v>150</v>
      </c>
      <c r="I51" s="8"/>
      <c r="K51" s="29"/>
      <c r="M51" s="25"/>
      <c r="N51" s="248" t="s">
        <v>136</v>
      </c>
      <c r="O51" s="248"/>
      <c r="P51" s="248"/>
      <c r="Q51" s="180"/>
      <c r="R51" s="181"/>
      <c r="S51" s="23">
        <f>COUNTA(A31:H42,D10)</f>
        <v>1</v>
      </c>
      <c r="U51" s="23" t="s">
        <v>311</v>
      </c>
    </row>
    <row r="52" spans="1:21" s="23" customFormat="1" ht="14.1" customHeight="1">
      <c r="A52" s="24"/>
      <c r="B52" s="141" t="s">
        <v>137</v>
      </c>
      <c r="C52" s="141"/>
      <c r="D52" s="189"/>
      <c r="E52" s="189"/>
      <c r="F52" s="25"/>
      <c r="G52" s="80"/>
      <c r="H52" s="8" t="s">
        <v>172</v>
      </c>
      <c r="I52" s="8"/>
      <c r="K52" s="29"/>
      <c r="M52" s="25"/>
      <c r="N52" s="248" t="s">
        <v>140</v>
      </c>
      <c r="O52" s="248"/>
      <c r="P52" s="248"/>
      <c r="Q52" s="180">
        <v>3000</v>
      </c>
      <c r="R52" s="181"/>
    </row>
    <row r="53" spans="1:21" s="23" customFormat="1" ht="14.1" customHeight="1">
      <c r="A53" s="24"/>
      <c r="B53" s="141" t="s">
        <v>163</v>
      </c>
      <c r="C53" s="141"/>
      <c r="D53" s="189"/>
      <c r="E53" s="189"/>
      <c r="F53" s="8"/>
      <c r="G53" s="8"/>
      <c r="H53" s="8" t="s">
        <v>163</v>
      </c>
      <c r="I53" s="8"/>
      <c r="K53" s="42"/>
      <c r="M53" s="25"/>
      <c r="N53" s="248" t="s">
        <v>164</v>
      </c>
      <c r="O53" s="248"/>
      <c r="P53" s="248"/>
      <c r="Q53" s="180">
        <v>5000</v>
      </c>
      <c r="R53" s="181"/>
    </row>
    <row r="54" spans="1:21" s="23" customFormat="1" ht="14.1" customHeight="1">
      <c r="A54" s="12"/>
      <c r="B54" s="8"/>
      <c r="C54" s="8"/>
      <c r="D54" s="8"/>
      <c r="E54" s="8"/>
      <c r="F54" s="8"/>
      <c r="G54" s="8"/>
      <c r="H54" s="8"/>
      <c r="I54" s="25"/>
      <c r="J54" s="246"/>
      <c r="K54" s="246"/>
      <c r="L54" s="25"/>
      <c r="M54" s="25"/>
      <c r="N54" s="248" t="s">
        <v>142</v>
      </c>
      <c r="O54" s="248"/>
      <c r="P54" s="248"/>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400</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0" t="s">
        <v>167</v>
      </c>
      <c r="C63" s="190"/>
      <c r="D63" s="190"/>
      <c r="E63" s="190"/>
      <c r="F63" s="195"/>
      <c r="G63" s="195"/>
      <c r="H63" s="195"/>
      <c r="I63" s="195"/>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323</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2" t="str">
        <f>G6</f>
        <v>FEDERICO, CLEMENCIA PORNILLOS</v>
      </c>
      <c r="D68" s="242"/>
      <c r="E68" s="242"/>
      <c r="F68" s="242"/>
      <c r="G68" s="242"/>
      <c r="H68" s="187" t="s">
        <v>301</v>
      </c>
      <c r="I68" s="187"/>
      <c r="J68" s="187"/>
      <c r="K68" s="187"/>
      <c r="L68" s="187"/>
      <c r="M68" s="187"/>
      <c r="N68" s="187"/>
      <c r="O68" s="187"/>
      <c r="P68" s="187"/>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6" t="s">
        <v>335</v>
      </c>
      <c r="B74" s="237"/>
      <c r="C74" s="237"/>
      <c r="D74" s="237"/>
      <c r="E74" s="237"/>
      <c r="F74" s="237"/>
      <c r="G74" s="237"/>
      <c r="H74" s="237"/>
      <c r="I74" s="237"/>
      <c r="J74" s="237"/>
      <c r="K74" s="237"/>
      <c r="L74" s="237"/>
      <c r="M74" s="237"/>
      <c r="N74" s="237"/>
      <c r="O74" s="237"/>
      <c r="P74" s="237"/>
      <c r="Q74" s="237"/>
      <c r="R74" s="238"/>
      <c r="S74" s="304" t="str">
        <f>AA33</f>
        <v>B</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8"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320</v>
      </c>
      <c r="C80" s="140"/>
      <c r="D80" s="140"/>
      <c r="E80" s="140"/>
      <c r="F80" s="140"/>
      <c r="G80" s="140"/>
      <c r="H80" s="140"/>
      <c r="I80" s="139">
        <f>2035-200</f>
        <v>1835</v>
      </c>
      <c r="J80" s="139"/>
      <c r="K80" s="139"/>
      <c r="L80" s="139"/>
      <c r="M80" s="140" t="s">
        <v>329</v>
      </c>
      <c r="N80" s="140"/>
      <c r="O80" s="140"/>
      <c r="P80" s="151" t="s">
        <v>321</v>
      </c>
      <c r="Q80" s="151"/>
      <c r="R80" s="152"/>
    </row>
    <row r="81" spans="1:18" ht="15.75" customHeight="1">
      <c r="A81" s="85">
        <v>2</v>
      </c>
      <c r="B81" s="140"/>
      <c r="C81" s="140"/>
      <c r="D81" s="140"/>
      <c r="E81" s="140"/>
      <c r="F81" s="140"/>
      <c r="G81" s="140"/>
      <c r="H81" s="140"/>
      <c r="I81" s="150" t="s">
        <v>151</v>
      </c>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330</v>
      </c>
      <c r="E87" s="161"/>
      <c r="F87" s="161"/>
      <c r="G87" s="161"/>
      <c r="H87" s="161"/>
      <c r="I87" s="161"/>
      <c r="J87" s="161"/>
      <c r="K87" s="156"/>
      <c r="L87" s="156"/>
      <c r="M87" s="156"/>
      <c r="N87" s="143" t="s">
        <v>312</v>
      </c>
      <c r="O87" s="144"/>
      <c r="P87" s="144"/>
      <c r="Q87" s="144"/>
      <c r="R87" s="145"/>
    </row>
    <row r="88" spans="1:18" ht="12" customHeight="1" thickBot="1">
      <c r="A88" s="157"/>
      <c r="B88" s="158"/>
      <c r="C88" s="158"/>
      <c r="D88" s="159" t="s">
        <v>325</v>
      </c>
      <c r="E88" s="159"/>
      <c r="F88" s="159"/>
      <c r="G88" s="159"/>
      <c r="H88" s="159"/>
      <c r="I88" s="159"/>
      <c r="J88" s="159"/>
      <c r="K88" s="158"/>
      <c r="L88" s="158"/>
      <c r="M88" s="158"/>
      <c r="N88" s="146" t="s">
        <v>324</v>
      </c>
      <c r="O88" s="147"/>
      <c r="P88" s="147"/>
      <c r="Q88" s="147"/>
      <c r="R88" s="148"/>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45308</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11211</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FEDERICO, CLEMENCIA PORNILLOS</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9623778123</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72</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FEDERICO, CLEMENCIA PORNILLOS</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18958</v>
      </c>
      <c r="B15" s="453"/>
      <c r="C15" s="454"/>
      <c r="D15" s="433" t="str">
        <f>IF('UNIFIED INTAKE'!M12=0,"",'UNIFIED INTAKE'!M12)</f>
        <v>NABUA CAM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BOLO SUR SIPOCOT CAM SUR</v>
      </c>
      <c r="B17" s="386"/>
      <c r="C17" s="386"/>
      <c r="D17" s="386"/>
      <c r="E17" s="386"/>
      <c r="F17" s="386"/>
      <c r="G17" s="386"/>
      <c r="H17" s="386"/>
      <c r="I17" s="386"/>
      <c r="J17" s="386"/>
      <c r="K17" s="386"/>
      <c r="L17" s="386"/>
      <c r="M17" s="387"/>
      <c r="N17" s="385" t="str">
        <f>IF('UNIFIED INTAKE'!E16=0,"",'UNIFIED INTAKE'!E16)</f>
        <v>BOLO SUR SIPOCOT CAM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c>
      <c r="B26" s="395"/>
      <c r="C26" s="395"/>
      <c r="D26" s="395"/>
      <c r="E26" s="395"/>
      <c r="F26" s="395"/>
      <c r="G26" s="395"/>
      <c r="H26" s="395"/>
      <c r="I26" s="395"/>
      <c r="J26" s="396"/>
      <c r="K26" s="397" t="str">
        <f>IF('UNIFIED INTAKE'!S31=0,"",'UNIFIED INTAKE'!S31)</f>
        <v/>
      </c>
      <c r="L26" s="398"/>
      <c r="M26" s="398"/>
      <c r="N26" s="399"/>
      <c r="O26" s="397" t="str">
        <f>IF('UNIFIED INTAKE'!K31=0,"",'UNIFIED INTAKE'!K31)</f>
        <v/>
      </c>
      <c r="P26" s="398"/>
      <c r="Q26" s="398"/>
      <c r="R26" s="398"/>
      <c r="S26" s="399"/>
      <c r="T26" s="397" t="str">
        <f>IF('UNIFIED INTAKE'!L31=0,"",'UNIFIED INTAKE'!L31)</f>
        <v/>
      </c>
      <c r="U26" s="398"/>
      <c r="V26" s="398"/>
      <c r="W26" s="398"/>
      <c r="X26" s="398"/>
      <c r="Y26" s="398"/>
      <c r="Z26" s="398"/>
      <c r="AA26" s="399"/>
      <c r="AB26" s="397" t="str">
        <f>IF('UNIFIED INTAKE'!M31=0,"",'UNIFIED INTAKE'!M31)</f>
        <v/>
      </c>
      <c r="AC26" s="398"/>
      <c r="AD26" s="398"/>
      <c r="AE26" s="398"/>
      <c r="AF26" s="398"/>
      <c r="AG26" s="398"/>
      <c r="AH26" s="398"/>
      <c r="AI26" s="399"/>
      <c r="AJ26" s="397" t="str">
        <f>IF('UNIFIED INTAKE'!P31=0,"",'UNIFIED INTAKE'!P31)</f>
        <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c>
      <c r="B27" s="395"/>
      <c r="C27" s="395"/>
      <c r="D27" s="395"/>
      <c r="E27" s="395"/>
      <c r="F27" s="395"/>
      <c r="G27" s="395"/>
      <c r="H27" s="395"/>
      <c r="I27" s="395"/>
      <c r="J27" s="396"/>
      <c r="K27" s="397" t="str">
        <f>IF('UNIFIED INTAKE'!S32=0,"",'UNIFIED INTAKE'!S32)</f>
        <v/>
      </c>
      <c r="L27" s="398"/>
      <c r="M27" s="398"/>
      <c r="N27" s="399"/>
      <c r="O27" s="397" t="str">
        <f>IF('UNIFIED INTAKE'!K32=0,"",'UNIFIED INTAKE'!K32)</f>
        <v/>
      </c>
      <c r="P27" s="398"/>
      <c r="Q27" s="398"/>
      <c r="R27" s="398"/>
      <c r="S27" s="399"/>
      <c r="T27" s="397" t="str">
        <f>IF('UNIFIED INTAKE'!L32=0,"",'UNIFIED INTAKE'!L32)</f>
        <v/>
      </c>
      <c r="U27" s="398"/>
      <c r="V27" s="398"/>
      <c r="W27" s="398"/>
      <c r="X27" s="398"/>
      <c r="Y27" s="398"/>
      <c r="Z27" s="398"/>
      <c r="AA27" s="399"/>
      <c r="AB27" s="397" t="str">
        <f>IF('UNIFIED INTAKE'!M32=0,"",'UNIFIED INTAKE'!M32)</f>
        <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10000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GSIS PENSION</v>
      </c>
      <c r="B38" s="522"/>
      <c r="C38" s="522"/>
      <c r="D38" s="522"/>
      <c r="E38" s="522"/>
      <c r="F38" s="522"/>
      <c r="G38" s="522"/>
      <c r="H38" s="522"/>
      <c r="I38" s="520">
        <f>IF('UNIFIED INTAKE'!I45=0,"",'UNIFIED INTAKE'!I45)</f>
        <v>10000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900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400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f>IF('UNIFIED INTAKE'!Q53="","",'UNIFIED INTAKE'!Q53)</f>
        <v>5000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10000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SEEK MEDICAL ASSISTANCE FOR HER OPD BILL DUE TO BRONCHIAL ASTHMA NOT IN ACUTE AXACERBATION. PATIENT LIBES ALONE. SHE HAS BEEN SEPARATED FOR ALMOST 3 YEARS. THEY HAVE NO CHILD. SHE IS RECEIVING GSIS PENSION. SHE HAS MAINTENANCE MEDICINES TO SUSTAIN. SHE PAY ALL HER EXPENSES. SHE IS NOT RECIENG HELP FROM OTHER RELATIVE. SHE SUFFER FROM HYPERTENSION, ASTHMA, AND GLUCOMA(EYE) PROBLEM. PATIENT IS CLASSIFIED AS C1.*RECLASSED TO C3 PATIENT HAS ONLY EXCESS OF 200  PESOS TO SHARE IN THE TOTAL BILL.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JESSA MAE M. CARISOLA, RSW,MSSW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400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GSIS PENSION</v>
      </c>
      <c r="B45" s="607"/>
      <c r="C45" s="607"/>
      <c r="D45" s="63"/>
      <c r="E45" s="608">
        <f>'UNIFIED INTAKE'!I45</f>
        <v>10000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2024-01-17T01:02:15Z</cp:lastPrinted>
  <dcterms:created xsi:type="dcterms:W3CDTF">2021-01-18T06:35:54Z</dcterms:created>
  <dcterms:modified xsi:type="dcterms:W3CDTF">2024-01-17T01:10:20Z</dcterms:modified>
</cp:coreProperties>
</file>